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Nathan Job\GenAI\MAS-Master-Repo\managed_workspaces\ws-mindx-agent_mt\Kho-Du-Lieu\Du-Lieu-Vao\Đào tạo MindX\Dữ liệu mẫu\3. Bao cao tham khao (2)\Bao cao tong quan nhan su\"/>
    </mc:Choice>
  </mc:AlternateContent>
  <xr:revisionPtr revIDLastSave="0" documentId="13_ncr:1_{B3B05D85-B43C-412C-AC2F-F201406E6FA9}" xr6:coauthVersionLast="47" xr6:coauthVersionMax="47" xr10:uidLastSave="{00000000-0000-0000-0000-000000000000}"/>
  <bookViews>
    <workbookView xWindow="-110" yWindow="-110" windowWidth="25820" windowHeight="16220" activeTab="3" xr2:uid="{135BF099-CB0D-4ED6-B309-655BBB737FF9}"/>
  </bookViews>
  <sheets>
    <sheet name="Yêu cầu" sheetId="2" r:id="rId1"/>
    <sheet name="Data" sheetId="1" r:id="rId2"/>
    <sheet name="Phân tích" sheetId="3" r:id="rId3"/>
    <sheet name="Dashboard" sheetId="4" r:id="rId4"/>
  </sheets>
  <definedNames>
    <definedName name="_xlchart.v1.0" hidden="1">'Phân tích'!$E$42:$E$45</definedName>
    <definedName name="_xlchart.v1.1" hidden="1">'Phân tích'!$F$41</definedName>
    <definedName name="_xlchart.v1.2" hidden="1">'Phân tích'!$F$42:$F$45</definedName>
    <definedName name="_xlchart.v1.3" hidden="1">'Phân tích'!$E$42:$E$45</definedName>
    <definedName name="_xlchart.v1.4" hidden="1">'Phân tích'!$F$41</definedName>
    <definedName name="_xlchart.v1.5" hidden="1">'Phân tích'!$F$42:$F$45</definedName>
    <definedName name="_xlcn.WorksheetConnection_Baocaosudunglaodong.xlsxData" hidden="1">Data[]</definedName>
    <definedName name="Slicer_Chi_nhánh">#N/A</definedName>
    <definedName name="Slicer_Date__Month">#N/A</definedName>
    <definedName name="Slicer_Phòng_ban_Bộ_phậ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Bao cao su dung lao dong.xlsx!Data"/>
        </x15:modelTables>
        <x15:extLst>
          <ext xmlns:x16="http://schemas.microsoft.com/office/spreadsheetml/2014/11/main" uri="{9835A34E-60A6-4A7C-AAB8-D5F71C897F49}">
            <x16:modelTimeGroupings>
              <x16:modelTimeGrouping tableName="Data" columnName="Ngày thôi việc" columnId="Ngày thôi việc">
                <x16:calculatedTimeColumn columnName="Ngày thôi việc (Month Index)" columnId="Ngày thôi việc (Month Index)" contentType="monthsindex" isSelected="1"/>
                <x16:calculatedTimeColumn columnName="Ngày thôi việc (Month)" columnId="Ngày thôi việc (Month)" contentType="months" isSelected="1"/>
              </x16:modelTimeGrouping>
              <x16:modelTimeGrouping tableName="Data"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84" i="1" l="1"/>
  <c r="AL1185" i="1"/>
  <c r="AM1185" i="1" s="1"/>
  <c r="AK1185" i="1"/>
  <c r="AJ1185" i="1"/>
  <c r="AH1185" i="1"/>
  <c r="AG1185" i="1"/>
  <c r="AF1185" i="1"/>
  <c r="AC1185" i="1"/>
  <c r="Y1185" i="1"/>
  <c r="V1185" i="1"/>
  <c r="Q1185" i="1"/>
  <c r="P1185" i="1"/>
  <c r="M1185" i="1"/>
  <c r="A1185" i="1"/>
  <c r="AL1184" i="1"/>
  <c r="AM1184" i="1" s="1"/>
  <c r="AK1184" i="1"/>
  <c r="AJ1184" i="1"/>
  <c r="AH1184" i="1"/>
  <c r="AG1184" i="1"/>
  <c r="AF1184" i="1"/>
  <c r="AC1184" i="1"/>
  <c r="Y1184" i="1"/>
  <c r="V1184" i="1"/>
  <c r="Q1184" i="1"/>
  <c r="P1184" i="1"/>
  <c r="M1184" i="1"/>
  <c r="A1184" i="1"/>
  <c r="AM1183" i="1"/>
  <c r="AN1183" i="1" s="1"/>
  <c r="AL1183" i="1"/>
  <c r="AK1183" i="1"/>
  <c r="AJ1183" i="1"/>
  <c r="AH1183" i="1"/>
  <c r="AG1183" i="1"/>
  <c r="AF1183" i="1"/>
  <c r="AC1183" i="1"/>
  <c r="Y1183" i="1"/>
  <c r="V1183" i="1"/>
  <c r="Q1183" i="1"/>
  <c r="P1183" i="1"/>
  <c r="M1183" i="1"/>
  <c r="A1183" i="1"/>
  <c r="AL1182" i="1"/>
  <c r="AM1182" i="1" s="1"/>
  <c r="AN1182" i="1" s="1"/>
  <c r="AK1182" i="1"/>
  <c r="AJ1182" i="1"/>
  <c r="AG1182" i="1"/>
  <c r="AH1182" i="1" s="1"/>
  <c r="AF1182" i="1"/>
  <c r="AC1182" i="1"/>
  <c r="Y1182" i="1"/>
  <c r="V1182" i="1"/>
  <c r="Q1182" i="1"/>
  <c r="P1182" i="1"/>
  <c r="M1182" i="1"/>
  <c r="A1182" i="1"/>
  <c r="AL1181" i="1"/>
  <c r="AM1181" i="1" s="1"/>
  <c r="AN1181" i="1" s="1"/>
  <c r="AK1181" i="1"/>
  <c r="AJ1181" i="1"/>
  <c r="AH1181" i="1"/>
  <c r="AG1181" i="1"/>
  <c r="AF1181" i="1"/>
  <c r="AC1181" i="1"/>
  <c r="Y1181" i="1"/>
  <c r="V1181" i="1"/>
  <c r="Q1181" i="1"/>
  <c r="P1181" i="1"/>
  <c r="M1181" i="1"/>
  <c r="A1181" i="1"/>
  <c r="AL1180" i="1"/>
  <c r="AM1180" i="1" s="1"/>
  <c r="AN1180" i="1" s="1"/>
  <c r="AK1180" i="1"/>
  <c r="AJ1180" i="1"/>
  <c r="AH1180" i="1"/>
  <c r="AG1180" i="1"/>
  <c r="AF1180" i="1"/>
  <c r="AC1180" i="1"/>
  <c r="Y1180" i="1"/>
  <c r="Z1180" i="1" s="1"/>
  <c r="V1180" i="1"/>
  <c r="Q1180" i="1"/>
  <c r="P1180" i="1"/>
  <c r="M1180" i="1"/>
  <c r="A1180" i="1"/>
  <c r="AL1179" i="1"/>
  <c r="AM1179" i="1" s="1"/>
  <c r="AN1179" i="1" s="1"/>
  <c r="AK1179" i="1"/>
  <c r="AJ1179" i="1"/>
  <c r="AF1179" i="1"/>
  <c r="AC1179" i="1"/>
  <c r="AG1179" i="1" s="1"/>
  <c r="AH1179" i="1" s="1"/>
  <c r="Y1179" i="1"/>
  <c r="Z1179" i="1" s="1"/>
  <c r="V1179" i="1"/>
  <c r="Q1179" i="1"/>
  <c r="P1179" i="1"/>
  <c r="M1179" i="1"/>
  <c r="A1179" i="1"/>
  <c r="AL1178" i="1"/>
  <c r="AM1178" i="1" s="1"/>
  <c r="AK1178" i="1"/>
  <c r="AJ1178" i="1"/>
  <c r="AH1178" i="1"/>
  <c r="AG1178" i="1"/>
  <c r="AF1178" i="1"/>
  <c r="AC1178" i="1"/>
  <c r="Y1178" i="1"/>
  <c r="Z1178" i="1" s="1"/>
  <c r="V1178" i="1"/>
  <c r="Q1178" i="1"/>
  <c r="P1178" i="1"/>
  <c r="M1178" i="1"/>
  <c r="A1178" i="1"/>
  <c r="AL1177" i="1"/>
  <c r="AM1177" i="1" s="1"/>
  <c r="AN1177" i="1" s="1"/>
  <c r="AK1177" i="1"/>
  <c r="AJ1177" i="1"/>
  <c r="AF1177" i="1"/>
  <c r="AC1177" i="1"/>
  <c r="AG1177" i="1" s="1"/>
  <c r="AH1177" i="1" s="1"/>
  <c r="Y1177" i="1"/>
  <c r="Z1177" i="1" s="1"/>
  <c r="V1177" i="1"/>
  <c r="Q1177" i="1"/>
  <c r="P1177" i="1"/>
  <c r="M1177" i="1"/>
  <c r="A1177" i="1"/>
  <c r="AL1176" i="1"/>
  <c r="AM1176" i="1" s="1"/>
  <c r="AN1176" i="1" s="1"/>
  <c r="AK1176" i="1"/>
  <c r="AJ1176" i="1"/>
  <c r="AH1176" i="1"/>
  <c r="AG1176" i="1"/>
  <c r="AF1176" i="1"/>
  <c r="AC1176" i="1"/>
  <c r="Y1176" i="1"/>
  <c r="Z1176" i="1" s="1"/>
  <c r="V1176" i="1"/>
  <c r="Q1176" i="1"/>
  <c r="P1176" i="1"/>
  <c r="M1176" i="1"/>
  <c r="A1176" i="1"/>
  <c r="AL1175" i="1"/>
  <c r="AM1175" i="1" s="1"/>
  <c r="AK1175" i="1"/>
  <c r="AJ1175" i="1"/>
  <c r="AF1175" i="1"/>
  <c r="AC1175" i="1"/>
  <c r="AG1175" i="1" s="1"/>
  <c r="AH1175" i="1" s="1"/>
  <c r="Y1175" i="1"/>
  <c r="Z1175" i="1" s="1"/>
  <c r="V1175" i="1"/>
  <c r="Q1175" i="1"/>
  <c r="P1175" i="1"/>
  <c r="M1175" i="1"/>
  <c r="A1175" i="1"/>
  <c r="AL1174" i="1"/>
  <c r="AM1174" i="1" s="1"/>
  <c r="AK1174" i="1"/>
  <c r="AJ1174" i="1"/>
  <c r="AF1174" i="1"/>
  <c r="AC1174" i="1"/>
  <c r="AG1174" i="1" s="1"/>
  <c r="AH1174" i="1" s="1"/>
  <c r="Y1174" i="1"/>
  <c r="Z1174" i="1" s="1"/>
  <c r="V1174" i="1"/>
  <c r="Q1174" i="1"/>
  <c r="P1174" i="1"/>
  <c r="L1174" i="1"/>
  <c r="M1174" i="1" s="1"/>
  <c r="N1174" i="1" s="1"/>
  <c r="A1174" i="1"/>
  <c r="AM1173" i="1"/>
  <c r="AN1173" i="1" s="1"/>
  <c r="AL1173" i="1"/>
  <c r="AK1173" i="1"/>
  <c r="AJ1173" i="1"/>
  <c r="AH1173" i="1"/>
  <c r="AG1173" i="1"/>
  <c r="AF1173" i="1"/>
  <c r="AC1173" i="1"/>
  <c r="Y1173" i="1"/>
  <c r="Z1173" i="1" s="1"/>
  <c r="V1173" i="1"/>
  <c r="Q1173" i="1"/>
  <c r="P1173" i="1"/>
  <c r="L1173" i="1"/>
  <c r="M1173" i="1" s="1"/>
  <c r="N1173" i="1" s="1"/>
  <c r="A1173" i="1"/>
  <c r="AL1172" i="1"/>
  <c r="AM1172" i="1" s="1"/>
  <c r="AK1172" i="1"/>
  <c r="AJ1172" i="1"/>
  <c r="AF1172" i="1"/>
  <c r="AC1172" i="1"/>
  <c r="AG1172" i="1" s="1"/>
  <c r="AH1172" i="1" s="1"/>
  <c r="Y1172" i="1"/>
  <c r="Z1172" i="1" s="1"/>
  <c r="V1172" i="1"/>
  <c r="Q1172" i="1"/>
  <c r="P1172" i="1"/>
  <c r="M1172" i="1"/>
  <c r="A1172" i="1"/>
  <c r="AL1171" i="1"/>
  <c r="AM1171" i="1" s="1"/>
  <c r="AK1171" i="1"/>
  <c r="AJ1171" i="1"/>
  <c r="AF1171" i="1"/>
  <c r="AC1171" i="1"/>
  <c r="AG1171" i="1" s="1"/>
  <c r="AH1171" i="1" s="1"/>
  <c r="Y1171" i="1"/>
  <c r="Z1171" i="1" s="1"/>
  <c r="V1171" i="1"/>
  <c r="Q1171" i="1"/>
  <c r="P1171" i="1"/>
  <c r="M1171" i="1"/>
  <c r="A1171" i="1"/>
  <c r="AL1170" i="1"/>
  <c r="AM1170" i="1" s="1"/>
  <c r="AK1170" i="1"/>
  <c r="AJ1170" i="1"/>
  <c r="AF1170" i="1"/>
  <c r="AC1170" i="1"/>
  <c r="AG1170" i="1" s="1"/>
  <c r="AH1170" i="1" s="1"/>
  <c r="Y1170" i="1"/>
  <c r="Z1170" i="1" s="1"/>
  <c r="V1170" i="1"/>
  <c r="Q1170" i="1"/>
  <c r="P1170" i="1"/>
  <c r="M1170" i="1"/>
  <c r="A1170" i="1"/>
  <c r="AL1169" i="1"/>
  <c r="AM1169" i="1" s="1"/>
  <c r="AK1169" i="1"/>
  <c r="AJ1169" i="1"/>
  <c r="AF1169" i="1"/>
  <c r="AC1169" i="1"/>
  <c r="AG1169" i="1" s="1"/>
  <c r="AH1169" i="1" s="1"/>
  <c r="Y1169" i="1"/>
  <c r="Z1169" i="1" s="1"/>
  <c r="V1169" i="1"/>
  <c r="Q1169" i="1"/>
  <c r="P1169" i="1"/>
  <c r="M1169" i="1"/>
  <c r="A1169" i="1"/>
  <c r="AL1168" i="1"/>
  <c r="AM1168" i="1" s="1"/>
  <c r="AK1168" i="1"/>
  <c r="AJ1168" i="1"/>
  <c r="AF1168" i="1"/>
  <c r="AC1168" i="1"/>
  <c r="AG1168" i="1" s="1"/>
  <c r="AH1168" i="1" s="1"/>
  <c r="Y1168" i="1"/>
  <c r="Z1168" i="1" s="1"/>
  <c r="V1168" i="1"/>
  <c r="Q1168" i="1"/>
  <c r="P1168" i="1"/>
  <c r="M1168" i="1"/>
  <c r="A1168" i="1"/>
  <c r="AL1167" i="1"/>
  <c r="AM1167" i="1" s="1"/>
  <c r="AK1167" i="1"/>
  <c r="AJ1167" i="1"/>
  <c r="AF1167" i="1"/>
  <c r="AC1167" i="1"/>
  <c r="AG1167" i="1" s="1"/>
  <c r="AH1167" i="1" s="1"/>
  <c r="Y1167" i="1"/>
  <c r="Z1167" i="1" s="1"/>
  <c r="V1167" i="1"/>
  <c r="Q1167" i="1"/>
  <c r="P1167" i="1"/>
  <c r="M1167" i="1"/>
  <c r="A1167" i="1"/>
  <c r="AL1166" i="1"/>
  <c r="AM1166" i="1" s="1"/>
  <c r="AN1166" i="1" s="1"/>
  <c r="AK1166" i="1"/>
  <c r="AJ1166" i="1"/>
  <c r="AG1166" i="1"/>
  <c r="AH1166" i="1" s="1"/>
  <c r="AF1166" i="1"/>
  <c r="AC1166" i="1"/>
  <c r="Y1166" i="1"/>
  <c r="Z1166" i="1" s="1"/>
  <c r="V1166" i="1"/>
  <c r="Q1166" i="1"/>
  <c r="P1166" i="1"/>
  <c r="M1166" i="1"/>
  <c r="A1166" i="1"/>
  <c r="AL1165" i="1"/>
  <c r="AM1165" i="1" s="1"/>
  <c r="AK1165" i="1"/>
  <c r="AJ1165" i="1"/>
  <c r="AG1165" i="1"/>
  <c r="AH1165" i="1" s="1"/>
  <c r="AF1165" i="1"/>
  <c r="AC1165" i="1"/>
  <c r="Y1165" i="1"/>
  <c r="Z1165" i="1" s="1"/>
  <c r="V1165" i="1"/>
  <c r="Q1165" i="1"/>
  <c r="P1165" i="1"/>
  <c r="M1165" i="1"/>
  <c r="N1165" i="1" s="1"/>
  <c r="L1165" i="1"/>
  <c r="A1165" i="1"/>
  <c r="AM1164" i="1"/>
  <c r="AL1164" i="1"/>
  <c r="AK1164" i="1"/>
  <c r="AJ1164" i="1"/>
  <c r="AF1164" i="1"/>
  <c r="AC1164" i="1"/>
  <c r="AG1164" i="1" s="1"/>
  <c r="AH1164" i="1" s="1"/>
  <c r="Z1164" i="1"/>
  <c r="Y1164" i="1"/>
  <c r="V1164" i="1"/>
  <c r="Q1164" i="1"/>
  <c r="P1164" i="1"/>
  <c r="L1164" i="1"/>
  <c r="M1164" i="1" s="1"/>
  <c r="N1164" i="1" s="1"/>
  <c r="A1164" i="1"/>
  <c r="AL1163" i="1"/>
  <c r="AM1163" i="1" s="1"/>
  <c r="AK1163" i="1"/>
  <c r="AJ1163" i="1"/>
  <c r="AG1163" i="1"/>
  <c r="AH1163" i="1" s="1"/>
  <c r="AF1163" i="1"/>
  <c r="AC1163" i="1"/>
  <c r="Y1163" i="1"/>
  <c r="Z1163" i="1" s="1"/>
  <c r="V1163" i="1"/>
  <c r="Q1163" i="1"/>
  <c r="P1163" i="1"/>
  <c r="M1163" i="1"/>
  <c r="N1163" i="1" s="1"/>
  <c r="L1163" i="1"/>
  <c r="A1163" i="1"/>
  <c r="AM1162" i="1"/>
  <c r="AL1162" i="1"/>
  <c r="AK1162" i="1"/>
  <c r="AJ1162" i="1"/>
  <c r="AF1162" i="1"/>
  <c r="AC1162" i="1"/>
  <c r="AG1162" i="1" s="1"/>
  <c r="AH1162" i="1" s="1"/>
  <c r="Y1162" i="1"/>
  <c r="Z1162" i="1" s="1"/>
  <c r="V1162" i="1"/>
  <c r="Q1162" i="1"/>
  <c r="P1162" i="1"/>
  <c r="L1162" i="1"/>
  <c r="M1162" i="1" s="1"/>
  <c r="N1162" i="1" s="1"/>
  <c r="A1162" i="1"/>
  <c r="AL1161" i="1"/>
  <c r="AM1161" i="1" s="1"/>
  <c r="AK1161" i="1"/>
  <c r="AJ1161" i="1"/>
  <c r="AG1161" i="1"/>
  <c r="AH1161" i="1" s="1"/>
  <c r="AF1161" i="1"/>
  <c r="AC1161" i="1"/>
  <c r="Y1161" i="1"/>
  <c r="Z1161" i="1" s="1"/>
  <c r="V1161" i="1"/>
  <c r="Q1161" i="1"/>
  <c r="P1161" i="1"/>
  <c r="M1161" i="1"/>
  <c r="N1161" i="1" s="1"/>
  <c r="L1161" i="1"/>
  <c r="A1161" i="1"/>
  <c r="AM1160" i="1"/>
  <c r="AL1160" i="1"/>
  <c r="AK1160" i="1"/>
  <c r="AJ1160" i="1"/>
  <c r="AF1160" i="1"/>
  <c r="AC1160" i="1"/>
  <c r="AG1160" i="1" s="1"/>
  <c r="AH1160" i="1" s="1"/>
  <c r="Z1160" i="1"/>
  <c r="Y1160" i="1"/>
  <c r="V1160" i="1"/>
  <c r="Q1160" i="1"/>
  <c r="P1160" i="1"/>
  <c r="L1160" i="1"/>
  <c r="M1160" i="1" s="1"/>
  <c r="N1160" i="1" s="1"/>
  <c r="A1160" i="1"/>
  <c r="AL1159" i="1"/>
  <c r="AM1159" i="1" s="1"/>
  <c r="AK1159" i="1"/>
  <c r="AJ1159" i="1"/>
  <c r="AG1159" i="1"/>
  <c r="AH1159" i="1" s="1"/>
  <c r="AF1159" i="1"/>
  <c r="AC1159" i="1"/>
  <c r="Y1159" i="1"/>
  <c r="Z1159" i="1" s="1"/>
  <c r="V1159" i="1"/>
  <c r="Q1159" i="1"/>
  <c r="P1159" i="1"/>
  <c r="M1159" i="1"/>
  <c r="N1159" i="1" s="1"/>
  <c r="L1159" i="1"/>
  <c r="A1159" i="1"/>
  <c r="AM1158" i="1"/>
  <c r="AL1158" i="1"/>
  <c r="AK1158" i="1"/>
  <c r="AJ1158" i="1"/>
  <c r="AF1158" i="1"/>
  <c r="AC1158" i="1"/>
  <c r="AG1158" i="1" s="1"/>
  <c r="AH1158" i="1" s="1"/>
  <c r="Y1158" i="1"/>
  <c r="Z1158" i="1" s="1"/>
  <c r="V1158" i="1"/>
  <c r="Q1158" i="1"/>
  <c r="P1158" i="1"/>
  <c r="L1158" i="1"/>
  <c r="M1158" i="1" s="1"/>
  <c r="N1158" i="1" s="1"/>
  <c r="A1158" i="1"/>
  <c r="AL1157" i="1"/>
  <c r="AM1157" i="1" s="1"/>
  <c r="AK1157" i="1"/>
  <c r="AJ1157" i="1"/>
  <c r="AG1157" i="1"/>
  <c r="AH1157" i="1" s="1"/>
  <c r="AF1157" i="1"/>
  <c r="AC1157" i="1"/>
  <c r="Y1157" i="1"/>
  <c r="Z1157" i="1" s="1"/>
  <c r="V1157" i="1"/>
  <c r="Q1157" i="1"/>
  <c r="P1157" i="1"/>
  <c r="M1157" i="1"/>
  <c r="N1157" i="1" s="1"/>
  <c r="L1157" i="1"/>
  <c r="A1157" i="1"/>
  <c r="AM1156" i="1"/>
  <c r="AL1156" i="1"/>
  <c r="AK1156" i="1"/>
  <c r="AJ1156" i="1"/>
  <c r="AF1156" i="1"/>
  <c r="AC1156" i="1"/>
  <c r="AG1156" i="1" s="1"/>
  <c r="AH1156" i="1" s="1"/>
  <c r="Z1156" i="1"/>
  <c r="Y1156" i="1"/>
  <c r="V1156" i="1"/>
  <c r="Q1156" i="1"/>
  <c r="P1156" i="1"/>
  <c r="L1156" i="1"/>
  <c r="M1156" i="1" s="1"/>
  <c r="N1156" i="1" s="1"/>
  <c r="A1156" i="1"/>
  <c r="AL1155" i="1"/>
  <c r="AM1155" i="1" s="1"/>
  <c r="AK1155" i="1"/>
  <c r="AJ1155" i="1"/>
  <c r="AG1155" i="1"/>
  <c r="AH1155" i="1" s="1"/>
  <c r="AF1155" i="1"/>
  <c r="AC1155" i="1"/>
  <c r="Y1155" i="1"/>
  <c r="Z1155" i="1" s="1"/>
  <c r="V1155" i="1"/>
  <c r="Q1155" i="1"/>
  <c r="P1155" i="1"/>
  <c r="M1155" i="1"/>
  <c r="N1155" i="1" s="1"/>
  <c r="L1155" i="1"/>
  <c r="A1155" i="1"/>
  <c r="AM1154" i="1"/>
  <c r="AL1154" i="1"/>
  <c r="AK1154" i="1"/>
  <c r="AJ1154" i="1"/>
  <c r="AF1154" i="1"/>
  <c r="AC1154" i="1"/>
  <c r="AG1154" i="1" s="1"/>
  <c r="AH1154" i="1" s="1"/>
  <c r="Y1154" i="1"/>
  <c r="Z1154" i="1" s="1"/>
  <c r="V1154" i="1"/>
  <c r="Q1154" i="1"/>
  <c r="P1154" i="1"/>
  <c r="L1154" i="1"/>
  <c r="M1154" i="1" s="1"/>
  <c r="N1154" i="1" s="1"/>
  <c r="A1154" i="1"/>
  <c r="AL1153" i="1"/>
  <c r="AM1153" i="1" s="1"/>
  <c r="AK1153" i="1"/>
  <c r="AJ1153" i="1"/>
  <c r="AG1153" i="1"/>
  <c r="AH1153" i="1" s="1"/>
  <c r="AF1153" i="1"/>
  <c r="AC1153" i="1"/>
  <c r="Y1153" i="1"/>
  <c r="Z1153" i="1" s="1"/>
  <c r="V1153" i="1"/>
  <c r="Q1153" i="1"/>
  <c r="P1153" i="1"/>
  <c r="M1153" i="1"/>
  <c r="N1153" i="1" s="1"/>
  <c r="L1153" i="1"/>
  <c r="A1153" i="1"/>
  <c r="AM1152" i="1"/>
  <c r="AL1152" i="1"/>
  <c r="AK1152" i="1"/>
  <c r="AJ1152" i="1"/>
  <c r="AF1152" i="1"/>
  <c r="AC1152" i="1"/>
  <c r="AG1152" i="1" s="1"/>
  <c r="AH1152" i="1" s="1"/>
  <c r="Y1152" i="1"/>
  <c r="Z1152" i="1" s="1"/>
  <c r="V1152" i="1"/>
  <c r="Q1152" i="1"/>
  <c r="P1152" i="1"/>
  <c r="L1152" i="1"/>
  <c r="M1152" i="1" s="1"/>
  <c r="N1152" i="1" s="1"/>
  <c r="A1152" i="1"/>
  <c r="AL1151" i="1"/>
  <c r="AM1151" i="1" s="1"/>
  <c r="AK1151" i="1"/>
  <c r="AJ1151" i="1"/>
  <c r="AG1151" i="1"/>
  <c r="AH1151" i="1" s="1"/>
  <c r="AF1151" i="1"/>
  <c r="AC1151" i="1"/>
  <c r="Y1151" i="1"/>
  <c r="Z1151" i="1" s="1"/>
  <c r="V1151" i="1"/>
  <c r="Q1151" i="1"/>
  <c r="P1151" i="1"/>
  <c r="M1151" i="1"/>
  <c r="N1151" i="1" s="1"/>
  <c r="L1151" i="1"/>
  <c r="A1151" i="1"/>
  <c r="AM1150" i="1"/>
  <c r="AL1150" i="1"/>
  <c r="AK1150" i="1"/>
  <c r="AJ1150" i="1"/>
  <c r="AF1150" i="1"/>
  <c r="AC1150" i="1"/>
  <c r="AG1150" i="1" s="1"/>
  <c r="AH1150" i="1" s="1"/>
  <c r="Y1150" i="1"/>
  <c r="Z1150" i="1" s="1"/>
  <c r="V1150" i="1"/>
  <c r="Q1150" i="1"/>
  <c r="P1150" i="1"/>
  <c r="L1150" i="1"/>
  <c r="M1150" i="1" s="1"/>
  <c r="N1150" i="1" s="1"/>
  <c r="A1150" i="1"/>
  <c r="AL1149" i="1"/>
  <c r="AM1149" i="1" s="1"/>
  <c r="AK1149" i="1"/>
  <c r="AJ1149" i="1"/>
  <c r="AG1149" i="1"/>
  <c r="AH1149" i="1" s="1"/>
  <c r="AF1149" i="1"/>
  <c r="AC1149" i="1"/>
  <c r="Y1149" i="1"/>
  <c r="Z1149" i="1" s="1"/>
  <c r="V1149" i="1"/>
  <c r="Q1149" i="1"/>
  <c r="P1149" i="1"/>
  <c r="M1149" i="1"/>
  <c r="N1149" i="1" s="1"/>
  <c r="L1149" i="1"/>
  <c r="A1149" i="1"/>
  <c r="AM1148" i="1"/>
  <c r="AL1148" i="1"/>
  <c r="AK1148" i="1"/>
  <c r="AJ1148" i="1"/>
  <c r="AF1148" i="1"/>
  <c r="AC1148" i="1"/>
  <c r="AG1148" i="1" s="1"/>
  <c r="AH1148" i="1" s="1"/>
  <c r="Y1148" i="1"/>
  <c r="Z1148" i="1" s="1"/>
  <c r="V1148" i="1"/>
  <c r="Q1148" i="1"/>
  <c r="P1148" i="1"/>
  <c r="L1148" i="1"/>
  <c r="M1148" i="1" s="1"/>
  <c r="N1148" i="1" s="1"/>
  <c r="A1148" i="1"/>
  <c r="AL1147" i="1"/>
  <c r="AM1147" i="1" s="1"/>
  <c r="AK1147" i="1"/>
  <c r="AJ1147" i="1"/>
  <c r="AG1147" i="1"/>
  <c r="AH1147" i="1" s="1"/>
  <c r="AF1147" i="1"/>
  <c r="AC1147" i="1"/>
  <c r="Y1147" i="1"/>
  <c r="Z1147" i="1" s="1"/>
  <c r="V1147" i="1"/>
  <c r="Q1147" i="1"/>
  <c r="P1147" i="1"/>
  <c r="M1147" i="1"/>
  <c r="N1147" i="1" s="1"/>
  <c r="L1147" i="1"/>
  <c r="A1147" i="1"/>
  <c r="AM1146" i="1"/>
  <c r="AL1146" i="1"/>
  <c r="AK1146" i="1"/>
  <c r="AJ1146" i="1"/>
  <c r="AH1146" i="1"/>
  <c r="AG1146" i="1"/>
  <c r="AF1146" i="1"/>
  <c r="AC1146" i="1"/>
  <c r="Y1146" i="1"/>
  <c r="Z1146" i="1" s="1"/>
  <c r="V1146" i="1"/>
  <c r="Q1146" i="1"/>
  <c r="P1146" i="1"/>
  <c r="L1146" i="1"/>
  <c r="M1146" i="1" s="1"/>
  <c r="N1146" i="1" s="1"/>
  <c r="A1146" i="1"/>
  <c r="AL1145" i="1"/>
  <c r="AM1145" i="1" s="1"/>
  <c r="AK1145" i="1"/>
  <c r="AJ1145" i="1"/>
  <c r="AG1145" i="1"/>
  <c r="AH1145" i="1" s="1"/>
  <c r="AF1145" i="1"/>
  <c r="AC1145" i="1"/>
  <c r="Y1145" i="1"/>
  <c r="Z1145" i="1" s="1"/>
  <c r="V1145" i="1"/>
  <c r="Q1145" i="1"/>
  <c r="P1145" i="1"/>
  <c r="M1145" i="1"/>
  <c r="N1145" i="1" s="1"/>
  <c r="L1145" i="1"/>
  <c r="A1145" i="1"/>
  <c r="AM1144" i="1"/>
  <c r="AL1144" i="1"/>
  <c r="AK1144" i="1"/>
  <c r="AJ1144" i="1"/>
  <c r="AF1144" i="1"/>
  <c r="AC1144" i="1"/>
  <c r="AG1144" i="1" s="1"/>
  <c r="AH1144" i="1" s="1"/>
  <c r="Y1144" i="1"/>
  <c r="Z1144" i="1" s="1"/>
  <c r="V1144" i="1"/>
  <c r="Q1144" i="1"/>
  <c r="P1144" i="1"/>
  <c r="M1144" i="1"/>
  <c r="N1144" i="1" s="1"/>
  <c r="L1144" i="1"/>
  <c r="A1144" i="1"/>
  <c r="AM1143" i="1"/>
  <c r="AN1143" i="1" s="1"/>
  <c r="AL1143" i="1"/>
  <c r="AK1143" i="1"/>
  <c r="AJ1143" i="1"/>
  <c r="AH1143" i="1"/>
  <c r="AG1143" i="1"/>
  <c r="AF1143" i="1"/>
  <c r="AC1143" i="1"/>
  <c r="Y1143" i="1"/>
  <c r="Z1143" i="1" s="1"/>
  <c r="V1143" i="1"/>
  <c r="Q1143" i="1"/>
  <c r="P1143" i="1"/>
  <c r="M1143" i="1"/>
  <c r="N1143" i="1" s="1"/>
  <c r="L1143" i="1"/>
  <c r="A1143" i="1"/>
  <c r="AM1142" i="1"/>
  <c r="AL1142" i="1"/>
  <c r="AK1142" i="1"/>
  <c r="AJ1142" i="1"/>
  <c r="AF1142" i="1"/>
  <c r="AC1142" i="1"/>
  <c r="AG1142" i="1" s="1"/>
  <c r="AH1142" i="1" s="1"/>
  <c r="Y1142" i="1"/>
  <c r="Z1142" i="1" s="1"/>
  <c r="V1142" i="1"/>
  <c r="Q1142" i="1"/>
  <c r="P1142" i="1"/>
  <c r="L1142" i="1"/>
  <c r="M1142" i="1" s="1"/>
  <c r="N1142" i="1" s="1"/>
  <c r="A1142" i="1"/>
  <c r="AM1141" i="1"/>
  <c r="AN1141" i="1" s="1"/>
  <c r="AL1141" i="1"/>
  <c r="AK1141" i="1"/>
  <c r="AJ1141" i="1"/>
  <c r="AH1141" i="1"/>
  <c r="AG1141" i="1"/>
  <c r="AF1141" i="1"/>
  <c r="AC1141" i="1"/>
  <c r="Y1141" i="1"/>
  <c r="Z1141" i="1" s="1"/>
  <c r="V1141" i="1"/>
  <c r="Q1141" i="1"/>
  <c r="P1141" i="1"/>
  <c r="M1141" i="1"/>
  <c r="N1141" i="1" s="1"/>
  <c r="L1141" i="1"/>
  <c r="A1141" i="1"/>
  <c r="AM1140" i="1"/>
  <c r="AL1140" i="1"/>
  <c r="AK1140" i="1"/>
  <c r="AJ1140" i="1"/>
  <c r="AF1140" i="1"/>
  <c r="AC1140" i="1"/>
  <c r="AG1140" i="1" s="1"/>
  <c r="AH1140" i="1" s="1"/>
  <c r="Y1140" i="1"/>
  <c r="Z1140" i="1" s="1"/>
  <c r="V1140" i="1"/>
  <c r="Q1140" i="1"/>
  <c r="P1140" i="1"/>
  <c r="L1140" i="1"/>
  <c r="M1140" i="1" s="1"/>
  <c r="N1140" i="1" s="1"/>
  <c r="A1140" i="1"/>
  <c r="AM1139" i="1"/>
  <c r="AN1139" i="1" s="1"/>
  <c r="AL1139" i="1"/>
  <c r="AK1139" i="1"/>
  <c r="AJ1139" i="1"/>
  <c r="AH1139" i="1"/>
  <c r="AG1139" i="1"/>
  <c r="AF1139" i="1"/>
  <c r="AC1139" i="1"/>
  <c r="Y1139" i="1"/>
  <c r="Z1139" i="1" s="1"/>
  <c r="V1139" i="1"/>
  <c r="Q1139" i="1"/>
  <c r="P1139" i="1"/>
  <c r="M1139" i="1"/>
  <c r="N1139" i="1" s="1"/>
  <c r="L1139" i="1"/>
  <c r="A1139" i="1"/>
  <c r="AM1138" i="1"/>
  <c r="AL1138" i="1"/>
  <c r="AK1138" i="1"/>
  <c r="AJ1138" i="1"/>
  <c r="AF1138" i="1"/>
  <c r="AC1138" i="1"/>
  <c r="AG1138" i="1" s="1"/>
  <c r="AH1138" i="1" s="1"/>
  <c r="Y1138" i="1"/>
  <c r="Z1138" i="1" s="1"/>
  <c r="V1138" i="1"/>
  <c r="Q1138" i="1"/>
  <c r="P1138" i="1"/>
  <c r="L1138" i="1"/>
  <c r="M1138" i="1" s="1"/>
  <c r="N1138" i="1" s="1"/>
  <c r="A1138" i="1"/>
  <c r="AM1137" i="1"/>
  <c r="AN1137" i="1" s="1"/>
  <c r="AL1137" i="1"/>
  <c r="AK1137" i="1"/>
  <c r="AJ1137" i="1"/>
  <c r="AH1137" i="1"/>
  <c r="AG1137" i="1"/>
  <c r="AF1137" i="1"/>
  <c r="AC1137" i="1"/>
  <c r="Y1137" i="1"/>
  <c r="Z1137" i="1" s="1"/>
  <c r="V1137" i="1"/>
  <c r="Q1137" i="1"/>
  <c r="P1137" i="1"/>
  <c r="M1137" i="1"/>
  <c r="N1137" i="1" s="1"/>
  <c r="L1137" i="1"/>
  <c r="A1137" i="1"/>
  <c r="AM1136" i="1"/>
  <c r="AN1136" i="1" s="1"/>
  <c r="AL1136" i="1"/>
  <c r="AJ1136" i="1"/>
  <c r="AF1136" i="1"/>
  <c r="AC1136" i="1"/>
  <c r="AG1136" i="1" s="1"/>
  <c r="AH1136" i="1" s="1"/>
  <c r="AK1136" i="1" s="1"/>
  <c r="Y1136" i="1"/>
  <c r="Z1136" i="1" s="1"/>
  <c r="V1136" i="1"/>
  <c r="Q1136" i="1"/>
  <c r="P1136" i="1"/>
  <c r="M1136" i="1"/>
  <c r="N1136" i="1" s="1"/>
  <c r="L1136" i="1"/>
  <c r="A1136" i="1"/>
  <c r="AL1135" i="1"/>
  <c r="AM1135" i="1" s="1"/>
  <c r="AN1135" i="1" s="1"/>
  <c r="AK1135" i="1"/>
  <c r="AJ1135" i="1"/>
  <c r="AG1135" i="1"/>
  <c r="AH1135" i="1" s="1"/>
  <c r="AF1135" i="1"/>
  <c r="AC1135" i="1"/>
  <c r="Y1135" i="1"/>
  <c r="Z1135" i="1" s="1"/>
  <c r="V1135" i="1"/>
  <c r="Q1135" i="1"/>
  <c r="P1135" i="1"/>
  <c r="M1135" i="1"/>
  <c r="N1135" i="1" s="1"/>
  <c r="L1135" i="1"/>
  <c r="A1135" i="1"/>
  <c r="AK1134" i="1"/>
  <c r="AL1134" i="1" s="1"/>
  <c r="AM1134" i="1" s="1"/>
  <c r="AN1134" i="1" s="1"/>
  <c r="AJ1134" i="1"/>
  <c r="AH1134" i="1"/>
  <c r="AG1134" i="1"/>
  <c r="AF1134" i="1"/>
  <c r="AC1134" i="1"/>
  <c r="Z1134" i="1"/>
  <c r="Y1134" i="1"/>
  <c r="V1134" i="1"/>
  <c r="Q1134" i="1"/>
  <c r="P1134" i="1"/>
  <c r="L1134" i="1"/>
  <c r="M1134" i="1" s="1"/>
  <c r="N1134" i="1" s="1"/>
  <c r="A1134" i="1"/>
  <c r="AM1133" i="1"/>
  <c r="AL1133" i="1"/>
  <c r="AK1133" i="1"/>
  <c r="AJ1133" i="1"/>
  <c r="AH1133" i="1"/>
  <c r="AG1133" i="1"/>
  <c r="AF1133" i="1"/>
  <c r="AC1133" i="1"/>
  <c r="Y1133" i="1"/>
  <c r="Z1133" i="1" s="1"/>
  <c r="V1133" i="1"/>
  <c r="Q1133" i="1"/>
  <c r="P1133" i="1"/>
  <c r="M1133" i="1"/>
  <c r="N1133" i="1" s="1"/>
  <c r="L1133" i="1"/>
  <c r="A1133" i="1"/>
  <c r="AM1132" i="1"/>
  <c r="AN1132" i="1" s="1"/>
  <c r="AL1132" i="1"/>
  <c r="AK1132" i="1"/>
  <c r="AJ1132" i="1"/>
  <c r="AH1132" i="1"/>
  <c r="AF1132" i="1"/>
  <c r="AC1132" i="1"/>
  <c r="AG1132" i="1" s="1"/>
  <c r="Y1132" i="1"/>
  <c r="Z1132" i="1" s="1"/>
  <c r="V1132" i="1"/>
  <c r="Q1132" i="1"/>
  <c r="P1132" i="1"/>
  <c r="M1132" i="1"/>
  <c r="N1132" i="1" s="1"/>
  <c r="L1132" i="1"/>
  <c r="A1132" i="1"/>
  <c r="AL1131" i="1"/>
  <c r="AM1131" i="1" s="1"/>
  <c r="AN1131" i="1" s="1"/>
  <c r="AK1131" i="1"/>
  <c r="AJ1131" i="1"/>
  <c r="AG1131" i="1"/>
  <c r="AH1131" i="1" s="1"/>
  <c r="AF1131" i="1"/>
  <c r="AC1131" i="1"/>
  <c r="Y1131" i="1"/>
  <c r="Z1131" i="1" s="1"/>
  <c r="V1131" i="1"/>
  <c r="Q1131" i="1"/>
  <c r="P1131" i="1"/>
  <c r="N1131" i="1"/>
  <c r="M1131" i="1"/>
  <c r="L1131" i="1"/>
  <c r="A1131" i="1"/>
  <c r="AM1130" i="1"/>
  <c r="AL1130" i="1"/>
  <c r="AJ1130" i="1"/>
  <c r="AH1130" i="1"/>
  <c r="AK1130" i="1" s="1"/>
  <c r="AF1130" i="1"/>
  <c r="AC1130" i="1"/>
  <c r="AG1130" i="1" s="1"/>
  <c r="Y1130" i="1"/>
  <c r="Z1130" i="1" s="1"/>
  <c r="V1130" i="1"/>
  <c r="Q1130" i="1"/>
  <c r="P1130" i="1"/>
  <c r="L1130" i="1"/>
  <c r="M1130" i="1" s="1"/>
  <c r="N1130" i="1" s="1"/>
  <c r="A1130" i="1"/>
  <c r="AJ1129" i="1"/>
  <c r="AH1129" i="1"/>
  <c r="AK1129" i="1" s="1"/>
  <c r="AL1129" i="1" s="1"/>
  <c r="AM1129" i="1" s="1"/>
  <c r="AN1129" i="1" s="1"/>
  <c r="AG1129" i="1"/>
  <c r="AF1129" i="1"/>
  <c r="AC1129" i="1"/>
  <c r="Y1129" i="1"/>
  <c r="Z1129" i="1" s="1"/>
  <c r="V1129" i="1"/>
  <c r="Q1129" i="1"/>
  <c r="P1129" i="1"/>
  <c r="M1129" i="1"/>
  <c r="N1129" i="1" s="1"/>
  <c r="L1129" i="1"/>
  <c r="A1129" i="1"/>
  <c r="AJ1128" i="1"/>
  <c r="AH1128" i="1"/>
  <c r="AK1128" i="1" s="1"/>
  <c r="AL1128" i="1" s="1"/>
  <c r="AM1128" i="1" s="1"/>
  <c r="AN1128" i="1" s="1"/>
  <c r="AF1128" i="1"/>
  <c r="AC1128" i="1"/>
  <c r="AG1128" i="1" s="1"/>
  <c r="Y1128" i="1"/>
  <c r="Z1128" i="1" s="1"/>
  <c r="V1128" i="1"/>
  <c r="Q1128" i="1"/>
  <c r="P1128" i="1"/>
  <c r="L1128" i="1"/>
  <c r="M1128" i="1" s="1"/>
  <c r="N1128" i="1" s="1"/>
  <c r="A1128" i="1"/>
  <c r="AJ1127" i="1"/>
  <c r="AH1127" i="1"/>
  <c r="AK1127" i="1" s="1"/>
  <c r="AL1127" i="1" s="1"/>
  <c r="AM1127" i="1" s="1"/>
  <c r="AN1127" i="1" s="1"/>
  <c r="AG1127" i="1"/>
  <c r="AF1127" i="1"/>
  <c r="AC1127" i="1"/>
  <c r="Y1127" i="1"/>
  <c r="Z1127" i="1" s="1"/>
  <c r="V1127" i="1"/>
  <c r="Q1127" i="1"/>
  <c r="P1127" i="1"/>
  <c r="M1127" i="1"/>
  <c r="N1127" i="1" s="1"/>
  <c r="L1127" i="1"/>
  <c r="A1127" i="1"/>
  <c r="AJ1126" i="1"/>
  <c r="AH1126" i="1"/>
  <c r="AK1126" i="1" s="1"/>
  <c r="AL1126" i="1" s="1"/>
  <c r="AM1126" i="1" s="1"/>
  <c r="AN1126" i="1" s="1"/>
  <c r="AF1126" i="1"/>
  <c r="AC1126" i="1"/>
  <c r="AG1126" i="1" s="1"/>
  <c r="Y1126" i="1"/>
  <c r="Z1126" i="1" s="1"/>
  <c r="V1126" i="1"/>
  <c r="Q1126" i="1"/>
  <c r="P1126" i="1"/>
  <c r="L1126" i="1"/>
  <c r="M1126" i="1" s="1"/>
  <c r="N1126" i="1" s="1"/>
  <c r="A1126" i="1"/>
  <c r="AJ1125" i="1"/>
  <c r="AH1125" i="1"/>
  <c r="AK1125" i="1" s="1"/>
  <c r="AL1125" i="1" s="1"/>
  <c r="AM1125" i="1" s="1"/>
  <c r="AN1125" i="1" s="1"/>
  <c r="AG1125" i="1"/>
  <c r="AF1125" i="1"/>
  <c r="AC1125" i="1"/>
  <c r="Y1125" i="1"/>
  <c r="Z1125" i="1" s="1"/>
  <c r="V1125" i="1"/>
  <c r="Q1125" i="1"/>
  <c r="P1125" i="1"/>
  <c r="M1125" i="1"/>
  <c r="N1125" i="1" s="1"/>
  <c r="L1125" i="1"/>
  <c r="A1125" i="1"/>
  <c r="AJ1124" i="1"/>
  <c r="AH1124" i="1"/>
  <c r="AK1124" i="1" s="1"/>
  <c r="AL1124" i="1" s="1"/>
  <c r="AM1124" i="1" s="1"/>
  <c r="AN1124" i="1" s="1"/>
  <c r="AF1124" i="1"/>
  <c r="AC1124" i="1"/>
  <c r="AG1124" i="1" s="1"/>
  <c r="Y1124" i="1"/>
  <c r="Z1124" i="1" s="1"/>
  <c r="V1124" i="1"/>
  <c r="Q1124" i="1"/>
  <c r="P1124" i="1"/>
  <c r="L1124" i="1"/>
  <c r="M1124" i="1" s="1"/>
  <c r="N1124" i="1" s="1"/>
  <c r="A1124" i="1"/>
  <c r="AJ1123" i="1"/>
  <c r="AH1123" i="1"/>
  <c r="AK1123" i="1" s="1"/>
  <c r="AL1123" i="1" s="1"/>
  <c r="AM1123" i="1" s="1"/>
  <c r="AN1123" i="1" s="1"/>
  <c r="AG1123" i="1"/>
  <c r="AF1123" i="1"/>
  <c r="AC1123" i="1"/>
  <c r="Y1123" i="1"/>
  <c r="Z1123" i="1" s="1"/>
  <c r="V1123" i="1"/>
  <c r="Q1123" i="1"/>
  <c r="P1123" i="1"/>
  <c r="M1123" i="1"/>
  <c r="N1123" i="1" s="1"/>
  <c r="L1123" i="1"/>
  <c r="A1123" i="1"/>
  <c r="AJ1122" i="1"/>
  <c r="AF1122" i="1"/>
  <c r="AC1122" i="1"/>
  <c r="AG1122" i="1" s="1"/>
  <c r="AH1122" i="1" s="1"/>
  <c r="AK1122" i="1" s="1"/>
  <c r="AL1122" i="1" s="1"/>
  <c r="AM1122" i="1" s="1"/>
  <c r="AN1122" i="1" s="1"/>
  <c r="Y1122" i="1"/>
  <c r="Z1122" i="1" s="1"/>
  <c r="V1122" i="1"/>
  <c r="Q1122" i="1"/>
  <c r="P1122" i="1"/>
  <c r="L1122" i="1"/>
  <c r="M1122" i="1" s="1"/>
  <c r="N1122" i="1" s="1"/>
  <c r="A1122" i="1"/>
  <c r="AJ1121" i="1"/>
  <c r="AH1121" i="1"/>
  <c r="AK1121" i="1" s="1"/>
  <c r="AL1121" i="1" s="1"/>
  <c r="AM1121" i="1" s="1"/>
  <c r="AN1121" i="1" s="1"/>
  <c r="AG1121" i="1"/>
  <c r="AF1121" i="1"/>
  <c r="AC1121" i="1"/>
  <c r="Y1121" i="1"/>
  <c r="Z1121" i="1" s="1"/>
  <c r="V1121" i="1"/>
  <c r="Q1121" i="1"/>
  <c r="P1121" i="1"/>
  <c r="M1121" i="1"/>
  <c r="N1121" i="1" s="1"/>
  <c r="L1121" i="1"/>
  <c r="A1121" i="1"/>
  <c r="AM1120" i="1"/>
  <c r="AN1120" i="1" s="1"/>
  <c r="AK1120" i="1"/>
  <c r="AL1120" i="1" s="1"/>
  <c r="AJ1120" i="1"/>
  <c r="AH1120" i="1"/>
  <c r="AG1120" i="1"/>
  <c r="AF1120" i="1"/>
  <c r="AC1120" i="1"/>
  <c r="Z1120" i="1"/>
  <c r="Y1120" i="1"/>
  <c r="V1120" i="1"/>
  <c r="Q1120" i="1"/>
  <c r="P1120" i="1"/>
  <c r="M1120" i="1"/>
  <c r="N1120" i="1" s="1"/>
  <c r="L1120" i="1"/>
  <c r="A1120" i="1"/>
  <c r="AJ1119" i="1"/>
  <c r="AG1119" i="1"/>
  <c r="AH1119" i="1" s="1"/>
  <c r="AK1119" i="1" s="1"/>
  <c r="AL1119" i="1" s="1"/>
  <c r="AM1119" i="1" s="1"/>
  <c r="AN1119" i="1" s="1"/>
  <c r="AF1119" i="1"/>
  <c r="AC1119" i="1"/>
  <c r="Y1119" i="1"/>
  <c r="Z1119" i="1" s="1"/>
  <c r="V1119" i="1"/>
  <c r="Q1119" i="1"/>
  <c r="P1119" i="1"/>
  <c r="N1119" i="1"/>
  <c r="M1119" i="1"/>
  <c r="L1119" i="1"/>
  <c r="A1119" i="1"/>
  <c r="AJ1118" i="1"/>
  <c r="AF1118" i="1"/>
  <c r="AC1118" i="1"/>
  <c r="AG1118" i="1" s="1"/>
  <c r="AH1118" i="1" s="1"/>
  <c r="AK1118" i="1" s="1"/>
  <c r="AL1118" i="1" s="1"/>
  <c r="AM1118" i="1" s="1"/>
  <c r="AN1118" i="1" s="1"/>
  <c r="Y1118" i="1"/>
  <c r="Z1118" i="1" s="1"/>
  <c r="V1118" i="1"/>
  <c r="Q1118" i="1"/>
  <c r="P1118" i="1"/>
  <c r="M1118" i="1"/>
  <c r="N1118" i="1" s="1"/>
  <c r="L1118" i="1"/>
  <c r="A1118" i="1"/>
  <c r="AL1117" i="1"/>
  <c r="AM1117" i="1" s="1"/>
  <c r="AN1117" i="1" s="1"/>
  <c r="AK1117" i="1"/>
  <c r="AJ1117" i="1"/>
  <c r="AG1117" i="1"/>
  <c r="AH1117" i="1" s="1"/>
  <c r="AF1117" i="1"/>
  <c r="AC1117" i="1"/>
  <c r="Y1117" i="1"/>
  <c r="Z1117" i="1" s="1"/>
  <c r="V1117" i="1"/>
  <c r="Q1117" i="1"/>
  <c r="P1117" i="1"/>
  <c r="N1117" i="1"/>
  <c r="M1117" i="1"/>
  <c r="L1117" i="1"/>
  <c r="A1117" i="1"/>
  <c r="AJ1116" i="1"/>
  <c r="AF1116" i="1"/>
  <c r="AC1116" i="1"/>
  <c r="AG1116" i="1" s="1"/>
  <c r="AH1116" i="1" s="1"/>
  <c r="AK1116" i="1" s="1"/>
  <c r="AL1116" i="1" s="1"/>
  <c r="AM1116" i="1" s="1"/>
  <c r="AN1116" i="1" s="1"/>
  <c r="Y1116" i="1"/>
  <c r="Z1116" i="1" s="1"/>
  <c r="V1116" i="1"/>
  <c r="Q1116" i="1"/>
  <c r="P1116" i="1"/>
  <c r="M1116" i="1"/>
  <c r="N1116" i="1" s="1"/>
  <c r="L1116" i="1"/>
  <c r="A1116" i="1"/>
  <c r="AJ1115" i="1"/>
  <c r="AG1115" i="1"/>
  <c r="AH1115" i="1" s="1"/>
  <c r="AK1115" i="1" s="1"/>
  <c r="AL1115" i="1" s="1"/>
  <c r="AM1115" i="1" s="1"/>
  <c r="AN1115" i="1" s="1"/>
  <c r="AF1115" i="1"/>
  <c r="AC1115" i="1"/>
  <c r="Y1115" i="1"/>
  <c r="Z1115" i="1" s="1"/>
  <c r="V1115" i="1"/>
  <c r="Q1115" i="1"/>
  <c r="P1115" i="1"/>
  <c r="M1115" i="1"/>
  <c r="N1115" i="1" s="1"/>
  <c r="L1115" i="1"/>
  <c r="A1115" i="1"/>
  <c r="AJ1114" i="1"/>
  <c r="AF1114" i="1"/>
  <c r="AC1114" i="1"/>
  <c r="AG1114" i="1" s="1"/>
  <c r="AH1114" i="1" s="1"/>
  <c r="AK1114" i="1" s="1"/>
  <c r="AL1114" i="1" s="1"/>
  <c r="AM1114" i="1" s="1"/>
  <c r="AN1114" i="1" s="1"/>
  <c r="Y1114" i="1"/>
  <c r="Z1114" i="1" s="1"/>
  <c r="V1114" i="1"/>
  <c r="Q1114" i="1"/>
  <c r="P1114" i="1"/>
  <c r="M1114" i="1"/>
  <c r="N1114" i="1" s="1"/>
  <c r="L1114" i="1"/>
  <c r="A1114" i="1"/>
  <c r="AJ1113" i="1"/>
  <c r="AG1113" i="1"/>
  <c r="AH1113" i="1" s="1"/>
  <c r="AK1113" i="1" s="1"/>
  <c r="AL1113" i="1" s="1"/>
  <c r="AM1113" i="1" s="1"/>
  <c r="AN1113" i="1" s="1"/>
  <c r="AF1113" i="1"/>
  <c r="AC1113" i="1"/>
  <c r="Y1113" i="1"/>
  <c r="Z1113" i="1" s="1"/>
  <c r="V1113" i="1"/>
  <c r="Q1113" i="1"/>
  <c r="P1113" i="1"/>
  <c r="M1113" i="1"/>
  <c r="N1113" i="1" s="1"/>
  <c r="L1113" i="1"/>
  <c r="A1113" i="1"/>
  <c r="AL1112" i="1"/>
  <c r="AK1112" i="1"/>
  <c r="AJ1112" i="1"/>
  <c r="AH1112" i="1"/>
  <c r="AF1112" i="1"/>
  <c r="AC1112" i="1"/>
  <c r="AG1112" i="1" s="1"/>
  <c r="AM1112" i="1" s="1"/>
  <c r="AN1112" i="1" s="1"/>
  <c r="Z1112" i="1"/>
  <c r="Y1112" i="1"/>
  <c r="V1112" i="1"/>
  <c r="Q1112" i="1"/>
  <c r="P1112" i="1"/>
  <c r="L1112" i="1"/>
  <c r="M1112" i="1" s="1"/>
  <c r="N1112" i="1" s="1"/>
  <c r="A1112" i="1"/>
  <c r="AK1111" i="1"/>
  <c r="AL1111" i="1" s="1"/>
  <c r="AM1111" i="1" s="1"/>
  <c r="AN1111" i="1" s="1"/>
  <c r="AJ1111" i="1"/>
  <c r="AH1111" i="1"/>
  <c r="AG1111" i="1"/>
  <c r="AF1111" i="1"/>
  <c r="AC1111" i="1"/>
  <c r="Y1111" i="1"/>
  <c r="Z1111" i="1" s="1"/>
  <c r="V1111" i="1"/>
  <c r="Q1111" i="1"/>
  <c r="P1111" i="1"/>
  <c r="M1111" i="1"/>
  <c r="N1111" i="1" s="1"/>
  <c r="L1111" i="1"/>
  <c r="A1111" i="1"/>
  <c r="AJ1110" i="1"/>
  <c r="AF1110" i="1"/>
  <c r="AC1110" i="1"/>
  <c r="AG1110" i="1" s="1"/>
  <c r="AH1110" i="1" s="1"/>
  <c r="AK1110" i="1" s="1"/>
  <c r="AL1110" i="1" s="1"/>
  <c r="AM1110" i="1" s="1"/>
  <c r="AN1110" i="1" s="1"/>
  <c r="Y1110" i="1"/>
  <c r="Z1110" i="1" s="1"/>
  <c r="V1110" i="1"/>
  <c r="Q1110" i="1"/>
  <c r="P1110" i="1"/>
  <c r="L1110" i="1"/>
  <c r="M1110" i="1" s="1"/>
  <c r="N1110" i="1" s="1"/>
  <c r="A1110" i="1"/>
  <c r="AL1109" i="1"/>
  <c r="AK1109" i="1"/>
  <c r="AJ1109" i="1"/>
  <c r="AH1109" i="1"/>
  <c r="AM1109" i="1" s="1"/>
  <c r="AN1109" i="1" s="1"/>
  <c r="AG1109" i="1"/>
  <c r="AF1109" i="1"/>
  <c r="AC1109" i="1"/>
  <c r="Y1109" i="1"/>
  <c r="Z1109" i="1" s="1"/>
  <c r="V1109" i="1"/>
  <c r="Q1109" i="1"/>
  <c r="P1109" i="1"/>
  <c r="M1109" i="1"/>
  <c r="N1109" i="1" s="1"/>
  <c r="L1109" i="1"/>
  <c r="A1109" i="1"/>
  <c r="AJ1108" i="1"/>
  <c r="AF1108" i="1"/>
  <c r="AC1108" i="1"/>
  <c r="AG1108" i="1" s="1"/>
  <c r="AH1108" i="1" s="1"/>
  <c r="AK1108" i="1" s="1"/>
  <c r="AL1108" i="1" s="1"/>
  <c r="AM1108" i="1" s="1"/>
  <c r="AN1108" i="1" s="1"/>
  <c r="Z1108" i="1"/>
  <c r="Y1108" i="1"/>
  <c r="V1108" i="1"/>
  <c r="Q1108" i="1"/>
  <c r="P1108" i="1"/>
  <c r="L1108" i="1"/>
  <c r="M1108" i="1" s="1"/>
  <c r="N1108" i="1" s="1"/>
  <c r="A1108" i="1"/>
  <c r="AK1107" i="1"/>
  <c r="AL1107" i="1" s="1"/>
  <c r="AM1107" i="1" s="1"/>
  <c r="AN1107" i="1" s="1"/>
  <c r="AJ1107" i="1"/>
  <c r="AH1107" i="1"/>
  <c r="AG1107" i="1"/>
  <c r="AF1107" i="1"/>
  <c r="AC1107" i="1"/>
  <c r="Z1107" i="1"/>
  <c r="Y1107" i="1"/>
  <c r="V1107" i="1"/>
  <c r="Q1107" i="1"/>
  <c r="P1107" i="1"/>
  <c r="M1107" i="1"/>
  <c r="N1107" i="1" s="1"/>
  <c r="L1107" i="1"/>
  <c r="A1107" i="1"/>
  <c r="AM1106" i="1"/>
  <c r="AN1106" i="1" s="1"/>
  <c r="AK1106" i="1"/>
  <c r="AJ1106" i="1"/>
  <c r="AI1106" i="1"/>
  <c r="AL1106" i="1" s="1"/>
  <c r="AH1106" i="1"/>
  <c r="AG1106" i="1"/>
  <c r="AF1106" i="1"/>
  <c r="AC1106" i="1"/>
  <c r="Y1106" i="1"/>
  <c r="Z1106" i="1" s="1"/>
  <c r="V1106" i="1"/>
  <c r="Q1106" i="1"/>
  <c r="P1106" i="1"/>
  <c r="L1106" i="1"/>
  <c r="M1106" i="1" s="1"/>
  <c r="N1106" i="1" s="1"/>
  <c r="A1106" i="1"/>
  <c r="AJ1105" i="1"/>
  <c r="AH1105" i="1"/>
  <c r="AK1105" i="1" s="1"/>
  <c r="AL1105" i="1" s="1"/>
  <c r="AM1105" i="1" s="1"/>
  <c r="AN1105" i="1" s="1"/>
  <c r="AG1105" i="1"/>
  <c r="AF1105" i="1"/>
  <c r="AC1105" i="1"/>
  <c r="Z1105" i="1"/>
  <c r="Y1105" i="1"/>
  <c r="V1105" i="1"/>
  <c r="Q1105" i="1"/>
  <c r="P1105" i="1"/>
  <c r="L1105" i="1"/>
  <c r="M1105" i="1" s="1"/>
  <c r="N1105" i="1" s="1"/>
  <c r="A1105" i="1"/>
  <c r="AJ1104" i="1"/>
  <c r="AG1104" i="1"/>
  <c r="AH1104" i="1" s="1"/>
  <c r="AK1104" i="1" s="1"/>
  <c r="AL1104" i="1" s="1"/>
  <c r="AM1104" i="1" s="1"/>
  <c r="AN1104" i="1" s="1"/>
  <c r="AF1104" i="1"/>
  <c r="AC1104" i="1"/>
  <c r="Y1104" i="1"/>
  <c r="Z1104" i="1" s="1"/>
  <c r="V1104" i="1"/>
  <c r="Q1104" i="1"/>
  <c r="P1104" i="1"/>
  <c r="M1104" i="1"/>
  <c r="N1104" i="1" s="1"/>
  <c r="L1104" i="1"/>
  <c r="A1104" i="1"/>
  <c r="AJ1103" i="1"/>
  <c r="AG1103" i="1"/>
  <c r="AH1103" i="1" s="1"/>
  <c r="AK1103" i="1" s="1"/>
  <c r="AL1103" i="1" s="1"/>
  <c r="AM1103" i="1" s="1"/>
  <c r="AN1103" i="1" s="1"/>
  <c r="AF1103" i="1"/>
  <c r="AC1103" i="1"/>
  <c r="Y1103" i="1"/>
  <c r="Z1103" i="1" s="1"/>
  <c r="V1103" i="1"/>
  <c r="Q1103" i="1"/>
  <c r="P1103" i="1"/>
  <c r="N1103" i="1"/>
  <c r="L1103" i="1"/>
  <c r="M1103" i="1" s="1"/>
  <c r="A1103" i="1"/>
  <c r="AJ1102" i="1"/>
  <c r="AF1102" i="1"/>
  <c r="AC1102" i="1"/>
  <c r="AG1102" i="1" s="1"/>
  <c r="AH1102" i="1" s="1"/>
  <c r="AK1102" i="1" s="1"/>
  <c r="AL1102" i="1" s="1"/>
  <c r="AM1102" i="1" s="1"/>
  <c r="AN1102" i="1" s="1"/>
  <c r="Y1102" i="1"/>
  <c r="Z1102" i="1" s="1"/>
  <c r="V1102" i="1"/>
  <c r="Q1102" i="1"/>
  <c r="P1102" i="1"/>
  <c r="L1102" i="1"/>
  <c r="M1102" i="1" s="1"/>
  <c r="N1102" i="1" s="1"/>
  <c r="A1102" i="1"/>
  <c r="AJ1101" i="1"/>
  <c r="AG1101" i="1"/>
  <c r="AH1101" i="1" s="1"/>
  <c r="AK1101" i="1" s="1"/>
  <c r="AL1101" i="1" s="1"/>
  <c r="AM1101" i="1" s="1"/>
  <c r="AN1101" i="1" s="1"/>
  <c r="AF1101" i="1"/>
  <c r="AC1101" i="1"/>
  <c r="Y1101" i="1"/>
  <c r="Z1101" i="1" s="1"/>
  <c r="V1101" i="1"/>
  <c r="Q1101" i="1"/>
  <c r="P1101" i="1"/>
  <c r="L1101" i="1"/>
  <c r="M1101" i="1" s="1"/>
  <c r="N1101" i="1" s="1"/>
  <c r="A1101" i="1"/>
  <c r="AJ1100" i="1"/>
  <c r="AF1100" i="1"/>
  <c r="AC1100" i="1"/>
  <c r="AG1100" i="1" s="1"/>
  <c r="AH1100" i="1" s="1"/>
  <c r="AK1100" i="1" s="1"/>
  <c r="AL1100" i="1" s="1"/>
  <c r="AM1100" i="1" s="1"/>
  <c r="AN1100" i="1" s="1"/>
  <c r="Y1100" i="1"/>
  <c r="Z1100" i="1" s="1"/>
  <c r="V1100" i="1"/>
  <c r="Q1100" i="1"/>
  <c r="P1100" i="1"/>
  <c r="L1100" i="1"/>
  <c r="M1100" i="1" s="1"/>
  <c r="N1100" i="1" s="1"/>
  <c r="A1100" i="1"/>
  <c r="AJ1099" i="1"/>
  <c r="AG1099" i="1"/>
  <c r="AH1099" i="1" s="1"/>
  <c r="AK1099" i="1" s="1"/>
  <c r="AL1099" i="1" s="1"/>
  <c r="AM1099" i="1" s="1"/>
  <c r="AN1099" i="1" s="1"/>
  <c r="AF1099" i="1"/>
  <c r="AC1099" i="1"/>
  <c r="Y1099" i="1"/>
  <c r="Z1099" i="1" s="1"/>
  <c r="V1099" i="1"/>
  <c r="Q1099" i="1"/>
  <c r="P1099" i="1"/>
  <c r="L1099" i="1"/>
  <c r="M1099" i="1" s="1"/>
  <c r="N1099" i="1" s="1"/>
  <c r="A1099" i="1"/>
  <c r="AJ1098" i="1"/>
  <c r="AF1098" i="1"/>
  <c r="AC1098" i="1"/>
  <c r="AG1098" i="1" s="1"/>
  <c r="AH1098" i="1" s="1"/>
  <c r="AK1098" i="1" s="1"/>
  <c r="AL1098" i="1" s="1"/>
  <c r="AM1098" i="1" s="1"/>
  <c r="AN1098" i="1" s="1"/>
  <c r="Y1098" i="1"/>
  <c r="Z1098" i="1" s="1"/>
  <c r="V1098" i="1"/>
  <c r="Q1098" i="1"/>
  <c r="P1098" i="1"/>
  <c r="L1098" i="1"/>
  <c r="M1098" i="1" s="1"/>
  <c r="N1098" i="1" s="1"/>
  <c r="A1098" i="1"/>
  <c r="AL1097" i="1"/>
  <c r="AJ1097" i="1"/>
  <c r="AG1097" i="1"/>
  <c r="AH1097" i="1" s="1"/>
  <c r="AF1097" i="1"/>
  <c r="AC1097" i="1"/>
  <c r="Y1097" i="1"/>
  <c r="Z1097" i="1" s="1"/>
  <c r="V1097" i="1"/>
  <c r="Q1097" i="1"/>
  <c r="P1097" i="1"/>
  <c r="L1097" i="1"/>
  <c r="M1097" i="1" s="1"/>
  <c r="N1097" i="1" s="1"/>
  <c r="A1097" i="1"/>
  <c r="AJ1096" i="1"/>
  <c r="AF1096" i="1"/>
  <c r="AC1096" i="1"/>
  <c r="AG1096" i="1" s="1"/>
  <c r="AH1096" i="1" s="1"/>
  <c r="AK1096" i="1" s="1"/>
  <c r="AL1096" i="1" s="1"/>
  <c r="AM1096" i="1" s="1"/>
  <c r="AN1096" i="1" s="1"/>
  <c r="Y1096" i="1"/>
  <c r="Z1096" i="1" s="1"/>
  <c r="V1096" i="1"/>
  <c r="Q1096" i="1"/>
  <c r="P1096" i="1"/>
  <c r="L1096" i="1"/>
  <c r="M1096" i="1" s="1"/>
  <c r="N1096" i="1" s="1"/>
  <c r="A1096" i="1"/>
  <c r="AJ1095" i="1"/>
  <c r="AG1095" i="1"/>
  <c r="AH1095" i="1" s="1"/>
  <c r="AK1095" i="1" s="1"/>
  <c r="AL1095" i="1" s="1"/>
  <c r="AM1095" i="1" s="1"/>
  <c r="AN1095" i="1" s="1"/>
  <c r="AF1095" i="1"/>
  <c r="AC1095" i="1"/>
  <c r="Y1095" i="1"/>
  <c r="Z1095" i="1" s="1"/>
  <c r="V1095" i="1"/>
  <c r="Q1095" i="1"/>
  <c r="P1095" i="1"/>
  <c r="L1095" i="1"/>
  <c r="M1095" i="1" s="1"/>
  <c r="N1095" i="1" s="1"/>
  <c r="A1095" i="1"/>
  <c r="AJ1094" i="1"/>
  <c r="AF1094" i="1"/>
  <c r="AC1094" i="1"/>
  <c r="AG1094" i="1" s="1"/>
  <c r="AH1094" i="1" s="1"/>
  <c r="AK1094" i="1" s="1"/>
  <c r="AL1094" i="1" s="1"/>
  <c r="AM1094" i="1" s="1"/>
  <c r="AN1094" i="1" s="1"/>
  <c r="Y1094" i="1"/>
  <c r="Z1094" i="1" s="1"/>
  <c r="V1094" i="1"/>
  <c r="Q1094" i="1"/>
  <c r="P1094" i="1"/>
  <c r="L1094" i="1"/>
  <c r="M1094" i="1" s="1"/>
  <c r="N1094" i="1" s="1"/>
  <c r="A1094" i="1"/>
  <c r="AJ1093" i="1"/>
  <c r="AG1093" i="1"/>
  <c r="AH1093" i="1" s="1"/>
  <c r="AK1093" i="1" s="1"/>
  <c r="AL1093" i="1" s="1"/>
  <c r="AM1093" i="1" s="1"/>
  <c r="AN1093" i="1" s="1"/>
  <c r="AF1093" i="1"/>
  <c r="AC1093" i="1"/>
  <c r="Y1093" i="1"/>
  <c r="Z1093" i="1" s="1"/>
  <c r="V1093" i="1"/>
  <c r="Q1093" i="1"/>
  <c r="P1093" i="1"/>
  <c r="L1093" i="1"/>
  <c r="M1093" i="1" s="1"/>
  <c r="N1093" i="1" s="1"/>
  <c r="A1093" i="1"/>
  <c r="AJ1092" i="1"/>
  <c r="AF1092" i="1"/>
  <c r="AC1092" i="1"/>
  <c r="AG1092" i="1" s="1"/>
  <c r="AH1092" i="1" s="1"/>
  <c r="AK1092" i="1" s="1"/>
  <c r="AL1092" i="1" s="1"/>
  <c r="AM1092" i="1" s="1"/>
  <c r="AN1092" i="1" s="1"/>
  <c r="Y1092" i="1"/>
  <c r="Z1092" i="1" s="1"/>
  <c r="V1092" i="1"/>
  <c r="Q1092" i="1"/>
  <c r="P1092" i="1"/>
  <c r="L1092" i="1"/>
  <c r="M1092" i="1" s="1"/>
  <c r="N1092" i="1" s="1"/>
  <c r="A1092" i="1"/>
  <c r="AJ1091" i="1"/>
  <c r="AG1091" i="1"/>
  <c r="AH1091" i="1" s="1"/>
  <c r="AK1091" i="1" s="1"/>
  <c r="AL1091" i="1" s="1"/>
  <c r="AM1091" i="1" s="1"/>
  <c r="AN1091" i="1" s="1"/>
  <c r="AF1091" i="1"/>
  <c r="AC1091" i="1"/>
  <c r="Y1091" i="1"/>
  <c r="Z1091" i="1" s="1"/>
  <c r="V1091" i="1"/>
  <c r="Q1091" i="1"/>
  <c r="P1091" i="1"/>
  <c r="L1091" i="1"/>
  <c r="M1091" i="1" s="1"/>
  <c r="N1091" i="1" s="1"/>
  <c r="A1091" i="1"/>
  <c r="AJ1090" i="1"/>
  <c r="AF1090" i="1"/>
  <c r="AC1090" i="1"/>
  <c r="AG1090" i="1" s="1"/>
  <c r="AH1090" i="1" s="1"/>
  <c r="AK1090" i="1" s="1"/>
  <c r="AL1090" i="1" s="1"/>
  <c r="AM1090" i="1" s="1"/>
  <c r="AN1090" i="1" s="1"/>
  <c r="Y1090" i="1"/>
  <c r="Z1090" i="1" s="1"/>
  <c r="V1090" i="1"/>
  <c r="Q1090" i="1"/>
  <c r="P1090" i="1"/>
  <c r="L1090" i="1"/>
  <c r="M1090" i="1" s="1"/>
  <c r="N1090" i="1" s="1"/>
  <c r="A1090" i="1"/>
  <c r="AJ1089" i="1"/>
  <c r="AG1089" i="1"/>
  <c r="AH1089" i="1" s="1"/>
  <c r="AK1089" i="1" s="1"/>
  <c r="AL1089" i="1" s="1"/>
  <c r="AM1089" i="1" s="1"/>
  <c r="AN1089" i="1" s="1"/>
  <c r="AF1089" i="1"/>
  <c r="AC1089" i="1"/>
  <c r="Y1089" i="1"/>
  <c r="Z1089" i="1" s="1"/>
  <c r="V1089" i="1"/>
  <c r="Q1089" i="1"/>
  <c r="P1089" i="1"/>
  <c r="L1089" i="1"/>
  <c r="M1089" i="1" s="1"/>
  <c r="N1089" i="1" s="1"/>
  <c r="A1089" i="1"/>
  <c r="AL1088" i="1"/>
  <c r="AM1088" i="1" s="1"/>
  <c r="AN1088" i="1" s="1"/>
  <c r="AK1088" i="1"/>
  <c r="AJ1088" i="1"/>
  <c r="AF1088" i="1"/>
  <c r="AC1088" i="1"/>
  <c r="AG1088" i="1" s="1"/>
  <c r="AH1088" i="1" s="1"/>
  <c r="Y1088" i="1"/>
  <c r="Z1088" i="1" s="1"/>
  <c r="V1088" i="1"/>
  <c r="Q1088" i="1"/>
  <c r="P1088" i="1"/>
  <c r="L1088" i="1"/>
  <c r="M1088" i="1" s="1"/>
  <c r="N1088" i="1" s="1"/>
  <c r="A1088" i="1"/>
  <c r="AJ1087" i="1"/>
  <c r="AG1087" i="1"/>
  <c r="AH1087" i="1" s="1"/>
  <c r="AK1087" i="1" s="1"/>
  <c r="AL1087" i="1" s="1"/>
  <c r="AM1087" i="1" s="1"/>
  <c r="AN1087" i="1" s="1"/>
  <c r="AF1087" i="1"/>
  <c r="AC1087" i="1"/>
  <c r="Y1087" i="1"/>
  <c r="Z1087" i="1" s="1"/>
  <c r="V1087" i="1"/>
  <c r="Q1087" i="1"/>
  <c r="P1087" i="1"/>
  <c r="L1087" i="1"/>
  <c r="M1087" i="1" s="1"/>
  <c r="N1087" i="1" s="1"/>
  <c r="A1087" i="1"/>
  <c r="AJ1086" i="1"/>
  <c r="AF1086" i="1"/>
  <c r="AC1086" i="1"/>
  <c r="AG1086" i="1" s="1"/>
  <c r="AH1086" i="1" s="1"/>
  <c r="AK1086" i="1" s="1"/>
  <c r="AL1086" i="1" s="1"/>
  <c r="AM1086" i="1" s="1"/>
  <c r="AN1086" i="1" s="1"/>
  <c r="Y1086" i="1"/>
  <c r="Z1086" i="1" s="1"/>
  <c r="V1086" i="1"/>
  <c r="Q1086" i="1"/>
  <c r="P1086" i="1"/>
  <c r="L1086" i="1"/>
  <c r="M1086" i="1" s="1"/>
  <c r="N1086" i="1" s="1"/>
  <c r="A1086" i="1"/>
  <c r="AL1085" i="1"/>
  <c r="AJ1085" i="1"/>
  <c r="AG1085" i="1"/>
  <c r="AH1085" i="1" s="1"/>
  <c r="AF1085" i="1"/>
  <c r="AC1085" i="1"/>
  <c r="Y1085" i="1"/>
  <c r="Z1085" i="1" s="1"/>
  <c r="V1085" i="1"/>
  <c r="Q1085" i="1"/>
  <c r="P1085" i="1"/>
  <c r="L1085" i="1"/>
  <c r="M1085" i="1" s="1"/>
  <c r="N1085" i="1" s="1"/>
  <c r="A1085" i="1"/>
  <c r="AN1184" i="1" l="1"/>
  <c r="AN1169" i="1"/>
  <c r="AN1140" i="1"/>
  <c r="AN1146" i="1"/>
  <c r="AN1148" i="1"/>
  <c r="AN1150" i="1"/>
  <c r="AN1152" i="1"/>
  <c r="AN1154" i="1"/>
  <c r="AN1156" i="1"/>
  <c r="AN1158" i="1"/>
  <c r="AN1160" i="1"/>
  <c r="AN1162" i="1"/>
  <c r="AN1164" i="1"/>
  <c r="AN1130" i="1"/>
  <c r="AN1145" i="1"/>
  <c r="AN1172" i="1"/>
  <c r="AN1138" i="1"/>
  <c r="AN1142" i="1"/>
  <c r="AN1168" i="1"/>
  <c r="AN1171" i="1"/>
  <c r="AN1147" i="1"/>
  <c r="AN1149" i="1"/>
  <c r="AN1151" i="1"/>
  <c r="AN1153" i="1"/>
  <c r="AN1155" i="1"/>
  <c r="AN1157" i="1"/>
  <c r="AN1159" i="1"/>
  <c r="AN1161" i="1"/>
  <c r="AN1163" i="1"/>
  <c r="AN1165" i="1"/>
  <c r="AN1170" i="1"/>
  <c r="AK1085" i="1"/>
  <c r="AM1085" i="1"/>
  <c r="AN1085" i="1" s="1"/>
  <c r="AK1097" i="1"/>
  <c r="AM1097" i="1"/>
  <c r="AN1097" i="1" s="1"/>
  <c r="AN1167" i="1"/>
  <c r="AN1175" i="1"/>
  <c r="AN1133" i="1"/>
  <c r="AN1174" i="1"/>
  <c r="AN1178" i="1"/>
  <c r="AN1144" i="1"/>
  <c r="AN1185" i="1"/>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2" i="1"/>
  <c r="M513" i="1"/>
  <c r="M514" i="1"/>
  <c r="M515" i="1"/>
  <c r="M516" i="1"/>
  <c r="M644" i="1"/>
  <c r="M645" i="1"/>
  <c r="M646" i="1"/>
  <c r="M647" i="1"/>
  <c r="M648" i="1"/>
  <c r="M649" i="1"/>
  <c r="M650" i="1"/>
  <c r="M780" i="1"/>
  <c r="M781" i="1"/>
  <c r="M782" i="1"/>
  <c r="M783" i="1"/>
  <c r="M784" i="1"/>
  <c r="M785" i="1"/>
  <c r="M786" i="1"/>
  <c r="M789" i="1"/>
  <c r="M790" i="1"/>
  <c r="M791" i="1"/>
  <c r="M792" i="1"/>
  <c r="M793" i="1"/>
  <c r="M794" i="1"/>
  <c r="M920" i="1"/>
  <c r="M921" i="1"/>
  <c r="M922" i="1"/>
  <c r="M923" i="1"/>
  <c r="M924" i="1"/>
  <c r="M925" i="1"/>
  <c r="M926" i="1"/>
  <c r="M929" i="1"/>
  <c r="M930" i="1"/>
  <c r="M931" i="1"/>
  <c r="M932" i="1"/>
  <c r="M933" i="1"/>
  <c r="M934" i="1"/>
  <c r="M935" i="1"/>
  <c r="M936" i="1"/>
  <c r="M937" i="1"/>
  <c r="M938" i="1"/>
  <c r="M939" i="1"/>
  <c r="M1065" i="1"/>
  <c r="M1066" i="1"/>
  <c r="M1067" i="1"/>
  <c r="M1068" i="1"/>
  <c r="M1069" i="1"/>
  <c r="M1070" i="1"/>
  <c r="M1071" i="1"/>
  <c r="M1074" i="1"/>
  <c r="M1075" i="1"/>
  <c r="M1076" i="1"/>
  <c r="M1077" i="1"/>
  <c r="M1078" i="1"/>
  <c r="M1079" i="1"/>
  <c r="M1080" i="1"/>
  <c r="M1081" i="1"/>
  <c r="M1082" i="1"/>
  <c r="M1083" i="1"/>
  <c r="M1084"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2" i="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7" i="1"/>
  <c r="M787" i="1" s="1"/>
  <c r="L788" i="1"/>
  <c r="M788"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7" i="1"/>
  <c r="M927" i="1" s="1"/>
  <c r="L928" i="1"/>
  <c r="M928" i="1" s="1"/>
  <c r="L940" i="1"/>
  <c r="L941" i="1"/>
  <c r="L942" i="1"/>
  <c r="M942" i="1" s="1"/>
  <c r="N942" i="1" s="1"/>
  <c r="L943" i="1"/>
  <c r="M943" i="1" s="1"/>
  <c r="N943" i="1" s="1"/>
  <c r="L944" i="1"/>
  <c r="L945" i="1"/>
  <c r="L946" i="1"/>
  <c r="M946" i="1" s="1"/>
  <c r="N946" i="1" s="1"/>
  <c r="L947" i="1"/>
  <c r="M947" i="1" s="1"/>
  <c r="L948" i="1"/>
  <c r="L949" i="1"/>
  <c r="L950" i="1"/>
  <c r="M950" i="1" s="1"/>
  <c r="L951" i="1"/>
  <c r="M951" i="1" s="1"/>
  <c r="L952" i="1"/>
  <c r="M952" i="1" s="1"/>
  <c r="N952" i="1" s="1"/>
  <c r="L953" i="1"/>
  <c r="M953" i="1" s="1"/>
  <c r="N953" i="1" s="1"/>
  <c r="L954" i="1"/>
  <c r="M954" i="1" s="1"/>
  <c r="N954" i="1" s="1"/>
  <c r="L955" i="1"/>
  <c r="L956" i="1"/>
  <c r="M956" i="1" s="1"/>
  <c r="L957" i="1"/>
  <c r="L958" i="1"/>
  <c r="M958" i="1" s="1"/>
  <c r="N958" i="1" s="1"/>
  <c r="L959" i="1"/>
  <c r="M959" i="1" s="1"/>
  <c r="N959" i="1" s="1"/>
  <c r="L960" i="1"/>
  <c r="M960" i="1" s="1"/>
  <c r="L961" i="1"/>
  <c r="L962" i="1"/>
  <c r="M962" i="1" s="1"/>
  <c r="N962" i="1" s="1"/>
  <c r="L963" i="1"/>
  <c r="M963" i="1" s="1"/>
  <c r="L964" i="1"/>
  <c r="M964" i="1" s="1"/>
  <c r="L965" i="1"/>
  <c r="L966" i="1"/>
  <c r="M966" i="1" s="1"/>
  <c r="L967" i="1"/>
  <c r="L968" i="1"/>
  <c r="M968" i="1" s="1"/>
  <c r="N968" i="1" s="1"/>
  <c r="L969" i="1"/>
  <c r="L970" i="1"/>
  <c r="M970" i="1" s="1"/>
  <c r="N970" i="1" s="1"/>
  <c r="L971" i="1"/>
  <c r="L972" i="1"/>
  <c r="M972" i="1" s="1"/>
  <c r="L973" i="1"/>
  <c r="M973" i="1" s="1"/>
  <c r="L974" i="1"/>
  <c r="M974" i="1" s="1"/>
  <c r="N974" i="1" s="1"/>
  <c r="L975" i="1"/>
  <c r="M975" i="1" s="1"/>
  <c r="N975" i="1" s="1"/>
  <c r="L976" i="1"/>
  <c r="M976" i="1" s="1"/>
  <c r="L977" i="1"/>
  <c r="L978" i="1"/>
  <c r="M978" i="1" s="1"/>
  <c r="N978" i="1" s="1"/>
  <c r="L979" i="1"/>
  <c r="L980" i="1"/>
  <c r="M980" i="1" s="1"/>
  <c r="L981" i="1"/>
  <c r="L982" i="1"/>
  <c r="M982" i="1" s="1"/>
  <c r="L983" i="1"/>
  <c r="L984" i="1"/>
  <c r="M984" i="1" s="1"/>
  <c r="L985" i="1"/>
  <c r="L986" i="1"/>
  <c r="M986" i="1" s="1"/>
  <c r="N986" i="1" s="1"/>
  <c r="L987" i="1"/>
  <c r="L988" i="1"/>
  <c r="M988" i="1" s="1"/>
  <c r="L989" i="1"/>
  <c r="L990" i="1"/>
  <c r="M990" i="1" s="1"/>
  <c r="N990" i="1" s="1"/>
  <c r="L991" i="1"/>
  <c r="M991" i="1" s="1"/>
  <c r="L992" i="1"/>
  <c r="M992" i="1" s="1"/>
  <c r="N992" i="1" s="1"/>
  <c r="L993" i="1"/>
  <c r="L994" i="1"/>
  <c r="M994" i="1" s="1"/>
  <c r="N994" i="1" s="1"/>
  <c r="L995" i="1"/>
  <c r="L996" i="1"/>
  <c r="M996" i="1" s="1"/>
  <c r="L997" i="1"/>
  <c r="M997" i="1" s="1"/>
  <c r="L998" i="1"/>
  <c r="M998" i="1" s="1"/>
  <c r="L999" i="1"/>
  <c r="M999" i="1" s="1"/>
  <c r="N999" i="1" s="1"/>
  <c r="L1000" i="1"/>
  <c r="M1000" i="1" s="1"/>
  <c r="L1001" i="1"/>
  <c r="L1002" i="1"/>
  <c r="M1002" i="1" s="1"/>
  <c r="N1002" i="1" s="1"/>
  <c r="L1003" i="1"/>
  <c r="L1004" i="1"/>
  <c r="M1004" i="1" s="1"/>
  <c r="L1005" i="1"/>
  <c r="M1005" i="1" s="1"/>
  <c r="N1005" i="1" s="1"/>
  <c r="L1006" i="1"/>
  <c r="M1006" i="1" s="1"/>
  <c r="N1006" i="1" s="1"/>
  <c r="L1007" i="1"/>
  <c r="M1007" i="1" s="1"/>
  <c r="N1007" i="1" s="1"/>
  <c r="L1008" i="1"/>
  <c r="M1008" i="1" s="1"/>
  <c r="L1009" i="1"/>
  <c r="L1010" i="1"/>
  <c r="M1010" i="1" s="1"/>
  <c r="N1010" i="1" s="1"/>
  <c r="L1011" i="1"/>
  <c r="M1011" i="1" s="1"/>
  <c r="L1012" i="1"/>
  <c r="M1012" i="1" s="1"/>
  <c r="L1013" i="1"/>
  <c r="M1013" i="1" s="1"/>
  <c r="L1014" i="1"/>
  <c r="M1014" i="1" s="1"/>
  <c r="L1015" i="1"/>
  <c r="L1016" i="1"/>
  <c r="M1016" i="1" s="1"/>
  <c r="L1017" i="1"/>
  <c r="L1018" i="1"/>
  <c r="M1018" i="1" s="1"/>
  <c r="N1018" i="1" s="1"/>
  <c r="L1019" i="1"/>
  <c r="M1019" i="1" s="1"/>
  <c r="N1019" i="1" s="1"/>
  <c r="L1020" i="1"/>
  <c r="M1020" i="1" s="1"/>
  <c r="L1021" i="1"/>
  <c r="L1022" i="1"/>
  <c r="M1022" i="1" s="1"/>
  <c r="N1022" i="1" s="1"/>
  <c r="L1023" i="1"/>
  <c r="M1023" i="1" s="1"/>
  <c r="L1024" i="1"/>
  <c r="M1024" i="1" s="1"/>
  <c r="L1025" i="1"/>
  <c r="M1025" i="1" s="1"/>
  <c r="N1025" i="1" s="1"/>
  <c r="L1026" i="1"/>
  <c r="M1026" i="1" s="1"/>
  <c r="N1026" i="1" s="1"/>
  <c r="L1027" i="1"/>
  <c r="L1028" i="1"/>
  <c r="M1028" i="1" s="1"/>
  <c r="L1029" i="1"/>
  <c r="M1029" i="1" s="1"/>
  <c r="L1030" i="1"/>
  <c r="M1030" i="1" s="1"/>
  <c r="L1031" i="1"/>
  <c r="L1032" i="1"/>
  <c r="M1032" i="1" s="1"/>
  <c r="L1033" i="1"/>
  <c r="L1034" i="1"/>
  <c r="M1034" i="1" s="1"/>
  <c r="N1034" i="1" s="1"/>
  <c r="L1035" i="1"/>
  <c r="L1036" i="1"/>
  <c r="M1036" i="1" s="1"/>
  <c r="L1037" i="1"/>
  <c r="M1037" i="1" s="1"/>
  <c r="N1037" i="1" s="1"/>
  <c r="L1038" i="1"/>
  <c r="M1038" i="1" s="1"/>
  <c r="N1038" i="1" s="1"/>
  <c r="L1039" i="1"/>
  <c r="M1039" i="1" s="1"/>
  <c r="N1039" i="1" s="1"/>
  <c r="L1040" i="1"/>
  <c r="M1040" i="1" s="1"/>
  <c r="L1041" i="1"/>
  <c r="M1041" i="1" s="1"/>
  <c r="N1041" i="1" s="1"/>
  <c r="L1042" i="1"/>
  <c r="M1042" i="1" s="1"/>
  <c r="N1042" i="1" s="1"/>
  <c r="L1043" i="1"/>
  <c r="L1044" i="1"/>
  <c r="M1044" i="1" s="1"/>
  <c r="L1045" i="1"/>
  <c r="M1045" i="1" s="1"/>
  <c r="L1046" i="1"/>
  <c r="M1046" i="1" s="1"/>
  <c r="L1047" i="1"/>
  <c r="L1048" i="1"/>
  <c r="M1048" i="1" s="1"/>
  <c r="L1049" i="1"/>
  <c r="L1050" i="1"/>
  <c r="M1050" i="1" s="1"/>
  <c r="N1050" i="1" s="1"/>
  <c r="L1051" i="1"/>
  <c r="M1051" i="1" s="1"/>
  <c r="N1051" i="1" s="1"/>
  <c r="L1052" i="1"/>
  <c r="M1052" i="1" s="1"/>
  <c r="L1053" i="1"/>
  <c r="L1054" i="1"/>
  <c r="M1054" i="1" s="1"/>
  <c r="N1054" i="1" s="1"/>
  <c r="L1055" i="1"/>
  <c r="L1056" i="1"/>
  <c r="M1056" i="1" s="1"/>
  <c r="L1057" i="1"/>
  <c r="M1057" i="1" s="1"/>
  <c r="N1057" i="1" s="1"/>
  <c r="L1058" i="1"/>
  <c r="M1058" i="1" s="1"/>
  <c r="N1058" i="1" s="1"/>
  <c r="L1059" i="1"/>
  <c r="L1060" i="1"/>
  <c r="M1060" i="1" s="1"/>
  <c r="L1061" i="1"/>
  <c r="M1061" i="1" s="1"/>
  <c r="L1062" i="1"/>
  <c r="M1062" i="1" s="1"/>
  <c r="L1063" i="1"/>
  <c r="L1064" i="1"/>
  <c r="M1064" i="1" s="1"/>
  <c r="L1072" i="1"/>
  <c r="L1073" i="1"/>
  <c r="M1073" i="1" s="1"/>
  <c r="N1073" i="1" s="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AL1084" i="1"/>
  <c r="AM1084" i="1" s="1"/>
  <c r="AK1084" i="1"/>
  <c r="AJ1084" i="1"/>
  <c r="AH1084" i="1"/>
  <c r="AG1084" i="1"/>
  <c r="AF1084" i="1"/>
  <c r="AC1084" i="1"/>
  <c r="Y1084" i="1"/>
  <c r="AL1083" i="1"/>
  <c r="AM1083" i="1" s="1"/>
  <c r="AK1083" i="1"/>
  <c r="AJ1083" i="1"/>
  <c r="AH1083" i="1"/>
  <c r="AG1083" i="1"/>
  <c r="AF1083" i="1"/>
  <c r="AC1083" i="1"/>
  <c r="Y1083" i="1"/>
  <c r="AL1082" i="1"/>
  <c r="AM1082" i="1" s="1"/>
  <c r="AK1082" i="1"/>
  <c r="AJ1082" i="1"/>
  <c r="AH1082" i="1"/>
  <c r="AG1082" i="1"/>
  <c r="AF1082" i="1"/>
  <c r="AC1082" i="1"/>
  <c r="Y1082" i="1"/>
  <c r="AL1081" i="1"/>
  <c r="AM1081" i="1" s="1"/>
  <c r="AK1081" i="1"/>
  <c r="AJ1081" i="1"/>
  <c r="AF1081" i="1"/>
  <c r="AC1081" i="1"/>
  <c r="AG1081" i="1" s="1"/>
  <c r="AH1081" i="1" s="1"/>
  <c r="Y1081" i="1"/>
  <c r="AL1080" i="1"/>
  <c r="AM1080" i="1" s="1"/>
  <c r="AK1080" i="1"/>
  <c r="AJ1080" i="1"/>
  <c r="AH1080" i="1"/>
  <c r="AG1080" i="1"/>
  <c r="AF1080" i="1"/>
  <c r="AC1080" i="1"/>
  <c r="Y1080" i="1"/>
  <c r="AL1079" i="1"/>
  <c r="AM1079" i="1" s="1"/>
  <c r="AK1079" i="1"/>
  <c r="AJ1079" i="1"/>
  <c r="AH1079" i="1"/>
  <c r="AG1079" i="1"/>
  <c r="AF1079" i="1"/>
  <c r="AC1079" i="1"/>
  <c r="Y1079" i="1"/>
  <c r="Z1079" i="1" s="1"/>
  <c r="AL1078" i="1"/>
  <c r="AM1078" i="1" s="1"/>
  <c r="AK1078" i="1"/>
  <c r="AJ1078" i="1"/>
  <c r="AF1078" i="1"/>
  <c r="AC1078" i="1"/>
  <c r="AG1078" i="1" s="1"/>
  <c r="AH1078" i="1" s="1"/>
  <c r="Y1078" i="1"/>
  <c r="Z1078" i="1" s="1"/>
  <c r="AL1077" i="1"/>
  <c r="AM1077" i="1" s="1"/>
  <c r="AK1077" i="1"/>
  <c r="AJ1077" i="1"/>
  <c r="AH1077" i="1"/>
  <c r="AG1077" i="1"/>
  <c r="AF1077" i="1"/>
  <c r="AC1077" i="1"/>
  <c r="Y1077" i="1"/>
  <c r="Z1077" i="1" s="1"/>
  <c r="AL1076" i="1"/>
  <c r="AM1076" i="1" s="1"/>
  <c r="AK1076" i="1"/>
  <c r="AJ1076" i="1"/>
  <c r="AF1076" i="1"/>
  <c r="AC1076" i="1"/>
  <c r="AG1076" i="1" s="1"/>
  <c r="AH1076" i="1" s="1"/>
  <c r="Y1076" i="1"/>
  <c r="Z1076" i="1" s="1"/>
  <c r="AL1075" i="1"/>
  <c r="AM1075" i="1" s="1"/>
  <c r="AK1075" i="1"/>
  <c r="AJ1075" i="1"/>
  <c r="AH1075" i="1"/>
  <c r="AG1075" i="1"/>
  <c r="AF1075" i="1"/>
  <c r="AC1075" i="1"/>
  <c r="Y1075" i="1"/>
  <c r="Z1075" i="1" s="1"/>
  <c r="AL1074" i="1"/>
  <c r="AM1074" i="1" s="1"/>
  <c r="AK1074" i="1"/>
  <c r="AJ1074" i="1"/>
  <c r="AF1074" i="1"/>
  <c r="AC1074" i="1"/>
  <c r="AG1074" i="1" s="1"/>
  <c r="AH1074" i="1" s="1"/>
  <c r="Y1074" i="1"/>
  <c r="Z1074" i="1" s="1"/>
  <c r="AL1073" i="1"/>
  <c r="AM1073" i="1" s="1"/>
  <c r="AK1073" i="1"/>
  <c r="AJ1073" i="1"/>
  <c r="AF1073" i="1"/>
  <c r="AC1073" i="1"/>
  <c r="AG1073" i="1" s="1"/>
  <c r="AH1073" i="1" s="1"/>
  <c r="Y1073" i="1"/>
  <c r="Z1073" i="1" s="1"/>
  <c r="AL1072" i="1"/>
  <c r="AM1072" i="1" s="1"/>
  <c r="AK1072" i="1"/>
  <c r="AJ1072" i="1"/>
  <c r="AF1072" i="1"/>
  <c r="AC1072" i="1"/>
  <c r="AG1072" i="1" s="1"/>
  <c r="AH1072" i="1" s="1"/>
  <c r="Y1072" i="1"/>
  <c r="Z1072" i="1" s="1"/>
  <c r="AL1071" i="1"/>
  <c r="AM1071" i="1" s="1"/>
  <c r="AK1071" i="1"/>
  <c r="AJ1071" i="1"/>
  <c r="AF1071" i="1"/>
  <c r="AC1071" i="1"/>
  <c r="AG1071" i="1" s="1"/>
  <c r="AH1071" i="1" s="1"/>
  <c r="Y1071" i="1"/>
  <c r="Z1071" i="1" s="1"/>
  <c r="AL1070" i="1"/>
  <c r="AM1070" i="1" s="1"/>
  <c r="AK1070" i="1"/>
  <c r="AJ1070" i="1"/>
  <c r="AF1070" i="1"/>
  <c r="AC1070" i="1"/>
  <c r="AG1070" i="1" s="1"/>
  <c r="AH1070" i="1" s="1"/>
  <c r="Y1070" i="1"/>
  <c r="Z1070" i="1" s="1"/>
  <c r="AL1069" i="1"/>
  <c r="AM1069" i="1" s="1"/>
  <c r="AK1069" i="1"/>
  <c r="AJ1069" i="1"/>
  <c r="AF1069" i="1"/>
  <c r="AC1069" i="1"/>
  <c r="AG1069" i="1" s="1"/>
  <c r="AH1069" i="1" s="1"/>
  <c r="Y1069" i="1"/>
  <c r="Z1069" i="1" s="1"/>
  <c r="AL1068" i="1"/>
  <c r="AM1068" i="1" s="1"/>
  <c r="AK1068" i="1"/>
  <c r="AJ1068" i="1"/>
  <c r="AF1068" i="1"/>
  <c r="AC1068" i="1"/>
  <c r="AG1068" i="1" s="1"/>
  <c r="AH1068" i="1" s="1"/>
  <c r="Y1068" i="1"/>
  <c r="Z1068" i="1" s="1"/>
  <c r="AL1067" i="1"/>
  <c r="AM1067" i="1" s="1"/>
  <c r="AK1067" i="1"/>
  <c r="AJ1067" i="1"/>
  <c r="AF1067" i="1"/>
  <c r="AC1067" i="1"/>
  <c r="AG1067" i="1" s="1"/>
  <c r="AH1067" i="1" s="1"/>
  <c r="Y1067" i="1"/>
  <c r="Z1067" i="1" s="1"/>
  <c r="AL1066" i="1"/>
  <c r="AM1066" i="1" s="1"/>
  <c r="AK1066" i="1"/>
  <c r="AJ1066" i="1"/>
  <c r="AF1066" i="1"/>
  <c r="AC1066" i="1"/>
  <c r="AG1066" i="1" s="1"/>
  <c r="AH1066" i="1" s="1"/>
  <c r="Y1066" i="1"/>
  <c r="Z1066" i="1" s="1"/>
  <c r="AL1065" i="1"/>
  <c r="AM1065" i="1" s="1"/>
  <c r="AK1065" i="1"/>
  <c r="AJ1065" i="1"/>
  <c r="AF1065" i="1"/>
  <c r="AC1065" i="1"/>
  <c r="AG1065" i="1" s="1"/>
  <c r="AH1065" i="1" s="1"/>
  <c r="Y1065" i="1"/>
  <c r="Z1065" i="1" s="1"/>
  <c r="AL1064" i="1"/>
  <c r="AM1064" i="1" s="1"/>
  <c r="AK1064" i="1"/>
  <c r="AJ1064" i="1"/>
  <c r="AF1064" i="1"/>
  <c r="AC1064" i="1"/>
  <c r="AG1064" i="1" s="1"/>
  <c r="AH1064" i="1" s="1"/>
  <c r="Y1064" i="1"/>
  <c r="Z1064" i="1" s="1"/>
  <c r="AL1063" i="1"/>
  <c r="AM1063" i="1" s="1"/>
  <c r="AK1063" i="1"/>
  <c r="AJ1063" i="1"/>
  <c r="AF1063" i="1"/>
  <c r="AC1063" i="1"/>
  <c r="AG1063" i="1" s="1"/>
  <c r="AH1063" i="1" s="1"/>
  <c r="Y1063" i="1"/>
  <c r="Z1063" i="1" s="1"/>
  <c r="AL1062" i="1"/>
  <c r="AM1062" i="1" s="1"/>
  <c r="AK1062" i="1"/>
  <c r="AJ1062" i="1"/>
  <c r="AF1062" i="1"/>
  <c r="AC1062" i="1"/>
  <c r="AG1062" i="1" s="1"/>
  <c r="AH1062" i="1" s="1"/>
  <c r="Y1062" i="1"/>
  <c r="Z1062" i="1" s="1"/>
  <c r="AL1061" i="1"/>
  <c r="AM1061" i="1" s="1"/>
  <c r="AK1061" i="1"/>
  <c r="AJ1061" i="1"/>
  <c r="AF1061" i="1"/>
  <c r="AC1061" i="1"/>
  <c r="AG1061" i="1" s="1"/>
  <c r="AH1061" i="1" s="1"/>
  <c r="Y1061" i="1"/>
  <c r="Z1061" i="1" s="1"/>
  <c r="AL1060" i="1"/>
  <c r="AM1060" i="1" s="1"/>
  <c r="AK1060" i="1"/>
  <c r="AJ1060" i="1"/>
  <c r="AF1060" i="1"/>
  <c r="AC1060" i="1"/>
  <c r="AG1060" i="1" s="1"/>
  <c r="AH1060" i="1" s="1"/>
  <c r="Y1060" i="1"/>
  <c r="Z1060" i="1" s="1"/>
  <c r="AL1059" i="1"/>
  <c r="AM1059" i="1" s="1"/>
  <c r="AK1059" i="1"/>
  <c r="AJ1059" i="1"/>
  <c r="AF1059" i="1"/>
  <c r="AC1059" i="1"/>
  <c r="AG1059" i="1" s="1"/>
  <c r="AH1059" i="1" s="1"/>
  <c r="Y1059" i="1"/>
  <c r="Z1059" i="1" s="1"/>
  <c r="AL1058" i="1"/>
  <c r="AM1058" i="1" s="1"/>
  <c r="AK1058" i="1"/>
  <c r="AJ1058" i="1"/>
  <c r="AF1058" i="1"/>
  <c r="AC1058" i="1"/>
  <c r="AG1058" i="1" s="1"/>
  <c r="AH1058" i="1" s="1"/>
  <c r="Y1058" i="1"/>
  <c r="Z1058" i="1" s="1"/>
  <c r="AL1057" i="1"/>
  <c r="AM1057" i="1" s="1"/>
  <c r="AK1057" i="1"/>
  <c r="AJ1057" i="1"/>
  <c r="AF1057" i="1"/>
  <c r="AC1057" i="1"/>
  <c r="AG1057" i="1" s="1"/>
  <c r="AH1057" i="1" s="1"/>
  <c r="Y1057" i="1"/>
  <c r="Z1057" i="1" s="1"/>
  <c r="AL1056" i="1"/>
  <c r="AM1056" i="1" s="1"/>
  <c r="AK1056" i="1"/>
  <c r="AJ1056" i="1"/>
  <c r="AF1056" i="1"/>
  <c r="AC1056" i="1"/>
  <c r="AG1056" i="1" s="1"/>
  <c r="AH1056" i="1" s="1"/>
  <c r="Y1056" i="1"/>
  <c r="Z1056" i="1" s="1"/>
  <c r="AL1055" i="1"/>
  <c r="AM1055" i="1" s="1"/>
  <c r="AK1055" i="1"/>
  <c r="AJ1055" i="1"/>
  <c r="AF1055" i="1"/>
  <c r="AC1055" i="1"/>
  <c r="AG1055" i="1" s="1"/>
  <c r="AH1055" i="1" s="1"/>
  <c r="Y1055" i="1"/>
  <c r="Z1055" i="1" s="1"/>
  <c r="AL1054" i="1"/>
  <c r="AM1054" i="1" s="1"/>
  <c r="AK1054" i="1"/>
  <c r="AJ1054" i="1"/>
  <c r="AF1054" i="1"/>
  <c r="AC1054" i="1"/>
  <c r="AG1054" i="1" s="1"/>
  <c r="AH1054" i="1" s="1"/>
  <c r="Y1054" i="1"/>
  <c r="Z1054" i="1" s="1"/>
  <c r="AL1053" i="1"/>
  <c r="AM1053" i="1" s="1"/>
  <c r="AK1053" i="1"/>
  <c r="AJ1053" i="1"/>
  <c r="AF1053" i="1"/>
  <c r="AC1053" i="1"/>
  <c r="AG1053" i="1" s="1"/>
  <c r="AH1053" i="1" s="1"/>
  <c r="Y1053" i="1"/>
  <c r="Z1053" i="1" s="1"/>
  <c r="AM1052" i="1"/>
  <c r="AL1052" i="1"/>
  <c r="AK1052" i="1"/>
  <c r="AJ1052" i="1"/>
  <c r="AF1052" i="1"/>
  <c r="AC1052" i="1"/>
  <c r="AG1052" i="1" s="1"/>
  <c r="AH1052" i="1" s="1"/>
  <c r="Y1052" i="1"/>
  <c r="Z1052" i="1" s="1"/>
  <c r="AL1051" i="1"/>
  <c r="AM1051" i="1" s="1"/>
  <c r="AK1051" i="1"/>
  <c r="AJ1051" i="1"/>
  <c r="AF1051" i="1"/>
  <c r="AC1051" i="1"/>
  <c r="AG1051" i="1" s="1"/>
  <c r="AH1051" i="1" s="1"/>
  <c r="Y1051" i="1"/>
  <c r="Z1051" i="1" s="1"/>
  <c r="AL1050" i="1"/>
  <c r="AM1050" i="1" s="1"/>
  <c r="AK1050" i="1"/>
  <c r="AJ1050" i="1"/>
  <c r="AF1050" i="1"/>
  <c r="AC1050" i="1"/>
  <c r="AG1050" i="1" s="1"/>
  <c r="AH1050" i="1" s="1"/>
  <c r="Y1050" i="1"/>
  <c r="Z1050" i="1" s="1"/>
  <c r="AL1049" i="1"/>
  <c r="AM1049" i="1" s="1"/>
  <c r="AK1049" i="1"/>
  <c r="AJ1049" i="1"/>
  <c r="AF1049" i="1"/>
  <c r="AC1049" i="1"/>
  <c r="AG1049" i="1" s="1"/>
  <c r="AH1049" i="1" s="1"/>
  <c r="Y1049" i="1"/>
  <c r="Z1049" i="1" s="1"/>
  <c r="AL1048" i="1"/>
  <c r="AM1048" i="1" s="1"/>
  <c r="AK1048" i="1"/>
  <c r="AJ1048" i="1"/>
  <c r="AF1048" i="1"/>
  <c r="AC1048" i="1"/>
  <c r="AG1048" i="1" s="1"/>
  <c r="AH1048" i="1" s="1"/>
  <c r="Y1048" i="1"/>
  <c r="Z1048" i="1" s="1"/>
  <c r="AL1047" i="1"/>
  <c r="AM1047" i="1" s="1"/>
  <c r="AK1047" i="1"/>
  <c r="AJ1047" i="1"/>
  <c r="AF1047" i="1"/>
  <c r="AC1047" i="1"/>
  <c r="AG1047" i="1" s="1"/>
  <c r="AH1047" i="1" s="1"/>
  <c r="Y1047" i="1"/>
  <c r="Z1047" i="1" s="1"/>
  <c r="AL1046" i="1"/>
  <c r="AM1046" i="1" s="1"/>
  <c r="AK1046" i="1"/>
  <c r="AJ1046" i="1"/>
  <c r="AF1046" i="1"/>
  <c r="AC1046" i="1"/>
  <c r="AG1046" i="1" s="1"/>
  <c r="AH1046" i="1" s="1"/>
  <c r="Y1046" i="1"/>
  <c r="Z1046" i="1" s="1"/>
  <c r="AL1045" i="1"/>
  <c r="AM1045" i="1" s="1"/>
  <c r="AK1045" i="1"/>
  <c r="AJ1045" i="1"/>
  <c r="AG1045" i="1"/>
  <c r="AH1045" i="1" s="1"/>
  <c r="AF1045" i="1"/>
  <c r="AC1045" i="1"/>
  <c r="Y1045" i="1"/>
  <c r="Z1045" i="1" s="1"/>
  <c r="AL1044" i="1"/>
  <c r="AM1044" i="1" s="1"/>
  <c r="AK1044" i="1"/>
  <c r="AJ1044" i="1"/>
  <c r="AH1044" i="1"/>
  <c r="AF1044" i="1"/>
  <c r="AC1044" i="1"/>
  <c r="AG1044" i="1" s="1"/>
  <c r="Y1044" i="1"/>
  <c r="Z1044" i="1" s="1"/>
  <c r="AL1043" i="1"/>
  <c r="AM1043" i="1" s="1"/>
  <c r="AK1043" i="1"/>
  <c r="AJ1043" i="1"/>
  <c r="AF1043" i="1"/>
  <c r="AC1043" i="1"/>
  <c r="AG1043" i="1" s="1"/>
  <c r="AH1043" i="1" s="1"/>
  <c r="Y1043" i="1"/>
  <c r="Z1043" i="1" s="1"/>
  <c r="AL1042" i="1"/>
  <c r="AM1042" i="1" s="1"/>
  <c r="AK1042" i="1"/>
  <c r="AJ1042" i="1"/>
  <c r="AF1042" i="1"/>
  <c r="AC1042" i="1"/>
  <c r="AG1042" i="1" s="1"/>
  <c r="AH1042" i="1" s="1"/>
  <c r="Y1042" i="1"/>
  <c r="Z1042" i="1" s="1"/>
  <c r="AL1041" i="1"/>
  <c r="AM1041" i="1" s="1"/>
  <c r="AK1041" i="1"/>
  <c r="AJ1041" i="1"/>
  <c r="AF1041" i="1"/>
  <c r="AC1041" i="1"/>
  <c r="AG1041" i="1" s="1"/>
  <c r="AH1041" i="1" s="1"/>
  <c r="Y1041" i="1"/>
  <c r="Z1041" i="1" s="1"/>
  <c r="AL1040" i="1"/>
  <c r="AM1040" i="1" s="1"/>
  <c r="AK1040" i="1"/>
  <c r="AJ1040" i="1"/>
  <c r="AF1040" i="1"/>
  <c r="AC1040" i="1"/>
  <c r="AG1040" i="1" s="1"/>
  <c r="AH1040" i="1" s="1"/>
  <c r="Y1040" i="1"/>
  <c r="Z1040" i="1" s="1"/>
  <c r="AL1039" i="1"/>
  <c r="AM1039" i="1" s="1"/>
  <c r="AK1039" i="1"/>
  <c r="AJ1039" i="1"/>
  <c r="AF1039" i="1"/>
  <c r="AC1039" i="1"/>
  <c r="AG1039" i="1" s="1"/>
  <c r="AH1039" i="1" s="1"/>
  <c r="Y1039" i="1"/>
  <c r="Z1039" i="1" s="1"/>
  <c r="AL1038" i="1"/>
  <c r="AM1038" i="1" s="1"/>
  <c r="AK1038" i="1"/>
  <c r="AJ1038" i="1"/>
  <c r="AF1038" i="1"/>
  <c r="AC1038" i="1"/>
  <c r="AG1038" i="1" s="1"/>
  <c r="AH1038" i="1" s="1"/>
  <c r="Y1038" i="1"/>
  <c r="Z1038" i="1" s="1"/>
  <c r="AL1037" i="1"/>
  <c r="AM1037" i="1" s="1"/>
  <c r="AK1037" i="1"/>
  <c r="AJ1037" i="1"/>
  <c r="AF1037" i="1"/>
  <c r="AC1037" i="1"/>
  <c r="AG1037" i="1" s="1"/>
  <c r="AH1037" i="1" s="1"/>
  <c r="Y1037" i="1"/>
  <c r="Z1037" i="1" s="1"/>
  <c r="AL1036" i="1"/>
  <c r="AM1036" i="1" s="1"/>
  <c r="AK1036" i="1"/>
  <c r="AJ1036" i="1"/>
  <c r="AF1036" i="1"/>
  <c r="AC1036" i="1"/>
  <c r="AG1036" i="1" s="1"/>
  <c r="AH1036" i="1" s="1"/>
  <c r="Y1036" i="1"/>
  <c r="Z1036" i="1" s="1"/>
  <c r="AL1035" i="1"/>
  <c r="AM1035" i="1" s="1"/>
  <c r="AJ1035" i="1"/>
  <c r="AF1035" i="1"/>
  <c r="AC1035" i="1"/>
  <c r="AG1035" i="1" s="1"/>
  <c r="AH1035" i="1" s="1"/>
  <c r="AK1035" i="1" s="1"/>
  <c r="Y1035" i="1"/>
  <c r="Z1035" i="1" s="1"/>
  <c r="AL1034" i="1"/>
  <c r="AM1034" i="1" s="1"/>
  <c r="AK1034" i="1"/>
  <c r="AJ1034" i="1"/>
  <c r="AF1034" i="1"/>
  <c r="AC1034" i="1"/>
  <c r="AG1034" i="1" s="1"/>
  <c r="AH1034" i="1" s="1"/>
  <c r="Y1034" i="1"/>
  <c r="Z1034" i="1" s="1"/>
  <c r="AJ1033" i="1"/>
  <c r="AG1033" i="1"/>
  <c r="AH1033" i="1" s="1"/>
  <c r="AK1033" i="1" s="1"/>
  <c r="AL1033" i="1" s="1"/>
  <c r="AM1033" i="1" s="1"/>
  <c r="AN1033" i="1" s="1"/>
  <c r="AF1033" i="1"/>
  <c r="AC1033" i="1"/>
  <c r="Y1033" i="1"/>
  <c r="Z1033" i="1" s="1"/>
  <c r="AL1032" i="1"/>
  <c r="AM1032" i="1" s="1"/>
  <c r="AK1032" i="1"/>
  <c r="AJ1032" i="1"/>
  <c r="AF1032" i="1"/>
  <c r="AC1032" i="1"/>
  <c r="AG1032" i="1" s="1"/>
  <c r="AH1032" i="1" s="1"/>
  <c r="Y1032" i="1"/>
  <c r="Z1032" i="1" s="1"/>
  <c r="AL1031" i="1"/>
  <c r="AM1031" i="1" s="1"/>
  <c r="AK1031" i="1"/>
  <c r="AJ1031" i="1"/>
  <c r="AF1031" i="1"/>
  <c r="AC1031" i="1"/>
  <c r="AG1031" i="1" s="1"/>
  <c r="AH1031" i="1" s="1"/>
  <c r="Y1031" i="1"/>
  <c r="Z1031" i="1" s="1"/>
  <c r="AL1030" i="1"/>
  <c r="AM1030" i="1" s="1"/>
  <c r="AK1030" i="1"/>
  <c r="AJ1030" i="1"/>
  <c r="AF1030" i="1"/>
  <c r="AC1030" i="1"/>
  <c r="AG1030" i="1" s="1"/>
  <c r="AH1030" i="1" s="1"/>
  <c r="Y1030" i="1"/>
  <c r="Z1030" i="1" s="1"/>
  <c r="AL1029" i="1"/>
  <c r="AM1029" i="1" s="1"/>
  <c r="AJ1029" i="1"/>
  <c r="AF1029" i="1"/>
  <c r="AC1029" i="1"/>
  <c r="AG1029" i="1" s="1"/>
  <c r="AH1029" i="1" s="1"/>
  <c r="AK1029" i="1" s="1"/>
  <c r="Y1029" i="1"/>
  <c r="Z1029" i="1" s="1"/>
  <c r="AJ1028" i="1"/>
  <c r="AF1028" i="1"/>
  <c r="AC1028" i="1"/>
  <c r="AG1028" i="1" s="1"/>
  <c r="AH1028" i="1" s="1"/>
  <c r="AK1028" i="1" s="1"/>
  <c r="AL1028" i="1" s="1"/>
  <c r="AM1028" i="1" s="1"/>
  <c r="AN1028" i="1" s="1"/>
  <c r="Y1028" i="1"/>
  <c r="Z1028" i="1" s="1"/>
  <c r="AJ1027" i="1"/>
  <c r="AF1027" i="1"/>
  <c r="AC1027" i="1"/>
  <c r="AG1027" i="1" s="1"/>
  <c r="AH1027" i="1" s="1"/>
  <c r="AK1027" i="1" s="1"/>
  <c r="AL1027" i="1" s="1"/>
  <c r="AM1027" i="1" s="1"/>
  <c r="Y1027" i="1"/>
  <c r="Z1027" i="1" s="1"/>
  <c r="AJ1026" i="1"/>
  <c r="AF1026" i="1"/>
  <c r="AC1026" i="1"/>
  <c r="AG1026" i="1" s="1"/>
  <c r="AH1026" i="1" s="1"/>
  <c r="AK1026" i="1" s="1"/>
  <c r="AL1026" i="1" s="1"/>
  <c r="AM1026" i="1" s="1"/>
  <c r="Y1026" i="1"/>
  <c r="Z1026" i="1" s="1"/>
  <c r="AJ1025" i="1"/>
  <c r="AF1025" i="1"/>
  <c r="AC1025" i="1"/>
  <c r="AG1025" i="1" s="1"/>
  <c r="AH1025" i="1" s="1"/>
  <c r="AK1025" i="1" s="1"/>
  <c r="AL1025" i="1" s="1"/>
  <c r="AM1025" i="1" s="1"/>
  <c r="Y1025" i="1"/>
  <c r="Z1025" i="1" s="1"/>
  <c r="AJ1024" i="1"/>
  <c r="AF1024" i="1"/>
  <c r="AC1024" i="1"/>
  <c r="AG1024" i="1" s="1"/>
  <c r="AH1024" i="1" s="1"/>
  <c r="AK1024" i="1" s="1"/>
  <c r="AL1024" i="1" s="1"/>
  <c r="AM1024" i="1" s="1"/>
  <c r="Y1024" i="1"/>
  <c r="Z1024" i="1" s="1"/>
  <c r="AJ1023" i="1"/>
  <c r="AF1023" i="1"/>
  <c r="AC1023" i="1"/>
  <c r="AG1023" i="1" s="1"/>
  <c r="AH1023" i="1" s="1"/>
  <c r="AK1023" i="1" s="1"/>
  <c r="AL1023" i="1" s="1"/>
  <c r="AM1023" i="1" s="1"/>
  <c r="Y1023" i="1"/>
  <c r="Z1023" i="1" s="1"/>
  <c r="N1023" i="1"/>
  <c r="AJ1022" i="1"/>
  <c r="AF1022" i="1"/>
  <c r="AC1022" i="1"/>
  <c r="AG1022" i="1" s="1"/>
  <c r="AH1022" i="1" s="1"/>
  <c r="AK1022" i="1" s="1"/>
  <c r="AL1022" i="1" s="1"/>
  <c r="AM1022" i="1" s="1"/>
  <c r="Y1022" i="1"/>
  <c r="Z1022" i="1" s="1"/>
  <c r="AJ1021" i="1"/>
  <c r="AF1021" i="1"/>
  <c r="AC1021" i="1"/>
  <c r="AG1021" i="1" s="1"/>
  <c r="AH1021" i="1" s="1"/>
  <c r="AK1021" i="1" s="1"/>
  <c r="AL1021" i="1" s="1"/>
  <c r="AM1021" i="1" s="1"/>
  <c r="Y1021" i="1"/>
  <c r="Z1021" i="1" s="1"/>
  <c r="AJ1020" i="1"/>
  <c r="AF1020" i="1"/>
  <c r="AC1020" i="1"/>
  <c r="AG1020" i="1" s="1"/>
  <c r="AH1020" i="1" s="1"/>
  <c r="AK1020" i="1" s="1"/>
  <c r="AL1020" i="1" s="1"/>
  <c r="AM1020" i="1" s="1"/>
  <c r="Y1020" i="1"/>
  <c r="Z1020" i="1" s="1"/>
  <c r="AJ1019" i="1"/>
  <c r="AG1019" i="1"/>
  <c r="AH1019" i="1" s="1"/>
  <c r="AK1019" i="1" s="1"/>
  <c r="AL1019" i="1" s="1"/>
  <c r="AM1019" i="1" s="1"/>
  <c r="AF1019" i="1"/>
  <c r="AC1019" i="1"/>
  <c r="Y1019" i="1"/>
  <c r="Z1019" i="1" s="1"/>
  <c r="AJ1018" i="1"/>
  <c r="AF1018" i="1"/>
  <c r="AC1018" i="1"/>
  <c r="AG1018" i="1" s="1"/>
  <c r="AH1018" i="1" s="1"/>
  <c r="AK1018" i="1" s="1"/>
  <c r="AL1018" i="1" s="1"/>
  <c r="AM1018" i="1" s="1"/>
  <c r="Y1018" i="1"/>
  <c r="Z1018" i="1" s="1"/>
  <c r="AJ1017" i="1"/>
  <c r="AF1017" i="1"/>
  <c r="AC1017" i="1"/>
  <c r="AG1017" i="1" s="1"/>
  <c r="AH1017" i="1" s="1"/>
  <c r="AK1017" i="1" s="1"/>
  <c r="AL1017" i="1" s="1"/>
  <c r="AM1017" i="1" s="1"/>
  <c r="Y1017" i="1"/>
  <c r="Z1017" i="1" s="1"/>
  <c r="AL1016" i="1"/>
  <c r="AM1016" i="1" s="1"/>
  <c r="AK1016" i="1"/>
  <c r="AJ1016" i="1"/>
  <c r="AF1016" i="1"/>
  <c r="AC1016" i="1"/>
  <c r="AG1016" i="1" s="1"/>
  <c r="AH1016" i="1" s="1"/>
  <c r="Y1016" i="1"/>
  <c r="Z1016" i="1" s="1"/>
  <c r="AJ1015" i="1"/>
  <c r="AF1015" i="1"/>
  <c r="AC1015" i="1"/>
  <c r="AG1015" i="1" s="1"/>
  <c r="AH1015" i="1" s="1"/>
  <c r="AK1015" i="1" s="1"/>
  <c r="AL1015" i="1" s="1"/>
  <c r="AM1015" i="1" s="1"/>
  <c r="Y1015" i="1"/>
  <c r="Z1015" i="1" s="1"/>
  <c r="AJ1014" i="1"/>
  <c r="AF1014" i="1"/>
  <c r="AC1014" i="1"/>
  <c r="AG1014" i="1" s="1"/>
  <c r="AH1014" i="1" s="1"/>
  <c r="AK1014" i="1" s="1"/>
  <c r="AL1014" i="1" s="1"/>
  <c r="AM1014" i="1" s="1"/>
  <c r="Y1014" i="1"/>
  <c r="Z1014" i="1" s="1"/>
  <c r="AJ1013" i="1"/>
  <c r="AF1013" i="1"/>
  <c r="AC1013" i="1"/>
  <c r="AG1013" i="1" s="1"/>
  <c r="AH1013" i="1" s="1"/>
  <c r="AK1013" i="1" s="1"/>
  <c r="AL1013" i="1" s="1"/>
  <c r="AM1013" i="1" s="1"/>
  <c r="Y1013" i="1"/>
  <c r="Z1013" i="1" s="1"/>
  <c r="AJ1012" i="1"/>
  <c r="AF1012" i="1"/>
  <c r="AC1012" i="1"/>
  <c r="AG1012" i="1" s="1"/>
  <c r="AH1012" i="1" s="1"/>
  <c r="AK1012" i="1" s="1"/>
  <c r="AL1012" i="1" s="1"/>
  <c r="AM1012" i="1" s="1"/>
  <c r="Y1012" i="1"/>
  <c r="Z1012" i="1" s="1"/>
  <c r="AL1011" i="1"/>
  <c r="AK1011" i="1"/>
  <c r="AJ1011" i="1"/>
  <c r="AH1011" i="1"/>
  <c r="AF1011" i="1"/>
  <c r="AC1011" i="1"/>
  <c r="AG1011" i="1" s="1"/>
  <c r="AM1011" i="1" s="1"/>
  <c r="AN1011" i="1" s="1"/>
  <c r="Y1011" i="1"/>
  <c r="Z1011" i="1" s="1"/>
  <c r="N1011" i="1"/>
  <c r="AJ1010" i="1"/>
  <c r="AF1010" i="1"/>
  <c r="AC1010" i="1"/>
  <c r="AG1010" i="1" s="1"/>
  <c r="AH1010" i="1" s="1"/>
  <c r="AK1010" i="1" s="1"/>
  <c r="AL1010" i="1" s="1"/>
  <c r="AM1010" i="1" s="1"/>
  <c r="Y1010" i="1"/>
  <c r="Z1010" i="1" s="1"/>
  <c r="AJ1009" i="1"/>
  <c r="AF1009" i="1"/>
  <c r="AC1009" i="1"/>
  <c r="AG1009" i="1" s="1"/>
  <c r="AH1009" i="1" s="1"/>
  <c r="AK1009" i="1" s="1"/>
  <c r="AL1009" i="1" s="1"/>
  <c r="AM1009" i="1" s="1"/>
  <c r="Y1009" i="1"/>
  <c r="Z1009" i="1" s="1"/>
  <c r="AL1008" i="1"/>
  <c r="AJ1008" i="1"/>
  <c r="AF1008" i="1"/>
  <c r="AC1008" i="1"/>
  <c r="AG1008" i="1" s="1"/>
  <c r="AH1008" i="1" s="1"/>
  <c r="Y1008" i="1"/>
  <c r="Z1008" i="1" s="1"/>
  <c r="AJ1007" i="1"/>
  <c r="AF1007" i="1"/>
  <c r="AC1007" i="1"/>
  <c r="AG1007" i="1" s="1"/>
  <c r="AH1007" i="1" s="1"/>
  <c r="AK1007" i="1" s="1"/>
  <c r="AL1007" i="1" s="1"/>
  <c r="AM1007" i="1" s="1"/>
  <c r="Y1007" i="1"/>
  <c r="Z1007" i="1" s="1"/>
  <c r="AJ1006" i="1"/>
  <c r="AF1006" i="1"/>
  <c r="AC1006" i="1"/>
  <c r="AG1006" i="1" s="1"/>
  <c r="AH1006" i="1" s="1"/>
  <c r="AK1006" i="1" s="1"/>
  <c r="AL1006" i="1" s="1"/>
  <c r="AM1006" i="1" s="1"/>
  <c r="Y1006" i="1"/>
  <c r="Z1006" i="1" s="1"/>
  <c r="AI1005" i="1"/>
  <c r="AL1005" i="1" s="1"/>
  <c r="AH1005" i="1"/>
  <c r="AF1005" i="1"/>
  <c r="AC1005" i="1"/>
  <c r="AG1005" i="1" s="1"/>
  <c r="AM1005" i="1" s="1"/>
  <c r="AN1005" i="1" s="1"/>
  <c r="Y1005" i="1"/>
  <c r="Z1005" i="1" s="1"/>
  <c r="AJ1004" i="1"/>
  <c r="AF1004" i="1"/>
  <c r="AC1004" i="1"/>
  <c r="AG1004" i="1" s="1"/>
  <c r="AH1004" i="1" s="1"/>
  <c r="AK1004" i="1" s="1"/>
  <c r="AL1004" i="1" s="1"/>
  <c r="AM1004" i="1" s="1"/>
  <c r="Y1004" i="1"/>
  <c r="Z1004" i="1" s="1"/>
  <c r="AJ1003" i="1"/>
  <c r="AF1003" i="1"/>
  <c r="AC1003" i="1"/>
  <c r="AG1003" i="1" s="1"/>
  <c r="AH1003" i="1" s="1"/>
  <c r="AK1003" i="1" s="1"/>
  <c r="AL1003" i="1" s="1"/>
  <c r="AM1003" i="1" s="1"/>
  <c r="AN1003" i="1" s="1"/>
  <c r="Y1003" i="1"/>
  <c r="Z1003" i="1" s="1"/>
  <c r="AJ1002" i="1"/>
  <c r="AF1002" i="1"/>
  <c r="AC1002" i="1"/>
  <c r="AG1002" i="1" s="1"/>
  <c r="AH1002" i="1" s="1"/>
  <c r="AK1002" i="1" s="1"/>
  <c r="AL1002" i="1" s="1"/>
  <c r="AM1002" i="1" s="1"/>
  <c r="AN1002" i="1" s="1"/>
  <c r="Y1002" i="1"/>
  <c r="Z1002" i="1" s="1"/>
  <c r="AJ1001" i="1"/>
  <c r="AF1001" i="1"/>
  <c r="AC1001" i="1"/>
  <c r="AG1001" i="1" s="1"/>
  <c r="AH1001" i="1" s="1"/>
  <c r="AK1001" i="1" s="1"/>
  <c r="AL1001" i="1" s="1"/>
  <c r="AM1001" i="1" s="1"/>
  <c r="AN1001" i="1" s="1"/>
  <c r="Y1001" i="1"/>
  <c r="Z1001" i="1" s="1"/>
  <c r="AJ1000" i="1"/>
  <c r="AF1000" i="1"/>
  <c r="AC1000" i="1"/>
  <c r="AG1000" i="1" s="1"/>
  <c r="AH1000" i="1" s="1"/>
  <c r="AK1000" i="1" s="1"/>
  <c r="AL1000" i="1" s="1"/>
  <c r="AM1000" i="1" s="1"/>
  <c r="AN1000" i="1" s="1"/>
  <c r="Y1000" i="1"/>
  <c r="Z1000" i="1" s="1"/>
  <c r="AJ999" i="1"/>
  <c r="AF999" i="1"/>
  <c r="AC999" i="1"/>
  <c r="AG999" i="1" s="1"/>
  <c r="AH999" i="1" s="1"/>
  <c r="AK999" i="1" s="1"/>
  <c r="AL999" i="1" s="1"/>
  <c r="AM999" i="1" s="1"/>
  <c r="AN999" i="1" s="1"/>
  <c r="Y999" i="1"/>
  <c r="Z999" i="1" s="1"/>
  <c r="AJ998" i="1"/>
  <c r="AF998" i="1"/>
  <c r="AC998" i="1"/>
  <c r="AG998" i="1" s="1"/>
  <c r="AH998" i="1" s="1"/>
  <c r="AK998" i="1" s="1"/>
  <c r="AL998" i="1" s="1"/>
  <c r="AM998" i="1" s="1"/>
  <c r="AN998" i="1" s="1"/>
  <c r="Y998" i="1"/>
  <c r="Z998" i="1" s="1"/>
  <c r="AJ997" i="1"/>
  <c r="AF997" i="1"/>
  <c r="AC997" i="1"/>
  <c r="AG997" i="1" s="1"/>
  <c r="AH997" i="1" s="1"/>
  <c r="AK997" i="1" s="1"/>
  <c r="AL997" i="1" s="1"/>
  <c r="AM997" i="1" s="1"/>
  <c r="AN997" i="1" s="1"/>
  <c r="Y997" i="1"/>
  <c r="Z997" i="1" s="1"/>
  <c r="AL996" i="1"/>
  <c r="AJ996" i="1"/>
  <c r="AF996" i="1"/>
  <c r="AC996" i="1"/>
  <c r="AG996" i="1" s="1"/>
  <c r="AH996" i="1" s="1"/>
  <c r="AK996" i="1" s="1"/>
  <c r="Y996" i="1"/>
  <c r="Z996" i="1" s="1"/>
  <c r="AJ995" i="1"/>
  <c r="AF995" i="1"/>
  <c r="AC995" i="1"/>
  <c r="AG995" i="1" s="1"/>
  <c r="AH995" i="1" s="1"/>
  <c r="AK995" i="1" s="1"/>
  <c r="AL995" i="1" s="1"/>
  <c r="AM995" i="1" s="1"/>
  <c r="AN995" i="1" s="1"/>
  <c r="Y995" i="1"/>
  <c r="Z995" i="1" s="1"/>
  <c r="AJ994" i="1"/>
  <c r="AF994" i="1"/>
  <c r="AC994" i="1"/>
  <c r="AG994" i="1" s="1"/>
  <c r="AH994" i="1" s="1"/>
  <c r="AK994" i="1" s="1"/>
  <c r="AL994" i="1" s="1"/>
  <c r="AM994" i="1" s="1"/>
  <c r="AN994" i="1" s="1"/>
  <c r="Y994" i="1"/>
  <c r="Z994" i="1" s="1"/>
  <c r="AJ993" i="1"/>
  <c r="AF993" i="1"/>
  <c r="AC993" i="1"/>
  <c r="AG993" i="1" s="1"/>
  <c r="AH993" i="1" s="1"/>
  <c r="AK993" i="1" s="1"/>
  <c r="AL993" i="1" s="1"/>
  <c r="AM993" i="1" s="1"/>
  <c r="AN993" i="1" s="1"/>
  <c r="Y993" i="1"/>
  <c r="Z993" i="1" s="1"/>
  <c r="AJ992" i="1"/>
  <c r="AF992" i="1"/>
  <c r="AC992" i="1"/>
  <c r="AG992" i="1" s="1"/>
  <c r="AH992" i="1" s="1"/>
  <c r="AK992" i="1" s="1"/>
  <c r="AL992" i="1" s="1"/>
  <c r="AM992" i="1" s="1"/>
  <c r="AN992" i="1" s="1"/>
  <c r="Y992" i="1"/>
  <c r="Z992" i="1" s="1"/>
  <c r="AJ991" i="1"/>
  <c r="AF991" i="1"/>
  <c r="AC991" i="1"/>
  <c r="AG991" i="1" s="1"/>
  <c r="AH991" i="1" s="1"/>
  <c r="AK991" i="1" s="1"/>
  <c r="AL991" i="1" s="1"/>
  <c r="AM991" i="1" s="1"/>
  <c r="AN991" i="1" s="1"/>
  <c r="Y991" i="1"/>
  <c r="Z991" i="1" s="1"/>
  <c r="N991" i="1"/>
  <c r="AJ990" i="1"/>
  <c r="AF990" i="1"/>
  <c r="AC990" i="1"/>
  <c r="AG990" i="1" s="1"/>
  <c r="AH990" i="1" s="1"/>
  <c r="AK990" i="1" s="1"/>
  <c r="AL990" i="1" s="1"/>
  <c r="AM990" i="1" s="1"/>
  <c r="AN990" i="1" s="1"/>
  <c r="Y990" i="1"/>
  <c r="Z990" i="1" s="1"/>
  <c r="AJ989" i="1"/>
  <c r="AF989" i="1"/>
  <c r="AC989" i="1"/>
  <c r="AG989" i="1" s="1"/>
  <c r="AH989" i="1" s="1"/>
  <c r="AK989" i="1" s="1"/>
  <c r="AL989" i="1" s="1"/>
  <c r="AM989" i="1" s="1"/>
  <c r="AN989" i="1" s="1"/>
  <c r="Y989" i="1"/>
  <c r="Z989" i="1" s="1"/>
  <c r="AJ988" i="1"/>
  <c r="AF988" i="1"/>
  <c r="AC988" i="1"/>
  <c r="AG988" i="1" s="1"/>
  <c r="AH988" i="1" s="1"/>
  <c r="AK988" i="1" s="1"/>
  <c r="AL988" i="1" s="1"/>
  <c r="AM988" i="1" s="1"/>
  <c r="AN988" i="1" s="1"/>
  <c r="Y988" i="1"/>
  <c r="Z988" i="1" s="1"/>
  <c r="AL987" i="1"/>
  <c r="AM987" i="1" s="1"/>
  <c r="AK987" i="1"/>
  <c r="AJ987" i="1"/>
  <c r="AF987" i="1"/>
  <c r="AC987" i="1"/>
  <c r="AG987" i="1" s="1"/>
  <c r="AH987" i="1" s="1"/>
  <c r="Y987" i="1"/>
  <c r="Z987" i="1" s="1"/>
  <c r="AJ986" i="1"/>
  <c r="AF986" i="1"/>
  <c r="AC986" i="1"/>
  <c r="AG986" i="1" s="1"/>
  <c r="AH986" i="1" s="1"/>
  <c r="AK986" i="1" s="1"/>
  <c r="AL986" i="1" s="1"/>
  <c r="AM986" i="1" s="1"/>
  <c r="AN986" i="1" s="1"/>
  <c r="Y986" i="1"/>
  <c r="Z986" i="1" s="1"/>
  <c r="AJ985" i="1"/>
  <c r="AF985" i="1"/>
  <c r="AC985" i="1"/>
  <c r="AG985" i="1" s="1"/>
  <c r="AH985" i="1" s="1"/>
  <c r="AK985" i="1" s="1"/>
  <c r="AL985" i="1" s="1"/>
  <c r="AM985" i="1" s="1"/>
  <c r="Y985" i="1"/>
  <c r="Z985" i="1" s="1"/>
  <c r="AL984" i="1"/>
  <c r="AJ984" i="1"/>
  <c r="AF984" i="1"/>
  <c r="AC984" i="1"/>
  <c r="AG984" i="1" s="1"/>
  <c r="AH984" i="1" s="1"/>
  <c r="AK984" i="1" s="1"/>
  <c r="Y984" i="1"/>
  <c r="Z984" i="1" s="1"/>
  <c r="AJ983" i="1"/>
  <c r="AF983" i="1"/>
  <c r="AC983" i="1"/>
  <c r="AG983" i="1" s="1"/>
  <c r="AH983" i="1" s="1"/>
  <c r="AK983" i="1" s="1"/>
  <c r="AL983" i="1" s="1"/>
  <c r="AM983" i="1" s="1"/>
  <c r="AN983" i="1" s="1"/>
  <c r="Y983" i="1"/>
  <c r="Z983" i="1" s="1"/>
  <c r="AJ982" i="1"/>
  <c r="AF982" i="1"/>
  <c r="AC982" i="1"/>
  <c r="AG982" i="1" s="1"/>
  <c r="AH982" i="1" s="1"/>
  <c r="AK982" i="1" s="1"/>
  <c r="AL982" i="1" s="1"/>
  <c r="AM982" i="1" s="1"/>
  <c r="Y982" i="1"/>
  <c r="Z982" i="1" s="1"/>
  <c r="AJ981" i="1"/>
  <c r="AF981" i="1"/>
  <c r="AC981" i="1"/>
  <c r="AG981" i="1" s="1"/>
  <c r="AH981" i="1" s="1"/>
  <c r="AK981" i="1" s="1"/>
  <c r="AL981" i="1" s="1"/>
  <c r="AM981" i="1" s="1"/>
  <c r="AN981" i="1" s="1"/>
  <c r="Y981" i="1"/>
  <c r="Z981" i="1" s="1"/>
  <c r="AJ980" i="1"/>
  <c r="AF980" i="1"/>
  <c r="AC980" i="1"/>
  <c r="AG980" i="1" s="1"/>
  <c r="AH980" i="1" s="1"/>
  <c r="AK980" i="1" s="1"/>
  <c r="AL980" i="1" s="1"/>
  <c r="AM980" i="1" s="1"/>
  <c r="AN980" i="1" s="1"/>
  <c r="Y980" i="1"/>
  <c r="Z980" i="1" s="1"/>
  <c r="AJ979" i="1"/>
  <c r="AF979" i="1"/>
  <c r="AC979" i="1"/>
  <c r="AG979" i="1" s="1"/>
  <c r="AH979" i="1" s="1"/>
  <c r="AK979" i="1" s="1"/>
  <c r="AL979" i="1" s="1"/>
  <c r="AM979" i="1" s="1"/>
  <c r="AN979" i="1" s="1"/>
  <c r="Y979" i="1"/>
  <c r="Z979" i="1" s="1"/>
  <c r="AL978" i="1"/>
  <c r="AM978" i="1" s="1"/>
  <c r="AK978" i="1"/>
  <c r="AJ978" i="1"/>
  <c r="AF978" i="1"/>
  <c r="AC978" i="1"/>
  <c r="AG978" i="1" s="1"/>
  <c r="AH978" i="1" s="1"/>
  <c r="Y978" i="1"/>
  <c r="Z978" i="1" s="1"/>
  <c r="AL977" i="1"/>
  <c r="AM977" i="1" s="1"/>
  <c r="AK977" i="1"/>
  <c r="AJ977" i="1"/>
  <c r="AG977" i="1"/>
  <c r="AH977" i="1" s="1"/>
  <c r="AF977" i="1"/>
  <c r="AC977" i="1"/>
  <c r="Y977" i="1"/>
  <c r="Z977" i="1" s="1"/>
  <c r="AJ976" i="1"/>
  <c r="AF976" i="1"/>
  <c r="AC976" i="1"/>
  <c r="AG976" i="1" s="1"/>
  <c r="AH976" i="1" s="1"/>
  <c r="AK976" i="1" s="1"/>
  <c r="AL976" i="1" s="1"/>
  <c r="AM976" i="1" s="1"/>
  <c r="AN976" i="1" s="1"/>
  <c r="Y976" i="1"/>
  <c r="Z976" i="1" s="1"/>
  <c r="AJ975" i="1"/>
  <c r="AF975" i="1"/>
  <c r="AC975" i="1"/>
  <c r="AG975" i="1" s="1"/>
  <c r="AH975" i="1" s="1"/>
  <c r="AK975" i="1" s="1"/>
  <c r="AL975" i="1" s="1"/>
  <c r="AM975" i="1" s="1"/>
  <c r="AN975" i="1" s="1"/>
  <c r="Y975" i="1"/>
  <c r="Z975" i="1" s="1"/>
  <c r="AJ974" i="1"/>
  <c r="AF974" i="1"/>
  <c r="AC974" i="1"/>
  <c r="AG974" i="1" s="1"/>
  <c r="AH974" i="1" s="1"/>
  <c r="AK974" i="1" s="1"/>
  <c r="AL974" i="1" s="1"/>
  <c r="AM974" i="1" s="1"/>
  <c r="Y974" i="1"/>
  <c r="Z974" i="1" s="1"/>
  <c r="AJ973" i="1"/>
  <c r="AF973" i="1"/>
  <c r="AC973" i="1"/>
  <c r="AG973" i="1" s="1"/>
  <c r="AH973" i="1" s="1"/>
  <c r="AK973" i="1" s="1"/>
  <c r="AL973" i="1" s="1"/>
  <c r="AM973" i="1" s="1"/>
  <c r="AN973" i="1" s="1"/>
  <c r="Y973" i="1"/>
  <c r="Z973" i="1" s="1"/>
  <c r="N973" i="1"/>
  <c r="AJ972" i="1"/>
  <c r="AF972" i="1"/>
  <c r="AC972" i="1"/>
  <c r="AG972" i="1" s="1"/>
  <c r="AH972" i="1" s="1"/>
  <c r="AK972" i="1" s="1"/>
  <c r="AL972" i="1" s="1"/>
  <c r="AM972" i="1" s="1"/>
  <c r="Y972" i="1"/>
  <c r="Z972" i="1" s="1"/>
  <c r="AL971" i="1"/>
  <c r="AJ971" i="1"/>
  <c r="AF971" i="1"/>
  <c r="AC971" i="1"/>
  <c r="AG971" i="1" s="1"/>
  <c r="AH971" i="1" s="1"/>
  <c r="Y971" i="1"/>
  <c r="Z971" i="1" s="1"/>
  <c r="AJ970" i="1"/>
  <c r="AF970" i="1"/>
  <c r="AC970" i="1"/>
  <c r="AG970" i="1" s="1"/>
  <c r="AH970" i="1" s="1"/>
  <c r="AK970" i="1" s="1"/>
  <c r="AL970" i="1" s="1"/>
  <c r="AM970" i="1" s="1"/>
  <c r="AN970" i="1" s="1"/>
  <c r="Y970" i="1"/>
  <c r="Z970" i="1" s="1"/>
  <c r="AJ969" i="1"/>
  <c r="AF969" i="1"/>
  <c r="AC969" i="1"/>
  <c r="AG969" i="1" s="1"/>
  <c r="AH969" i="1" s="1"/>
  <c r="AK969" i="1" s="1"/>
  <c r="AL969" i="1" s="1"/>
  <c r="AM969" i="1" s="1"/>
  <c r="AN969" i="1" s="1"/>
  <c r="Y969" i="1"/>
  <c r="Z969" i="1" s="1"/>
  <c r="AJ968" i="1"/>
  <c r="AF968" i="1"/>
  <c r="AC968" i="1"/>
  <c r="AG968" i="1" s="1"/>
  <c r="AH968" i="1" s="1"/>
  <c r="AK968" i="1" s="1"/>
  <c r="AL968" i="1" s="1"/>
  <c r="AM968" i="1" s="1"/>
  <c r="AN968" i="1" s="1"/>
  <c r="Y968" i="1"/>
  <c r="Z968" i="1" s="1"/>
  <c r="AJ967" i="1"/>
  <c r="AF967" i="1"/>
  <c r="AC967" i="1"/>
  <c r="AG967" i="1" s="1"/>
  <c r="AH967" i="1" s="1"/>
  <c r="AK967" i="1" s="1"/>
  <c r="AL967" i="1" s="1"/>
  <c r="AM967" i="1" s="1"/>
  <c r="AN967" i="1" s="1"/>
  <c r="Y967" i="1"/>
  <c r="Z967" i="1" s="1"/>
  <c r="AJ966" i="1"/>
  <c r="AF966" i="1"/>
  <c r="AC966" i="1"/>
  <c r="AG966" i="1" s="1"/>
  <c r="AH966" i="1" s="1"/>
  <c r="AK966" i="1" s="1"/>
  <c r="AL966" i="1" s="1"/>
  <c r="AM966" i="1" s="1"/>
  <c r="AN966" i="1" s="1"/>
  <c r="Y966" i="1"/>
  <c r="Z966" i="1" s="1"/>
  <c r="AL965" i="1"/>
  <c r="AJ965" i="1"/>
  <c r="AF965" i="1"/>
  <c r="AC965" i="1"/>
  <c r="AG965" i="1" s="1"/>
  <c r="AH965" i="1" s="1"/>
  <c r="AK965" i="1" s="1"/>
  <c r="Y965" i="1"/>
  <c r="Z965" i="1" s="1"/>
  <c r="AL964" i="1"/>
  <c r="AJ964" i="1"/>
  <c r="AF964" i="1"/>
  <c r="AC964" i="1"/>
  <c r="AG964" i="1" s="1"/>
  <c r="AH964" i="1" s="1"/>
  <c r="Y964" i="1"/>
  <c r="Z964" i="1" s="1"/>
  <c r="AJ963" i="1"/>
  <c r="AF963" i="1"/>
  <c r="AC963" i="1"/>
  <c r="AG963" i="1" s="1"/>
  <c r="AH963" i="1" s="1"/>
  <c r="AK963" i="1" s="1"/>
  <c r="AL963" i="1" s="1"/>
  <c r="AM963" i="1" s="1"/>
  <c r="AN963" i="1" s="1"/>
  <c r="Y963" i="1"/>
  <c r="Z963" i="1" s="1"/>
  <c r="N963" i="1"/>
  <c r="AJ962" i="1"/>
  <c r="AF962" i="1"/>
  <c r="AC962" i="1"/>
  <c r="AG962" i="1" s="1"/>
  <c r="AH962" i="1" s="1"/>
  <c r="AK962" i="1" s="1"/>
  <c r="AL962" i="1" s="1"/>
  <c r="AM962" i="1" s="1"/>
  <c r="AN962" i="1" s="1"/>
  <c r="Y962" i="1"/>
  <c r="Z962" i="1" s="1"/>
  <c r="AJ961" i="1"/>
  <c r="AF961" i="1"/>
  <c r="AC961" i="1"/>
  <c r="AG961" i="1" s="1"/>
  <c r="AH961" i="1" s="1"/>
  <c r="AK961" i="1" s="1"/>
  <c r="AL961" i="1" s="1"/>
  <c r="AM961" i="1" s="1"/>
  <c r="AN961" i="1" s="1"/>
  <c r="Y961" i="1"/>
  <c r="Z961" i="1" s="1"/>
  <c r="AJ960" i="1"/>
  <c r="AF960" i="1"/>
  <c r="AC960" i="1"/>
  <c r="AG960" i="1" s="1"/>
  <c r="AH960" i="1" s="1"/>
  <c r="AK960" i="1" s="1"/>
  <c r="AL960" i="1" s="1"/>
  <c r="AM960" i="1" s="1"/>
  <c r="AN960" i="1" s="1"/>
  <c r="Y960" i="1"/>
  <c r="Z960" i="1" s="1"/>
  <c r="AJ959" i="1"/>
  <c r="AF959" i="1"/>
  <c r="AC959" i="1"/>
  <c r="AG959" i="1" s="1"/>
  <c r="AH959" i="1" s="1"/>
  <c r="AK959" i="1" s="1"/>
  <c r="AL959" i="1" s="1"/>
  <c r="AM959" i="1" s="1"/>
  <c r="AN959" i="1" s="1"/>
  <c r="Y959" i="1"/>
  <c r="Z959" i="1" s="1"/>
  <c r="AL958" i="1"/>
  <c r="AJ958" i="1"/>
  <c r="AF958" i="1"/>
  <c r="AC958" i="1"/>
  <c r="AG958" i="1" s="1"/>
  <c r="AH958" i="1" s="1"/>
  <c r="Y958" i="1"/>
  <c r="Z958" i="1" s="1"/>
  <c r="AJ957" i="1"/>
  <c r="AF957" i="1"/>
  <c r="AC957" i="1"/>
  <c r="AG957" i="1" s="1"/>
  <c r="AH957" i="1" s="1"/>
  <c r="AK957" i="1" s="1"/>
  <c r="AL957" i="1" s="1"/>
  <c r="AM957" i="1" s="1"/>
  <c r="AN957" i="1" s="1"/>
  <c r="Y957" i="1"/>
  <c r="Z957" i="1" s="1"/>
  <c r="AJ956" i="1"/>
  <c r="AF956" i="1"/>
  <c r="AC956" i="1"/>
  <c r="AG956" i="1" s="1"/>
  <c r="AH956" i="1" s="1"/>
  <c r="AK956" i="1" s="1"/>
  <c r="AL956" i="1" s="1"/>
  <c r="AM956" i="1" s="1"/>
  <c r="AN956" i="1" s="1"/>
  <c r="Y956" i="1"/>
  <c r="Z956" i="1" s="1"/>
  <c r="AJ955" i="1"/>
  <c r="AF955" i="1"/>
  <c r="AC955" i="1"/>
  <c r="AG955" i="1" s="1"/>
  <c r="AH955" i="1" s="1"/>
  <c r="AK955" i="1" s="1"/>
  <c r="AL955" i="1" s="1"/>
  <c r="AM955" i="1" s="1"/>
  <c r="AN955" i="1" s="1"/>
  <c r="Y955" i="1"/>
  <c r="Z955" i="1" s="1"/>
  <c r="AJ954" i="1"/>
  <c r="AF954" i="1"/>
  <c r="AC954" i="1"/>
  <c r="AG954" i="1" s="1"/>
  <c r="AH954" i="1" s="1"/>
  <c r="AK954" i="1" s="1"/>
  <c r="AL954" i="1" s="1"/>
  <c r="AM954" i="1" s="1"/>
  <c r="AN954" i="1" s="1"/>
  <c r="Y954" i="1"/>
  <c r="Z954" i="1" s="1"/>
  <c r="AJ953" i="1"/>
  <c r="AF953" i="1"/>
  <c r="AC953" i="1"/>
  <c r="AG953" i="1" s="1"/>
  <c r="AH953" i="1" s="1"/>
  <c r="AK953" i="1" s="1"/>
  <c r="AL953" i="1" s="1"/>
  <c r="AM953" i="1" s="1"/>
  <c r="Y953" i="1"/>
  <c r="Z953" i="1" s="1"/>
  <c r="AJ952" i="1"/>
  <c r="AF952" i="1"/>
  <c r="AC952" i="1"/>
  <c r="AG952" i="1" s="1"/>
  <c r="AH952" i="1" s="1"/>
  <c r="AK952" i="1" s="1"/>
  <c r="AL952" i="1" s="1"/>
  <c r="AM952" i="1" s="1"/>
  <c r="AN952" i="1" s="1"/>
  <c r="Y952" i="1"/>
  <c r="Z952" i="1" s="1"/>
  <c r="AJ951" i="1"/>
  <c r="AF951" i="1"/>
  <c r="AC951" i="1"/>
  <c r="AG951" i="1" s="1"/>
  <c r="AH951" i="1" s="1"/>
  <c r="AK951" i="1" s="1"/>
  <c r="AL951" i="1" s="1"/>
  <c r="AM951" i="1" s="1"/>
  <c r="AN951" i="1" s="1"/>
  <c r="Y951" i="1"/>
  <c r="Z951" i="1" s="1"/>
  <c r="N951" i="1"/>
  <c r="AJ950" i="1"/>
  <c r="AF950" i="1"/>
  <c r="AC950" i="1"/>
  <c r="AG950" i="1" s="1"/>
  <c r="AH950" i="1" s="1"/>
  <c r="AK950" i="1" s="1"/>
  <c r="AL950" i="1" s="1"/>
  <c r="AM950" i="1" s="1"/>
  <c r="AN950" i="1" s="1"/>
  <c r="Y950" i="1"/>
  <c r="Z950" i="1" s="1"/>
  <c r="AJ949" i="1"/>
  <c r="AF949" i="1"/>
  <c r="AC949" i="1"/>
  <c r="AG949" i="1" s="1"/>
  <c r="AH949" i="1" s="1"/>
  <c r="AK949" i="1" s="1"/>
  <c r="AL949" i="1" s="1"/>
  <c r="AM949" i="1" s="1"/>
  <c r="AN949" i="1" s="1"/>
  <c r="Y949" i="1"/>
  <c r="Z949" i="1" s="1"/>
  <c r="AJ948" i="1"/>
  <c r="AF948" i="1"/>
  <c r="AC948" i="1"/>
  <c r="AG948" i="1" s="1"/>
  <c r="AH948" i="1" s="1"/>
  <c r="AK948" i="1" s="1"/>
  <c r="AL948" i="1" s="1"/>
  <c r="AM948" i="1" s="1"/>
  <c r="AN948" i="1" s="1"/>
  <c r="Y948" i="1"/>
  <c r="Z948" i="1" s="1"/>
  <c r="AJ947" i="1"/>
  <c r="AF947" i="1"/>
  <c r="AC947" i="1"/>
  <c r="AG947" i="1" s="1"/>
  <c r="AH947" i="1" s="1"/>
  <c r="AK947" i="1" s="1"/>
  <c r="AL947" i="1" s="1"/>
  <c r="AM947" i="1" s="1"/>
  <c r="AN947" i="1" s="1"/>
  <c r="Y947" i="1"/>
  <c r="Z947" i="1" s="1"/>
  <c r="N947" i="1"/>
  <c r="AJ946" i="1"/>
  <c r="AF946" i="1"/>
  <c r="AC946" i="1"/>
  <c r="AG946" i="1" s="1"/>
  <c r="AH946" i="1" s="1"/>
  <c r="AK946" i="1" s="1"/>
  <c r="AL946" i="1" s="1"/>
  <c r="AM946" i="1" s="1"/>
  <c r="AN946" i="1" s="1"/>
  <c r="Y946" i="1"/>
  <c r="Z946" i="1" s="1"/>
  <c r="AJ945" i="1"/>
  <c r="AF945" i="1"/>
  <c r="AC945" i="1"/>
  <c r="AG945" i="1" s="1"/>
  <c r="AH945" i="1" s="1"/>
  <c r="AK945" i="1" s="1"/>
  <c r="AL945" i="1" s="1"/>
  <c r="AM945" i="1" s="1"/>
  <c r="AN945" i="1" s="1"/>
  <c r="Y945" i="1"/>
  <c r="Z945" i="1" s="1"/>
  <c r="AJ944" i="1"/>
  <c r="AF944" i="1"/>
  <c r="AC944" i="1"/>
  <c r="AG944" i="1" s="1"/>
  <c r="AH944" i="1" s="1"/>
  <c r="AK944" i="1" s="1"/>
  <c r="AL944" i="1" s="1"/>
  <c r="AM944" i="1" s="1"/>
  <c r="AN944" i="1" s="1"/>
  <c r="Y944" i="1"/>
  <c r="Z944" i="1" s="1"/>
  <c r="AI943" i="1"/>
  <c r="AL943" i="1" s="1"/>
  <c r="AH943" i="1"/>
  <c r="AF943" i="1"/>
  <c r="AC943" i="1"/>
  <c r="AG943" i="1" s="1"/>
  <c r="AM943" i="1" s="1"/>
  <c r="AN943" i="1" s="1"/>
  <c r="Y943" i="1"/>
  <c r="Z943" i="1" s="1"/>
  <c r="AJ942" i="1"/>
  <c r="AF942" i="1"/>
  <c r="AC942" i="1"/>
  <c r="AG942" i="1" s="1"/>
  <c r="AH942" i="1" s="1"/>
  <c r="AK942" i="1" s="1"/>
  <c r="AL942" i="1" s="1"/>
  <c r="AM942" i="1" s="1"/>
  <c r="AN942" i="1" s="1"/>
  <c r="Y942" i="1"/>
  <c r="Z942" i="1" s="1"/>
  <c r="AL941" i="1"/>
  <c r="AK941" i="1"/>
  <c r="AJ941" i="1"/>
  <c r="AH941" i="1"/>
  <c r="AG941" i="1"/>
  <c r="AM941" i="1" s="1"/>
  <c r="AN941" i="1" s="1"/>
  <c r="AF941" i="1"/>
  <c r="AC941" i="1"/>
  <c r="Y941" i="1"/>
  <c r="Z941" i="1" s="1"/>
  <c r="AI940" i="1"/>
  <c r="AL940" i="1" s="1"/>
  <c r="AH940" i="1"/>
  <c r="AG940" i="1"/>
  <c r="AM940" i="1" s="1"/>
  <c r="AN940" i="1" s="1"/>
  <c r="AF940" i="1"/>
  <c r="AC940" i="1"/>
  <c r="Y940" i="1"/>
  <c r="Z940" i="1" s="1"/>
  <c r="F42" i="3"/>
  <c r="F43" i="3"/>
  <c r="F45" i="3"/>
  <c r="F44" i="3"/>
  <c r="AN1013" i="1" l="1"/>
  <c r="AN974" i="1"/>
  <c r="M1072" i="1"/>
  <c r="N1072" i="1" s="1"/>
  <c r="N1061" i="1"/>
  <c r="N1045" i="1"/>
  <c r="N1029" i="1"/>
  <c r="N1013" i="1"/>
  <c r="N997" i="1"/>
  <c r="M981" i="1"/>
  <c r="N981" i="1" s="1"/>
  <c r="M977" i="1"/>
  <c r="N977" i="1" s="1"/>
  <c r="M965" i="1"/>
  <c r="N965" i="1" s="1"/>
  <c r="M961" i="1"/>
  <c r="N961" i="1" s="1"/>
  <c r="M957" i="1"/>
  <c r="N957" i="1" s="1"/>
  <c r="M949" i="1"/>
  <c r="N949" i="1" s="1"/>
  <c r="M945" i="1"/>
  <c r="N945" i="1" s="1"/>
  <c r="M941" i="1"/>
  <c r="N941" i="1" s="1"/>
  <c r="M1009" i="1"/>
  <c r="N1009" i="1" s="1"/>
  <c r="M993" i="1"/>
  <c r="N993" i="1" s="1"/>
  <c r="AN972" i="1"/>
  <c r="M944" i="1"/>
  <c r="N944" i="1" s="1"/>
  <c r="M940" i="1"/>
  <c r="N940" i="1" s="1"/>
  <c r="M1053" i="1"/>
  <c r="N1053" i="1" s="1"/>
  <c r="M1021" i="1"/>
  <c r="N1021" i="1" s="1"/>
  <c r="M989" i="1"/>
  <c r="N989" i="1" s="1"/>
  <c r="M969" i="1"/>
  <c r="N969" i="1" s="1"/>
  <c r="M948" i="1"/>
  <c r="N948" i="1" s="1"/>
  <c r="M1059" i="1"/>
  <c r="N1059" i="1" s="1"/>
  <c r="M1055" i="1"/>
  <c r="N1055" i="1" s="1"/>
  <c r="M1047" i="1"/>
  <c r="N1047" i="1" s="1"/>
  <c r="M1043" i="1"/>
  <c r="N1043" i="1" s="1"/>
  <c r="M1035" i="1"/>
  <c r="N1035" i="1" s="1"/>
  <c r="M1031" i="1"/>
  <c r="N1031" i="1" s="1"/>
  <c r="M1027" i="1"/>
  <c r="N1027" i="1" s="1"/>
  <c r="M1015" i="1"/>
  <c r="N1015" i="1" s="1"/>
  <c r="M1003" i="1"/>
  <c r="N1003" i="1" s="1"/>
  <c r="M995" i="1"/>
  <c r="N995" i="1" s="1"/>
  <c r="M987" i="1"/>
  <c r="N987" i="1" s="1"/>
  <c r="M983" i="1"/>
  <c r="N983" i="1" s="1"/>
  <c r="M979" i="1"/>
  <c r="N979" i="1" s="1"/>
  <c r="M971" i="1"/>
  <c r="N971" i="1" s="1"/>
  <c r="M967" i="1"/>
  <c r="N967" i="1" s="1"/>
  <c r="M955" i="1"/>
  <c r="N955" i="1" s="1"/>
  <c r="M1063" i="1"/>
  <c r="N1063" i="1" s="1"/>
  <c r="M1049" i="1"/>
  <c r="N1049" i="1" s="1"/>
  <c r="M1033" i="1"/>
  <c r="N1033" i="1" s="1"/>
  <c r="M1017" i="1"/>
  <c r="N1017" i="1" s="1"/>
  <c r="M1001" i="1"/>
  <c r="N1001" i="1" s="1"/>
  <c r="M985" i="1"/>
  <c r="N985" i="1" s="1"/>
  <c r="N1064" i="1"/>
  <c r="N1060" i="1"/>
  <c r="N1056" i="1"/>
  <c r="N1052" i="1"/>
  <c r="N1048" i="1"/>
  <c r="N1044" i="1"/>
  <c r="N1040" i="1"/>
  <c r="N1036" i="1"/>
  <c r="N1032" i="1"/>
  <c r="N1028" i="1"/>
  <c r="N1024" i="1"/>
  <c r="N1020" i="1"/>
  <c r="N1016" i="1"/>
  <c r="N1012" i="1"/>
  <c r="N1008" i="1"/>
  <c r="N1004" i="1"/>
  <c r="N1000" i="1"/>
  <c r="N996" i="1"/>
  <c r="N988" i="1"/>
  <c r="N984" i="1"/>
  <c r="N980" i="1"/>
  <c r="N976" i="1"/>
  <c r="N972" i="1"/>
  <c r="N964" i="1"/>
  <c r="N960" i="1"/>
  <c r="N956" i="1"/>
  <c r="N1062" i="1"/>
  <c r="N1046" i="1"/>
  <c r="N1030" i="1"/>
  <c r="N1014" i="1"/>
  <c r="N998" i="1"/>
  <c r="N982" i="1"/>
  <c r="N966" i="1"/>
  <c r="N950" i="1"/>
  <c r="AN1029" i="1"/>
  <c r="AN1037" i="1"/>
  <c r="AN1067" i="1"/>
  <c r="AN1007" i="1"/>
  <c r="AN1021" i="1"/>
  <c r="AN1024" i="1"/>
  <c r="AN1027" i="1"/>
  <c r="AN1041" i="1"/>
  <c r="AN1065" i="1"/>
  <c r="AN1066" i="1"/>
  <c r="AN985" i="1"/>
  <c r="AN1010" i="1"/>
  <c r="AN1015" i="1"/>
  <c r="AN1018" i="1"/>
  <c r="AN1019" i="1"/>
  <c r="AN1020" i="1"/>
  <c r="AN1016" i="1"/>
  <c r="AN1030" i="1"/>
  <c r="AN1044" i="1"/>
  <c r="AN1049" i="1"/>
  <c r="AN1053" i="1"/>
  <c r="AN1060" i="1"/>
  <c r="AN1064" i="1"/>
  <c r="AN1083" i="1"/>
  <c r="AN982" i="1"/>
  <c r="AN1051" i="1"/>
  <c r="AN1057" i="1"/>
  <c r="AN1075" i="1"/>
  <c r="AN1079" i="1"/>
  <c r="AN1009" i="1"/>
  <c r="AN1023" i="1"/>
  <c r="AN1026" i="1"/>
  <c r="AN1039" i="1"/>
  <c r="AJ1005" i="1"/>
  <c r="AN1022" i="1"/>
  <c r="AN1078" i="1"/>
  <c r="AN1080" i="1"/>
  <c r="AN1081" i="1"/>
  <c r="AN978" i="1"/>
  <c r="AN987" i="1"/>
  <c r="AK1005" i="1"/>
  <c r="AN1006" i="1"/>
  <c r="AN1025" i="1"/>
  <c r="AN1034" i="1"/>
  <c r="AN1035" i="1"/>
  <c r="AN1043" i="1"/>
  <c r="AN1045" i="1"/>
  <c r="AN1061" i="1"/>
  <c r="AN953" i="1"/>
  <c r="AN1004" i="1"/>
  <c r="AN1014" i="1"/>
  <c r="AN1017" i="1"/>
  <c r="AN1032" i="1"/>
  <c r="AN1038" i="1"/>
  <c r="AN1052" i="1"/>
  <c r="AN1068" i="1"/>
  <c r="AN1071" i="1"/>
  <c r="AN1076" i="1"/>
  <c r="AN1082" i="1"/>
  <c r="AN1069" i="1"/>
  <c r="AN1063" i="1"/>
  <c r="AN1048" i="1"/>
  <c r="AN1055" i="1"/>
  <c r="AN1073" i="1"/>
  <c r="AN1077" i="1"/>
  <c r="AN1056" i="1"/>
  <c r="AN1047" i="1"/>
  <c r="AN1074" i="1"/>
  <c r="AN1040" i="1"/>
  <c r="AN1059" i="1"/>
  <c r="AM958" i="1"/>
  <c r="AN958" i="1" s="1"/>
  <c r="AK958" i="1"/>
  <c r="AM971" i="1"/>
  <c r="AN971" i="1" s="1"/>
  <c r="AK971" i="1"/>
  <c r="AK964" i="1"/>
  <c r="AM964" i="1"/>
  <c r="AN964" i="1" s="1"/>
  <c r="AM965" i="1"/>
  <c r="AN965" i="1" s="1"/>
  <c r="AJ940" i="1"/>
  <c r="AN1012" i="1"/>
  <c r="AJ943" i="1"/>
  <c r="AN977" i="1"/>
  <c r="AK940" i="1"/>
  <c r="AK943" i="1"/>
  <c r="AM984" i="1"/>
  <c r="AN984" i="1" s="1"/>
  <c r="AM996" i="1"/>
  <c r="AN996" i="1" s="1"/>
  <c r="AM1008" i="1"/>
  <c r="AN1008" i="1" s="1"/>
  <c r="AK1008" i="1"/>
  <c r="AN1031" i="1"/>
  <c r="AN1036" i="1"/>
  <c r="AN1072" i="1"/>
  <c r="AN1046" i="1"/>
  <c r="AN1054" i="1"/>
  <c r="AN1070" i="1"/>
  <c r="AN1042" i="1"/>
  <c r="AN1050" i="1"/>
  <c r="AN1058" i="1"/>
  <c r="AN1062" i="1"/>
  <c r="AN1084" i="1"/>
  <c r="AL939" i="1" l="1"/>
  <c r="AM939" i="1" s="1"/>
  <c r="AK939" i="1"/>
  <c r="AJ939" i="1"/>
  <c r="AH939" i="1"/>
  <c r="AG939" i="1"/>
  <c r="AF939" i="1"/>
  <c r="AC939" i="1"/>
  <c r="Y939" i="1"/>
  <c r="AL938" i="1"/>
  <c r="AM938" i="1" s="1"/>
  <c r="AK938" i="1"/>
  <c r="AJ938" i="1"/>
  <c r="AH938" i="1"/>
  <c r="AG938" i="1"/>
  <c r="AF938" i="1"/>
  <c r="AC938" i="1"/>
  <c r="Y938" i="1"/>
  <c r="AL937" i="1"/>
  <c r="AM937" i="1" s="1"/>
  <c r="AK937" i="1"/>
  <c r="AJ937" i="1"/>
  <c r="AH937" i="1"/>
  <c r="AG937" i="1"/>
  <c r="AF937" i="1"/>
  <c r="AC937" i="1"/>
  <c r="Y937" i="1"/>
  <c r="AL936" i="1"/>
  <c r="AM936" i="1" s="1"/>
  <c r="AK936" i="1"/>
  <c r="AJ936" i="1"/>
  <c r="AF936" i="1"/>
  <c r="AC936" i="1"/>
  <c r="AG936" i="1" s="1"/>
  <c r="AH936" i="1" s="1"/>
  <c r="Y936" i="1"/>
  <c r="AL935" i="1"/>
  <c r="AM935" i="1" s="1"/>
  <c r="AK935" i="1"/>
  <c r="AJ935" i="1"/>
  <c r="AH935" i="1"/>
  <c r="AG935" i="1"/>
  <c r="AF935" i="1"/>
  <c r="AC935" i="1"/>
  <c r="Y935" i="1"/>
  <c r="AL934" i="1"/>
  <c r="AM934" i="1" s="1"/>
  <c r="AK934" i="1"/>
  <c r="AJ934" i="1"/>
  <c r="AH934" i="1"/>
  <c r="AG934" i="1"/>
  <c r="AF934" i="1"/>
  <c r="AC934" i="1"/>
  <c r="Y934" i="1"/>
  <c r="Z934" i="1" s="1"/>
  <c r="AL933" i="1"/>
  <c r="AM933" i="1" s="1"/>
  <c r="AK933" i="1"/>
  <c r="AJ933" i="1"/>
  <c r="AF933" i="1"/>
  <c r="AC933" i="1"/>
  <c r="AG933" i="1" s="1"/>
  <c r="AH933" i="1" s="1"/>
  <c r="Y933" i="1"/>
  <c r="Z933" i="1" s="1"/>
  <c r="AL932" i="1"/>
  <c r="AM932" i="1" s="1"/>
  <c r="AK932" i="1"/>
  <c r="AJ932" i="1"/>
  <c r="AH932" i="1"/>
  <c r="AG932" i="1"/>
  <c r="AF932" i="1"/>
  <c r="AC932" i="1"/>
  <c r="Y932" i="1"/>
  <c r="Z932" i="1" s="1"/>
  <c r="AL931" i="1"/>
  <c r="AM931" i="1" s="1"/>
  <c r="AK931" i="1"/>
  <c r="AJ931" i="1"/>
  <c r="AF931" i="1"/>
  <c r="AC931" i="1"/>
  <c r="AG931" i="1" s="1"/>
  <c r="AH931" i="1" s="1"/>
  <c r="Y931" i="1"/>
  <c r="Z931" i="1" s="1"/>
  <c r="AL930" i="1"/>
  <c r="AM930" i="1" s="1"/>
  <c r="AK930" i="1"/>
  <c r="AJ930" i="1"/>
  <c r="AH930" i="1"/>
  <c r="AG930" i="1"/>
  <c r="AF930" i="1"/>
  <c r="AC930" i="1"/>
  <c r="Y930" i="1"/>
  <c r="Z930" i="1" s="1"/>
  <c r="AL929" i="1"/>
  <c r="AM929" i="1" s="1"/>
  <c r="AK929" i="1"/>
  <c r="AJ929" i="1"/>
  <c r="AF929" i="1"/>
  <c r="AC929" i="1"/>
  <c r="AG929" i="1" s="1"/>
  <c r="AH929" i="1" s="1"/>
  <c r="Y929" i="1"/>
  <c r="Z929" i="1" s="1"/>
  <c r="AL928" i="1"/>
  <c r="AM928" i="1" s="1"/>
  <c r="AK928" i="1"/>
  <c r="AJ928" i="1"/>
  <c r="AF928" i="1"/>
  <c r="AC928" i="1"/>
  <c r="AG928" i="1" s="1"/>
  <c r="AH928" i="1" s="1"/>
  <c r="Y928" i="1"/>
  <c r="Z928" i="1" s="1"/>
  <c r="N928" i="1"/>
  <c r="AL927" i="1"/>
  <c r="AM927" i="1" s="1"/>
  <c r="AK927" i="1"/>
  <c r="AJ927" i="1"/>
  <c r="AF927" i="1"/>
  <c r="AC927" i="1"/>
  <c r="AG927" i="1" s="1"/>
  <c r="AH927" i="1" s="1"/>
  <c r="Y927" i="1"/>
  <c r="Z927" i="1" s="1"/>
  <c r="N927" i="1"/>
  <c r="AL926" i="1"/>
  <c r="AM926" i="1" s="1"/>
  <c r="AK926" i="1"/>
  <c r="AJ926" i="1"/>
  <c r="AF926" i="1"/>
  <c r="AC926" i="1"/>
  <c r="AG926" i="1" s="1"/>
  <c r="AH926" i="1" s="1"/>
  <c r="Y926" i="1"/>
  <c r="Z926" i="1" s="1"/>
  <c r="AL925" i="1"/>
  <c r="AM925" i="1" s="1"/>
  <c r="AK925" i="1"/>
  <c r="AJ925" i="1"/>
  <c r="AF925" i="1"/>
  <c r="AC925" i="1"/>
  <c r="AG925" i="1" s="1"/>
  <c r="AH925" i="1" s="1"/>
  <c r="Y925" i="1"/>
  <c r="Z925" i="1" s="1"/>
  <c r="AL924" i="1"/>
  <c r="AM924" i="1" s="1"/>
  <c r="AK924" i="1"/>
  <c r="AJ924" i="1"/>
  <c r="AF924" i="1"/>
  <c r="AC924" i="1"/>
  <c r="AG924" i="1" s="1"/>
  <c r="AH924" i="1" s="1"/>
  <c r="Y924" i="1"/>
  <c r="Z924" i="1" s="1"/>
  <c r="AL923" i="1"/>
  <c r="AM923" i="1" s="1"/>
  <c r="AK923" i="1"/>
  <c r="AJ923" i="1"/>
  <c r="AF923" i="1"/>
  <c r="AC923" i="1"/>
  <c r="AG923" i="1" s="1"/>
  <c r="AH923" i="1" s="1"/>
  <c r="Y923" i="1"/>
  <c r="Z923" i="1" s="1"/>
  <c r="AL922" i="1"/>
  <c r="AM922" i="1" s="1"/>
  <c r="AK922" i="1"/>
  <c r="AJ922" i="1"/>
  <c r="AF922" i="1"/>
  <c r="AC922" i="1"/>
  <c r="AG922" i="1" s="1"/>
  <c r="AH922" i="1" s="1"/>
  <c r="Y922" i="1"/>
  <c r="Z922" i="1" s="1"/>
  <c r="AL921" i="1"/>
  <c r="AM921" i="1" s="1"/>
  <c r="AK921" i="1"/>
  <c r="AJ921" i="1"/>
  <c r="AF921" i="1"/>
  <c r="AC921" i="1"/>
  <c r="AG921" i="1" s="1"/>
  <c r="AH921" i="1" s="1"/>
  <c r="Y921" i="1"/>
  <c r="Z921" i="1" s="1"/>
  <c r="AL920" i="1"/>
  <c r="AM920" i="1" s="1"/>
  <c r="AK920" i="1"/>
  <c r="AJ920" i="1"/>
  <c r="AF920" i="1"/>
  <c r="AC920" i="1"/>
  <c r="AG920" i="1" s="1"/>
  <c r="AH920" i="1" s="1"/>
  <c r="Y920" i="1"/>
  <c r="Z920" i="1" s="1"/>
  <c r="AL919" i="1"/>
  <c r="AM919" i="1" s="1"/>
  <c r="AK919" i="1"/>
  <c r="AJ919" i="1"/>
  <c r="AF919" i="1"/>
  <c r="AC919" i="1"/>
  <c r="AG919" i="1" s="1"/>
  <c r="AH919" i="1" s="1"/>
  <c r="Y919" i="1"/>
  <c r="Z919" i="1" s="1"/>
  <c r="N919" i="1"/>
  <c r="AL918" i="1"/>
  <c r="AM918" i="1" s="1"/>
  <c r="AK918" i="1"/>
  <c r="AJ918" i="1"/>
  <c r="AF918" i="1"/>
  <c r="AC918" i="1"/>
  <c r="AG918" i="1" s="1"/>
  <c r="AH918" i="1" s="1"/>
  <c r="Y918" i="1"/>
  <c r="Z918" i="1" s="1"/>
  <c r="N918" i="1"/>
  <c r="AL917" i="1"/>
  <c r="AM917" i="1" s="1"/>
  <c r="AK917" i="1"/>
  <c r="AJ917" i="1"/>
  <c r="AF917" i="1"/>
  <c r="AC917" i="1"/>
  <c r="AG917" i="1" s="1"/>
  <c r="AH917" i="1" s="1"/>
  <c r="Y917" i="1"/>
  <c r="Z917" i="1" s="1"/>
  <c r="N917" i="1"/>
  <c r="AL916" i="1"/>
  <c r="AM916" i="1" s="1"/>
  <c r="AK916" i="1"/>
  <c r="AJ916" i="1"/>
  <c r="AF916" i="1"/>
  <c r="AC916" i="1"/>
  <c r="AG916" i="1" s="1"/>
  <c r="AH916" i="1" s="1"/>
  <c r="Y916" i="1"/>
  <c r="Z916" i="1" s="1"/>
  <c r="N916" i="1"/>
  <c r="AL915" i="1"/>
  <c r="AM915" i="1" s="1"/>
  <c r="AK915" i="1"/>
  <c r="AJ915" i="1"/>
  <c r="AF915" i="1"/>
  <c r="AC915" i="1"/>
  <c r="AG915" i="1" s="1"/>
  <c r="AH915" i="1" s="1"/>
  <c r="Y915" i="1"/>
  <c r="Z915" i="1" s="1"/>
  <c r="N915" i="1"/>
  <c r="AL914" i="1"/>
  <c r="AM914" i="1" s="1"/>
  <c r="AK914" i="1"/>
  <c r="AJ914" i="1"/>
  <c r="AF914" i="1"/>
  <c r="AC914" i="1"/>
  <c r="AG914" i="1" s="1"/>
  <c r="AH914" i="1" s="1"/>
  <c r="Y914" i="1"/>
  <c r="Z914" i="1" s="1"/>
  <c r="N914" i="1"/>
  <c r="AL913" i="1"/>
  <c r="AM913" i="1" s="1"/>
  <c r="AK913" i="1"/>
  <c r="AJ913" i="1"/>
  <c r="AF913" i="1"/>
  <c r="AC913" i="1"/>
  <c r="AG913" i="1" s="1"/>
  <c r="AH913" i="1" s="1"/>
  <c r="Y913" i="1"/>
  <c r="Z913" i="1" s="1"/>
  <c r="N913" i="1"/>
  <c r="AL912" i="1"/>
  <c r="AM912" i="1" s="1"/>
  <c r="AK912" i="1"/>
  <c r="AJ912" i="1"/>
  <c r="AF912" i="1"/>
  <c r="AC912" i="1"/>
  <c r="AG912" i="1" s="1"/>
  <c r="AH912" i="1" s="1"/>
  <c r="Y912" i="1"/>
  <c r="Z912" i="1" s="1"/>
  <c r="N912" i="1"/>
  <c r="AL911" i="1"/>
  <c r="AM911" i="1" s="1"/>
  <c r="AK911" i="1"/>
  <c r="AJ911" i="1"/>
  <c r="AF911" i="1"/>
  <c r="AC911" i="1"/>
  <c r="AG911" i="1" s="1"/>
  <c r="AH911" i="1" s="1"/>
  <c r="Y911" i="1"/>
  <c r="Z911" i="1" s="1"/>
  <c r="N911" i="1"/>
  <c r="AL910" i="1"/>
  <c r="AM910" i="1" s="1"/>
  <c r="AK910" i="1"/>
  <c r="AJ910" i="1"/>
  <c r="AF910" i="1"/>
  <c r="AC910" i="1"/>
  <c r="AG910" i="1" s="1"/>
  <c r="AH910" i="1" s="1"/>
  <c r="Y910" i="1"/>
  <c r="Z910" i="1" s="1"/>
  <c r="N910" i="1"/>
  <c r="AL909" i="1"/>
  <c r="AM909" i="1" s="1"/>
  <c r="AK909" i="1"/>
  <c r="AJ909" i="1"/>
  <c r="AF909" i="1"/>
  <c r="AC909" i="1"/>
  <c r="AG909" i="1" s="1"/>
  <c r="AH909" i="1" s="1"/>
  <c r="Y909" i="1"/>
  <c r="Z909" i="1" s="1"/>
  <c r="N909" i="1"/>
  <c r="AL908" i="1"/>
  <c r="AM908" i="1" s="1"/>
  <c r="AK908" i="1"/>
  <c r="AJ908" i="1"/>
  <c r="AF908" i="1"/>
  <c r="AC908" i="1"/>
  <c r="AG908" i="1" s="1"/>
  <c r="AH908" i="1" s="1"/>
  <c r="Y908" i="1"/>
  <c r="Z908" i="1" s="1"/>
  <c r="N908" i="1"/>
  <c r="AL907" i="1"/>
  <c r="AM907" i="1" s="1"/>
  <c r="AK907" i="1"/>
  <c r="AJ907" i="1"/>
  <c r="AF907" i="1"/>
  <c r="AC907" i="1"/>
  <c r="AG907" i="1" s="1"/>
  <c r="AH907" i="1" s="1"/>
  <c r="Y907" i="1"/>
  <c r="Z907" i="1" s="1"/>
  <c r="N907" i="1"/>
  <c r="AL906" i="1"/>
  <c r="AM906" i="1" s="1"/>
  <c r="AK906" i="1"/>
  <c r="AJ906" i="1"/>
  <c r="AF906" i="1"/>
  <c r="AC906" i="1"/>
  <c r="AG906" i="1" s="1"/>
  <c r="AH906" i="1" s="1"/>
  <c r="Y906" i="1"/>
  <c r="Z906" i="1" s="1"/>
  <c r="N906" i="1"/>
  <c r="AL905" i="1"/>
  <c r="AM905" i="1" s="1"/>
  <c r="AK905" i="1"/>
  <c r="AJ905" i="1"/>
  <c r="AF905" i="1"/>
  <c r="AC905" i="1"/>
  <c r="AG905" i="1" s="1"/>
  <c r="AH905" i="1" s="1"/>
  <c r="Y905" i="1"/>
  <c r="Z905" i="1" s="1"/>
  <c r="N905" i="1"/>
  <c r="AL904" i="1"/>
  <c r="AM904" i="1" s="1"/>
  <c r="AK904" i="1"/>
  <c r="AJ904" i="1"/>
  <c r="AF904" i="1"/>
  <c r="AC904" i="1"/>
  <c r="AG904" i="1" s="1"/>
  <c r="AH904" i="1" s="1"/>
  <c r="Y904" i="1"/>
  <c r="Z904" i="1" s="1"/>
  <c r="N904" i="1"/>
  <c r="AL903" i="1"/>
  <c r="AM903" i="1" s="1"/>
  <c r="AK903" i="1"/>
  <c r="AJ903" i="1"/>
  <c r="AF903" i="1"/>
  <c r="AC903" i="1"/>
  <c r="AG903" i="1" s="1"/>
  <c r="AH903" i="1" s="1"/>
  <c r="Y903" i="1"/>
  <c r="Z903" i="1" s="1"/>
  <c r="N903" i="1"/>
  <c r="AL902" i="1"/>
  <c r="AM902" i="1" s="1"/>
  <c r="AK902" i="1"/>
  <c r="AJ902" i="1"/>
  <c r="AF902" i="1"/>
  <c r="AC902" i="1"/>
  <c r="AG902" i="1" s="1"/>
  <c r="AH902" i="1" s="1"/>
  <c r="Y902" i="1"/>
  <c r="Z902" i="1" s="1"/>
  <c r="N902" i="1"/>
  <c r="AL901" i="1"/>
  <c r="AM901" i="1" s="1"/>
  <c r="AK901" i="1"/>
  <c r="AJ901" i="1"/>
  <c r="AF901" i="1"/>
  <c r="AC901" i="1"/>
  <c r="AG901" i="1" s="1"/>
  <c r="AH901" i="1" s="1"/>
  <c r="Y901" i="1"/>
  <c r="Z901" i="1" s="1"/>
  <c r="N901" i="1"/>
  <c r="AL900" i="1"/>
  <c r="AM900" i="1" s="1"/>
  <c r="AK900" i="1"/>
  <c r="AJ900" i="1"/>
  <c r="AG900" i="1"/>
  <c r="AH900" i="1" s="1"/>
  <c r="AF900" i="1"/>
  <c r="AC900" i="1"/>
  <c r="Y900" i="1"/>
  <c r="Z900" i="1" s="1"/>
  <c r="N900" i="1"/>
  <c r="AL899" i="1"/>
  <c r="AM899" i="1" s="1"/>
  <c r="AK899" i="1"/>
  <c r="AJ899" i="1"/>
  <c r="AF899" i="1"/>
  <c r="AC899" i="1"/>
  <c r="AG899" i="1" s="1"/>
  <c r="AH899" i="1" s="1"/>
  <c r="Y899" i="1"/>
  <c r="Z899" i="1" s="1"/>
  <c r="N899" i="1"/>
  <c r="AL898" i="1"/>
  <c r="AM898" i="1" s="1"/>
  <c r="AK898" i="1"/>
  <c r="AJ898" i="1"/>
  <c r="AF898" i="1"/>
  <c r="AC898" i="1"/>
  <c r="AG898" i="1" s="1"/>
  <c r="AH898" i="1" s="1"/>
  <c r="Y898" i="1"/>
  <c r="Z898" i="1" s="1"/>
  <c r="N898" i="1"/>
  <c r="AL897" i="1"/>
  <c r="AM897" i="1" s="1"/>
  <c r="AK897" i="1"/>
  <c r="AJ897" i="1"/>
  <c r="AF897" i="1"/>
  <c r="AC897" i="1"/>
  <c r="AG897" i="1" s="1"/>
  <c r="AH897" i="1" s="1"/>
  <c r="Y897" i="1"/>
  <c r="Z897" i="1" s="1"/>
  <c r="N897" i="1"/>
  <c r="AL896" i="1"/>
  <c r="AM896" i="1" s="1"/>
  <c r="AK896" i="1"/>
  <c r="AJ896" i="1"/>
  <c r="AF896" i="1"/>
  <c r="AC896" i="1"/>
  <c r="AG896" i="1" s="1"/>
  <c r="AH896" i="1" s="1"/>
  <c r="Y896" i="1"/>
  <c r="Z896" i="1" s="1"/>
  <c r="N896" i="1"/>
  <c r="AL895" i="1"/>
  <c r="AM895" i="1" s="1"/>
  <c r="AK895" i="1"/>
  <c r="AJ895" i="1"/>
  <c r="AF895" i="1"/>
  <c r="AC895" i="1"/>
  <c r="AG895" i="1" s="1"/>
  <c r="AH895" i="1" s="1"/>
  <c r="Y895" i="1"/>
  <c r="Z895" i="1" s="1"/>
  <c r="N895" i="1"/>
  <c r="AL894" i="1"/>
  <c r="AM894" i="1" s="1"/>
  <c r="AK894" i="1"/>
  <c r="AJ894" i="1"/>
  <c r="AF894" i="1"/>
  <c r="AC894" i="1"/>
  <c r="AG894" i="1" s="1"/>
  <c r="AH894" i="1" s="1"/>
  <c r="Y894" i="1"/>
  <c r="Z894" i="1" s="1"/>
  <c r="N894" i="1"/>
  <c r="AL893" i="1"/>
  <c r="AM893" i="1" s="1"/>
  <c r="AK893" i="1"/>
  <c r="AJ893" i="1"/>
  <c r="AF893" i="1"/>
  <c r="AC893" i="1"/>
  <c r="AG893" i="1" s="1"/>
  <c r="AH893" i="1" s="1"/>
  <c r="Y893" i="1"/>
  <c r="Z893" i="1" s="1"/>
  <c r="N893" i="1"/>
  <c r="AL892" i="1"/>
  <c r="AM892" i="1" s="1"/>
  <c r="AK892" i="1"/>
  <c r="AJ892" i="1"/>
  <c r="AF892" i="1"/>
  <c r="AC892" i="1"/>
  <c r="AG892" i="1" s="1"/>
  <c r="AH892" i="1" s="1"/>
  <c r="Y892" i="1"/>
  <c r="Z892" i="1" s="1"/>
  <c r="N892" i="1"/>
  <c r="AL891" i="1"/>
  <c r="AM891" i="1" s="1"/>
  <c r="AK891" i="1"/>
  <c r="AJ891" i="1"/>
  <c r="AF891" i="1"/>
  <c r="AC891" i="1"/>
  <c r="AG891" i="1" s="1"/>
  <c r="AH891" i="1" s="1"/>
  <c r="Y891" i="1"/>
  <c r="Z891" i="1" s="1"/>
  <c r="N891" i="1"/>
  <c r="AL890" i="1"/>
  <c r="AM890" i="1" s="1"/>
  <c r="AJ890" i="1"/>
  <c r="AF890" i="1"/>
  <c r="AC890" i="1"/>
  <c r="AG890" i="1" s="1"/>
  <c r="AH890" i="1" s="1"/>
  <c r="AK890" i="1" s="1"/>
  <c r="Y890" i="1"/>
  <c r="Z890" i="1" s="1"/>
  <c r="N890" i="1"/>
  <c r="AL889" i="1"/>
  <c r="AM889" i="1" s="1"/>
  <c r="AK889" i="1"/>
  <c r="AJ889" i="1"/>
  <c r="AF889" i="1"/>
  <c r="AC889" i="1"/>
  <c r="AG889" i="1" s="1"/>
  <c r="AH889" i="1" s="1"/>
  <c r="Y889" i="1"/>
  <c r="Z889" i="1" s="1"/>
  <c r="N889" i="1"/>
  <c r="AJ888" i="1"/>
  <c r="AG888" i="1"/>
  <c r="AH888" i="1" s="1"/>
  <c r="AK888" i="1" s="1"/>
  <c r="AL888" i="1" s="1"/>
  <c r="AM888" i="1" s="1"/>
  <c r="AN888" i="1" s="1"/>
  <c r="AF888" i="1"/>
  <c r="AC888" i="1"/>
  <c r="Y888" i="1"/>
  <c r="Z888" i="1" s="1"/>
  <c r="N888" i="1"/>
  <c r="AL887" i="1"/>
  <c r="AM887" i="1" s="1"/>
  <c r="AK887" i="1"/>
  <c r="AJ887" i="1"/>
  <c r="AF887" i="1"/>
  <c r="AC887" i="1"/>
  <c r="AG887" i="1" s="1"/>
  <c r="AH887" i="1" s="1"/>
  <c r="Y887" i="1"/>
  <c r="Z887" i="1" s="1"/>
  <c r="N887" i="1"/>
  <c r="AL886" i="1"/>
  <c r="AM886" i="1" s="1"/>
  <c r="AK886" i="1"/>
  <c r="AJ886" i="1"/>
  <c r="AF886" i="1"/>
  <c r="AC886" i="1"/>
  <c r="AG886" i="1" s="1"/>
  <c r="AH886" i="1" s="1"/>
  <c r="Y886" i="1"/>
  <c r="Z886" i="1" s="1"/>
  <c r="N886" i="1"/>
  <c r="AL885" i="1"/>
  <c r="AM885" i="1" s="1"/>
  <c r="AK885" i="1"/>
  <c r="AJ885" i="1"/>
  <c r="AF885" i="1"/>
  <c r="AC885" i="1"/>
  <c r="AG885" i="1" s="1"/>
  <c r="AH885" i="1" s="1"/>
  <c r="Y885" i="1"/>
  <c r="Z885" i="1" s="1"/>
  <c r="N885" i="1"/>
  <c r="AL884" i="1"/>
  <c r="AM884" i="1" s="1"/>
  <c r="AJ884" i="1"/>
  <c r="AF884" i="1"/>
  <c r="AC884" i="1"/>
  <c r="AG884" i="1" s="1"/>
  <c r="AH884" i="1" s="1"/>
  <c r="AK884" i="1" s="1"/>
  <c r="Y884" i="1"/>
  <c r="Z884" i="1" s="1"/>
  <c r="N884" i="1"/>
  <c r="AJ883" i="1"/>
  <c r="AF883" i="1"/>
  <c r="AC883" i="1"/>
  <c r="AG883" i="1" s="1"/>
  <c r="AH883" i="1" s="1"/>
  <c r="AK883" i="1" s="1"/>
  <c r="AL883" i="1" s="1"/>
  <c r="AM883" i="1" s="1"/>
  <c r="AN883" i="1" s="1"/>
  <c r="Y883" i="1"/>
  <c r="Z883" i="1" s="1"/>
  <c r="N883" i="1"/>
  <c r="AJ882" i="1"/>
  <c r="AF882" i="1"/>
  <c r="AC882" i="1"/>
  <c r="AG882" i="1" s="1"/>
  <c r="AH882" i="1" s="1"/>
  <c r="AK882" i="1" s="1"/>
  <c r="AL882" i="1" s="1"/>
  <c r="AM882" i="1" s="1"/>
  <c r="Y882" i="1"/>
  <c r="Z882" i="1" s="1"/>
  <c r="N882" i="1"/>
  <c r="AJ881" i="1"/>
  <c r="AF881" i="1"/>
  <c r="AC881" i="1"/>
  <c r="AG881" i="1" s="1"/>
  <c r="AH881" i="1" s="1"/>
  <c r="AK881" i="1" s="1"/>
  <c r="AL881" i="1" s="1"/>
  <c r="AM881" i="1" s="1"/>
  <c r="Y881" i="1"/>
  <c r="Z881" i="1" s="1"/>
  <c r="N881" i="1"/>
  <c r="AJ880" i="1"/>
  <c r="AF880" i="1"/>
  <c r="AC880" i="1"/>
  <c r="AG880" i="1" s="1"/>
  <c r="AH880" i="1" s="1"/>
  <c r="AK880" i="1" s="1"/>
  <c r="AL880" i="1" s="1"/>
  <c r="AM880" i="1" s="1"/>
  <c r="Y880" i="1"/>
  <c r="Z880" i="1" s="1"/>
  <c r="N880" i="1"/>
  <c r="AJ879" i="1"/>
  <c r="AF879" i="1"/>
  <c r="AC879" i="1"/>
  <c r="AG879" i="1" s="1"/>
  <c r="AH879" i="1" s="1"/>
  <c r="AK879" i="1" s="1"/>
  <c r="AL879" i="1" s="1"/>
  <c r="AM879" i="1" s="1"/>
  <c r="Y879" i="1"/>
  <c r="Z879" i="1" s="1"/>
  <c r="N879" i="1"/>
  <c r="AJ878" i="1"/>
  <c r="AF878" i="1"/>
  <c r="AC878" i="1"/>
  <c r="AG878" i="1" s="1"/>
  <c r="AH878" i="1" s="1"/>
  <c r="AK878" i="1" s="1"/>
  <c r="AL878" i="1" s="1"/>
  <c r="AM878" i="1" s="1"/>
  <c r="Y878" i="1"/>
  <c r="Z878" i="1" s="1"/>
  <c r="N878" i="1"/>
  <c r="AJ877" i="1"/>
  <c r="AF877" i="1"/>
  <c r="AC877" i="1"/>
  <c r="AG877" i="1" s="1"/>
  <c r="AH877" i="1" s="1"/>
  <c r="AK877" i="1" s="1"/>
  <c r="AL877" i="1" s="1"/>
  <c r="AM877" i="1" s="1"/>
  <c r="Y877" i="1"/>
  <c r="Z877" i="1" s="1"/>
  <c r="N877" i="1"/>
  <c r="AJ876" i="1"/>
  <c r="AF876" i="1"/>
  <c r="AC876" i="1"/>
  <c r="AG876" i="1" s="1"/>
  <c r="AH876" i="1" s="1"/>
  <c r="AK876" i="1" s="1"/>
  <c r="AL876" i="1" s="1"/>
  <c r="AM876" i="1" s="1"/>
  <c r="Y876" i="1"/>
  <c r="Z876" i="1" s="1"/>
  <c r="N876" i="1"/>
  <c r="AJ875" i="1"/>
  <c r="AF875" i="1"/>
  <c r="AC875" i="1"/>
  <c r="AG875" i="1" s="1"/>
  <c r="AH875" i="1" s="1"/>
  <c r="AK875" i="1" s="1"/>
  <c r="AL875" i="1" s="1"/>
  <c r="AM875" i="1" s="1"/>
  <c r="Y875" i="1"/>
  <c r="Z875" i="1" s="1"/>
  <c r="N875" i="1"/>
  <c r="AJ874" i="1"/>
  <c r="AG874" i="1"/>
  <c r="AH874" i="1" s="1"/>
  <c r="AK874" i="1" s="1"/>
  <c r="AL874" i="1" s="1"/>
  <c r="AM874" i="1" s="1"/>
  <c r="AF874" i="1"/>
  <c r="AC874" i="1"/>
  <c r="Y874" i="1"/>
  <c r="Z874" i="1" s="1"/>
  <c r="N874" i="1"/>
  <c r="AJ873" i="1"/>
  <c r="AF873" i="1"/>
  <c r="AC873" i="1"/>
  <c r="AG873" i="1" s="1"/>
  <c r="AH873" i="1" s="1"/>
  <c r="AK873" i="1" s="1"/>
  <c r="AL873" i="1" s="1"/>
  <c r="AM873" i="1" s="1"/>
  <c r="Y873" i="1"/>
  <c r="Z873" i="1" s="1"/>
  <c r="N873" i="1"/>
  <c r="AJ872" i="1"/>
  <c r="AF872" i="1"/>
  <c r="AC872" i="1"/>
  <c r="AG872" i="1" s="1"/>
  <c r="AH872" i="1" s="1"/>
  <c r="AK872" i="1" s="1"/>
  <c r="AL872" i="1" s="1"/>
  <c r="AM872" i="1" s="1"/>
  <c r="Y872" i="1"/>
  <c r="Z872" i="1" s="1"/>
  <c r="N872" i="1"/>
  <c r="AL871" i="1"/>
  <c r="AM871" i="1" s="1"/>
  <c r="AK871" i="1"/>
  <c r="AJ871" i="1"/>
  <c r="AF871" i="1"/>
  <c r="AC871" i="1"/>
  <c r="AG871" i="1" s="1"/>
  <c r="AH871" i="1" s="1"/>
  <c r="Y871" i="1"/>
  <c r="Z871" i="1" s="1"/>
  <c r="N871" i="1"/>
  <c r="AJ870" i="1"/>
  <c r="AF870" i="1"/>
  <c r="AC870" i="1"/>
  <c r="AG870" i="1" s="1"/>
  <c r="AH870" i="1" s="1"/>
  <c r="AK870" i="1" s="1"/>
  <c r="AL870" i="1" s="1"/>
  <c r="AM870" i="1" s="1"/>
  <c r="Y870" i="1"/>
  <c r="Z870" i="1" s="1"/>
  <c r="N870" i="1"/>
  <c r="AJ869" i="1"/>
  <c r="AF869" i="1"/>
  <c r="AC869" i="1"/>
  <c r="AG869" i="1" s="1"/>
  <c r="AH869" i="1" s="1"/>
  <c r="AK869" i="1" s="1"/>
  <c r="AL869" i="1" s="1"/>
  <c r="AM869" i="1" s="1"/>
  <c r="Y869" i="1"/>
  <c r="Z869" i="1" s="1"/>
  <c r="N869" i="1"/>
  <c r="AJ868" i="1"/>
  <c r="AF868" i="1"/>
  <c r="AC868" i="1"/>
  <c r="AG868" i="1" s="1"/>
  <c r="AH868" i="1" s="1"/>
  <c r="AK868" i="1" s="1"/>
  <c r="AL868" i="1" s="1"/>
  <c r="AM868" i="1" s="1"/>
  <c r="Y868" i="1"/>
  <c r="Z868" i="1" s="1"/>
  <c r="N868" i="1"/>
  <c r="AJ867" i="1"/>
  <c r="AF867" i="1"/>
  <c r="AC867" i="1"/>
  <c r="AG867" i="1" s="1"/>
  <c r="AH867" i="1" s="1"/>
  <c r="AK867" i="1" s="1"/>
  <c r="AL867" i="1" s="1"/>
  <c r="AM867" i="1" s="1"/>
  <c r="Y867" i="1"/>
  <c r="Z867" i="1" s="1"/>
  <c r="N867" i="1"/>
  <c r="AL866" i="1"/>
  <c r="AK866" i="1"/>
  <c r="AJ866" i="1"/>
  <c r="AH866" i="1"/>
  <c r="AF866" i="1"/>
  <c r="AC866" i="1"/>
  <c r="AG866" i="1" s="1"/>
  <c r="AM866" i="1" s="1"/>
  <c r="AN866" i="1" s="1"/>
  <c r="Y866" i="1"/>
  <c r="Z866" i="1" s="1"/>
  <c r="N866" i="1"/>
  <c r="AJ865" i="1"/>
  <c r="AF865" i="1"/>
  <c r="AC865" i="1"/>
  <c r="AG865" i="1" s="1"/>
  <c r="AH865" i="1" s="1"/>
  <c r="AK865" i="1" s="1"/>
  <c r="AL865" i="1" s="1"/>
  <c r="AM865" i="1" s="1"/>
  <c r="Y865" i="1"/>
  <c r="Z865" i="1" s="1"/>
  <c r="N865" i="1"/>
  <c r="AJ864" i="1"/>
  <c r="AF864" i="1"/>
  <c r="AC864" i="1"/>
  <c r="AG864" i="1" s="1"/>
  <c r="AH864" i="1" s="1"/>
  <c r="AK864" i="1" s="1"/>
  <c r="AL864" i="1" s="1"/>
  <c r="AM864" i="1" s="1"/>
  <c r="Y864" i="1"/>
  <c r="Z864" i="1" s="1"/>
  <c r="N864" i="1"/>
  <c r="AL863" i="1"/>
  <c r="AJ863" i="1"/>
  <c r="AF863" i="1"/>
  <c r="AC863" i="1"/>
  <c r="AG863" i="1" s="1"/>
  <c r="AH863" i="1" s="1"/>
  <c r="AM863" i="1" s="1"/>
  <c r="AN863" i="1" s="1"/>
  <c r="Y863" i="1"/>
  <c r="Z863" i="1" s="1"/>
  <c r="N863" i="1"/>
  <c r="AJ862" i="1"/>
  <c r="AF862" i="1"/>
  <c r="AC862" i="1"/>
  <c r="AG862" i="1" s="1"/>
  <c r="AH862" i="1" s="1"/>
  <c r="AK862" i="1" s="1"/>
  <c r="AL862" i="1" s="1"/>
  <c r="AM862" i="1" s="1"/>
  <c r="Y862" i="1"/>
  <c r="Z862" i="1" s="1"/>
  <c r="N862" i="1"/>
  <c r="AJ861" i="1"/>
  <c r="AF861" i="1"/>
  <c r="AC861" i="1"/>
  <c r="AG861" i="1" s="1"/>
  <c r="AH861" i="1" s="1"/>
  <c r="AK861" i="1" s="1"/>
  <c r="AL861" i="1" s="1"/>
  <c r="AM861" i="1" s="1"/>
  <c r="Y861" i="1"/>
  <c r="Z861" i="1" s="1"/>
  <c r="N861" i="1"/>
  <c r="AI860" i="1"/>
  <c r="AL860" i="1" s="1"/>
  <c r="AH860" i="1"/>
  <c r="AF860" i="1"/>
  <c r="AC860" i="1"/>
  <c r="AG860" i="1" s="1"/>
  <c r="AM860" i="1" s="1"/>
  <c r="AN860" i="1" s="1"/>
  <c r="Y860" i="1"/>
  <c r="Z860" i="1" s="1"/>
  <c r="N860" i="1"/>
  <c r="AJ859" i="1"/>
  <c r="AF859" i="1"/>
  <c r="AC859" i="1"/>
  <c r="AG859" i="1" s="1"/>
  <c r="AH859" i="1" s="1"/>
  <c r="AK859" i="1" s="1"/>
  <c r="AL859" i="1" s="1"/>
  <c r="AM859" i="1" s="1"/>
  <c r="Y859" i="1"/>
  <c r="Z859" i="1" s="1"/>
  <c r="N859" i="1"/>
  <c r="AJ858" i="1"/>
  <c r="AF858" i="1"/>
  <c r="AC858" i="1"/>
  <c r="AG858" i="1" s="1"/>
  <c r="AH858" i="1" s="1"/>
  <c r="AK858" i="1" s="1"/>
  <c r="AL858" i="1" s="1"/>
  <c r="AM858" i="1" s="1"/>
  <c r="Y858" i="1"/>
  <c r="Z858" i="1" s="1"/>
  <c r="N858" i="1"/>
  <c r="AJ857" i="1"/>
  <c r="AF857" i="1"/>
  <c r="AC857" i="1"/>
  <c r="AG857" i="1" s="1"/>
  <c r="AH857" i="1" s="1"/>
  <c r="AK857" i="1" s="1"/>
  <c r="AL857" i="1" s="1"/>
  <c r="AM857" i="1" s="1"/>
  <c r="Y857" i="1"/>
  <c r="Z857" i="1" s="1"/>
  <c r="N857" i="1"/>
  <c r="AJ856" i="1"/>
  <c r="AF856" i="1"/>
  <c r="AC856" i="1"/>
  <c r="AG856" i="1" s="1"/>
  <c r="AH856" i="1" s="1"/>
  <c r="AK856" i="1" s="1"/>
  <c r="AL856" i="1" s="1"/>
  <c r="AM856" i="1" s="1"/>
  <c r="Y856" i="1"/>
  <c r="Z856" i="1" s="1"/>
  <c r="N856" i="1"/>
  <c r="AJ855" i="1"/>
  <c r="AF855" i="1"/>
  <c r="AC855" i="1"/>
  <c r="AG855" i="1" s="1"/>
  <c r="AH855" i="1" s="1"/>
  <c r="AK855" i="1" s="1"/>
  <c r="AL855" i="1" s="1"/>
  <c r="AM855" i="1" s="1"/>
  <c r="AN855" i="1" s="1"/>
  <c r="Y855" i="1"/>
  <c r="Z855" i="1" s="1"/>
  <c r="N855" i="1"/>
  <c r="AJ854" i="1"/>
  <c r="AF854" i="1"/>
  <c r="AC854" i="1"/>
  <c r="AG854" i="1" s="1"/>
  <c r="AH854" i="1" s="1"/>
  <c r="AK854" i="1" s="1"/>
  <c r="AL854" i="1" s="1"/>
  <c r="AM854" i="1" s="1"/>
  <c r="AN854" i="1" s="1"/>
  <c r="Y854" i="1"/>
  <c r="Z854" i="1" s="1"/>
  <c r="N854" i="1"/>
  <c r="AJ853" i="1"/>
  <c r="AF853" i="1"/>
  <c r="AC853" i="1"/>
  <c r="AG853" i="1" s="1"/>
  <c r="AH853" i="1" s="1"/>
  <c r="AK853" i="1" s="1"/>
  <c r="AL853" i="1" s="1"/>
  <c r="AM853" i="1" s="1"/>
  <c r="AN853" i="1" s="1"/>
  <c r="Y853" i="1"/>
  <c r="Z853" i="1" s="1"/>
  <c r="N853" i="1"/>
  <c r="AJ852" i="1"/>
  <c r="AF852" i="1"/>
  <c r="AC852" i="1"/>
  <c r="AG852" i="1" s="1"/>
  <c r="AH852" i="1" s="1"/>
  <c r="AK852" i="1" s="1"/>
  <c r="AL852" i="1" s="1"/>
  <c r="AM852" i="1" s="1"/>
  <c r="AN852" i="1" s="1"/>
  <c r="Y852" i="1"/>
  <c r="Z852" i="1" s="1"/>
  <c r="N852" i="1"/>
  <c r="AL851" i="1"/>
  <c r="AJ851" i="1"/>
  <c r="AF851" i="1"/>
  <c r="AC851" i="1"/>
  <c r="AG851" i="1" s="1"/>
  <c r="AH851" i="1" s="1"/>
  <c r="Y851" i="1"/>
  <c r="Z851" i="1" s="1"/>
  <c r="N851" i="1"/>
  <c r="AJ850" i="1"/>
  <c r="AF850" i="1"/>
  <c r="AC850" i="1"/>
  <c r="AG850" i="1" s="1"/>
  <c r="AH850" i="1" s="1"/>
  <c r="AK850" i="1" s="1"/>
  <c r="AL850" i="1" s="1"/>
  <c r="AM850" i="1" s="1"/>
  <c r="AN850" i="1" s="1"/>
  <c r="Y850" i="1"/>
  <c r="Z850" i="1" s="1"/>
  <c r="N850" i="1"/>
  <c r="AJ849" i="1"/>
  <c r="AF849" i="1"/>
  <c r="AC849" i="1"/>
  <c r="AG849" i="1" s="1"/>
  <c r="AH849" i="1" s="1"/>
  <c r="AK849" i="1" s="1"/>
  <c r="AL849" i="1" s="1"/>
  <c r="AM849" i="1" s="1"/>
  <c r="AN849" i="1" s="1"/>
  <c r="Y849" i="1"/>
  <c r="Z849" i="1" s="1"/>
  <c r="N849" i="1"/>
  <c r="AJ848" i="1"/>
  <c r="AF848" i="1"/>
  <c r="AC848" i="1"/>
  <c r="AG848" i="1" s="1"/>
  <c r="AH848" i="1" s="1"/>
  <c r="AK848" i="1" s="1"/>
  <c r="AL848" i="1" s="1"/>
  <c r="AM848" i="1" s="1"/>
  <c r="AN848" i="1" s="1"/>
  <c r="Y848" i="1"/>
  <c r="Z848" i="1" s="1"/>
  <c r="N848" i="1"/>
  <c r="AJ847" i="1"/>
  <c r="AF847" i="1"/>
  <c r="AC847" i="1"/>
  <c r="AG847" i="1" s="1"/>
  <c r="AH847" i="1" s="1"/>
  <c r="AK847" i="1" s="1"/>
  <c r="AL847" i="1" s="1"/>
  <c r="AM847" i="1" s="1"/>
  <c r="AN847" i="1" s="1"/>
  <c r="Y847" i="1"/>
  <c r="Z847" i="1" s="1"/>
  <c r="N847" i="1"/>
  <c r="AJ846" i="1"/>
  <c r="AF846" i="1"/>
  <c r="AC846" i="1"/>
  <c r="AG846" i="1" s="1"/>
  <c r="AH846" i="1" s="1"/>
  <c r="AK846" i="1" s="1"/>
  <c r="AL846" i="1" s="1"/>
  <c r="AM846" i="1" s="1"/>
  <c r="AN846" i="1" s="1"/>
  <c r="Y846" i="1"/>
  <c r="Z846" i="1" s="1"/>
  <c r="N846" i="1"/>
  <c r="AJ845" i="1"/>
  <c r="AF845" i="1"/>
  <c r="AC845" i="1"/>
  <c r="AG845" i="1" s="1"/>
  <c r="AH845" i="1" s="1"/>
  <c r="AK845" i="1" s="1"/>
  <c r="AL845" i="1" s="1"/>
  <c r="AM845" i="1" s="1"/>
  <c r="AN845" i="1" s="1"/>
  <c r="Y845" i="1"/>
  <c r="Z845" i="1" s="1"/>
  <c r="N845" i="1"/>
  <c r="AJ844" i="1"/>
  <c r="AF844" i="1"/>
  <c r="AC844" i="1"/>
  <c r="AG844" i="1" s="1"/>
  <c r="AH844" i="1" s="1"/>
  <c r="AK844" i="1" s="1"/>
  <c r="AL844" i="1" s="1"/>
  <c r="AM844" i="1" s="1"/>
  <c r="AN844" i="1" s="1"/>
  <c r="Y844" i="1"/>
  <c r="Z844" i="1" s="1"/>
  <c r="N844" i="1"/>
  <c r="AJ843" i="1"/>
  <c r="AF843" i="1"/>
  <c r="AC843" i="1"/>
  <c r="AG843" i="1" s="1"/>
  <c r="AH843" i="1" s="1"/>
  <c r="AK843" i="1" s="1"/>
  <c r="AL843" i="1" s="1"/>
  <c r="AM843" i="1" s="1"/>
  <c r="AN843" i="1" s="1"/>
  <c r="Y843" i="1"/>
  <c r="Z843" i="1" s="1"/>
  <c r="N843" i="1"/>
  <c r="AL842" i="1"/>
  <c r="AM842" i="1" s="1"/>
  <c r="AK842" i="1"/>
  <c r="AJ842" i="1"/>
  <c r="AF842" i="1"/>
  <c r="AC842" i="1"/>
  <c r="AG842" i="1" s="1"/>
  <c r="AH842" i="1" s="1"/>
  <c r="Y842" i="1"/>
  <c r="Z842" i="1" s="1"/>
  <c r="N842" i="1"/>
  <c r="AJ841" i="1"/>
  <c r="AF841" i="1"/>
  <c r="AC841" i="1"/>
  <c r="AG841" i="1" s="1"/>
  <c r="AH841" i="1" s="1"/>
  <c r="AK841" i="1" s="1"/>
  <c r="AL841" i="1" s="1"/>
  <c r="AM841" i="1" s="1"/>
  <c r="AN841" i="1" s="1"/>
  <c r="Y841" i="1"/>
  <c r="Z841" i="1" s="1"/>
  <c r="N841" i="1"/>
  <c r="AJ840" i="1"/>
  <c r="AF840" i="1"/>
  <c r="AC840" i="1"/>
  <c r="AG840" i="1" s="1"/>
  <c r="AH840" i="1" s="1"/>
  <c r="AK840" i="1" s="1"/>
  <c r="AL840" i="1" s="1"/>
  <c r="AM840" i="1" s="1"/>
  <c r="Y840" i="1"/>
  <c r="Z840" i="1" s="1"/>
  <c r="N840" i="1"/>
  <c r="AL839" i="1"/>
  <c r="AJ839" i="1"/>
  <c r="AF839" i="1"/>
  <c r="AC839" i="1"/>
  <c r="AG839" i="1" s="1"/>
  <c r="AH839" i="1" s="1"/>
  <c r="Y839" i="1"/>
  <c r="Z839" i="1" s="1"/>
  <c r="N839" i="1"/>
  <c r="AJ838" i="1"/>
  <c r="AF838" i="1"/>
  <c r="AC838" i="1"/>
  <c r="AG838" i="1" s="1"/>
  <c r="AH838" i="1" s="1"/>
  <c r="AK838" i="1" s="1"/>
  <c r="AL838" i="1" s="1"/>
  <c r="AM838" i="1" s="1"/>
  <c r="AN838" i="1" s="1"/>
  <c r="Y838" i="1"/>
  <c r="Z838" i="1" s="1"/>
  <c r="N838" i="1"/>
  <c r="AJ837" i="1"/>
  <c r="AF837" i="1"/>
  <c r="AC837" i="1"/>
  <c r="AG837" i="1" s="1"/>
  <c r="AH837" i="1" s="1"/>
  <c r="AK837" i="1" s="1"/>
  <c r="AL837" i="1" s="1"/>
  <c r="AM837" i="1" s="1"/>
  <c r="Y837" i="1"/>
  <c r="Z837" i="1" s="1"/>
  <c r="N837" i="1"/>
  <c r="AJ836" i="1"/>
  <c r="AF836" i="1"/>
  <c r="AC836" i="1"/>
  <c r="AG836" i="1" s="1"/>
  <c r="AH836" i="1" s="1"/>
  <c r="AK836" i="1" s="1"/>
  <c r="AL836" i="1" s="1"/>
  <c r="AM836" i="1" s="1"/>
  <c r="AN836" i="1" s="1"/>
  <c r="Y836" i="1"/>
  <c r="Z836" i="1" s="1"/>
  <c r="N836" i="1"/>
  <c r="AJ835" i="1"/>
  <c r="AF835" i="1"/>
  <c r="AC835" i="1"/>
  <c r="AG835" i="1" s="1"/>
  <c r="AH835" i="1" s="1"/>
  <c r="AK835" i="1" s="1"/>
  <c r="AL835" i="1" s="1"/>
  <c r="AM835" i="1" s="1"/>
  <c r="AN835" i="1" s="1"/>
  <c r="Y835" i="1"/>
  <c r="Z835" i="1" s="1"/>
  <c r="N835" i="1"/>
  <c r="AJ834" i="1"/>
  <c r="AF834" i="1"/>
  <c r="AC834" i="1"/>
  <c r="AG834" i="1" s="1"/>
  <c r="AH834" i="1" s="1"/>
  <c r="AK834" i="1" s="1"/>
  <c r="AL834" i="1" s="1"/>
  <c r="AM834" i="1" s="1"/>
  <c r="AN834" i="1" s="1"/>
  <c r="Y834" i="1"/>
  <c r="Z834" i="1" s="1"/>
  <c r="N834" i="1"/>
  <c r="AL833" i="1"/>
  <c r="AM833" i="1" s="1"/>
  <c r="AK833" i="1"/>
  <c r="AJ833" i="1"/>
  <c r="AF833" i="1"/>
  <c r="AC833" i="1"/>
  <c r="AG833" i="1" s="1"/>
  <c r="AH833" i="1" s="1"/>
  <c r="Y833" i="1"/>
  <c r="Z833" i="1" s="1"/>
  <c r="N833" i="1"/>
  <c r="AL832" i="1"/>
  <c r="AM832" i="1" s="1"/>
  <c r="AK832" i="1"/>
  <c r="AJ832" i="1"/>
  <c r="AG832" i="1"/>
  <c r="AH832" i="1" s="1"/>
  <c r="AF832" i="1"/>
  <c r="AC832" i="1"/>
  <c r="Y832" i="1"/>
  <c r="Z832" i="1" s="1"/>
  <c r="N832" i="1"/>
  <c r="AJ831" i="1"/>
  <c r="AF831" i="1"/>
  <c r="AC831" i="1"/>
  <c r="AG831" i="1" s="1"/>
  <c r="AH831" i="1" s="1"/>
  <c r="AK831" i="1" s="1"/>
  <c r="AL831" i="1" s="1"/>
  <c r="AM831" i="1" s="1"/>
  <c r="AN831" i="1" s="1"/>
  <c r="Y831" i="1"/>
  <c r="Z831" i="1" s="1"/>
  <c r="N831" i="1"/>
  <c r="AJ830" i="1"/>
  <c r="AF830" i="1"/>
  <c r="AC830" i="1"/>
  <c r="AG830" i="1" s="1"/>
  <c r="AH830" i="1" s="1"/>
  <c r="AK830" i="1" s="1"/>
  <c r="AL830" i="1" s="1"/>
  <c r="AM830" i="1" s="1"/>
  <c r="AN830" i="1" s="1"/>
  <c r="Y830" i="1"/>
  <c r="Z830" i="1" s="1"/>
  <c r="N830" i="1"/>
  <c r="AJ829" i="1"/>
  <c r="AF829" i="1"/>
  <c r="AC829" i="1"/>
  <c r="AG829" i="1" s="1"/>
  <c r="AH829" i="1" s="1"/>
  <c r="AK829" i="1" s="1"/>
  <c r="AL829" i="1" s="1"/>
  <c r="AM829" i="1" s="1"/>
  <c r="Y829" i="1"/>
  <c r="Z829" i="1" s="1"/>
  <c r="N829" i="1"/>
  <c r="AJ828" i="1"/>
  <c r="AF828" i="1"/>
  <c r="AC828" i="1"/>
  <c r="AG828" i="1" s="1"/>
  <c r="AH828" i="1" s="1"/>
  <c r="AK828" i="1" s="1"/>
  <c r="AL828" i="1" s="1"/>
  <c r="AM828" i="1" s="1"/>
  <c r="AN828" i="1" s="1"/>
  <c r="Y828" i="1"/>
  <c r="Z828" i="1" s="1"/>
  <c r="N828" i="1"/>
  <c r="AJ827" i="1"/>
  <c r="AF827" i="1"/>
  <c r="AC827" i="1"/>
  <c r="AG827" i="1" s="1"/>
  <c r="AH827" i="1" s="1"/>
  <c r="AK827" i="1" s="1"/>
  <c r="AL827" i="1" s="1"/>
  <c r="AM827" i="1" s="1"/>
  <c r="Y827" i="1"/>
  <c r="Z827" i="1" s="1"/>
  <c r="N827" i="1"/>
  <c r="AL826" i="1"/>
  <c r="AJ826" i="1"/>
  <c r="AF826" i="1"/>
  <c r="AC826" i="1"/>
  <c r="AG826" i="1" s="1"/>
  <c r="AH826" i="1" s="1"/>
  <c r="Y826" i="1"/>
  <c r="Z826" i="1" s="1"/>
  <c r="N826" i="1"/>
  <c r="AJ825" i="1"/>
  <c r="AF825" i="1"/>
  <c r="AC825" i="1"/>
  <c r="AG825" i="1" s="1"/>
  <c r="AH825" i="1" s="1"/>
  <c r="AK825" i="1" s="1"/>
  <c r="AL825" i="1" s="1"/>
  <c r="AM825" i="1" s="1"/>
  <c r="AN825" i="1" s="1"/>
  <c r="Y825" i="1"/>
  <c r="Z825" i="1" s="1"/>
  <c r="N825" i="1"/>
  <c r="AJ824" i="1"/>
  <c r="AF824" i="1"/>
  <c r="AC824" i="1"/>
  <c r="AG824" i="1" s="1"/>
  <c r="AH824" i="1" s="1"/>
  <c r="AK824" i="1" s="1"/>
  <c r="AL824" i="1" s="1"/>
  <c r="AM824" i="1" s="1"/>
  <c r="AN824" i="1" s="1"/>
  <c r="Y824" i="1"/>
  <c r="Z824" i="1" s="1"/>
  <c r="N824" i="1"/>
  <c r="AJ823" i="1"/>
  <c r="AF823" i="1"/>
  <c r="AC823" i="1"/>
  <c r="AG823" i="1" s="1"/>
  <c r="AH823" i="1" s="1"/>
  <c r="AK823" i="1" s="1"/>
  <c r="AL823" i="1" s="1"/>
  <c r="AM823" i="1" s="1"/>
  <c r="AN823" i="1" s="1"/>
  <c r="Y823" i="1"/>
  <c r="Z823" i="1" s="1"/>
  <c r="N823" i="1"/>
  <c r="AJ822" i="1"/>
  <c r="AF822" i="1"/>
  <c r="AC822" i="1"/>
  <c r="AG822" i="1" s="1"/>
  <c r="AH822" i="1" s="1"/>
  <c r="AK822" i="1" s="1"/>
  <c r="AL822" i="1" s="1"/>
  <c r="AM822" i="1" s="1"/>
  <c r="Y822" i="1"/>
  <c r="Z822" i="1" s="1"/>
  <c r="N822" i="1"/>
  <c r="AJ821" i="1"/>
  <c r="AF821" i="1"/>
  <c r="AC821" i="1"/>
  <c r="AG821" i="1" s="1"/>
  <c r="AH821" i="1" s="1"/>
  <c r="AK821" i="1" s="1"/>
  <c r="AL821" i="1" s="1"/>
  <c r="AM821" i="1" s="1"/>
  <c r="Y821" i="1"/>
  <c r="Z821" i="1" s="1"/>
  <c r="N821" i="1"/>
  <c r="AL820" i="1"/>
  <c r="AJ820" i="1"/>
  <c r="AF820" i="1"/>
  <c r="AC820" i="1"/>
  <c r="AG820" i="1" s="1"/>
  <c r="AH820" i="1" s="1"/>
  <c r="Y820" i="1"/>
  <c r="Z820" i="1" s="1"/>
  <c r="N820" i="1"/>
  <c r="AL819" i="1"/>
  <c r="AJ819" i="1"/>
  <c r="AF819" i="1"/>
  <c r="AC819" i="1"/>
  <c r="AG819" i="1" s="1"/>
  <c r="AH819" i="1" s="1"/>
  <c r="Y819" i="1"/>
  <c r="Z819" i="1" s="1"/>
  <c r="N819" i="1"/>
  <c r="AJ818" i="1"/>
  <c r="AF818" i="1"/>
  <c r="AC818" i="1"/>
  <c r="AG818" i="1" s="1"/>
  <c r="AH818" i="1" s="1"/>
  <c r="AK818" i="1" s="1"/>
  <c r="AL818" i="1" s="1"/>
  <c r="AM818" i="1" s="1"/>
  <c r="AN818" i="1" s="1"/>
  <c r="Y818" i="1"/>
  <c r="Z818" i="1" s="1"/>
  <c r="N818" i="1"/>
  <c r="AJ817" i="1"/>
  <c r="AF817" i="1"/>
  <c r="AC817" i="1"/>
  <c r="AG817" i="1" s="1"/>
  <c r="AH817" i="1" s="1"/>
  <c r="AK817" i="1" s="1"/>
  <c r="AL817" i="1" s="1"/>
  <c r="AM817" i="1" s="1"/>
  <c r="Y817" i="1"/>
  <c r="Z817" i="1" s="1"/>
  <c r="N817" i="1"/>
  <c r="AJ816" i="1"/>
  <c r="AF816" i="1"/>
  <c r="AC816" i="1"/>
  <c r="AG816" i="1" s="1"/>
  <c r="AH816" i="1" s="1"/>
  <c r="AK816" i="1" s="1"/>
  <c r="AL816" i="1" s="1"/>
  <c r="AM816" i="1" s="1"/>
  <c r="AN816" i="1" s="1"/>
  <c r="Y816" i="1"/>
  <c r="Z816" i="1" s="1"/>
  <c r="N816" i="1"/>
  <c r="AJ815" i="1"/>
  <c r="AF815" i="1"/>
  <c r="AC815" i="1"/>
  <c r="AG815" i="1" s="1"/>
  <c r="AH815" i="1" s="1"/>
  <c r="AK815" i="1" s="1"/>
  <c r="AL815" i="1" s="1"/>
  <c r="AM815" i="1" s="1"/>
  <c r="AN815" i="1" s="1"/>
  <c r="Y815" i="1"/>
  <c r="Z815" i="1" s="1"/>
  <c r="N815" i="1"/>
  <c r="AJ814" i="1"/>
  <c r="AF814" i="1"/>
  <c r="AC814" i="1"/>
  <c r="AG814" i="1" s="1"/>
  <c r="AH814" i="1" s="1"/>
  <c r="AK814" i="1" s="1"/>
  <c r="AL814" i="1" s="1"/>
  <c r="AM814" i="1" s="1"/>
  <c r="AN814" i="1" s="1"/>
  <c r="Y814" i="1"/>
  <c r="Z814" i="1" s="1"/>
  <c r="N814" i="1"/>
  <c r="AL813" i="1"/>
  <c r="AJ813" i="1"/>
  <c r="AF813" i="1"/>
  <c r="AC813" i="1"/>
  <c r="AG813" i="1" s="1"/>
  <c r="AH813" i="1" s="1"/>
  <c r="Y813" i="1"/>
  <c r="Z813" i="1" s="1"/>
  <c r="N813" i="1"/>
  <c r="AJ812" i="1"/>
  <c r="AF812" i="1"/>
  <c r="AC812" i="1"/>
  <c r="AG812" i="1" s="1"/>
  <c r="AH812" i="1" s="1"/>
  <c r="AK812" i="1" s="1"/>
  <c r="AL812" i="1" s="1"/>
  <c r="AM812" i="1" s="1"/>
  <c r="AN812" i="1" s="1"/>
  <c r="Y812" i="1"/>
  <c r="Z812" i="1" s="1"/>
  <c r="N812" i="1"/>
  <c r="AJ811" i="1"/>
  <c r="AF811" i="1"/>
  <c r="AC811" i="1"/>
  <c r="AG811" i="1" s="1"/>
  <c r="AH811" i="1" s="1"/>
  <c r="AK811" i="1" s="1"/>
  <c r="AL811" i="1" s="1"/>
  <c r="AM811" i="1" s="1"/>
  <c r="AN811" i="1" s="1"/>
  <c r="Y811" i="1"/>
  <c r="Z811" i="1" s="1"/>
  <c r="N811" i="1"/>
  <c r="AJ810" i="1"/>
  <c r="AF810" i="1"/>
  <c r="AC810" i="1"/>
  <c r="AG810" i="1" s="1"/>
  <c r="AH810" i="1" s="1"/>
  <c r="AK810" i="1" s="1"/>
  <c r="AL810" i="1" s="1"/>
  <c r="AM810" i="1" s="1"/>
  <c r="AN810" i="1" s="1"/>
  <c r="Y810" i="1"/>
  <c r="Z810" i="1" s="1"/>
  <c r="N810" i="1"/>
  <c r="AJ809" i="1"/>
  <c r="AF809" i="1"/>
  <c r="AC809" i="1"/>
  <c r="AG809" i="1" s="1"/>
  <c r="AH809" i="1" s="1"/>
  <c r="AK809" i="1" s="1"/>
  <c r="AL809" i="1" s="1"/>
  <c r="AM809" i="1" s="1"/>
  <c r="AN809" i="1" s="1"/>
  <c r="Y809" i="1"/>
  <c r="Z809" i="1" s="1"/>
  <c r="N809" i="1"/>
  <c r="AJ808" i="1"/>
  <c r="AF808" i="1"/>
  <c r="AC808" i="1"/>
  <c r="AG808" i="1" s="1"/>
  <c r="AH808" i="1" s="1"/>
  <c r="AK808" i="1" s="1"/>
  <c r="AL808" i="1" s="1"/>
  <c r="AM808" i="1" s="1"/>
  <c r="Y808" i="1"/>
  <c r="Z808" i="1" s="1"/>
  <c r="N808" i="1"/>
  <c r="AJ807" i="1"/>
  <c r="AF807" i="1"/>
  <c r="AC807" i="1"/>
  <c r="AG807" i="1" s="1"/>
  <c r="AH807" i="1" s="1"/>
  <c r="AK807" i="1" s="1"/>
  <c r="AL807" i="1" s="1"/>
  <c r="AM807" i="1" s="1"/>
  <c r="AN807" i="1" s="1"/>
  <c r="Y807" i="1"/>
  <c r="Z807" i="1" s="1"/>
  <c r="N807" i="1"/>
  <c r="AJ806" i="1"/>
  <c r="AF806" i="1"/>
  <c r="AC806" i="1"/>
  <c r="AG806" i="1" s="1"/>
  <c r="AH806" i="1" s="1"/>
  <c r="AK806" i="1" s="1"/>
  <c r="AL806" i="1" s="1"/>
  <c r="AM806" i="1" s="1"/>
  <c r="AN806" i="1" s="1"/>
  <c r="Y806" i="1"/>
  <c r="Z806" i="1" s="1"/>
  <c r="N806" i="1"/>
  <c r="AJ805" i="1"/>
  <c r="AF805" i="1"/>
  <c r="AC805" i="1"/>
  <c r="AG805" i="1" s="1"/>
  <c r="AH805" i="1" s="1"/>
  <c r="AK805" i="1" s="1"/>
  <c r="AL805" i="1" s="1"/>
  <c r="AM805" i="1" s="1"/>
  <c r="AN805" i="1" s="1"/>
  <c r="Y805" i="1"/>
  <c r="Z805" i="1" s="1"/>
  <c r="N805" i="1"/>
  <c r="AJ804" i="1"/>
  <c r="AF804" i="1"/>
  <c r="AC804" i="1"/>
  <c r="AG804" i="1" s="1"/>
  <c r="AH804" i="1" s="1"/>
  <c r="AK804" i="1" s="1"/>
  <c r="AL804" i="1" s="1"/>
  <c r="AM804" i="1" s="1"/>
  <c r="AN804" i="1" s="1"/>
  <c r="Y804" i="1"/>
  <c r="Z804" i="1" s="1"/>
  <c r="N804" i="1"/>
  <c r="AJ803" i="1"/>
  <c r="AF803" i="1"/>
  <c r="AC803" i="1"/>
  <c r="AG803" i="1" s="1"/>
  <c r="AH803" i="1" s="1"/>
  <c r="AK803" i="1" s="1"/>
  <c r="AL803" i="1" s="1"/>
  <c r="AM803" i="1" s="1"/>
  <c r="AN803" i="1" s="1"/>
  <c r="Y803" i="1"/>
  <c r="Z803" i="1" s="1"/>
  <c r="N803" i="1"/>
  <c r="AJ802" i="1"/>
  <c r="AF802" i="1"/>
  <c r="AC802" i="1"/>
  <c r="AG802" i="1" s="1"/>
  <c r="AH802" i="1" s="1"/>
  <c r="AK802" i="1" s="1"/>
  <c r="AL802" i="1" s="1"/>
  <c r="AM802" i="1" s="1"/>
  <c r="AN802" i="1" s="1"/>
  <c r="Y802" i="1"/>
  <c r="Z802" i="1" s="1"/>
  <c r="N802" i="1"/>
  <c r="AJ801" i="1"/>
  <c r="AF801" i="1"/>
  <c r="AC801" i="1"/>
  <c r="AG801" i="1" s="1"/>
  <c r="AH801" i="1" s="1"/>
  <c r="AK801" i="1" s="1"/>
  <c r="AL801" i="1" s="1"/>
  <c r="AM801" i="1" s="1"/>
  <c r="AN801" i="1" s="1"/>
  <c r="Y801" i="1"/>
  <c r="Z801" i="1" s="1"/>
  <c r="N801" i="1"/>
  <c r="AJ800" i="1"/>
  <c r="AF800" i="1"/>
  <c r="AC800" i="1"/>
  <c r="AG800" i="1" s="1"/>
  <c r="AH800" i="1" s="1"/>
  <c r="AK800" i="1" s="1"/>
  <c r="AL800" i="1" s="1"/>
  <c r="AM800" i="1" s="1"/>
  <c r="AN800" i="1" s="1"/>
  <c r="Y800" i="1"/>
  <c r="Z800" i="1" s="1"/>
  <c r="N800" i="1"/>
  <c r="AJ799" i="1"/>
  <c r="AF799" i="1"/>
  <c r="AC799" i="1"/>
  <c r="AG799" i="1" s="1"/>
  <c r="AH799" i="1" s="1"/>
  <c r="AK799" i="1" s="1"/>
  <c r="AL799" i="1" s="1"/>
  <c r="AM799" i="1" s="1"/>
  <c r="AN799" i="1" s="1"/>
  <c r="Y799" i="1"/>
  <c r="Z799" i="1" s="1"/>
  <c r="N799" i="1"/>
  <c r="AI798" i="1"/>
  <c r="AL798" i="1" s="1"/>
  <c r="AH798" i="1"/>
  <c r="AF798" i="1"/>
  <c r="AC798" i="1"/>
  <c r="AG798" i="1" s="1"/>
  <c r="AM798" i="1" s="1"/>
  <c r="AN798" i="1" s="1"/>
  <c r="Y798" i="1"/>
  <c r="Z798" i="1" s="1"/>
  <c r="N798" i="1"/>
  <c r="AJ797" i="1"/>
  <c r="AF797" i="1"/>
  <c r="AC797" i="1"/>
  <c r="AG797" i="1" s="1"/>
  <c r="AH797" i="1" s="1"/>
  <c r="AK797" i="1" s="1"/>
  <c r="AL797" i="1" s="1"/>
  <c r="AM797" i="1" s="1"/>
  <c r="AN797" i="1" s="1"/>
  <c r="Y797" i="1"/>
  <c r="Z797" i="1" s="1"/>
  <c r="N797" i="1"/>
  <c r="AL796" i="1"/>
  <c r="AK796" i="1"/>
  <c r="AJ796" i="1"/>
  <c r="AH796" i="1"/>
  <c r="AG796" i="1"/>
  <c r="AM796" i="1" s="1"/>
  <c r="AN796" i="1" s="1"/>
  <c r="AF796" i="1"/>
  <c r="AC796" i="1"/>
  <c r="Y796" i="1"/>
  <c r="Z796" i="1" s="1"/>
  <c r="N796" i="1"/>
  <c r="AI795" i="1"/>
  <c r="AJ795" i="1" s="1"/>
  <c r="AH795" i="1"/>
  <c r="AG795" i="1"/>
  <c r="AM795" i="1" s="1"/>
  <c r="AN795" i="1" s="1"/>
  <c r="AF795" i="1"/>
  <c r="AC795" i="1"/>
  <c r="Y795" i="1"/>
  <c r="Z795" i="1" s="1"/>
  <c r="N795" i="1"/>
  <c r="AN861" i="1" l="1"/>
  <c r="AN903" i="1"/>
  <c r="AN923" i="1"/>
  <c r="AN857" i="1"/>
  <c r="AN859" i="1"/>
  <c r="AN882" i="1"/>
  <c r="AN808" i="1"/>
  <c r="AN879" i="1"/>
  <c r="AN937" i="1"/>
  <c r="AN832" i="1"/>
  <c r="AN864" i="1"/>
  <c r="AN881" i="1"/>
  <c r="AN890" i="1"/>
  <c r="AN919" i="1"/>
  <c r="AN856" i="1"/>
  <c r="AN870" i="1"/>
  <c r="AN873" i="1"/>
  <c r="AN876" i="1"/>
  <c r="AN878" i="1"/>
  <c r="AK795" i="1"/>
  <c r="AJ798" i="1"/>
  <c r="AN862" i="1"/>
  <c r="AN875" i="1"/>
  <c r="AN886" i="1"/>
  <c r="AN899" i="1"/>
  <c r="AN920" i="1"/>
  <c r="AN921" i="1"/>
  <c r="AL795" i="1"/>
  <c r="AN817" i="1"/>
  <c r="AN821" i="1"/>
  <c r="AN833" i="1"/>
  <c r="AN858" i="1"/>
  <c r="AK863" i="1"/>
  <c r="AN869" i="1"/>
  <c r="AN872" i="1"/>
  <c r="AN877" i="1"/>
  <c r="AN887" i="1"/>
  <c r="AN900" i="1"/>
  <c r="AN902" i="1"/>
  <c r="AN907" i="1"/>
  <c r="AN929" i="1"/>
  <c r="AN931" i="1"/>
  <c r="AN933" i="1"/>
  <c r="AN822" i="1"/>
  <c r="AN827" i="1"/>
  <c r="AN837" i="1"/>
  <c r="AN865" i="1"/>
  <c r="AN891" i="1"/>
  <c r="AN895" i="1"/>
  <c r="AN915" i="1"/>
  <c r="AN926" i="1"/>
  <c r="AN911" i="1"/>
  <c r="AN916" i="1"/>
  <c r="AM839" i="1"/>
  <c r="AN839" i="1" s="1"/>
  <c r="AK839" i="1"/>
  <c r="AN922" i="1"/>
  <c r="AJ860" i="1"/>
  <c r="AN896" i="1"/>
  <c r="AN904" i="1"/>
  <c r="AN918" i="1"/>
  <c r="AN928" i="1"/>
  <c r="AN930" i="1"/>
  <c r="AN932" i="1"/>
  <c r="AN934" i="1"/>
  <c r="AK798" i="1"/>
  <c r="AN842" i="1"/>
  <c r="AN867" i="1"/>
  <c r="AN880" i="1"/>
  <c r="AN908" i="1"/>
  <c r="AN936" i="1"/>
  <c r="AN829" i="1"/>
  <c r="AN840" i="1"/>
  <c r="AN871" i="1"/>
  <c r="AN874" i="1"/>
  <c r="AN884" i="1"/>
  <c r="AN892" i="1"/>
  <c r="AN910" i="1"/>
  <c r="AN912" i="1"/>
  <c r="AN894" i="1"/>
  <c r="AN924" i="1"/>
  <c r="AN898" i="1"/>
  <c r="AN938" i="1"/>
  <c r="AM820" i="1"/>
  <c r="AN820" i="1" s="1"/>
  <c r="AK820" i="1"/>
  <c r="AK813" i="1"/>
  <c r="AM813" i="1"/>
  <c r="AN813" i="1" s="1"/>
  <c r="AK819" i="1"/>
  <c r="AM819" i="1"/>
  <c r="AN819" i="1" s="1"/>
  <c r="AK826" i="1"/>
  <c r="AM826" i="1"/>
  <c r="AN826" i="1" s="1"/>
  <c r="AN913" i="1"/>
  <c r="AM851" i="1"/>
  <c r="AN851" i="1" s="1"/>
  <c r="AK851" i="1"/>
  <c r="AN868" i="1"/>
  <c r="AN905" i="1"/>
  <c r="AN889" i="1"/>
  <c r="AN901" i="1"/>
  <c r="AN906" i="1"/>
  <c r="AN909" i="1"/>
  <c r="AN914" i="1"/>
  <c r="AN917" i="1"/>
  <c r="AN885" i="1"/>
  <c r="AK860" i="1"/>
  <c r="AN897" i="1"/>
  <c r="AN925" i="1"/>
  <c r="AN935" i="1"/>
  <c r="AN893" i="1"/>
  <c r="AN927" i="1"/>
  <c r="AN939" i="1"/>
  <c r="AL794" i="1" l="1"/>
  <c r="AM794" i="1" s="1"/>
  <c r="AK794" i="1"/>
  <c r="AJ794" i="1"/>
  <c r="AH794" i="1"/>
  <c r="AG794" i="1"/>
  <c r="AF794" i="1"/>
  <c r="AC794" i="1"/>
  <c r="Y794" i="1"/>
  <c r="Z794" i="1" s="1"/>
  <c r="AL793" i="1"/>
  <c r="AM793" i="1" s="1"/>
  <c r="AK793" i="1"/>
  <c r="AJ793" i="1"/>
  <c r="AH793" i="1"/>
  <c r="AG793" i="1"/>
  <c r="AF793" i="1"/>
  <c r="AC793" i="1"/>
  <c r="Y793" i="1"/>
  <c r="Z793" i="1" s="1"/>
  <c r="AL792" i="1"/>
  <c r="AM792" i="1" s="1"/>
  <c r="AK792" i="1"/>
  <c r="AJ792" i="1"/>
  <c r="AH792" i="1"/>
  <c r="AG792" i="1"/>
  <c r="AF792" i="1"/>
  <c r="AC792" i="1"/>
  <c r="Y792" i="1"/>
  <c r="Z792" i="1" s="1"/>
  <c r="AL791" i="1"/>
  <c r="AM791" i="1" s="1"/>
  <c r="AK791" i="1"/>
  <c r="AJ791" i="1"/>
  <c r="AH791" i="1"/>
  <c r="AG791" i="1"/>
  <c r="AF791" i="1"/>
  <c r="AC791" i="1"/>
  <c r="Y791" i="1"/>
  <c r="Z791" i="1" s="1"/>
  <c r="AL790" i="1"/>
  <c r="AM790" i="1" s="1"/>
  <c r="AK790" i="1"/>
  <c r="AJ790" i="1"/>
  <c r="AH790" i="1"/>
  <c r="AG790" i="1"/>
  <c r="AF790" i="1"/>
  <c r="AC790" i="1"/>
  <c r="Y790" i="1"/>
  <c r="Z790" i="1" s="1"/>
  <c r="AL789" i="1"/>
  <c r="AM789" i="1" s="1"/>
  <c r="AK789" i="1"/>
  <c r="AJ789" i="1"/>
  <c r="AH789" i="1"/>
  <c r="AG789" i="1"/>
  <c r="AF789" i="1"/>
  <c r="AC789" i="1"/>
  <c r="Y789" i="1"/>
  <c r="Z789" i="1" s="1"/>
  <c r="AL788" i="1"/>
  <c r="AM788" i="1" s="1"/>
  <c r="AK788" i="1"/>
  <c r="AJ788" i="1"/>
  <c r="AH788" i="1"/>
  <c r="AG788" i="1"/>
  <c r="AF788" i="1"/>
  <c r="AC788" i="1"/>
  <c r="Y788" i="1"/>
  <c r="Z788" i="1" s="1"/>
  <c r="N788" i="1"/>
  <c r="AL787" i="1"/>
  <c r="AM787" i="1" s="1"/>
  <c r="AK787" i="1"/>
  <c r="AJ787" i="1"/>
  <c r="AF787" i="1"/>
  <c r="AC787" i="1"/>
  <c r="AG787" i="1" s="1"/>
  <c r="AH787" i="1" s="1"/>
  <c r="Y787" i="1"/>
  <c r="Z787" i="1" s="1"/>
  <c r="N787" i="1"/>
  <c r="AL786" i="1"/>
  <c r="AM786" i="1" s="1"/>
  <c r="AK786" i="1"/>
  <c r="AJ786" i="1"/>
  <c r="AF786" i="1"/>
  <c r="AC786" i="1"/>
  <c r="AG786" i="1" s="1"/>
  <c r="AH786" i="1" s="1"/>
  <c r="Y786" i="1"/>
  <c r="Z786" i="1" s="1"/>
  <c r="AL785" i="1"/>
  <c r="AM785" i="1" s="1"/>
  <c r="AK785" i="1"/>
  <c r="AJ785" i="1"/>
  <c r="AF785" i="1"/>
  <c r="AC785" i="1"/>
  <c r="AG785" i="1" s="1"/>
  <c r="AH785" i="1" s="1"/>
  <c r="Y785" i="1"/>
  <c r="Z785" i="1" s="1"/>
  <c r="AL784" i="1"/>
  <c r="AM784" i="1" s="1"/>
  <c r="AK784" i="1"/>
  <c r="AJ784" i="1"/>
  <c r="AH784" i="1"/>
  <c r="AG784" i="1"/>
  <c r="AF784" i="1"/>
  <c r="AC784" i="1"/>
  <c r="Y784" i="1"/>
  <c r="Z784" i="1" s="1"/>
  <c r="AL783" i="1"/>
  <c r="AM783" i="1" s="1"/>
  <c r="AK783" i="1"/>
  <c r="AJ783" i="1"/>
  <c r="AF783" i="1"/>
  <c r="AC783" i="1"/>
  <c r="AG783" i="1" s="1"/>
  <c r="AH783" i="1" s="1"/>
  <c r="Y783" i="1"/>
  <c r="Z783" i="1" s="1"/>
  <c r="AL782" i="1"/>
  <c r="AM782" i="1" s="1"/>
  <c r="AK782" i="1"/>
  <c r="AJ782" i="1"/>
  <c r="AF782" i="1"/>
  <c r="AC782" i="1"/>
  <c r="AG782" i="1" s="1"/>
  <c r="AH782" i="1" s="1"/>
  <c r="Y782" i="1"/>
  <c r="Z782" i="1" s="1"/>
  <c r="AL781" i="1"/>
  <c r="AM781" i="1" s="1"/>
  <c r="AK781" i="1"/>
  <c r="AJ781" i="1"/>
  <c r="AF781" i="1"/>
  <c r="AC781" i="1"/>
  <c r="AG781" i="1" s="1"/>
  <c r="AH781" i="1" s="1"/>
  <c r="Y781" i="1"/>
  <c r="Z781" i="1" s="1"/>
  <c r="AL780" i="1"/>
  <c r="AM780" i="1" s="1"/>
  <c r="AK780" i="1"/>
  <c r="AJ780" i="1"/>
  <c r="AF780" i="1"/>
  <c r="AC780" i="1"/>
  <c r="AG780" i="1" s="1"/>
  <c r="AH780" i="1" s="1"/>
  <c r="Y780" i="1"/>
  <c r="Z780" i="1" s="1"/>
  <c r="AL779" i="1"/>
  <c r="AM779" i="1" s="1"/>
  <c r="AK779" i="1"/>
  <c r="AJ779" i="1"/>
  <c r="AF779" i="1"/>
  <c r="AC779" i="1"/>
  <c r="AG779" i="1" s="1"/>
  <c r="AH779" i="1" s="1"/>
  <c r="Y779" i="1"/>
  <c r="Z779" i="1" s="1"/>
  <c r="N779" i="1"/>
  <c r="AL778" i="1"/>
  <c r="AM778" i="1" s="1"/>
  <c r="AK778" i="1"/>
  <c r="AJ778" i="1"/>
  <c r="AF778" i="1"/>
  <c r="AC778" i="1"/>
  <c r="AG778" i="1" s="1"/>
  <c r="AH778" i="1" s="1"/>
  <c r="Y778" i="1"/>
  <c r="Z778" i="1" s="1"/>
  <c r="N778" i="1"/>
  <c r="AL777" i="1"/>
  <c r="AM777" i="1" s="1"/>
  <c r="AK777" i="1"/>
  <c r="AJ777" i="1"/>
  <c r="AF777" i="1"/>
  <c r="AC777" i="1"/>
  <c r="AG777" i="1" s="1"/>
  <c r="AH777" i="1" s="1"/>
  <c r="Y777" i="1"/>
  <c r="Z777" i="1" s="1"/>
  <c r="N777" i="1"/>
  <c r="AL776" i="1"/>
  <c r="AM776" i="1" s="1"/>
  <c r="AK776" i="1"/>
  <c r="AJ776" i="1"/>
  <c r="AF776" i="1"/>
  <c r="AC776" i="1"/>
  <c r="AG776" i="1" s="1"/>
  <c r="AH776" i="1" s="1"/>
  <c r="Y776" i="1"/>
  <c r="Z776" i="1" s="1"/>
  <c r="N776" i="1"/>
  <c r="AL775" i="1"/>
  <c r="AM775" i="1" s="1"/>
  <c r="AK775" i="1"/>
  <c r="AJ775" i="1"/>
  <c r="AF775" i="1"/>
  <c r="AC775" i="1"/>
  <c r="AG775" i="1" s="1"/>
  <c r="AH775" i="1" s="1"/>
  <c r="Y775" i="1"/>
  <c r="Z775" i="1" s="1"/>
  <c r="N775" i="1"/>
  <c r="AL774" i="1"/>
  <c r="AM774" i="1" s="1"/>
  <c r="AK774" i="1"/>
  <c r="AJ774" i="1"/>
  <c r="AF774" i="1"/>
  <c r="AC774" i="1"/>
  <c r="AG774" i="1" s="1"/>
  <c r="AH774" i="1" s="1"/>
  <c r="Y774" i="1"/>
  <c r="Z774" i="1" s="1"/>
  <c r="N774" i="1"/>
  <c r="AL773" i="1"/>
  <c r="AM773" i="1" s="1"/>
  <c r="AK773" i="1"/>
  <c r="AJ773" i="1"/>
  <c r="AF773" i="1"/>
  <c r="AC773" i="1"/>
  <c r="AG773" i="1" s="1"/>
  <c r="AH773" i="1" s="1"/>
  <c r="Y773" i="1"/>
  <c r="Z773" i="1" s="1"/>
  <c r="N773" i="1"/>
  <c r="AL772" i="1"/>
  <c r="AM772" i="1" s="1"/>
  <c r="AK772" i="1"/>
  <c r="AJ772" i="1"/>
  <c r="AF772" i="1"/>
  <c r="AC772" i="1"/>
  <c r="AG772" i="1" s="1"/>
  <c r="AH772" i="1" s="1"/>
  <c r="Y772" i="1"/>
  <c r="Z772" i="1" s="1"/>
  <c r="N772" i="1"/>
  <c r="AL771" i="1"/>
  <c r="AM771" i="1" s="1"/>
  <c r="AK771" i="1"/>
  <c r="AJ771" i="1"/>
  <c r="AF771" i="1"/>
  <c r="AC771" i="1"/>
  <c r="AG771" i="1" s="1"/>
  <c r="AH771" i="1" s="1"/>
  <c r="Y771" i="1"/>
  <c r="Z771" i="1" s="1"/>
  <c r="N771" i="1"/>
  <c r="AL770" i="1"/>
  <c r="AM770" i="1" s="1"/>
  <c r="AK770" i="1"/>
  <c r="AJ770" i="1"/>
  <c r="AF770" i="1"/>
  <c r="AC770" i="1"/>
  <c r="AG770" i="1" s="1"/>
  <c r="AH770" i="1" s="1"/>
  <c r="Y770" i="1"/>
  <c r="Z770" i="1" s="1"/>
  <c r="N770" i="1"/>
  <c r="AL769" i="1"/>
  <c r="AM769" i="1" s="1"/>
  <c r="AK769" i="1"/>
  <c r="AJ769" i="1"/>
  <c r="AF769" i="1"/>
  <c r="AC769" i="1"/>
  <c r="AG769" i="1" s="1"/>
  <c r="AH769" i="1" s="1"/>
  <c r="Y769" i="1"/>
  <c r="Z769" i="1" s="1"/>
  <c r="N769" i="1"/>
  <c r="AL768" i="1"/>
  <c r="AM768" i="1" s="1"/>
  <c r="AK768" i="1"/>
  <c r="AJ768" i="1"/>
  <c r="AF768" i="1"/>
  <c r="AC768" i="1"/>
  <c r="AG768" i="1" s="1"/>
  <c r="AH768" i="1" s="1"/>
  <c r="Y768" i="1"/>
  <c r="Z768" i="1" s="1"/>
  <c r="N768" i="1"/>
  <c r="AL767" i="1"/>
  <c r="AM767" i="1" s="1"/>
  <c r="AK767" i="1"/>
  <c r="AJ767" i="1"/>
  <c r="AF767" i="1"/>
  <c r="AC767" i="1"/>
  <c r="AG767" i="1" s="1"/>
  <c r="AH767" i="1" s="1"/>
  <c r="Y767" i="1"/>
  <c r="Z767" i="1" s="1"/>
  <c r="N767" i="1"/>
  <c r="AL766" i="1"/>
  <c r="AM766" i="1" s="1"/>
  <c r="AK766" i="1"/>
  <c r="AJ766" i="1"/>
  <c r="AF766" i="1"/>
  <c r="AC766" i="1"/>
  <c r="AG766" i="1" s="1"/>
  <c r="AH766" i="1" s="1"/>
  <c r="Y766" i="1"/>
  <c r="Z766" i="1" s="1"/>
  <c r="N766" i="1"/>
  <c r="AL765" i="1"/>
  <c r="AM765" i="1" s="1"/>
  <c r="AK765" i="1"/>
  <c r="AJ765" i="1"/>
  <c r="AF765" i="1"/>
  <c r="AC765" i="1"/>
  <c r="AG765" i="1" s="1"/>
  <c r="AH765" i="1" s="1"/>
  <c r="Y765" i="1"/>
  <c r="Z765" i="1" s="1"/>
  <c r="N765" i="1"/>
  <c r="AL764" i="1"/>
  <c r="AM764" i="1" s="1"/>
  <c r="AK764" i="1"/>
  <c r="AJ764" i="1"/>
  <c r="AF764" i="1"/>
  <c r="AC764" i="1"/>
  <c r="AG764" i="1" s="1"/>
  <c r="AH764" i="1" s="1"/>
  <c r="Y764" i="1"/>
  <c r="Z764" i="1" s="1"/>
  <c r="N764" i="1"/>
  <c r="AL763" i="1"/>
  <c r="AM763" i="1" s="1"/>
  <c r="AK763" i="1"/>
  <c r="AJ763" i="1"/>
  <c r="AF763" i="1"/>
  <c r="AC763" i="1"/>
  <c r="AG763" i="1" s="1"/>
  <c r="AH763" i="1" s="1"/>
  <c r="Y763" i="1"/>
  <c r="Z763" i="1" s="1"/>
  <c r="N763" i="1"/>
  <c r="AL762" i="1"/>
  <c r="AM762" i="1" s="1"/>
  <c r="AK762" i="1"/>
  <c r="AJ762" i="1"/>
  <c r="AF762" i="1"/>
  <c r="AC762" i="1"/>
  <c r="AG762" i="1" s="1"/>
  <c r="AH762" i="1" s="1"/>
  <c r="Y762" i="1"/>
  <c r="Z762" i="1" s="1"/>
  <c r="N762" i="1"/>
  <c r="AL761" i="1"/>
  <c r="AM761" i="1" s="1"/>
  <c r="AK761" i="1"/>
  <c r="AJ761" i="1"/>
  <c r="AF761" i="1"/>
  <c r="AC761" i="1"/>
  <c r="AG761" i="1" s="1"/>
  <c r="AH761" i="1" s="1"/>
  <c r="Y761" i="1"/>
  <c r="Z761" i="1" s="1"/>
  <c r="N761" i="1"/>
  <c r="AL760" i="1"/>
  <c r="AM760" i="1" s="1"/>
  <c r="AK760" i="1"/>
  <c r="AJ760" i="1"/>
  <c r="AG760" i="1"/>
  <c r="AH760" i="1" s="1"/>
  <c r="AF760" i="1"/>
  <c r="AC760" i="1"/>
  <c r="Y760" i="1"/>
  <c r="Z760" i="1" s="1"/>
  <c r="N760" i="1"/>
  <c r="AL759" i="1"/>
  <c r="AM759" i="1" s="1"/>
  <c r="AK759" i="1"/>
  <c r="AJ759" i="1"/>
  <c r="AF759" i="1"/>
  <c r="AC759" i="1"/>
  <c r="AG759" i="1" s="1"/>
  <c r="AH759" i="1" s="1"/>
  <c r="Y759" i="1"/>
  <c r="Z759" i="1" s="1"/>
  <c r="N759" i="1"/>
  <c r="AL758" i="1"/>
  <c r="AM758" i="1" s="1"/>
  <c r="AK758" i="1"/>
  <c r="AJ758" i="1"/>
  <c r="AF758" i="1"/>
  <c r="AC758" i="1"/>
  <c r="AG758" i="1" s="1"/>
  <c r="AH758" i="1" s="1"/>
  <c r="Y758" i="1"/>
  <c r="Z758" i="1" s="1"/>
  <c r="N758" i="1"/>
  <c r="AL757" i="1"/>
  <c r="AM757" i="1" s="1"/>
  <c r="AK757" i="1"/>
  <c r="AJ757" i="1"/>
  <c r="AF757" i="1"/>
  <c r="AC757" i="1"/>
  <c r="AG757" i="1" s="1"/>
  <c r="AH757" i="1" s="1"/>
  <c r="Y757" i="1"/>
  <c r="Z757" i="1" s="1"/>
  <c r="N757" i="1"/>
  <c r="AL756" i="1"/>
  <c r="AM756" i="1" s="1"/>
  <c r="AK756" i="1"/>
  <c r="AJ756" i="1"/>
  <c r="AF756" i="1"/>
  <c r="AC756" i="1"/>
  <c r="AG756" i="1" s="1"/>
  <c r="AH756" i="1" s="1"/>
  <c r="Y756" i="1"/>
  <c r="Z756" i="1" s="1"/>
  <c r="N756" i="1"/>
  <c r="AL755" i="1"/>
  <c r="AM755" i="1" s="1"/>
  <c r="AK755" i="1"/>
  <c r="AJ755" i="1"/>
  <c r="AF755" i="1"/>
  <c r="AC755" i="1"/>
  <c r="AG755" i="1" s="1"/>
  <c r="AH755" i="1" s="1"/>
  <c r="Y755" i="1"/>
  <c r="Z755" i="1" s="1"/>
  <c r="N755" i="1"/>
  <c r="AL754" i="1"/>
  <c r="AM754" i="1" s="1"/>
  <c r="AK754" i="1"/>
  <c r="AJ754" i="1"/>
  <c r="AF754" i="1"/>
  <c r="AC754" i="1"/>
  <c r="AG754" i="1" s="1"/>
  <c r="AH754" i="1" s="1"/>
  <c r="Y754" i="1"/>
  <c r="Z754" i="1" s="1"/>
  <c r="N754" i="1"/>
  <c r="AL753" i="1"/>
  <c r="AM753" i="1" s="1"/>
  <c r="AK753" i="1"/>
  <c r="AJ753" i="1"/>
  <c r="AF753" i="1"/>
  <c r="AC753" i="1"/>
  <c r="AG753" i="1" s="1"/>
  <c r="AH753" i="1" s="1"/>
  <c r="Y753" i="1"/>
  <c r="Z753" i="1" s="1"/>
  <c r="N753" i="1"/>
  <c r="AL752" i="1"/>
  <c r="AM752" i="1" s="1"/>
  <c r="AK752" i="1"/>
  <c r="AJ752" i="1"/>
  <c r="AF752" i="1"/>
  <c r="AC752" i="1"/>
  <c r="AG752" i="1" s="1"/>
  <c r="AH752" i="1" s="1"/>
  <c r="Y752" i="1"/>
  <c r="Z752" i="1" s="1"/>
  <c r="N752" i="1"/>
  <c r="AL751" i="1"/>
  <c r="AM751" i="1" s="1"/>
  <c r="AK751" i="1"/>
  <c r="AJ751" i="1"/>
  <c r="AF751" i="1"/>
  <c r="AC751" i="1"/>
  <c r="AG751" i="1" s="1"/>
  <c r="AH751" i="1" s="1"/>
  <c r="Y751" i="1"/>
  <c r="Z751" i="1" s="1"/>
  <c r="N751" i="1"/>
  <c r="AL750" i="1"/>
  <c r="AM750" i="1" s="1"/>
  <c r="AK750" i="1"/>
  <c r="AJ750" i="1"/>
  <c r="AF750" i="1"/>
  <c r="AC750" i="1"/>
  <c r="AG750" i="1" s="1"/>
  <c r="AH750" i="1" s="1"/>
  <c r="Y750" i="1"/>
  <c r="Z750" i="1" s="1"/>
  <c r="N750" i="1"/>
  <c r="AL749" i="1"/>
  <c r="AM749" i="1" s="1"/>
  <c r="AK749" i="1"/>
  <c r="AJ749" i="1"/>
  <c r="AF749" i="1"/>
  <c r="AC749" i="1"/>
  <c r="AG749" i="1" s="1"/>
  <c r="AH749" i="1" s="1"/>
  <c r="Y749" i="1"/>
  <c r="Z749" i="1" s="1"/>
  <c r="N749" i="1"/>
  <c r="AJ748" i="1"/>
  <c r="AG748" i="1"/>
  <c r="AH748" i="1" s="1"/>
  <c r="AK748" i="1" s="1"/>
  <c r="AL748" i="1" s="1"/>
  <c r="AM748" i="1" s="1"/>
  <c r="AN748" i="1" s="1"/>
  <c r="AF748" i="1"/>
  <c r="AC748" i="1"/>
  <c r="Y748" i="1"/>
  <c r="Z748" i="1" s="1"/>
  <c r="N748" i="1"/>
  <c r="AL747" i="1"/>
  <c r="AM747" i="1" s="1"/>
  <c r="AK747" i="1"/>
  <c r="AJ747" i="1"/>
  <c r="AF747" i="1"/>
  <c r="AC747" i="1"/>
  <c r="AG747" i="1" s="1"/>
  <c r="AH747" i="1" s="1"/>
  <c r="Y747" i="1"/>
  <c r="Z747" i="1" s="1"/>
  <c r="N747" i="1"/>
  <c r="AL746" i="1"/>
  <c r="AM746" i="1" s="1"/>
  <c r="AK746" i="1"/>
  <c r="AJ746" i="1"/>
  <c r="AF746" i="1"/>
  <c r="AC746" i="1"/>
  <c r="AG746" i="1" s="1"/>
  <c r="AH746" i="1" s="1"/>
  <c r="Y746" i="1"/>
  <c r="Z746" i="1" s="1"/>
  <c r="N746" i="1"/>
  <c r="AL745" i="1"/>
  <c r="AM745" i="1" s="1"/>
  <c r="AK745" i="1"/>
  <c r="AJ745" i="1"/>
  <c r="AF745" i="1"/>
  <c r="AC745" i="1"/>
  <c r="AG745" i="1" s="1"/>
  <c r="AH745" i="1" s="1"/>
  <c r="Y745" i="1"/>
  <c r="Z745" i="1" s="1"/>
  <c r="N745" i="1"/>
  <c r="AL744" i="1"/>
  <c r="AM744" i="1" s="1"/>
  <c r="AK744" i="1"/>
  <c r="AJ744" i="1"/>
  <c r="AF744" i="1"/>
  <c r="AC744" i="1"/>
  <c r="AG744" i="1" s="1"/>
  <c r="AH744" i="1" s="1"/>
  <c r="Y744" i="1"/>
  <c r="Z744" i="1" s="1"/>
  <c r="N744" i="1"/>
  <c r="AL743" i="1"/>
  <c r="AM743" i="1" s="1"/>
  <c r="AK743" i="1"/>
  <c r="AJ743" i="1"/>
  <c r="AF743" i="1"/>
  <c r="AC743" i="1"/>
  <c r="AG743" i="1" s="1"/>
  <c r="AH743" i="1" s="1"/>
  <c r="Y743" i="1"/>
  <c r="Z743" i="1" s="1"/>
  <c r="N743" i="1"/>
  <c r="AJ742" i="1"/>
  <c r="AF742" i="1"/>
  <c r="AC742" i="1"/>
  <c r="AG742" i="1" s="1"/>
  <c r="AH742" i="1" s="1"/>
  <c r="AK742" i="1" s="1"/>
  <c r="AL742" i="1" s="1"/>
  <c r="AM742" i="1" s="1"/>
  <c r="Y742" i="1"/>
  <c r="Z742" i="1" s="1"/>
  <c r="N742" i="1"/>
  <c r="AJ741" i="1"/>
  <c r="AF741" i="1"/>
  <c r="AC741" i="1"/>
  <c r="AG741" i="1" s="1"/>
  <c r="AH741" i="1" s="1"/>
  <c r="AK741" i="1" s="1"/>
  <c r="AL741" i="1" s="1"/>
  <c r="AM741" i="1" s="1"/>
  <c r="Y741" i="1"/>
  <c r="Z741" i="1" s="1"/>
  <c r="N741" i="1"/>
  <c r="AJ740" i="1"/>
  <c r="AF740" i="1"/>
  <c r="AC740" i="1"/>
  <c r="AG740" i="1" s="1"/>
  <c r="AH740" i="1" s="1"/>
  <c r="AK740" i="1" s="1"/>
  <c r="AL740" i="1" s="1"/>
  <c r="AM740" i="1" s="1"/>
  <c r="Y740" i="1"/>
  <c r="Z740" i="1" s="1"/>
  <c r="N740" i="1"/>
  <c r="AJ739" i="1"/>
  <c r="AF739" i="1"/>
  <c r="AC739" i="1"/>
  <c r="AG739" i="1" s="1"/>
  <c r="AH739" i="1" s="1"/>
  <c r="AK739" i="1" s="1"/>
  <c r="AL739" i="1" s="1"/>
  <c r="AM739" i="1" s="1"/>
  <c r="Y739" i="1"/>
  <c r="Z739" i="1" s="1"/>
  <c r="N739" i="1"/>
  <c r="AJ738" i="1"/>
  <c r="AF738" i="1"/>
  <c r="AC738" i="1"/>
  <c r="AG738" i="1" s="1"/>
  <c r="AH738" i="1" s="1"/>
  <c r="AK738" i="1" s="1"/>
  <c r="AL738" i="1" s="1"/>
  <c r="AM738" i="1" s="1"/>
  <c r="Y738" i="1"/>
  <c r="Z738" i="1" s="1"/>
  <c r="N738" i="1"/>
  <c r="AJ737" i="1"/>
  <c r="AF737" i="1"/>
  <c r="AC737" i="1"/>
  <c r="AG737" i="1" s="1"/>
  <c r="AH737" i="1" s="1"/>
  <c r="AK737" i="1" s="1"/>
  <c r="AL737" i="1" s="1"/>
  <c r="AM737" i="1" s="1"/>
  <c r="Y737" i="1"/>
  <c r="Z737" i="1" s="1"/>
  <c r="N737" i="1"/>
  <c r="AJ736" i="1"/>
  <c r="AF736" i="1"/>
  <c r="AC736" i="1"/>
  <c r="AG736" i="1" s="1"/>
  <c r="AH736" i="1" s="1"/>
  <c r="AK736" i="1" s="1"/>
  <c r="AL736" i="1" s="1"/>
  <c r="AM736" i="1" s="1"/>
  <c r="Y736" i="1"/>
  <c r="Z736" i="1" s="1"/>
  <c r="N736" i="1"/>
  <c r="AJ735" i="1"/>
  <c r="AF735" i="1"/>
  <c r="AC735" i="1"/>
  <c r="AG735" i="1" s="1"/>
  <c r="AH735" i="1" s="1"/>
  <c r="AK735" i="1" s="1"/>
  <c r="AL735" i="1" s="1"/>
  <c r="AM735" i="1" s="1"/>
  <c r="Y735" i="1"/>
  <c r="Z735" i="1" s="1"/>
  <c r="N735" i="1"/>
  <c r="AJ734" i="1"/>
  <c r="AG734" i="1"/>
  <c r="AH734" i="1" s="1"/>
  <c r="AK734" i="1" s="1"/>
  <c r="AL734" i="1" s="1"/>
  <c r="AM734" i="1" s="1"/>
  <c r="AF734" i="1"/>
  <c r="AC734" i="1"/>
  <c r="Y734" i="1"/>
  <c r="Z734" i="1" s="1"/>
  <c r="N734" i="1"/>
  <c r="AJ733" i="1"/>
  <c r="AF733" i="1"/>
  <c r="AC733" i="1"/>
  <c r="AG733" i="1" s="1"/>
  <c r="AH733" i="1" s="1"/>
  <c r="AK733" i="1" s="1"/>
  <c r="AL733" i="1" s="1"/>
  <c r="AM733" i="1" s="1"/>
  <c r="Y733" i="1"/>
  <c r="Z733" i="1" s="1"/>
  <c r="N733" i="1"/>
  <c r="AJ732" i="1"/>
  <c r="AF732" i="1"/>
  <c r="AC732" i="1"/>
  <c r="AG732" i="1" s="1"/>
  <c r="AH732" i="1" s="1"/>
  <c r="AK732" i="1" s="1"/>
  <c r="AL732" i="1" s="1"/>
  <c r="AM732" i="1" s="1"/>
  <c r="Y732" i="1"/>
  <c r="Z732" i="1" s="1"/>
  <c r="N732" i="1"/>
  <c r="AL731" i="1"/>
  <c r="AM731" i="1" s="1"/>
  <c r="AK731" i="1"/>
  <c r="AJ731" i="1"/>
  <c r="AF731" i="1"/>
  <c r="AC731" i="1"/>
  <c r="AG731" i="1" s="1"/>
  <c r="AH731" i="1" s="1"/>
  <c r="Y731" i="1"/>
  <c r="Z731" i="1" s="1"/>
  <c r="N731" i="1"/>
  <c r="AJ730" i="1"/>
  <c r="AF730" i="1"/>
  <c r="AC730" i="1"/>
  <c r="AG730" i="1" s="1"/>
  <c r="AH730" i="1" s="1"/>
  <c r="AK730" i="1" s="1"/>
  <c r="AL730" i="1" s="1"/>
  <c r="AM730" i="1" s="1"/>
  <c r="Y730" i="1"/>
  <c r="Z730" i="1" s="1"/>
  <c r="N730" i="1"/>
  <c r="AJ729" i="1"/>
  <c r="AF729" i="1"/>
  <c r="AC729" i="1"/>
  <c r="AG729" i="1" s="1"/>
  <c r="AH729" i="1" s="1"/>
  <c r="AK729" i="1" s="1"/>
  <c r="AL729" i="1" s="1"/>
  <c r="AM729" i="1" s="1"/>
  <c r="Y729" i="1"/>
  <c r="Z729" i="1" s="1"/>
  <c r="N729" i="1"/>
  <c r="AJ728" i="1"/>
  <c r="AF728" i="1"/>
  <c r="AC728" i="1"/>
  <c r="AG728" i="1" s="1"/>
  <c r="AH728" i="1" s="1"/>
  <c r="AK728" i="1" s="1"/>
  <c r="AL728" i="1" s="1"/>
  <c r="AM728" i="1" s="1"/>
  <c r="Y728" i="1"/>
  <c r="Z728" i="1" s="1"/>
  <c r="N728" i="1"/>
  <c r="AJ727" i="1"/>
  <c r="AF727" i="1"/>
  <c r="AC727" i="1"/>
  <c r="AG727" i="1" s="1"/>
  <c r="AH727" i="1" s="1"/>
  <c r="AK727" i="1" s="1"/>
  <c r="AL727" i="1" s="1"/>
  <c r="AM727" i="1" s="1"/>
  <c r="Y727" i="1"/>
  <c r="Z727" i="1" s="1"/>
  <c r="N727" i="1"/>
  <c r="AL726" i="1"/>
  <c r="AK726" i="1"/>
  <c r="AJ726" i="1"/>
  <c r="AH726" i="1"/>
  <c r="AF726" i="1"/>
  <c r="AC726" i="1"/>
  <c r="AG726" i="1" s="1"/>
  <c r="AM726" i="1" s="1"/>
  <c r="AN726" i="1" s="1"/>
  <c r="Y726" i="1"/>
  <c r="Z726" i="1" s="1"/>
  <c r="N726" i="1"/>
  <c r="AJ725" i="1"/>
  <c r="AF725" i="1"/>
  <c r="AC725" i="1"/>
  <c r="AG725" i="1" s="1"/>
  <c r="AH725" i="1" s="1"/>
  <c r="AK725" i="1" s="1"/>
  <c r="AL725" i="1" s="1"/>
  <c r="AM725" i="1" s="1"/>
  <c r="Y725" i="1"/>
  <c r="Z725" i="1" s="1"/>
  <c r="N725" i="1"/>
  <c r="AJ724" i="1"/>
  <c r="AF724" i="1"/>
  <c r="AC724" i="1"/>
  <c r="AG724" i="1" s="1"/>
  <c r="AH724" i="1" s="1"/>
  <c r="AK724" i="1" s="1"/>
  <c r="AL724" i="1" s="1"/>
  <c r="AM724" i="1" s="1"/>
  <c r="Y724" i="1"/>
  <c r="Z724" i="1" s="1"/>
  <c r="N724" i="1"/>
  <c r="AL723" i="1"/>
  <c r="AJ723" i="1"/>
  <c r="AF723" i="1"/>
  <c r="AC723" i="1"/>
  <c r="AG723" i="1" s="1"/>
  <c r="AH723" i="1" s="1"/>
  <c r="Y723" i="1"/>
  <c r="Z723" i="1" s="1"/>
  <c r="N723" i="1"/>
  <c r="AJ722" i="1"/>
  <c r="AF722" i="1"/>
  <c r="AC722" i="1"/>
  <c r="AG722" i="1" s="1"/>
  <c r="AH722" i="1" s="1"/>
  <c r="AK722" i="1" s="1"/>
  <c r="AL722" i="1" s="1"/>
  <c r="AM722" i="1" s="1"/>
  <c r="Y722" i="1"/>
  <c r="Z722" i="1" s="1"/>
  <c r="N722" i="1"/>
  <c r="AJ721" i="1"/>
  <c r="AF721" i="1"/>
  <c r="AC721" i="1"/>
  <c r="AG721" i="1" s="1"/>
  <c r="AH721" i="1" s="1"/>
  <c r="AK721" i="1" s="1"/>
  <c r="AL721" i="1" s="1"/>
  <c r="AM721" i="1" s="1"/>
  <c r="Y721" i="1"/>
  <c r="Z721" i="1" s="1"/>
  <c r="N721" i="1"/>
  <c r="AI720" i="1"/>
  <c r="AJ720" i="1" s="1"/>
  <c r="AH720" i="1"/>
  <c r="AF720" i="1"/>
  <c r="AC720" i="1"/>
  <c r="AG720" i="1" s="1"/>
  <c r="AM720" i="1" s="1"/>
  <c r="AN720" i="1" s="1"/>
  <c r="Y720" i="1"/>
  <c r="Z720" i="1" s="1"/>
  <c r="N720" i="1"/>
  <c r="AJ719" i="1"/>
  <c r="AF719" i="1"/>
  <c r="AC719" i="1"/>
  <c r="AG719" i="1" s="1"/>
  <c r="AH719" i="1" s="1"/>
  <c r="AK719" i="1" s="1"/>
  <c r="AL719" i="1" s="1"/>
  <c r="AM719" i="1" s="1"/>
  <c r="Y719" i="1"/>
  <c r="Z719" i="1" s="1"/>
  <c r="N719" i="1"/>
  <c r="AJ718" i="1"/>
  <c r="AF718" i="1"/>
  <c r="AC718" i="1"/>
  <c r="AG718" i="1" s="1"/>
  <c r="AH718" i="1" s="1"/>
  <c r="AK718" i="1" s="1"/>
  <c r="AL718" i="1" s="1"/>
  <c r="AM718" i="1" s="1"/>
  <c r="Y718" i="1"/>
  <c r="Z718" i="1" s="1"/>
  <c r="N718" i="1"/>
  <c r="AJ717" i="1"/>
  <c r="AF717" i="1"/>
  <c r="AC717" i="1"/>
  <c r="AG717" i="1" s="1"/>
  <c r="AH717" i="1" s="1"/>
  <c r="AK717" i="1" s="1"/>
  <c r="AL717" i="1" s="1"/>
  <c r="AM717" i="1" s="1"/>
  <c r="Y717" i="1"/>
  <c r="Z717" i="1" s="1"/>
  <c r="N717" i="1"/>
  <c r="AJ716" i="1"/>
  <c r="AF716" i="1"/>
  <c r="AC716" i="1"/>
  <c r="AG716" i="1" s="1"/>
  <c r="AH716" i="1" s="1"/>
  <c r="AK716" i="1" s="1"/>
  <c r="AL716" i="1" s="1"/>
  <c r="AM716" i="1" s="1"/>
  <c r="Y716" i="1"/>
  <c r="Z716" i="1" s="1"/>
  <c r="N716" i="1"/>
  <c r="AJ715" i="1"/>
  <c r="AF715" i="1"/>
  <c r="AC715" i="1"/>
  <c r="AG715" i="1" s="1"/>
  <c r="AH715" i="1" s="1"/>
  <c r="AK715" i="1" s="1"/>
  <c r="AL715" i="1" s="1"/>
  <c r="AM715" i="1" s="1"/>
  <c r="AN715" i="1" s="1"/>
  <c r="Y715" i="1"/>
  <c r="Z715" i="1" s="1"/>
  <c r="N715" i="1"/>
  <c r="AJ714" i="1"/>
  <c r="AF714" i="1"/>
  <c r="AC714" i="1"/>
  <c r="AG714" i="1" s="1"/>
  <c r="AH714" i="1" s="1"/>
  <c r="AK714" i="1" s="1"/>
  <c r="AL714" i="1" s="1"/>
  <c r="AM714" i="1" s="1"/>
  <c r="AN714" i="1" s="1"/>
  <c r="Y714" i="1"/>
  <c r="Z714" i="1" s="1"/>
  <c r="N714" i="1"/>
  <c r="AJ713" i="1"/>
  <c r="AF713" i="1"/>
  <c r="AC713" i="1"/>
  <c r="AG713" i="1" s="1"/>
  <c r="AH713" i="1" s="1"/>
  <c r="AK713" i="1" s="1"/>
  <c r="AL713" i="1" s="1"/>
  <c r="AM713" i="1" s="1"/>
  <c r="AN713" i="1" s="1"/>
  <c r="Y713" i="1"/>
  <c r="Z713" i="1" s="1"/>
  <c r="N713" i="1"/>
  <c r="AJ712" i="1"/>
  <c r="AF712" i="1"/>
  <c r="AC712" i="1"/>
  <c r="AG712" i="1" s="1"/>
  <c r="AH712" i="1" s="1"/>
  <c r="AK712" i="1" s="1"/>
  <c r="AL712" i="1" s="1"/>
  <c r="AM712" i="1" s="1"/>
  <c r="AN712" i="1" s="1"/>
  <c r="Y712" i="1"/>
  <c r="Z712" i="1" s="1"/>
  <c r="N712" i="1"/>
  <c r="AL711" i="1"/>
  <c r="AJ711" i="1"/>
  <c r="AF711" i="1"/>
  <c r="AC711" i="1"/>
  <c r="AG711" i="1" s="1"/>
  <c r="AH711" i="1" s="1"/>
  <c r="Y711" i="1"/>
  <c r="Z711" i="1" s="1"/>
  <c r="N711" i="1"/>
  <c r="AJ710" i="1"/>
  <c r="AF710" i="1"/>
  <c r="AC710" i="1"/>
  <c r="AG710" i="1" s="1"/>
  <c r="AH710" i="1" s="1"/>
  <c r="AK710" i="1" s="1"/>
  <c r="AL710" i="1" s="1"/>
  <c r="AM710" i="1" s="1"/>
  <c r="AN710" i="1" s="1"/>
  <c r="Y710" i="1"/>
  <c r="Z710" i="1" s="1"/>
  <c r="N710" i="1"/>
  <c r="AJ709" i="1"/>
  <c r="AF709" i="1"/>
  <c r="AC709" i="1"/>
  <c r="AG709" i="1" s="1"/>
  <c r="AH709" i="1" s="1"/>
  <c r="AK709" i="1" s="1"/>
  <c r="AL709" i="1" s="1"/>
  <c r="AM709" i="1" s="1"/>
  <c r="AN709" i="1" s="1"/>
  <c r="Y709" i="1"/>
  <c r="Z709" i="1" s="1"/>
  <c r="N709" i="1"/>
  <c r="AJ708" i="1"/>
  <c r="AF708" i="1"/>
  <c r="AC708" i="1"/>
  <c r="AG708" i="1" s="1"/>
  <c r="AH708" i="1" s="1"/>
  <c r="AK708" i="1" s="1"/>
  <c r="AL708" i="1" s="1"/>
  <c r="AM708" i="1" s="1"/>
  <c r="AN708" i="1" s="1"/>
  <c r="Y708" i="1"/>
  <c r="Z708" i="1" s="1"/>
  <c r="N708" i="1"/>
  <c r="AJ707" i="1"/>
  <c r="AF707" i="1"/>
  <c r="AC707" i="1"/>
  <c r="AG707" i="1" s="1"/>
  <c r="AH707" i="1" s="1"/>
  <c r="AK707" i="1" s="1"/>
  <c r="AL707" i="1" s="1"/>
  <c r="AM707" i="1" s="1"/>
  <c r="AN707" i="1" s="1"/>
  <c r="Y707" i="1"/>
  <c r="Z707" i="1" s="1"/>
  <c r="N707" i="1"/>
  <c r="AJ706" i="1"/>
  <c r="AF706" i="1"/>
  <c r="AC706" i="1"/>
  <c r="AG706" i="1" s="1"/>
  <c r="AH706" i="1" s="1"/>
  <c r="AK706" i="1" s="1"/>
  <c r="AL706" i="1" s="1"/>
  <c r="AM706" i="1" s="1"/>
  <c r="AN706" i="1" s="1"/>
  <c r="Y706" i="1"/>
  <c r="Z706" i="1" s="1"/>
  <c r="N706" i="1"/>
  <c r="AJ705" i="1"/>
  <c r="AF705" i="1"/>
  <c r="AC705" i="1"/>
  <c r="AG705" i="1" s="1"/>
  <c r="AH705" i="1" s="1"/>
  <c r="AK705" i="1" s="1"/>
  <c r="AL705" i="1" s="1"/>
  <c r="AM705" i="1" s="1"/>
  <c r="AN705" i="1" s="1"/>
  <c r="Y705" i="1"/>
  <c r="Z705" i="1" s="1"/>
  <c r="N705" i="1"/>
  <c r="AJ704" i="1"/>
  <c r="AF704" i="1"/>
  <c r="AC704" i="1"/>
  <c r="AG704" i="1" s="1"/>
  <c r="AH704" i="1" s="1"/>
  <c r="AK704" i="1" s="1"/>
  <c r="AL704" i="1" s="1"/>
  <c r="AM704" i="1" s="1"/>
  <c r="AN704" i="1" s="1"/>
  <c r="Y704" i="1"/>
  <c r="Z704" i="1" s="1"/>
  <c r="N704" i="1"/>
  <c r="AJ703" i="1"/>
  <c r="AF703" i="1"/>
  <c r="AC703" i="1"/>
  <c r="AG703" i="1" s="1"/>
  <c r="AH703" i="1" s="1"/>
  <c r="AK703" i="1" s="1"/>
  <c r="AL703" i="1" s="1"/>
  <c r="AM703" i="1" s="1"/>
  <c r="AN703" i="1" s="1"/>
  <c r="Y703" i="1"/>
  <c r="Z703" i="1" s="1"/>
  <c r="N703" i="1"/>
  <c r="AL702" i="1"/>
  <c r="AM702" i="1" s="1"/>
  <c r="AK702" i="1"/>
  <c r="AJ702" i="1"/>
  <c r="AF702" i="1"/>
  <c r="AC702" i="1"/>
  <c r="AG702" i="1" s="1"/>
  <c r="AH702" i="1" s="1"/>
  <c r="Y702" i="1"/>
  <c r="Z702" i="1" s="1"/>
  <c r="N702" i="1"/>
  <c r="AJ701" i="1"/>
  <c r="AF701" i="1"/>
  <c r="AC701" i="1"/>
  <c r="AG701" i="1" s="1"/>
  <c r="AH701" i="1" s="1"/>
  <c r="AK701" i="1" s="1"/>
  <c r="AL701" i="1" s="1"/>
  <c r="AM701" i="1" s="1"/>
  <c r="AN701" i="1" s="1"/>
  <c r="Y701" i="1"/>
  <c r="Z701" i="1" s="1"/>
  <c r="N701" i="1"/>
  <c r="AJ700" i="1"/>
  <c r="AF700" i="1"/>
  <c r="AC700" i="1"/>
  <c r="AG700" i="1" s="1"/>
  <c r="AH700" i="1" s="1"/>
  <c r="AK700" i="1" s="1"/>
  <c r="AL700" i="1" s="1"/>
  <c r="AM700" i="1" s="1"/>
  <c r="Y700" i="1"/>
  <c r="Z700" i="1" s="1"/>
  <c r="N700" i="1"/>
  <c r="AL699" i="1"/>
  <c r="AJ699" i="1"/>
  <c r="AF699" i="1"/>
  <c r="AC699" i="1"/>
  <c r="AG699" i="1" s="1"/>
  <c r="AH699" i="1" s="1"/>
  <c r="AM699" i="1" s="1"/>
  <c r="AN699" i="1" s="1"/>
  <c r="Y699" i="1"/>
  <c r="Z699" i="1" s="1"/>
  <c r="N699" i="1"/>
  <c r="AJ698" i="1"/>
  <c r="AF698" i="1"/>
  <c r="AC698" i="1"/>
  <c r="AG698" i="1" s="1"/>
  <c r="AH698" i="1" s="1"/>
  <c r="AK698" i="1" s="1"/>
  <c r="AL698" i="1" s="1"/>
  <c r="AM698" i="1" s="1"/>
  <c r="AN698" i="1" s="1"/>
  <c r="Y698" i="1"/>
  <c r="Z698" i="1" s="1"/>
  <c r="N698" i="1"/>
  <c r="AJ697" i="1"/>
  <c r="AF697" i="1"/>
  <c r="AC697" i="1"/>
  <c r="AG697" i="1" s="1"/>
  <c r="AH697" i="1" s="1"/>
  <c r="AK697" i="1" s="1"/>
  <c r="AL697" i="1" s="1"/>
  <c r="AM697" i="1" s="1"/>
  <c r="Y697" i="1"/>
  <c r="Z697" i="1" s="1"/>
  <c r="N697" i="1"/>
  <c r="AJ696" i="1"/>
  <c r="AF696" i="1"/>
  <c r="AC696" i="1"/>
  <c r="AG696" i="1" s="1"/>
  <c r="AH696" i="1" s="1"/>
  <c r="AK696" i="1" s="1"/>
  <c r="AL696" i="1" s="1"/>
  <c r="AM696" i="1" s="1"/>
  <c r="AN696" i="1" s="1"/>
  <c r="Y696" i="1"/>
  <c r="Z696" i="1" s="1"/>
  <c r="N696" i="1"/>
  <c r="AJ695" i="1"/>
  <c r="AF695" i="1"/>
  <c r="AC695" i="1"/>
  <c r="AG695" i="1" s="1"/>
  <c r="AH695" i="1" s="1"/>
  <c r="AK695" i="1" s="1"/>
  <c r="AL695" i="1" s="1"/>
  <c r="AM695" i="1" s="1"/>
  <c r="AN695" i="1" s="1"/>
  <c r="Y695" i="1"/>
  <c r="Z695" i="1" s="1"/>
  <c r="N695" i="1"/>
  <c r="AJ694" i="1"/>
  <c r="AF694" i="1"/>
  <c r="AC694" i="1"/>
  <c r="AG694" i="1" s="1"/>
  <c r="AH694" i="1" s="1"/>
  <c r="AK694" i="1" s="1"/>
  <c r="AL694" i="1" s="1"/>
  <c r="AM694" i="1" s="1"/>
  <c r="AN694" i="1" s="1"/>
  <c r="Y694" i="1"/>
  <c r="Z694" i="1" s="1"/>
  <c r="N694" i="1"/>
  <c r="AL693" i="1"/>
  <c r="AM693" i="1" s="1"/>
  <c r="AK693" i="1"/>
  <c r="AJ693" i="1"/>
  <c r="AF693" i="1"/>
  <c r="AC693" i="1"/>
  <c r="AG693" i="1" s="1"/>
  <c r="AH693" i="1" s="1"/>
  <c r="Y693" i="1"/>
  <c r="Z693" i="1" s="1"/>
  <c r="N693" i="1"/>
  <c r="AL692" i="1"/>
  <c r="AM692" i="1" s="1"/>
  <c r="AK692" i="1"/>
  <c r="AJ692" i="1"/>
  <c r="AG692" i="1"/>
  <c r="AH692" i="1" s="1"/>
  <c r="AF692" i="1"/>
  <c r="AC692" i="1"/>
  <c r="Y692" i="1"/>
  <c r="Z692" i="1" s="1"/>
  <c r="N692" i="1"/>
  <c r="AJ691" i="1"/>
  <c r="AF691" i="1"/>
  <c r="AC691" i="1"/>
  <c r="AG691" i="1" s="1"/>
  <c r="AH691" i="1" s="1"/>
  <c r="AK691" i="1" s="1"/>
  <c r="AL691" i="1" s="1"/>
  <c r="AM691" i="1" s="1"/>
  <c r="AN691" i="1" s="1"/>
  <c r="Y691" i="1"/>
  <c r="Z691" i="1" s="1"/>
  <c r="N691" i="1"/>
  <c r="AJ690" i="1"/>
  <c r="AF690" i="1"/>
  <c r="AC690" i="1"/>
  <c r="AG690" i="1" s="1"/>
  <c r="AH690" i="1" s="1"/>
  <c r="AK690" i="1" s="1"/>
  <c r="AL690" i="1" s="1"/>
  <c r="AM690" i="1" s="1"/>
  <c r="AN690" i="1" s="1"/>
  <c r="Y690" i="1"/>
  <c r="Z690" i="1" s="1"/>
  <c r="N690" i="1"/>
  <c r="AJ689" i="1"/>
  <c r="AF689" i="1"/>
  <c r="AC689" i="1"/>
  <c r="AG689" i="1" s="1"/>
  <c r="AH689" i="1" s="1"/>
  <c r="AK689" i="1" s="1"/>
  <c r="AL689" i="1" s="1"/>
  <c r="AM689" i="1" s="1"/>
  <c r="Y689" i="1"/>
  <c r="Z689" i="1" s="1"/>
  <c r="N689" i="1"/>
  <c r="AJ688" i="1"/>
  <c r="AF688" i="1"/>
  <c r="AC688" i="1"/>
  <c r="AG688" i="1" s="1"/>
  <c r="AH688" i="1" s="1"/>
  <c r="AK688" i="1" s="1"/>
  <c r="AL688" i="1" s="1"/>
  <c r="AM688" i="1" s="1"/>
  <c r="AN688" i="1" s="1"/>
  <c r="Y688" i="1"/>
  <c r="Z688" i="1" s="1"/>
  <c r="N688" i="1"/>
  <c r="AJ687" i="1"/>
  <c r="AF687" i="1"/>
  <c r="AC687" i="1"/>
  <c r="AG687" i="1" s="1"/>
  <c r="AH687" i="1" s="1"/>
  <c r="AK687" i="1" s="1"/>
  <c r="AL687" i="1" s="1"/>
  <c r="AM687" i="1" s="1"/>
  <c r="Y687" i="1"/>
  <c r="Z687" i="1" s="1"/>
  <c r="N687" i="1"/>
  <c r="AL686" i="1"/>
  <c r="AJ686" i="1"/>
  <c r="AF686" i="1"/>
  <c r="AC686" i="1"/>
  <c r="AG686" i="1" s="1"/>
  <c r="AH686" i="1" s="1"/>
  <c r="Y686" i="1"/>
  <c r="Z686" i="1" s="1"/>
  <c r="N686" i="1"/>
  <c r="AJ685" i="1"/>
  <c r="AF685" i="1"/>
  <c r="AC685" i="1"/>
  <c r="AG685" i="1" s="1"/>
  <c r="AH685" i="1" s="1"/>
  <c r="AK685" i="1" s="1"/>
  <c r="AL685" i="1" s="1"/>
  <c r="AM685" i="1" s="1"/>
  <c r="AN685" i="1" s="1"/>
  <c r="Y685" i="1"/>
  <c r="Z685" i="1" s="1"/>
  <c r="N685" i="1"/>
  <c r="AJ684" i="1"/>
  <c r="AF684" i="1"/>
  <c r="AC684" i="1"/>
  <c r="AG684" i="1" s="1"/>
  <c r="AH684" i="1" s="1"/>
  <c r="AK684" i="1" s="1"/>
  <c r="AL684" i="1" s="1"/>
  <c r="AM684" i="1" s="1"/>
  <c r="AN684" i="1" s="1"/>
  <c r="Y684" i="1"/>
  <c r="Z684" i="1" s="1"/>
  <c r="N684" i="1"/>
  <c r="AJ683" i="1"/>
  <c r="AF683" i="1"/>
  <c r="AC683" i="1"/>
  <c r="AG683" i="1" s="1"/>
  <c r="AH683" i="1" s="1"/>
  <c r="AK683" i="1" s="1"/>
  <c r="AL683" i="1" s="1"/>
  <c r="AM683" i="1" s="1"/>
  <c r="AN683" i="1" s="1"/>
  <c r="Y683" i="1"/>
  <c r="Z683" i="1" s="1"/>
  <c r="N683" i="1"/>
  <c r="AJ682" i="1"/>
  <c r="AF682" i="1"/>
  <c r="AC682" i="1"/>
  <c r="AG682" i="1" s="1"/>
  <c r="AH682" i="1" s="1"/>
  <c r="AK682" i="1" s="1"/>
  <c r="AL682" i="1" s="1"/>
  <c r="AM682" i="1" s="1"/>
  <c r="Y682" i="1"/>
  <c r="Z682" i="1" s="1"/>
  <c r="N682" i="1"/>
  <c r="AJ681" i="1"/>
  <c r="AF681" i="1"/>
  <c r="AC681" i="1"/>
  <c r="AG681" i="1" s="1"/>
  <c r="AH681" i="1" s="1"/>
  <c r="AK681" i="1" s="1"/>
  <c r="AL681" i="1" s="1"/>
  <c r="AM681" i="1" s="1"/>
  <c r="Y681" i="1"/>
  <c r="Z681" i="1" s="1"/>
  <c r="N681" i="1"/>
  <c r="AL680" i="1"/>
  <c r="AJ680" i="1"/>
  <c r="AF680" i="1"/>
  <c r="AC680" i="1"/>
  <c r="AG680" i="1" s="1"/>
  <c r="AH680" i="1" s="1"/>
  <c r="Y680" i="1"/>
  <c r="Z680" i="1" s="1"/>
  <c r="N680" i="1"/>
  <c r="AL679" i="1"/>
  <c r="AJ679" i="1"/>
  <c r="AF679" i="1"/>
  <c r="AC679" i="1"/>
  <c r="AG679" i="1" s="1"/>
  <c r="AH679" i="1" s="1"/>
  <c r="AM679" i="1" s="1"/>
  <c r="AN679" i="1" s="1"/>
  <c r="Y679" i="1"/>
  <c r="Z679" i="1" s="1"/>
  <c r="N679" i="1"/>
  <c r="AJ678" i="1"/>
  <c r="AF678" i="1"/>
  <c r="AC678" i="1"/>
  <c r="AG678" i="1" s="1"/>
  <c r="AH678" i="1" s="1"/>
  <c r="AK678" i="1" s="1"/>
  <c r="AL678" i="1" s="1"/>
  <c r="AM678" i="1" s="1"/>
  <c r="AN678" i="1" s="1"/>
  <c r="Y678" i="1"/>
  <c r="Z678" i="1" s="1"/>
  <c r="N678" i="1"/>
  <c r="AJ677" i="1"/>
  <c r="AF677" i="1"/>
  <c r="AC677" i="1"/>
  <c r="AG677" i="1" s="1"/>
  <c r="AH677" i="1" s="1"/>
  <c r="AK677" i="1" s="1"/>
  <c r="AL677" i="1" s="1"/>
  <c r="AM677" i="1" s="1"/>
  <c r="Y677" i="1"/>
  <c r="Z677" i="1" s="1"/>
  <c r="N677" i="1"/>
  <c r="AJ676" i="1"/>
  <c r="AF676" i="1"/>
  <c r="AC676" i="1"/>
  <c r="AG676" i="1" s="1"/>
  <c r="AH676" i="1" s="1"/>
  <c r="AK676" i="1" s="1"/>
  <c r="AL676" i="1" s="1"/>
  <c r="AM676" i="1" s="1"/>
  <c r="AN676" i="1" s="1"/>
  <c r="Y676" i="1"/>
  <c r="Z676" i="1" s="1"/>
  <c r="N676" i="1"/>
  <c r="AJ675" i="1"/>
  <c r="AF675" i="1"/>
  <c r="AC675" i="1"/>
  <c r="AG675" i="1" s="1"/>
  <c r="AH675" i="1" s="1"/>
  <c r="AK675" i="1" s="1"/>
  <c r="AL675" i="1" s="1"/>
  <c r="AM675" i="1" s="1"/>
  <c r="AN675" i="1" s="1"/>
  <c r="Y675" i="1"/>
  <c r="Z675" i="1" s="1"/>
  <c r="N675" i="1"/>
  <c r="AJ674" i="1"/>
  <c r="AF674" i="1"/>
  <c r="AC674" i="1"/>
  <c r="AG674" i="1" s="1"/>
  <c r="AH674" i="1" s="1"/>
  <c r="AK674" i="1" s="1"/>
  <c r="AL674" i="1" s="1"/>
  <c r="AM674" i="1" s="1"/>
  <c r="Y674" i="1"/>
  <c r="Z674" i="1" s="1"/>
  <c r="N674" i="1"/>
  <c r="AJ673" i="1"/>
  <c r="AF673" i="1"/>
  <c r="AC673" i="1"/>
  <c r="AG673" i="1" s="1"/>
  <c r="AH673" i="1" s="1"/>
  <c r="AK673" i="1" s="1"/>
  <c r="AL673" i="1" s="1"/>
  <c r="AM673" i="1" s="1"/>
  <c r="Y673" i="1"/>
  <c r="Z673" i="1" s="1"/>
  <c r="N673" i="1"/>
  <c r="AL672" i="1"/>
  <c r="AJ672" i="1"/>
  <c r="AF672" i="1"/>
  <c r="AC672" i="1"/>
  <c r="AG672" i="1" s="1"/>
  <c r="AH672" i="1" s="1"/>
  <c r="AK672" i="1" s="1"/>
  <c r="Y672" i="1"/>
  <c r="Z672" i="1" s="1"/>
  <c r="N672" i="1"/>
  <c r="AJ671" i="1"/>
  <c r="AF671" i="1"/>
  <c r="AC671" i="1"/>
  <c r="AG671" i="1" s="1"/>
  <c r="AH671" i="1" s="1"/>
  <c r="AK671" i="1" s="1"/>
  <c r="AL671" i="1" s="1"/>
  <c r="AM671" i="1" s="1"/>
  <c r="AN671" i="1" s="1"/>
  <c r="Y671" i="1"/>
  <c r="Z671" i="1" s="1"/>
  <c r="N671" i="1"/>
  <c r="AJ670" i="1"/>
  <c r="AF670" i="1"/>
  <c r="AC670" i="1"/>
  <c r="AG670" i="1" s="1"/>
  <c r="AH670" i="1" s="1"/>
  <c r="AK670" i="1" s="1"/>
  <c r="AL670" i="1" s="1"/>
  <c r="AM670" i="1" s="1"/>
  <c r="AN670" i="1" s="1"/>
  <c r="Y670" i="1"/>
  <c r="Z670" i="1" s="1"/>
  <c r="N670" i="1"/>
  <c r="AJ669" i="1"/>
  <c r="AF669" i="1"/>
  <c r="AC669" i="1"/>
  <c r="AG669" i="1" s="1"/>
  <c r="AH669" i="1" s="1"/>
  <c r="AK669" i="1" s="1"/>
  <c r="AL669" i="1" s="1"/>
  <c r="AM669" i="1" s="1"/>
  <c r="AN669" i="1" s="1"/>
  <c r="Y669" i="1"/>
  <c r="Z669" i="1" s="1"/>
  <c r="N669" i="1"/>
  <c r="AJ668" i="1"/>
  <c r="AF668" i="1"/>
  <c r="AC668" i="1"/>
  <c r="AG668" i="1" s="1"/>
  <c r="AH668" i="1" s="1"/>
  <c r="AK668" i="1" s="1"/>
  <c r="AL668" i="1" s="1"/>
  <c r="AM668" i="1" s="1"/>
  <c r="AN668" i="1" s="1"/>
  <c r="Y668" i="1"/>
  <c r="Z668" i="1" s="1"/>
  <c r="N668" i="1"/>
  <c r="AJ667" i="1"/>
  <c r="AF667" i="1"/>
  <c r="AC667" i="1"/>
  <c r="AG667" i="1" s="1"/>
  <c r="AH667" i="1" s="1"/>
  <c r="AK667" i="1" s="1"/>
  <c r="AL667" i="1" s="1"/>
  <c r="AM667" i="1" s="1"/>
  <c r="Y667" i="1"/>
  <c r="Z667" i="1" s="1"/>
  <c r="N667" i="1"/>
  <c r="AJ666" i="1"/>
  <c r="AF666" i="1"/>
  <c r="AC666" i="1"/>
  <c r="AG666" i="1" s="1"/>
  <c r="AH666" i="1" s="1"/>
  <c r="AK666" i="1" s="1"/>
  <c r="AL666" i="1" s="1"/>
  <c r="AM666" i="1" s="1"/>
  <c r="AN666" i="1" s="1"/>
  <c r="Y666" i="1"/>
  <c r="Z666" i="1" s="1"/>
  <c r="N666" i="1"/>
  <c r="AJ665" i="1"/>
  <c r="AF665" i="1"/>
  <c r="AC665" i="1"/>
  <c r="AG665" i="1" s="1"/>
  <c r="AH665" i="1" s="1"/>
  <c r="AK665" i="1" s="1"/>
  <c r="AL665" i="1" s="1"/>
  <c r="AM665" i="1" s="1"/>
  <c r="AN665" i="1" s="1"/>
  <c r="Y665" i="1"/>
  <c r="Z665" i="1" s="1"/>
  <c r="N665" i="1"/>
  <c r="AJ664" i="1"/>
  <c r="AF664" i="1"/>
  <c r="AC664" i="1"/>
  <c r="AG664" i="1" s="1"/>
  <c r="AH664" i="1" s="1"/>
  <c r="AK664" i="1" s="1"/>
  <c r="AL664" i="1" s="1"/>
  <c r="AM664" i="1" s="1"/>
  <c r="AN664" i="1" s="1"/>
  <c r="Y664" i="1"/>
  <c r="Z664" i="1" s="1"/>
  <c r="N664" i="1"/>
  <c r="AJ663" i="1"/>
  <c r="AF663" i="1"/>
  <c r="AC663" i="1"/>
  <c r="AG663" i="1" s="1"/>
  <c r="AH663" i="1" s="1"/>
  <c r="AK663" i="1" s="1"/>
  <c r="AL663" i="1" s="1"/>
  <c r="AM663" i="1" s="1"/>
  <c r="AN663" i="1" s="1"/>
  <c r="Y663" i="1"/>
  <c r="Z663" i="1" s="1"/>
  <c r="N663" i="1"/>
  <c r="AJ662" i="1"/>
  <c r="AF662" i="1"/>
  <c r="AC662" i="1"/>
  <c r="AG662" i="1" s="1"/>
  <c r="AH662" i="1" s="1"/>
  <c r="AK662" i="1" s="1"/>
  <c r="AL662" i="1" s="1"/>
  <c r="AM662" i="1" s="1"/>
  <c r="AN662" i="1" s="1"/>
  <c r="Y662" i="1"/>
  <c r="Z662" i="1" s="1"/>
  <c r="N662" i="1"/>
  <c r="AJ661" i="1"/>
  <c r="AF661" i="1"/>
  <c r="AC661" i="1"/>
  <c r="AG661" i="1" s="1"/>
  <c r="AH661" i="1" s="1"/>
  <c r="AK661" i="1" s="1"/>
  <c r="AL661" i="1" s="1"/>
  <c r="AM661" i="1" s="1"/>
  <c r="AN661" i="1" s="1"/>
  <c r="Y661" i="1"/>
  <c r="Z661" i="1" s="1"/>
  <c r="N661" i="1"/>
  <c r="AJ660" i="1"/>
  <c r="AF660" i="1"/>
  <c r="AC660" i="1"/>
  <c r="AG660" i="1" s="1"/>
  <c r="AH660" i="1" s="1"/>
  <c r="AK660" i="1" s="1"/>
  <c r="AL660" i="1" s="1"/>
  <c r="AM660" i="1" s="1"/>
  <c r="AN660" i="1" s="1"/>
  <c r="Y660" i="1"/>
  <c r="Z660" i="1" s="1"/>
  <c r="N660" i="1"/>
  <c r="AJ659" i="1"/>
  <c r="AF659" i="1"/>
  <c r="AC659" i="1"/>
  <c r="AG659" i="1" s="1"/>
  <c r="AH659" i="1" s="1"/>
  <c r="AK659" i="1" s="1"/>
  <c r="AL659" i="1" s="1"/>
  <c r="AM659" i="1" s="1"/>
  <c r="AN659" i="1" s="1"/>
  <c r="Y659" i="1"/>
  <c r="Z659" i="1" s="1"/>
  <c r="N659" i="1"/>
  <c r="AJ658" i="1"/>
  <c r="AF658" i="1"/>
  <c r="AC658" i="1"/>
  <c r="AG658" i="1" s="1"/>
  <c r="AH658" i="1" s="1"/>
  <c r="AK658" i="1" s="1"/>
  <c r="AL658" i="1" s="1"/>
  <c r="AM658" i="1" s="1"/>
  <c r="AN658" i="1" s="1"/>
  <c r="Y658" i="1"/>
  <c r="Z658" i="1" s="1"/>
  <c r="N658" i="1"/>
  <c r="AJ657" i="1"/>
  <c r="AF657" i="1"/>
  <c r="AC657" i="1"/>
  <c r="AG657" i="1" s="1"/>
  <c r="AH657" i="1" s="1"/>
  <c r="AK657" i="1" s="1"/>
  <c r="AL657" i="1" s="1"/>
  <c r="AM657" i="1" s="1"/>
  <c r="Y657" i="1"/>
  <c r="Z657" i="1" s="1"/>
  <c r="N657" i="1"/>
  <c r="AI656" i="1"/>
  <c r="AL656" i="1" s="1"/>
  <c r="AH656" i="1"/>
  <c r="AF656" i="1"/>
  <c r="AC656" i="1"/>
  <c r="AG656" i="1" s="1"/>
  <c r="AM656" i="1" s="1"/>
  <c r="AN656" i="1" s="1"/>
  <c r="Y656" i="1"/>
  <c r="Z656" i="1" s="1"/>
  <c r="N656" i="1"/>
  <c r="AJ655" i="1"/>
  <c r="AF655" i="1"/>
  <c r="AC655" i="1"/>
  <c r="AG655" i="1" s="1"/>
  <c r="AH655" i="1" s="1"/>
  <c r="AK655" i="1" s="1"/>
  <c r="AL655" i="1" s="1"/>
  <c r="AM655" i="1" s="1"/>
  <c r="AN655" i="1" s="1"/>
  <c r="Y655" i="1"/>
  <c r="Z655" i="1" s="1"/>
  <c r="N655" i="1"/>
  <c r="AL654" i="1"/>
  <c r="AK654" i="1"/>
  <c r="AJ654" i="1"/>
  <c r="AH654" i="1"/>
  <c r="AG654" i="1"/>
  <c r="AM654" i="1" s="1"/>
  <c r="AN654" i="1" s="1"/>
  <c r="AF654" i="1"/>
  <c r="AC654" i="1"/>
  <c r="Y654" i="1"/>
  <c r="Z654" i="1" s="1"/>
  <c r="N654" i="1"/>
  <c r="AI653" i="1"/>
  <c r="AL653" i="1" s="1"/>
  <c r="AH653" i="1"/>
  <c r="AG653" i="1"/>
  <c r="AM653" i="1" s="1"/>
  <c r="AN653" i="1" s="1"/>
  <c r="AF653" i="1"/>
  <c r="AC653" i="1"/>
  <c r="Y653" i="1"/>
  <c r="Z653" i="1" s="1"/>
  <c r="N653" i="1"/>
  <c r="AN682" i="1" l="1"/>
  <c r="AN689" i="1"/>
  <c r="AN716" i="1"/>
  <c r="AN721" i="1"/>
  <c r="AN727" i="1"/>
  <c r="AN677" i="1"/>
  <c r="AN681" i="1"/>
  <c r="AN742" i="1"/>
  <c r="AN657" i="1"/>
  <c r="AN722" i="1"/>
  <c r="AN732" i="1"/>
  <c r="AN735" i="1"/>
  <c r="AN739" i="1"/>
  <c r="AN741" i="1"/>
  <c r="AN674" i="1"/>
  <c r="AN730" i="1"/>
  <c r="AN751" i="1"/>
  <c r="AN717" i="1"/>
  <c r="AN728" i="1"/>
  <c r="AN745" i="1"/>
  <c r="AN758" i="1"/>
  <c r="AN783" i="1"/>
  <c r="AN673" i="1"/>
  <c r="AN697" i="1"/>
  <c r="AN738" i="1"/>
  <c r="AN740" i="1"/>
  <c r="AN743" i="1"/>
  <c r="AN754" i="1"/>
  <c r="AN775" i="1"/>
  <c r="AK679" i="1"/>
  <c r="AN731" i="1"/>
  <c r="AN762" i="1"/>
  <c r="AN770" i="1"/>
  <c r="AN781" i="1"/>
  <c r="AN784" i="1"/>
  <c r="AN764" i="1"/>
  <c r="AN793" i="1"/>
  <c r="AN692" i="1"/>
  <c r="AN724" i="1"/>
  <c r="AN736" i="1"/>
  <c r="AN753" i="1"/>
  <c r="AN759" i="1"/>
  <c r="AN767" i="1"/>
  <c r="AN752" i="1"/>
  <c r="AN755" i="1"/>
  <c r="AN768" i="1"/>
  <c r="AN771" i="1"/>
  <c r="AK720" i="1"/>
  <c r="AN773" i="1"/>
  <c r="AN787" i="1"/>
  <c r="AN667" i="1"/>
  <c r="AN719" i="1"/>
  <c r="AN725" i="1"/>
  <c r="AN734" i="1"/>
  <c r="AN737" i="1"/>
  <c r="AN760" i="1"/>
  <c r="AN776" i="1"/>
  <c r="AN733" i="1"/>
  <c r="AJ656" i="1"/>
  <c r="AN702" i="1"/>
  <c r="AN718" i="1"/>
  <c r="AN729" i="1"/>
  <c r="AN761" i="1"/>
  <c r="AN765" i="1"/>
  <c r="AN777" i="1"/>
  <c r="AN788" i="1"/>
  <c r="AN792" i="1"/>
  <c r="AN794" i="1"/>
  <c r="AN757" i="1"/>
  <c r="AN763" i="1"/>
  <c r="AN782" i="1"/>
  <c r="AN786" i="1"/>
  <c r="AN746" i="1"/>
  <c r="AN750" i="1"/>
  <c r="AN778" i="1"/>
  <c r="AN789" i="1"/>
  <c r="AN791" i="1"/>
  <c r="AN766" i="1"/>
  <c r="AN774" i="1"/>
  <c r="AN780" i="1"/>
  <c r="AN747" i="1"/>
  <c r="AN769" i="1"/>
  <c r="AN779" i="1"/>
  <c r="AN785" i="1"/>
  <c r="AK680" i="1"/>
  <c r="AM680" i="1"/>
  <c r="AN680" i="1" s="1"/>
  <c r="AJ653" i="1"/>
  <c r="AN700" i="1"/>
  <c r="AK653" i="1"/>
  <c r="AM686" i="1"/>
  <c r="AN686" i="1" s="1"/>
  <c r="AK686" i="1"/>
  <c r="AK711" i="1"/>
  <c r="AM711" i="1"/>
  <c r="AN711" i="1" s="1"/>
  <c r="AK656" i="1"/>
  <c r="AM672" i="1"/>
  <c r="AN672" i="1" s="1"/>
  <c r="AN687" i="1"/>
  <c r="AK699" i="1"/>
  <c r="AN693" i="1"/>
  <c r="AK723" i="1"/>
  <c r="AM723" i="1"/>
  <c r="AN723" i="1" s="1"/>
  <c r="AL720" i="1"/>
  <c r="AN749" i="1"/>
  <c r="AN756" i="1"/>
  <c r="AN790" i="1"/>
  <c r="AN772" i="1"/>
  <c r="AN744" i="1"/>
  <c r="AL652" i="1" l="1"/>
  <c r="AM652" i="1" s="1"/>
  <c r="AK652" i="1"/>
  <c r="AJ652" i="1"/>
  <c r="AH652" i="1"/>
  <c r="AG652" i="1"/>
  <c r="AF652" i="1"/>
  <c r="AC652" i="1"/>
  <c r="Y652" i="1"/>
  <c r="Z652" i="1" s="1"/>
  <c r="N652" i="1"/>
  <c r="AL651" i="1"/>
  <c r="AM651" i="1" s="1"/>
  <c r="AK651" i="1"/>
  <c r="AJ651" i="1"/>
  <c r="AH651" i="1"/>
  <c r="AG651" i="1"/>
  <c r="AF651" i="1"/>
  <c r="AC651" i="1"/>
  <c r="Y651" i="1"/>
  <c r="Z651" i="1" s="1"/>
  <c r="N651" i="1"/>
  <c r="AL650" i="1"/>
  <c r="AM650" i="1" s="1"/>
  <c r="AK650" i="1"/>
  <c r="AJ650" i="1"/>
  <c r="AH650" i="1"/>
  <c r="AG650" i="1"/>
  <c r="AF650" i="1"/>
  <c r="AC650" i="1"/>
  <c r="Y650" i="1"/>
  <c r="Z650" i="1" s="1"/>
  <c r="AL649" i="1"/>
  <c r="AM649" i="1" s="1"/>
  <c r="AK649" i="1"/>
  <c r="AJ649" i="1"/>
  <c r="AF649" i="1"/>
  <c r="AC649" i="1"/>
  <c r="AG649" i="1" s="1"/>
  <c r="AH649" i="1" s="1"/>
  <c r="Y649" i="1"/>
  <c r="Z649" i="1" s="1"/>
  <c r="AL648" i="1"/>
  <c r="AM648" i="1" s="1"/>
  <c r="AK648" i="1"/>
  <c r="AJ648" i="1"/>
  <c r="AH648" i="1"/>
  <c r="AG648" i="1"/>
  <c r="AF648" i="1"/>
  <c r="AC648" i="1"/>
  <c r="Y648" i="1"/>
  <c r="Z648" i="1" s="1"/>
  <c r="AL647" i="1"/>
  <c r="AM647" i="1" s="1"/>
  <c r="AK647" i="1"/>
  <c r="AJ647" i="1"/>
  <c r="AF647" i="1"/>
  <c r="AC647" i="1"/>
  <c r="AG647" i="1" s="1"/>
  <c r="AH647" i="1" s="1"/>
  <c r="Y647" i="1"/>
  <c r="Z647" i="1" s="1"/>
  <c r="AL646" i="1"/>
  <c r="AM646" i="1" s="1"/>
  <c r="AK646" i="1"/>
  <c r="AJ646" i="1"/>
  <c r="AH646" i="1"/>
  <c r="AG646" i="1"/>
  <c r="AF646" i="1"/>
  <c r="AC646" i="1"/>
  <c r="Y646" i="1"/>
  <c r="Z646" i="1" s="1"/>
  <c r="AL645" i="1"/>
  <c r="AM645" i="1" s="1"/>
  <c r="AK645" i="1"/>
  <c r="AJ645" i="1"/>
  <c r="AF645" i="1"/>
  <c r="AC645" i="1"/>
  <c r="AG645" i="1" s="1"/>
  <c r="AH645" i="1" s="1"/>
  <c r="Y645" i="1"/>
  <c r="Z645" i="1" s="1"/>
  <c r="AL644" i="1"/>
  <c r="AM644" i="1" s="1"/>
  <c r="AK644" i="1"/>
  <c r="AJ644" i="1"/>
  <c r="AH644" i="1"/>
  <c r="AG644" i="1"/>
  <c r="AF644" i="1"/>
  <c r="AC644" i="1"/>
  <c r="Y644" i="1"/>
  <c r="Z644" i="1" s="1"/>
  <c r="AL643" i="1"/>
  <c r="AM643" i="1" s="1"/>
  <c r="AK643" i="1"/>
  <c r="AJ643" i="1"/>
  <c r="AF643" i="1"/>
  <c r="AC643" i="1"/>
  <c r="AG643" i="1" s="1"/>
  <c r="AH643" i="1" s="1"/>
  <c r="Y643" i="1"/>
  <c r="Z643" i="1" s="1"/>
  <c r="N643" i="1"/>
  <c r="AL642" i="1"/>
  <c r="AM642" i="1" s="1"/>
  <c r="AK642" i="1"/>
  <c r="AJ642" i="1"/>
  <c r="AF642" i="1"/>
  <c r="AC642" i="1"/>
  <c r="AG642" i="1" s="1"/>
  <c r="AH642" i="1" s="1"/>
  <c r="Y642" i="1"/>
  <c r="Z642" i="1" s="1"/>
  <c r="N642" i="1"/>
  <c r="AL641" i="1"/>
  <c r="AM641" i="1" s="1"/>
  <c r="AK641" i="1"/>
  <c r="AJ641" i="1"/>
  <c r="AF641" i="1"/>
  <c r="AC641" i="1"/>
  <c r="AG641" i="1" s="1"/>
  <c r="AH641" i="1" s="1"/>
  <c r="Y641" i="1"/>
  <c r="Z641" i="1" s="1"/>
  <c r="N641" i="1"/>
  <c r="AL640" i="1"/>
  <c r="AM640" i="1" s="1"/>
  <c r="AK640" i="1"/>
  <c r="AJ640" i="1"/>
  <c r="AF640" i="1"/>
  <c r="AC640" i="1"/>
  <c r="AG640" i="1" s="1"/>
  <c r="AH640" i="1" s="1"/>
  <c r="Y640" i="1"/>
  <c r="Z640" i="1" s="1"/>
  <c r="N640" i="1"/>
  <c r="AL639" i="1"/>
  <c r="AM639" i="1" s="1"/>
  <c r="AK639" i="1"/>
  <c r="AJ639" i="1"/>
  <c r="AF639" i="1"/>
  <c r="AC639" i="1"/>
  <c r="AG639" i="1" s="1"/>
  <c r="AH639" i="1" s="1"/>
  <c r="Y639" i="1"/>
  <c r="Z639" i="1" s="1"/>
  <c r="N639" i="1"/>
  <c r="AL638" i="1"/>
  <c r="AM638" i="1" s="1"/>
  <c r="AK638" i="1"/>
  <c r="AJ638" i="1"/>
  <c r="AF638" i="1"/>
  <c r="AC638" i="1"/>
  <c r="AG638" i="1" s="1"/>
  <c r="AH638" i="1" s="1"/>
  <c r="Y638" i="1"/>
  <c r="Z638" i="1" s="1"/>
  <c r="N638" i="1"/>
  <c r="AL637" i="1"/>
  <c r="AM637" i="1" s="1"/>
  <c r="AK637" i="1"/>
  <c r="AJ637" i="1"/>
  <c r="AF637" i="1"/>
  <c r="AC637" i="1"/>
  <c r="AG637" i="1" s="1"/>
  <c r="AH637" i="1" s="1"/>
  <c r="Y637" i="1"/>
  <c r="Z637" i="1" s="1"/>
  <c r="N637" i="1"/>
  <c r="AL636" i="1"/>
  <c r="AM636" i="1" s="1"/>
  <c r="AK636" i="1"/>
  <c r="AJ636" i="1"/>
  <c r="AF636" i="1"/>
  <c r="AC636" i="1"/>
  <c r="AG636" i="1" s="1"/>
  <c r="AH636" i="1" s="1"/>
  <c r="Y636" i="1"/>
  <c r="Z636" i="1" s="1"/>
  <c r="N636" i="1"/>
  <c r="AL635" i="1"/>
  <c r="AM635" i="1" s="1"/>
  <c r="AK635" i="1"/>
  <c r="AJ635" i="1"/>
  <c r="AF635" i="1"/>
  <c r="AC635" i="1"/>
  <c r="AG635" i="1" s="1"/>
  <c r="AH635" i="1" s="1"/>
  <c r="Y635" i="1"/>
  <c r="Z635" i="1" s="1"/>
  <c r="N635" i="1"/>
  <c r="AL634" i="1"/>
  <c r="AM634" i="1" s="1"/>
  <c r="AK634" i="1"/>
  <c r="AJ634" i="1"/>
  <c r="AF634" i="1"/>
  <c r="AC634" i="1"/>
  <c r="AG634" i="1" s="1"/>
  <c r="AH634" i="1" s="1"/>
  <c r="Y634" i="1"/>
  <c r="Z634" i="1" s="1"/>
  <c r="N634" i="1"/>
  <c r="AL633" i="1"/>
  <c r="AM633" i="1" s="1"/>
  <c r="AK633" i="1"/>
  <c r="AJ633" i="1"/>
  <c r="AF633" i="1"/>
  <c r="AC633" i="1"/>
  <c r="AG633" i="1" s="1"/>
  <c r="AH633" i="1" s="1"/>
  <c r="Y633" i="1"/>
  <c r="Z633" i="1" s="1"/>
  <c r="N633" i="1"/>
  <c r="AL632" i="1"/>
  <c r="AM632" i="1" s="1"/>
  <c r="AK632" i="1"/>
  <c r="AJ632" i="1"/>
  <c r="AF632" i="1"/>
  <c r="AC632" i="1"/>
  <c r="AG632" i="1" s="1"/>
  <c r="AH632" i="1" s="1"/>
  <c r="Y632" i="1"/>
  <c r="Z632" i="1" s="1"/>
  <c r="N632" i="1"/>
  <c r="AL631" i="1"/>
  <c r="AM631" i="1" s="1"/>
  <c r="AK631" i="1"/>
  <c r="AJ631" i="1"/>
  <c r="AF631" i="1"/>
  <c r="AC631" i="1"/>
  <c r="AG631" i="1" s="1"/>
  <c r="AH631" i="1" s="1"/>
  <c r="Y631" i="1"/>
  <c r="Z631" i="1" s="1"/>
  <c r="N631" i="1"/>
  <c r="AL630" i="1"/>
  <c r="AM630" i="1" s="1"/>
  <c r="AK630" i="1"/>
  <c r="AJ630" i="1"/>
  <c r="AF630" i="1"/>
  <c r="AC630" i="1"/>
  <c r="AG630" i="1" s="1"/>
  <c r="AH630" i="1" s="1"/>
  <c r="Y630" i="1"/>
  <c r="Z630" i="1" s="1"/>
  <c r="N630" i="1"/>
  <c r="AL629" i="1"/>
  <c r="AM629" i="1" s="1"/>
  <c r="AK629" i="1"/>
  <c r="AJ629" i="1"/>
  <c r="AF629" i="1"/>
  <c r="AC629" i="1"/>
  <c r="AG629" i="1" s="1"/>
  <c r="AH629" i="1" s="1"/>
  <c r="Y629" i="1"/>
  <c r="Z629" i="1" s="1"/>
  <c r="N629" i="1"/>
  <c r="AL628" i="1"/>
  <c r="AM628" i="1" s="1"/>
  <c r="AK628" i="1"/>
  <c r="AJ628" i="1"/>
  <c r="AF628" i="1"/>
  <c r="AC628" i="1"/>
  <c r="AG628" i="1" s="1"/>
  <c r="AH628" i="1" s="1"/>
  <c r="Y628" i="1"/>
  <c r="Z628" i="1" s="1"/>
  <c r="N628" i="1"/>
  <c r="AL627" i="1"/>
  <c r="AM627" i="1" s="1"/>
  <c r="AK627" i="1"/>
  <c r="AJ627" i="1"/>
  <c r="AF627" i="1"/>
  <c r="AC627" i="1"/>
  <c r="AG627" i="1" s="1"/>
  <c r="AH627" i="1" s="1"/>
  <c r="Y627" i="1"/>
  <c r="Z627" i="1" s="1"/>
  <c r="N627" i="1"/>
  <c r="AL626" i="1"/>
  <c r="AM626" i="1" s="1"/>
  <c r="AK626" i="1"/>
  <c r="AJ626" i="1"/>
  <c r="AF626" i="1"/>
  <c r="AC626" i="1"/>
  <c r="AG626" i="1" s="1"/>
  <c r="AH626" i="1" s="1"/>
  <c r="Y626" i="1"/>
  <c r="Z626" i="1" s="1"/>
  <c r="N626" i="1"/>
  <c r="AL625" i="1"/>
  <c r="AM625" i="1" s="1"/>
  <c r="AK625" i="1"/>
  <c r="AJ625" i="1"/>
  <c r="AF625" i="1"/>
  <c r="AC625" i="1"/>
  <c r="AG625" i="1" s="1"/>
  <c r="AH625" i="1" s="1"/>
  <c r="Y625" i="1"/>
  <c r="Z625" i="1" s="1"/>
  <c r="N625" i="1"/>
  <c r="AL624" i="1"/>
  <c r="AM624" i="1" s="1"/>
  <c r="AK624" i="1"/>
  <c r="AJ624" i="1"/>
  <c r="AG624" i="1"/>
  <c r="AH624" i="1" s="1"/>
  <c r="AF624" i="1"/>
  <c r="AC624" i="1"/>
  <c r="Y624" i="1"/>
  <c r="Z624" i="1" s="1"/>
  <c r="N624" i="1"/>
  <c r="AL623" i="1"/>
  <c r="AM623" i="1" s="1"/>
  <c r="AK623" i="1"/>
  <c r="AJ623" i="1"/>
  <c r="AF623" i="1"/>
  <c r="AC623" i="1"/>
  <c r="AG623" i="1" s="1"/>
  <c r="AH623" i="1" s="1"/>
  <c r="Y623" i="1"/>
  <c r="Z623" i="1" s="1"/>
  <c r="N623" i="1"/>
  <c r="AL622" i="1"/>
  <c r="AM622" i="1" s="1"/>
  <c r="AK622" i="1"/>
  <c r="AJ622" i="1"/>
  <c r="AF622" i="1"/>
  <c r="AC622" i="1"/>
  <c r="AG622" i="1" s="1"/>
  <c r="AH622" i="1" s="1"/>
  <c r="Y622" i="1"/>
  <c r="Z622" i="1" s="1"/>
  <c r="N622" i="1"/>
  <c r="AL621" i="1"/>
  <c r="AM621" i="1" s="1"/>
  <c r="AK621" i="1"/>
  <c r="AJ621" i="1"/>
  <c r="AF621" i="1"/>
  <c r="AC621" i="1"/>
  <c r="AG621" i="1" s="1"/>
  <c r="AH621" i="1" s="1"/>
  <c r="Y621" i="1"/>
  <c r="Z621" i="1" s="1"/>
  <c r="N621" i="1"/>
  <c r="AL620" i="1"/>
  <c r="AM620" i="1" s="1"/>
  <c r="AK620" i="1"/>
  <c r="AJ620" i="1"/>
  <c r="AF620" i="1"/>
  <c r="AC620" i="1"/>
  <c r="AG620" i="1" s="1"/>
  <c r="AH620" i="1" s="1"/>
  <c r="Y620" i="1"/>
  <c r="Z620" i="1" s="1"/>
  <c r="N620" i="1"/>
  <c r="AL619" i="1"/>
  <c r="AM619" i="1" s="1"/>
  <c r="AK619" i="1"/>
  <c r="AJ619" i="1"/>
  <c r="AF619" i="1"/>
  <c r="AC619" i="1"/>
  <c r="AG619" i="1" s="1"/>
  <c r="AH619" i="1" s="1"/>
  <c r="Y619" i="1"/>
  <c r="Z619" i="1" s="1"/>
  <c r="N619" i="1"/>
  <c r="AL618" i="1"/>
  <c r="AM618" i="1" s="1"/>
  <c r="AK618" i="1"/>
  <c r="AJ618" i="1"/>
  <c r="AF618" i="1"/>
  <c r="AC618" i="1"/>
  <c r="AG618" i="1" s="1"/>
  <c r="AH618" i="1" s="1"/>
  <c r="Y618" i="1"/>
  <c r="Z618" i="1" s="1"/>
  <c r="N618" i="1"/>
  <c r="AL617" i="1"/>
  <c r="AM617" i="1" s="1"/>
  <c r="AK617" i="1"/>
  <c r="AJ617" i="1"/>
  <c r="AF617" i="1"/>
  <c r="AC617" i="1"/>
  <c r="AG617" i="1" s="1"/>
  <c r="AH617" i="1" s="1"/>
  <c r="Y617" i="1"/>
  <c r="Z617" i="1" s="1"/>
  <c r="N617" i="1"/>
  <c r="AL616" i="1"/>
  <c r="AM616" i="1" s="1"/>
  <c r="AK616" i="1"/>
  <c r="AJ616" i="1"/>
  <c r="AF616" i="1"/>
  <c r="AC616" i="1"/>
  <c r="AG616" i="1" s="1"/>
  <c r="AH616" i="1" s="1"/>
  <c r="Y616" i="1"/>
  <c r="Z616" i="1" s="1"/>
  <c r="N616" i="1"/>
  <c r="AL615" i="1"/>
  <c r="AM615" i="1" s="1"/>
  <c r="AK615" i="1"/>
  <c r="AJ615" i="1"/>
  <c r="AF615" i="1"/>
  <c r="AC615" i="1"/>
  <c r="AG615" i="1" s="1"/>
  <c r="AH615" i="1" s="1"/>
  <c r="Y615" i="1"/>
  <c r="Z615" i="1" s="1"/>
  <c r="N615" i="1"/>
  <c r="AL614" i="1"/>
  <c r="AM614" i="1" s="1"/>
  <c r="AK614" i="1"/>
  <c r="AJ614" i="1"/>
  <c r="AF614" i="1"/>
  <c r="AC614" i="1"/>
  <c r="AG614" i="1" s="1"/>
  <c r="AH614" i="1" s="1"/>
  <c r="Y614" i="1"/>
  <c r="Z614" i="1" s="1"/>
  <c r="N614" i="1"/>
  <c r="AL613" i="1"/>
  <c r="AM613" i="1" s="1"/>
  <c r="AK613" i="1"/>
  <c r="AJ613" i="1"/>
  <c r="AF613" i="1"/>
  <c r="AC613" i="1"/>
  <c r="AG613" i="1" s="1"/>
  <c r="AH613" i="1" s="1"/>
  <c r="Y613" i="1"/>
  <c r="Z613" i="1" s="1"/>
  <c r="N613" i="1"/>
  <c r="AL612" i="1"/>
  <c r="AM612" i="1" s="1"/>
  <c r="AK612" i="1"/>
  <c r="AJ612" i="1"/>
  <c r="AG612" i="1"/>
  <c r="AH612" i="1" s="1"/>
  <c r="AF612" i="1"/>
  <c r="AC612" i="1"/>
  <c r="Y612" i="1"/>
  <c r="Z612" i="1" s="1"/>
  <c r="N612" i="1"/>
  <c r="AL611" i="1"/>
  <c r="AM611" i="1" s="1"/>
  <c r="AK611" i="1"/>
  <c r="AJ611" i="1"/>
  <c r="AF611" i="1"/>
  <c r="AC611" i="1"/>
  <c r="AG611" i="1" s="1"/>
  <c r="AH611" i="1" s="1"/>
  <c r="Y611" i="1"/>
  <c r="Z611" i="1" s="1"/>
  <c r="N611" i="1"/>
  <c r="AL610" i="1"/>
  <c r="AM610" i="1" s="1"/>
  <c r="AK610" i="1"/>
  <c r="AJ610" i="1"/>
  <c r="AF610" i="1"/>
  <c r="AC610" i="1"/>
  <c r="AG610" i="1" s="1"/>
  <c r="AH610" i="1" s="1"/>
  <c r="Y610" i="1"/>
  <c r="Z610" i="1" s="1"/>
  <c r="N610" i="1"/>
  <c r="AL609" i="1"/>
  <c r="AM609" i="1" s="1"/>
  <c r="AK609" i="1"/>
  <c r="AJ609" i="1"/>
  <c r="AF609" i="1"/>
  <c r="AC609" i="1"/>
  <c r="AG609" i="1" s="1"/>
  <c r="AH609" i="1" s="1"/>
  <c r="Y609" i="1"/>
  <c r="Z609" i="1" s="1"/>
  <c r="N609" i="1"/>
  <c r="AL608" i="1"/>
  <c r="AM608" i="1" s="1"/>
  <c r="AK608" i="1"/>
  <c r="AJ608" i="1"/>
  <c r="AF608" i="1"/>
  <c r="AC608" i="1"/>
  <c r="AG608" i="1" s="1"/>
  <c r="AH608" i="1" s="1"/>
  <c r="Y608" i="1"/>
  <c r="Z608" i="1" s="1"/>
  <c r="N608" i="1"/>
  <c r="AL607" i="1"/>
  <c r="AM607" i="1" s="1"/>
  <c r="AK607" i="1"/>
  <c r="AJ607" i="1"/>
  <c r="AF607" i="1"/>
  <c r="AC607" i="1"/>
  <c r="AG607" i="1" s="1"/>
  <c r="AH607" i="1" s="1"/>
  <c r="Y607" i="1"/>
  <c r="Z607" i="1" s="1"/>
  <c r="N607" i="1"/>
  <c r="AL606" i="1"/>
  <c r="AM606" i="1" s="1"/>
  <c r="AK606" i="1"/>
  <c r="AJ606" i="1"/>
  <c r="AF606" i="1"/>
  <c r="AC606" i="1"/>
  <c r="AG606" i="1" s="1"/>
  <c r="AH606" i="1" s="1"/>
  <c r="Y606" i="1"/>
  <c r="Z606" i="1" s="1"/>
  <c r="N606" i="1"/>
  <c r="AL605" i="1"/>
  <c r="AM605" i="1" s="1"/>
  <c r="AK605" i="1"/>
  <c r="AJ605" i="1"/>
  <c r="AF605" i="1"/>
  <c r="AC605" i="1"/>
  <c r="AG605" i="1" s="1"/>
  <c r="AH605" i="1" s="1"/>
  <c r="Y605" i="1"/>
  <c r="Z605" i="1" s="1"/>
  <c r="N605" i="1"/>
  <c r="AL604" i="1"/>
  <c r="AM604" i="1" s="1"/>
  <c r="AK604" i="1"/>
  <c r="AJ604" i="1"/>
  <c r="AF604" i="1"/>
  <c r="AC604" i="1"/>
  <c r="AG604" i="1" s="1"/>
  <c r="AH604" i="1" s="1"/>
  <c r="Y604" i="1"/>
  <c r="Z604" i="1" s="1"/>
  <c r="N604" i="1"/>
  <c r="AL603" i="1"/>
  <c r="AM603" i="1" s="1"/>
  <c r="AK603" i="1"/>
  <c r="AJ603" i="1"/>
  <c r="AF603" i="1"/>
  <c r="AC603" i="1"/>
  <c r="AG603" i="1" s="1"/>
  <c r="AH603" i="1" s="1"/>
  <c r="Y603" i="1"/>
  <c r="Z603" i="1" s="1"/>
  <c r="N603" i="1"/>
  <c r="AL602" i="1"/>
  <c r="AM602" i="1" s="1"/>
  <c r="AK602" i="1"/>
  <c r="AJ602" i="1"/>
  <c r="AF602" i="1"/>
  <c r="AC602" i="1"/>
  <c r="AG602" i="1" s="1"/>
  <c r="AH602" i="1" s="1"/>
  <c r="Y602" i="1"/>
  <c r="Z602" i="1" s="1"/>
  <c r="N602" i="1"/>
  <c r="AL601" i="1"/>
  <c r="AM601" i="1" s="1"/>
  <c r="AK601" i="1"/>
  <c r="AJ601" i="1"/>
  <c r="AF601" i="1"/>
  <c r="AC601" i="1"/>
  <c r="AG601" i="1" s="1"/>
  <c r="AH601" i="1" s="1"/>
  <c r="Y601" i="1"/>
  <c r="Z601" i="1" s="1"/>
  <c r="N601" i="1"/>
  <c r="AL600" i="1"/>
  <c r="AM600" i="1" s="1"/>
  <c r="AK600" i="1"/>
  <c r="AJ600" i="1"/>
  <c r="AF600" i="1"/>
  <c r="AC600" i="1"/>
  <c r="AG600" i="1" s="1"/>
  <c r="AH600" i="1" s="1"/>
  <c r="Y600" i="1"/>
  <c r="Z600" i="1" s="1"/>
  <c r="N600" i="1"/>
  <c r="AL599" i="1"/>
  <c r="AM599" i="1" s="1"/>
  <c r="AK599" i="1"/>
  <c r="AJ599" i="1"/>
  <c r="AF599" i="1"/>
  <c r="AC599" i="1"/>
  <c r="AG599" i="1" s="1"/>
  <c r="AH599" i="1" s="1"/>
  <c r="Y599" i="1"/>
  <c r="Z599" i="1" s="1"/>
  <c r="N599" i="1"/>
  <c r="AJ598" i="1"/>
  <c r="AG598" i="1"/>
  <c r="AH598" i="1" s="1"/>
  <c r="AK598" i="1" s="1"/>
  <c r="AL598" i="1" s="1"/>
  <c r="AM598" i="1" s="1"/>
  <c r="AF598" i="1"/>
  <c r="AC598" i="1"/>
  <c r="Y598" i="1"/>
  <c r="Z598" i="1" s="1"/>
  <c r="N598" i="1"/>
  <c r="AL597" i="1"/>
  <c r="AM597" i="1" s="1"/>
  <c r="AK597" i="1"/>
  <c r="AJ597" i="1"/>
  <c r="AF597" i="1"/>
  <c r="AC597" i="1"/>
  <c r="AG597" i="1" s="1"/>
  <c r="AH597" i="1" s="1"/>
  <c r="Y597" i="1"/>
  <c r="Z597" i="1" s="1"/>
  <c r="N597" i="1"/>
  <c r="AJ596" i="1"/>
  <c r="AF596" i="1"/>
  <c r="AC596" i="1"/>
  <c r="AG596" i="1" s="1"/>
  <c r="AH596" i="1" s="1"/>
  <c r="AK596" i="1" s="1"/>
  <c r="AL596" i="1" s="1"/>
  <c r="AM596" i="1" s="1"/>
  <c r="Y596" i="1"/>
  <c r="Z596" i="1" s="1"/>
  <c r="N596" i="1"/>
  <c r="AL595" i="1"/>
  <c r="AM595" i="1" s="1"/>
  <c r="AK595" i="1"/>
  <c r="AJ595" i="1"/>
  <c r="AF595" i="1"/>
  <c r="AC595" i="1"/>
  <c r="AG595" i="1" s="1"/>
  <c r="AH595" i="1" s="1"/>
  <c r="Y595" i="1"/>
  <c r="Z595" i="1" s="1"/>
  <c r="N595" i="1"/>
  <c r="AJ594" i="1"/>
  <c r="AF594" i="1"/>
  <c r="AC594" i="1"/>
  <c r="AG594" i="1" s="1"/>
  <c r="AH594" i="1" s="1"/>
  <c r="AK594" i="1" s="1"/>
  <c r="AL594" i="1" s="1"/>
  <c r="AM594" i="1" s="1"/>
  <c r="Y594" i="1"/>
  <c r="Z594" i="1" s="1"/>
  <c r="N594" i="1"/>
  <c r="AJ593" i="1"/>
  <c r="AF593" i="1"/>
  <c r="AC593" i="1"/>
  <c r="AG593" i="1" s="1"/>
  <c r="AH593" i="1" s="1"/>
  <c r="AK593" i="1" s="1"/>
  <c r="AL593" i="1" s="1"/>
  <c r="AM593" i="1" s="1"/>
  <c r="Y593" i="1"/>
  <c r="Z593" i="1" s="1"/>
  <c r="N593" i="1"/>
  <c r="AJ592" i="1"/>
  <c r="AF592" i="1"/>
  <c r="AC592" i="1"/>
  <c r="AG592" i="1" s="1"/>
  <c r="AH592" i="1" s="1"/>
  <c r="AK592" i="1" s="1"/>
  <c r="AL592" i="1" s="1"/>
  <c r="AM592" i="1" s="1"/>
  <c r="Y592" i="1"/>
  <c r="Z592" i="1" s="1"/>
  <c r="N592" i="1"/>
  <c r="AJ591" i="1"/>
  <c r="AF591" i="1"/>
  <c r="AC591" i="1"/>
  <c r="AG591" i="1" s="1"/>
  <c r="AH591" i="1" s="1"/>
  <c r="AK591" i="1" s="1"/>
  <c r="AL591" i="1" s="1"/>
  <c r="AM591" i="1" s="1"/>
  <c r="Y591" i="1"/>
  <c r="Z591" i="1" s="1"/>
  <c r="N591" i="1"/>
  <c r="AL590" i="1"/>
  <c r="AK590" i="1"/>
  <c r="AJ590" i="1"/>
  <c r="AH590" i="1"/>
  <c r="AF590" i="1"/>
  <c r="AC590" i="1"/>
  <c r="AG590" i="1" s="1"/>
  <c r="AM590" i="1" s="1"/>
  <c r="AN590" i="1" s="1"/>
  <c r="Y590" i="1"/>
  <c r="Z590" i="1" s="1"/>
  <c r="N590" i="1"/>
  <c r="AL589" i="1"/>
  <c r="AM589" i="1" s="1"/>
  <c r="AK589" i="1"/>
  <c r="AJ589" i="1"/>
  <c r="AF589" i="1"/>
  <c r="AC589" i="1"/>
  <c r="AG589" i="1" s="1"/>
  <c r="AH589" i="1" s="1"/>
  <c r="Y589" i="1"/>
  <c r="Z589" i="1" s="1"/>
  <c r="N589" i="1"/>
  <c r="AJ588" i="1"/>
  <c r="AF588" i="1"/>
  <c r="AC588" i="1"/>
  <c r="AG588" i="1" s="1"/>
  <c r="AH588" i="1" s="1"/>
  <c r="AK588" i="1" s="1"/>
  <c r="AL588" i="1" s="1"/>
  <c r="AM588" i="1" s="1"/>
  <c r="Y588" i="1"/>
  <c r="Z588" i="1" s="1"/>
  <c r="N588" i="1"/>
  <c r="AL587" i="1"/>
  <c r="AJ587" i="1"/>
  <c r="AF587" i="1"/>
  <c r="AC587" i="1"/>
  <c r="AG587" i="1" s="1"/>
  <c r="AH587" i="1" s="1"/>
  <c r="Y587" i="1"/>
  <c r="Z587" i="1" s="1"/>
  <c r="N587" i="1"/>
  <c r="AJ586" i="1"/>
  <c r="AF586" i="1"/>
  <c r="AC586" i="1"/>
  <c r="AG586" i="1" s="1"/>
  <c r="AH586" i="1" s="1"/>
  <c r="AK586" i="1" s="1"/>
  <c r="AL586" i="1" s="1"/>
  <c r="AM586" i="1" s="1"/>
  <c r="Y586" i="1"/>
  <c r="Z586" i="1" s="1"/>
  <c r="N586" i="1"/>
  <c r="AJ585" i="1"/>
  <c r="AF585" i="1"/>
  <c r="AC585" i="1"/>
  <c r="AG585" i="1" s="1"/>
  <c r="AH585" i="1" s="1"/>
  <c r="AK585" i="1" s="1"/>
  <c r="AL585" i="1" s="1"/>
  <c r="AM585" i="1" s="1"/>
  <c r="Y585" i="1"/>
  <c r="Z585" i="1" s="1"/>
  <c r="N585" i="1"/>
  <c r="AI584" i="1"/>
  <c r="AL584" i="1" s="1"/>
  <c r="AH584" i="1"/>
  <c r="AF584" i="1"/>
  <c r="AC584" i="1"/>
  <c r="AG584" i="1" s="1"/>
  <c r="AM584" i="1" s="1"/>
  <c r="AN584" i="1" s="1"/>
  <c r="Y584" i="1"/>
  <c r="Z584" i="1" s="1"/>
  <c r="N584" i="1"/>
  <c r="AJ583" i="1"/>
  <c r="AF583" i="1"/>
  <c r="AC583" i="1"/>
  <c r="AG583" i="1" s="1"/>
  <c r="AH583" i="1" s="1"/>
  <c r="AK583" i="1" s="1"/>
  <c r="AL583" i="1" s="1"/>
  <c r="AM583" i="1" s="1"/>
  <c r="Y583" i="1"/>
  <c r="Z583" i="1" s="1"/>
  <c r="N583" i="1"/>
  <c r="AJ582" i="1"/>
  <c r="AF582" i="1"/>
  <c r="AC582" i="1"/>
  <c r="AG582" i="1" s="1"/>
  <c r="AH582" i="1" s="1"/>
  <c r="AK582" i="1" s="1"/>
  <c r="AL582" i="1" s="1"/>
  <c r="AM582" i="1" s="1"/>
  <c r="Y582" i="1"/>
  <c r="Z582" i="1" s="1"/>
  <c r="N582" i="1"/>
  <c r="AJ581" i="1"/>
  <c r="AF581" i="1"/>
  <c r="AC581" i="1"/>
  <c r="AG581" i="1" s="1"/>
  <c r="AH581" i="1" s="1"/>
  <c r="AK581" i="1" s="1"/>
  <c r="AL581" i="1" s="1"/>
  <c r="AM581" i="1" s="1"/>
  <c r="Y581" i="1"/>
  <c r="Z581" i="1" s="1"/>
  <c r="N581" i="1"/>
  <c r="AJ580" i="1"/>
  <c r="AF580" i="1"/>
  <c r="AC580" i="1"/>
  <c r="AG580" i="1" s="1"/>
  <c r="AH580" i="1" s="1"/>
  <c r="AK580" i="1" s="1"/>
  <c r="AL580" i="1" s="1"/>
  <c r="AM580" i="1" s="1"/>
  <c r="Y580" i="1"/>
  <c r="Z580" i="1" s="1"/>
  <c r="N580" i="1"/>
  <c r="AJ579" i="1"/>
  <c r="AF579" i="1"/>
  <c r="AC579" i="1"/>
  <c r="AG579" i="1" s="1"/>
  <c r="AH579" i="1" s="1"/>
  <c r="AK579" i="1" s="1"/>
  <c r="AL579" i="1" s="1"/>
  <c r="AM579" i="1" s="1"/>
  <c r="Y579" i="1"/>
  <c r="Z579" i="1" s="1"/>
  <c r="N579" i="1"/>
  <c r="AJ578" i="1"/>
  <c r="AF578" i="1"/>
  <c r="AC578" i="1"/>
  <c r="AG578" i="1" s="1"/>
  <c r="AH578" i="1" s="1"/>
  <c r="AK578" i="1" s="1"/>
  <c r="AL578" i="1" s="1"/>
  <c r="AM578" i="1" s="1"/>
  <c r="AN578" i="1" s="1"/>
  <c r="Y578" i="1"/>
  <c r="Z578" i="1" s="1"/>
  <c r="N578" i="1"/>
  <c r="AJ577" i="1"/>
  <c r="AF577" i="1"/>
  <c r="AC577" i="1"/>
  <c r="AG577" i="1" s="1"/>
  <c r="AH577" i="1" s="1"/>
  <c r="AK577" i="1" s="1"/>
  <c r="AL577" i="1" s="1"/>
  <c r="AM577" i="1" s="1"/>
  <c r="AN577" i="1" s="1"/>
  <c r="Y577" i="1"/>
  <c r="Z577" i="1" s="1"/>
  <c r="N577" i="1"/>
  <c r="AJ576" i="1"/>
  <c r="AF576" i="1"/>
  <c r="AC576" i="1"/>
  <c r="AG576" i="1" s="1"/>
  <c r="AH576" i="1" s="1"/>
  <c r="AK576" i="1" s="1"/>
  <c r="AL576" i="1" s="1"/>
  <c r="AM576" i="1" s="1"/>
  <c r="AN576" i="1" s="1"/>
  <c r="Y576" i="1"/>
  <c r="Z576" i="1" s="1"/>
  <c r="N576" i="1"/>
  <c r="AL575" i="1"/>
  <c r="AJ575" i="1"/>
  <c r="AF575" i="1"/>
  <c r="AC575" i="1"/>
  <c r="AG575" i="1" s="1"/>
  <c r="AH575" i="1" s="1"/>
  <c r="AM575" i="1" s="1"/>
  <c r="AN575" i="1" s="1"/>
  <c r="Y575" i="1"/>
  <c r="Z575" i="1" s="1"/>
  <c r="N575" i="1"/>
  <c r="AJ574" i="1"/>
  <c r="AF574" i="1"/>
  <c r="AC574" i="1"/>
  <c r="AG574" i="1" s="1"/>
  <c r="AH574" i="1" s="1"/>
  <c r="AK574" i="1" s="1"/>
  <c r="AL574" i="1" s="1"/>
  <c r="AM574" i="1" s="1"/>
  <c r="AN574" i="1" s="1"/>
  <c r="Y574" i="1"/>
  <c r="Z574" i="1" s="1"/>
  <c r="N574" i="1"/>
  <c r="AJ573" i="1"/>
  <c r="AF573" i="1"/>
  <c r="AC573" i="1"/>
  <c r="AG573" i="1" s="1"/>
  <c r="AH573" i="1" s="1"/>
  <c r="AK573" i="1" s="1"/>
  <c r="AL573" i="1" s="1"/>
  <c r="AM573" i="1" s="1"/>
  <c r="AN573" i="1" s="1"/>
  <c r="Y573" i="1"/>
  <c r="Z573" i="1" s="1"/>
  <c r="N573" i="1"/>
  <c r="AJ572" i="1"/>
  <c r="AF572" i="1"/>
  <c r="AC572" i="1"/>
  <c r="AG572" i="1" s="1"/>
  <c r="AH572" i="1" s="1"/>
  <c r="AK572" i="1" s="1"/>
  <c r="AL572" i="1" s="1"/>
  <c r="AM572" i="1" s="1"/>
  <c r="AN572" i="1" s="1"/>
  <c r="Y572" i="1"/>
  <c r="Z572" i="1" s="1"/>
  <c r="N572" i="1"/>
  <c r="AJ571" i="1"/>
  <c r="AF571" i="1"/>
  <c r="AC571" i="1"/>
  <c r="AG571" i="1" s="1"/>
  <c r="AH571" i="1" s="1"/>
  <c r="AK571" i="1" s="1"/>
  <c r="AL571" i="1" s="1"/>
  <c r="AM571" i="1" s="1"/>
  <c r="AN571" i="1" s="1"/>
  <c r="Y571" i="1"/>
  <c r="Z571" i="1" s="1"/>
  <c r="N571" i="1"/>
  <c r="AJ570" i="1"/>
  <c r="AF570" i="1"/>
  <c r="AC570" i="1"/>
  <c r="AG570" i="1" s="1"/>
  <c r="AH570" i="1" s="1"/>
  <c r="AK570" i="1" s="1"/>
  <c r="AL570" i="1" s="1"/>
  <c r="AM570" i="1" s="1"/>
  <c r="AN570" i="1" s="1"/>
  <c r="Y570" i="1"/>
  <c r="Z570" i="1" s="1"/>
  <c r="N570" i="1"/>
  <c r="AJ569" i="1"/>
  <c r="AF569" i="1"/>
  <c r="AC569" i="1"/>
  <c r="AG569" i="1" s="1"/>
  <c r="AH569" i="1" s="1"/>
  <c r="AK569" i="1" s="1"/>
  <c r="AL569" i="1" s="1"/>
  <c r="AM569" i="1" s="1"/>
  <c r="AN569" i="1" s="1"/>
  <c r="Y569" i="1"/>
  <c r="Z569" i="1" s="1"/>
  <c r="N569" i="1"/>
  <c r="AJ568" i="1"/>
  <c r="AF568" i="1"/>
  <c r="AC568" i="1"/>
  <c r="AG568" i="1" s="1"/>
  <c r="AH568" i="1" s="1"/>
  <c r="AK568" i="1" s="1"/>
  <c r="AL568" i="1" s="1"/>
  <c r="AM568" i="1" s="1"/>
  <c r="AN568" i="1" s="1"/>
  <c r="Y568" i="1"/>
  <c r="Z568" i="1" s="1"/>
  <c r="N568" i="1"/>
  <c r="AJ567" i="1"/>
  <c r="AF567" i="1"/>
  <c r="AC567" i="1"/>
  <c r="AG567" i="1" s="1"/>
  <c r="AH567" i="1" s="1"/>
  <c r="AK567" i="1" s="1"/>
  <c r="AL567" i="1" s="1"/>
  <c r="AM567" i="1" s="1"/>
  <c r="AN567" i="1" s="1"/>
  <c r="Y567" i="1"/>
  <c r="Z567" i="1" s="1"/>
  <c r="N567" i="1"/>
  <c r="AL566" i="1"/>
  <c r="AM566" i="1" s="1"/>
  <c r="AK566" i="1"/>
  <c r="AJ566" i="1"/>
  <c r="AF566" i="1"/>
  <c r="AC566" i="1"/>
  <c r="AG566" i="1" s="1"/>
  <c r="AH566" i="1" s="1"/>
  <c r="Y566" i="1"/>
  <c r="Z566" i="1" s="1"/>
  <c r="N566" i="1"/>
  <c r="AJ565" i="1"/>
  <c r="AF565" i="1"/>
  <c r="AC565" i="1"/>
  <c r="AG565" i="1" s="1"/>
  <c r="AH565" i="1" s="1"/>
  <c r="AK565" i="1" s="1"/>
  <c r="AL565" i="1" s="1"/>
  <c r="AM565" i="1" s="1"/>
  <c r="AN565" i="1" s="1"/>
  <c r="Y565" i="1"/>
  <c r="Z565" i="1" s="1"/>
  <c r="N565" i="1"/>
  <c r="AJ564" i="1"/>
  <c r="AF564" i="1"/>
  <c r="AC564" i="1"/>
  <c r="AG564" i="1" s="1"/>
  <c r="AH564" i="1" s="1"/>
  <c r="AK564" i="1" s="1"/>
  <c r="AL564" i="1" s="1"/>
  <c r="AM564" i="1" s="1"/>
  <c r="Y564" i="1"/>
  <c r="Z564" i="1" s="1"/>
  <c r="N564" i="1"/>
  <c r="AL563" i="1"/>
  <c r="AJ563" i="1"/>
  <c r="AF563" i="1"/>
  <c r="AC563" i="1"/>
  <c r="AG563" i="1" s="1"/>
  <c r="AH563" i="1" s="1"/>
  <c r="AM563" i="1" s="1"/>
  <c r="AN563" i="1" s="1"/>
  <c r="Y563" i="1"/>
  <c r="Z563" i="1" s="1"/>
  <c r="N563" i="1"/>
  <c r="AJ562" i="1"/>
  <c r="AF562" i="1"/>
  <c r="AC562" i="1"/>
  <c r="AG562" i="1" s="1"/>
  <c r="AH562" i="1" s="1"/>
  <c r="AK562" i="1" s="1"/>
  <c r="AL562" i="1" s="1"/>
  <c r="AM562" i="1" s="1"/>
  <c r="AN562" i="1" s="1"/>
  <c r="Y562" i="1"/>
  <c r="Z562" i="1" s="1"/>
  <c r="N562" i="1"/>
  <c r="AJ561" i="1"/>
  <c r="AF561" i="1"/>
  <c r="AC561" i="1"/>
  <c r="AG561" i="1" s="1"/>
  <c r="AH561" i="1" s="1"/>
  <c r="AK561" i="1" s="1"/>
  <c r="AL561" i="1" s="1"/>
  <c r="AM561" i="1" s="1"/>
  <c r="Y561" i="1"/>
  <c r="Z561" i="1" s="1"/>
  <c r="N561" i="1"/>
  <c r="AJ560" i="1"/>
  <c r="AF560" i="1"/>
  <c r="AC560" i="1"/>
  <c r="AG560" i="1" s="1"/>
  <c r="AH560" i="1" s="1"/>
  <c r="AK560" i="1" s="1"/>
  <c r="AL560" i="1" s="1"/>
  <c r="AM560" i="1" s="1"/>
  <c r="AN560" i="1" s="1"/>
  <c r="Y560" i="1"/>
  <c r="Z560" i="1" s="1"/>
  <c r="N560" i="1"/>
  <c r="AJ559" i="1"/>
  <c r="AF559" i="1"/>
  <c r="AC559" i="1"/>
  <c r="AG559" i="1" s="1"/>
  <c r="AH559" i="1" s="1"/>
  <c r="AK559" i="1" s="1"/>
  <c r="AL559" i="1" s="1"/>
  <c r="AM559" i="1" s="1"/>
  <c r="AN559" i="1" s="1"/>
  <c r="Y559" i="1"/>
  <c r="Z559" i="1" s="1"/>
  <c r="N559" i="1"/>
  <c r="AJ558" i="1"/>
  <c r="AF558" i="1"/>
  <c r="AC558" i="1"/>
  <c r="AG558" i="1" s="1"/>
  <c r="AH558" i="1" s="1"/>
  <c r="AK558" i="1" s="1"/>
  <c r="AL558" i="1" s="1"/>
  <c r="AM558" i="1" s="1"/>
  <c r="AN558" i="1" s="1"/>
  <c r="Y558" i="1"/>
  <c r="Z558" i="1" s="1"/>
  <c r="N558" i="1"/>
  <c r="AL557" i="1"/>
  <c r="AM557" i="1" s="1"/>
  <c r="AK557" i="1"/>
  <c r="AJ557" i="1"/>
  <c r="AF557" i="1"/>
  <c r="AC557" i="1"/>
  <c r="AG557" i="1" s="1"/>
  <c r="AH557" i="1" s="1"/>
  <c r="Y557" i="1"/>
  <c r="Z557" i="1" s="1"/>
  <c r="N557" i="1"/>
  <c r="AL556" i="1"/>
  <c r="AM556" i="1" s="1"/>
  <c r="AK556" i="1"/>
  <c r="AJ556" i="1"/>
  <c r="AG556" i="1"/>
  <c r="AH556" i="1" s="1"/>
  <c r="AF556" i="1"/>
  <c r="AC556" i="1"/>
  <c r="Y556" i="1"/>
  <c r="Z556" i="1" s="1"/>
  <c r="N556" i="1"/>
  <c r="AJ555" i="1"/>
  <c r="AF555" i="1"/>
  <c r="AC555" i="1"/>
  <c r="AG555" i="1" s="1"/>
  <c r="AH555" i="1" s="1"/>
  <c r="AK555" i="1" s="1"/>
  <c r="AL555" i="1" s="1"/>
  <c r="AM555" i="1" s="1"/>
  <c r="AN555" i="1" s="1"/>
  <c r="Y555" i="1"/>
  <c r="Z555" i="1" s="1"/>
  <c r="N555" i="1"/>
  <c r="AJ554" i="1"/>
  <c r="AF554" i="1"/>
  <c r="AC554" i="1"/>
  <c r="AG554" i="1" s="1"/>
  <c r="AH554" i="1" s="1"/>
  <c r="AK554" i="1" s="1"/>
  <c r="AL554" i="1" s="1"/>
  <c r="AM554" i="1" s="1"/>
  <c r="AN554" i="1" s="1"/>
  <c r="Y554" i="1"/>
  <c r="Z554" i="1" s="1"/>
  <c r="N554" i="1"/>
  <c r="AJ553" i="1"/>
  <c r="AF553" i="1"/>
  <c r="AC553" i="1"/>
  <c r="AG553" i="1" s="1"/>
  <c r="AH553" i="1" s="1"/>
  <c r="AK553" i="1" s="1"/>
  <c r="AL553" i="1" s="1"/>
  <c r="AM553" i="1" s="1"/>
  <c r="Y553" i="1"/>
  <c r="Z553" i="1" s="1"/>
  <c r="N553" i="1"/>
  <c r="AJ552" i="1"/>
  <c r="AF552" i="1"/>
  <c r="AC552" i="1"/>
  <c r="AG552" i="1" s="1"/>
  <c r="AH552" i="1" s="1"/>
  <c r="AK552" i="1" s="1"/>
  <c r="AL552" i="1" s="1"/>
  <c r="AM552" i="1" s="1"/>
  <c r="AN552" i="1" s="1"/>
  <c r="Y552" i="1"/>
  <c r="Z552" i="1" s="1"/>
  <c r="N552" i="1"/>
  <c r="AJ551" i="1"/>
  <c r="AF551" i="1"/>
  <c r="AC551" i="1"/>
  <c r="AG551" i="1" s="1"/>
  <c r="AH551" i="1" s="1"/>
  <c r="AK551" i="1" s="1"/>
  <c r="AL551" i="1" s="1"/>
  <c r="AM551" i="1" s="1"/>
  <c r="Y551" i="1"/>
  <c r="Z551" i="1" s="1"/>
  <c r="N551" i="1"/>
  <c r="AL550" i="1"/>
  <c r="AJ550" i="1"/>
  <c r="AF550" i="1"/>
  <c r="AC550" i="1"/>
  <c r="AG550" i="1" s="1"/>
  <c r="AH550" i="1" s="1"/>
  <c r="AM550" i="1" s="1"/>
  <c r="AN550" i="1" s="1"/>
  <c r="Y550" i="1"/>
  <c r="Z550" i="1" s="1"/>
  <c r="N550" i="1"/>
  <c r="AJ549" i="1"/>
  <c r="AF549" i="1"/>
  <c r="AC549" i="1"/>
  <c r="AG549" i="1" s="1"/>
  <c r="AH549" i="1" s="1"/>
  <c r="AK549" i="1" s="1"/>
  <c r="AL549" i="1" s="1"/>
  <c r="AM549" i="1" s="1"/>
  <c r="AN549" i="1" s="1"/>
  <c r="Y549" i="1"/>
  <c r="Z549" i="1" s="1"/>
  <c r="N549" i="1"/>
  <c r="AJ548" i="1"/>
  <c r="AF548" i="1"/>
  <c r="AC548" i="1"/>
  <c r="AG548" i="1" s="1"/>
  <c r="AH548" i="1" s="1"/>
  <c r="AK548" i="1" s="1"/>
  <c r="AL548" i="1" s="1"/>
  <c r="AM548" i="1" s="1"/>
  <c r="AN548" i="1" s="1"/>
  <c r="Y548" i="1"/>
  <c r="Z548" i="1" s="1"/>
  <c r="N548" i="1"/>
  <c r="AJ547" i="1"/>
  <c r="AF547" i="1"/>
  <c r="AC547" i="1"/>
  <c r="AG547" i="1" s="1"/>
  <c r="AH547" i="1" s="1"/>
  <c r="AK547" i="1" s="1"/>
  <c r="AL547" i="1" s="1"/>
  <c r="AM547" i="1" s="1"/>
  <c r="AN547" i="1" s="1"/>
  <c r="Y547" i="1"/>
  <c r="Z547" i="1" s="1"/>
  <c r="N547" i="1"/>
  <c r="AJ546" i="1"/>
  <c r="AF546" i="1"/>
  <c r="AC546" i="1"/>
  <c r="AG546" i="1" s="1"/>
  <c r="AH546" i="1" s="1"/>
  <c r="AK546" i="1" s="1"/>
  <c r="AL546" i="1" s="1"/>
  <c r="AM546" i="1" s="1"/>
  <c r="Y546" i="1"/>
  <c r="Z546" i="1" s="1"/>
  <c r="N546" i="1"/>
  <c r="AJ545" i="1"/>
  <c r="AF545" i="1"/>
  <c r="AC545" i="1"/>
  <c r="AG545" i="1" s="1"/>
  <c r="AH545" i="1" s="1"/>
  <c r="AK545" i="1" s="1"/>
  <c r="AL545" i="1" s="1"/>
  <c r="AM545" i="1" s="1"/>
  <c r="Y545" i="1"/>
  <c r="Z545" i="1" s="1"/>
  <c r="N545" i="1"/>
  <c r="AL544" i="1"/>
  <c r="AJ544" i="1"/>
  <c r="AF544" i="1"/>
  <c r="AC544" i="1"/>
  <c r="AG544" i="1" s="1"/>
  <c r="AH544" i="1" s="1"/>
  <c r="Y544" i="1"/>
  <c r="Z544" i="1" s="1"/>
  <c r="N544" i="1"/>
  <c r="AL543" i="1"/>
  <c r="AJ543" i="1"/>
  <c r="AF543" i="1"/>
  <c r="AC543" i="1"/>
  <c r="AG543" i="1" s="1"/>
  <c r="AH543" i="1" s="1"/>
  <c r="AM543" i="1" s="1"/>
  <c r="AN543" i="1" s="1"/>
  <c r="Y543" i="1"/>
  <c r="Z543" i="1" s="1"/>
  <c r="N543" i="1"/>
  <c r="AJ542" i="1"/>
  <c r="AF542" i="1"/>
  <c r="AC542" i="1"/>
  <c r="AG542" i="1" s="1"/>
  <c r="AH542" i="1" s="1"/>
  <c r="AK542" i="1" s="1"/>
  <c r="AL542" i="1" s="1"/>
  <c r="AM542" i="1" s="1"/>
  <c r="AN542" i="1" s="1"/>
  <c r="Y542" i="1"/>
  <c r="Z542" i="1" s="1"/>
  <c r="N542" i="1"/>
  <c r="AJ541" i="1"/>
  <c r="AF541" i="1"/>
  <c r="AC541" i="1"/>
  <c r="AG541" i="1" s="1"/>
  <c r="AH541" i="1" s="1"/>
  <c r="AK541" i="1" s="1"/>
  <c r="AL541" i="1" s="1"/>
  <c r="AM541" i="1" s="1"/>
  <c r="Y541" i="1"/>
  <c r="Z541" i="1" s="1"/>
  <c r="N541" i="1"/>
  <c r="AJ540" i="1"/>
  <c r="AF540" i="1"/>
  <c r="AC540" i="1"/>
  <c r="AG540" i="1" s="1"/>
  <c r="AH540" i="1" s="1"/>
  <c r="AK540" i="1" s="1"/>
  <c r="AL540" i="1" s="1"/>
  <c r="AM540" i="1" s="1"/>
  <c r="AN540" i="1" s="1"/>
  <c r="Y540" i="1"/>
  <c r="Z540" i="1" s="1"/>
  <c r="N540" i="1"/>
  <c r="AJ539" i="1"/>
  <c r="AF539" i="1"/>
  <c r="AC539" i="1"/>
  <c r="AG539" i="1" s="1"/>
  <c r="AH539" i="1" s="1"/>
  <c r="AK539" i="1" s="1"/>
  <c r="AL539" i="1" s="1"/>
  <c r="AM539" i="1" s="1"/>
  <c r="AN539" i="1" s="1"/>
  <c r="Y539" i="1"/>
  <c r="Z539" i="1" s="1"/>
  <c r="N539" i="1"/>
  <c r="AJ538" i="1"/>
  <c r="AF538" i="1"/>
  <c r="AC538" i="1"/>
  <c r="AG538" i="1" s="1"/>
  <c r="AH538" i="1" s="1"/>
  <c r="AK538" i="1" s="1"/>
  <c r="AL538" i="1" s="1"/>
  <c r="AM538" i="1" s="1"/>
  <c r="Y538" i="1"/>
  <c r="Z538" i="1" s="1"/>
  <c r="N538" i="1"/>
  <c r="AJ537" i="1"/>
  <c r="AF537" i="1"/>
  <c r="AC537" i="1"/>
  <c r="AG537" i="1" s="1"/>
  <c r="AH537" i="1" s="1"/>
  <c r="AK537" i="1" s="1"/>
  <c r="AL537" i="1" s="1"/>
  <c r="AM537" i="1" s="1"/>
  <c r="Y537" i="1"/>
  <c r="Z537" i="1" s="1"/>
  <c r="N537" i="1"/>
  <c r="AL536" i="1"/>
  <c r="AJ536" i="1"/>
  <c r="AF536" i="1"/>
  <c r="AC536" i="1"/>
  <c r="AG536" i="1" s="1"/>
  <c r="AH536" i="1" s="1"/>
  <c r="Y536" i="1"/>
  <c r="Z536" i="1" s="1"/>
  <c r="N536" i="1"/>
  <c r="AJ535" i="1"/>
  <c r="AF535" i="1"/>
  <c r="AC535" i="1"/>
  <c r="AG535" i="1" s="1"/>
  <c r="AH535" i="1" s="1"/>
  <c r="AK535" i="1" s="1"/>
  <c r="AL535" i="1" s="1"/>
  <c r="AM535" i="1" s="1"/>
  <c r="AN535" i="1" s="1"/>
  <c r="Y535" i="1"/>
  <c r="Z535" i="1" s="1"/>
  <c r="N535" i="1"/>
  <c r="AJ534" i="1"/>
  <c r="AF534" i="1"/>
  <c r="AC534" i="1"/>
  <c r="AG534" i="1" s="1"/>
  <c r="AH534" i="1" s="1"/>
  <c r="AK534" i="1" s="1"/>
  <c r="AL534" i="1" s="1"/>
  <c r="AM534" i="1" s="1"/>
  <c r="AN534" i="1" s="1"/>
  <c r="Y534" i="1"/>
  <c r="Z534" i="1" s="1"/>
  <c r="N534" i="1"/>
  <c r="AJ533" i="1"/>
  <c r="AF533" i="1"/>
  <c r="AC533" i="1"/>
  <c r="AG533" i="1" s="1"/>
  <c r="AH533" i="1" s="1"/>
  <c r="AK533" i="1" s="1"/>
  <c r="AL533" i="1" s="1"/>
  <c r="AM533" i="1" s="1"/>
  <c r="AN533" i="1" s="1"/>
  <c r="Y533" i="1"/>
  <c r="Z533" i="1" s="1"/>
  <c r="N533" i="1"/>
  <c r="AJ532" i="1"/>
  <c r="AF532" i="1"/>
  <c r="AC532" i="1"/>
  <c r="AG532" i="1" s="1"/>
  <c r="AH532" i="1" s="1"/>
  <c r="AK532" i="1" s="1"/>
  <c r="AL532" i="1" s="1"/>
  <c r="AM532" i="1" s="1"/>
  <c r="AN532" i="1" s="1"/>
  <c r="Y532" i="1"/>
  <c r="Z532" i="1" s="1"/>
  <c r="N532" i="1"/>
  <c r="AJ531" i="1"/>
  <c r="AF531" i="1"/>
  <c r="AC531" i="1"/>
  <c r="AG531" i="1" s="1"/>
  <c r="AH531" i="1" s="1"/>
  <c r="AK531" i="1" s="1"/>
  <c r="AL531" i="1" s="1"/>
  <c r="AM531" i="1" s="1"/>
  <c r="Y531" i="1"/>
  <c r="Z531" i="1" s="1"/>
  <c r="N531" i="1"/>
  <c r="AJ530" i="1"/>
  <c r="AF530" i="1"/>
  <c r="AC530" i="1"/>
  <c r="AG530" i="1" s="1"/>
  <c r="AH530" i="1" s="1"/>
  <c r="AK530" i="1" s="1"/>
  <c r="AL530" i="1" s="1"/>
  <c r="AM530" i="1" s="1"/>
  <c r="AN530" i="1" s="1"/>
  <c r="Y530" i="1"/>
  <c r="Z530" i="1" s="1"/>
  <c r="N530" i="1"/>
  <c r="AJ529" i="1"/>
  <c r="AF529" i="1"/>
  <c r="AC529" i="1"/>
  <c r="AG529" i="1" s="1"/>
  <c r="AH529" i="1" s="1"/>
  <c r="AK529" i="1" s="1"/>
  <c r="AL529" i="1" s="1"/>
  <c r="AM529" i="1" s="1"/>
  <c r="AN529" i="1" s="1"/>
  <c r="Y529" i="1"/>
  <c r="Z529" i="1" s="1"/>
  <c r="N529" i="1"/>
  <c r="AJ528" i="1"/>
  <c r="AF528" i="1"/>
  <c r="AC528" i="1"/>
  <c r="AG528" i="1" s="1"/>
  <c r="AH528" i="1" s="1"/>
  <c r="AK528" i="1" s="1"/>
  <c r="AL528" i="1" s="1"/>
  <c r="AM528" i="1" s="1"/>
  <c r="AN528" i="1" s="1"/>
  <c r="Y528" i="1"/>
  <c r="Z528" i="1" s="1"/>
  <c r="N528" i="1"/>
  <c r="AJ527" i="1"/>
  <c r="AF527" i="1"/>
  <c r="AC527" i="1"/>
  <c r="AG527" i="1" s="1"/>
  <c r="AH527" i="1" s="1"/>
  <c r="AK527" i="1" s="1"/>
  <c r="AL527" i="1" s="1"/>
  <c r="AM527" i="1" s="1"/>
  <c r="AN527" i="1" s="1"/>
  <c r="Y527" i="1"/>
  <c r="Z527" i="1" s="1"/>
  <c r="N527" i="1"/>
  <c r="AJ526" i="1"/>
  <c r="AF526" i="1"/>
  <c r="AC526" i="1"/>
  <c r="AG526" i="1" s="1"/>
  <c r="AH526" i="1" s="1"/>
  <c r="AK526" i="1" s="1"/>
  <c r="AL526" i="1" s="1"/>
  <c r="AM526" i="1" s="1"/>
  <c r="AN526" i="1" s="1"/>
  <c r="Y526" i="1"/>
  <c r="Z526" i="1" s="1"/>
  <c r="N526" i="1"/>
  <c r="AJ525" i="1"/>
  <c r="AF525" i="1"/>
  <c r="AC525" i="1"/>
  <c r="AG525" i="1" s="1"/>
  <c r="AH525" i="1" s="1"/>
  <c r="AK525" i="1" s="1"/>
  <c r="AL525" i="1" s="1"/>
  <c r="AM525" i="1" s="1"/>
  <c r="AN525" i="1" s="1"/>
  <c r="Y525" i="1"/>
  <c r="Z525" i="1" s="1"/>
  <c r="N525" i="1"/>
  <c r="AJ524" i="1"/>
  <c r="AF524" i="1"/>
  <c r="AC524" i="1"/>
  <c r="AG524" i="1" s="1"/>
  <c r="AH524" i="1" s="1"/>
  <c r="AK524" i="1" s="1"/>
  <c r="AL524" i="1" s="1"/>
  <c r="AM524" i="1" s="1"/>
  <c r="AN524" i="1" s="1"/>
  <c r="Y524" i="1"/>
  <c r="Z524" i="1" s="1"/>
  <c r="N524" i="1"/>
  <c r="AJ523" i="1"/>
  <c r="AF523" i="1"/>
  <c r="AC523" i="1"/>
  <c r="AG523" i="1" s="1"/>
  <c r="AH523" i="1" s="1"/>
  <c r="AK523" i="1" s="1"/>
  <c r="AL523" i="1" s="1"/>
  <c r="AM523" i="1" s="1"/>
  <c r="AN523" i="1" s="1"/>
  <c r="Y523" i="1"/>
  <c r="Z523" i="1" s="1"/>
  <c r="N523" i="1"/>
  <c r="AJ522" i="1"/>
  <c r="AF522" i="1"/>
  <c r="AC522" i="1"/>
  <c r="AG522" i="1" s="1"/>
  <c r="AH522" i="1" s="1"/>
  <c r="AK522" i="1" s="1"/>
  <c r="AL522" i="1" s="1"/>
  <c r="AM522" i="1" s="1"/>
  <c r="AN522" i="1" s="1"/>
  <c r="Y522" i="1"/>
  <c r="Z522" i="1" s="1"/>
  <c r="N522" i="1"/>
  <c r="AJ521" i="1"/>
  <c r="AF521" i="1"/>
  <c r="AC521" i="1"/>
  <c r="AG521" i="1" s="1"/>
  <c r="AH521" i="1" s="1"/>
  <c r="AK521" i="1" s="1"/>
  <c r="AL521" i="1" s="1"/>
  <c r="AM521" i="1" s="1"/>
  <c r="Y521" i="1"/>
  <c r="Z521" i="1" s="1"/>
  <c r="N521" i="1"/>
  <c r="AI520" i="1"/>
  <c r="AK520" i="1" s="1"/>
  <c r="AH520" i="1"/>
  <c r="AF520" i="1"/>
  <c r="AC520" i="1"/>
  <c r="AG520" i="1" s="1"/>
  <c r="AM520" i="1" s="1"/>
  <c r="AN520" i="1" s="1"/>
  <c r="Y520" i="1"/>
  <c r="Z520" i="1" s="1"/>
  <c r="N520" i="1"/>
  <c r="AJ519" i="1"/>
  <c r="AF519" i="1"/>
  <c r="AC519" i="1"/>
  <c r="AG519" i="1" s="1"/>
  <c r="AH519" i="1" s="1"/>
  <c r="AK519" i="1" s="1"/>
  <c r="AL519" i="1" s="1"/>
  <c r="AM519" i="1" s="1"/>
  <c r="AN519" i="1" s="1"/>
  <c r="Y519" i="1"/>
  <c r="Z519" i="1" s="1"/>
  <c r="N519" i="1"/>
  <c r="AL518" i="1"/>
  <c r="AK518" i="1"/>
  <c r="AJ518" i="1"/>
  <c r="AH518" i="1"/>
  <c r="AG518" i="1"/>
  <c r="AM518" i="1" s="1"/>
  <c r="AN518" i="1" s="1"/>
  <c r="AF518" i="1"/>
  <c r="AC518" i="1"/>
  <c r="Y518" i="1"/>
  <c r="Z518" i="1" s="1"/>
  <c r="N518" i="1"/>
  <c r="AI517" i="1"/>
  <c r="AK517" i="1" s="1"/>
  <c r="AH517" i="1"/>
  <c r="AG517" i="1"/>
  <c r="AM517" i="1" s="1"/>
  <c r="AN517" i="1" s="1"/>
  <c r="AF517" i="1"/>
  <c r="AC517" i="1"/>
  <c r="Y517" i="1"/>
  <c r="Z517" i="1" s="1"/>
  <c r="N517" i="1"/>
  <c r="AN580" i="1" l="1"/>
  <c r="AN585" i="1"/>
  <c r="AN545" i="1"/>
  <c r="AN579" i="1"/>
  <c r="AN521" i="1"/>
  <c r="AN588" i="1"/>
  <c r="AN537" i="1"/>
  <c r="AN561" i="1"/>
  <c r="AN615" i="1"/>
  <c r="AN617" i="1"/>
  <c r="AN641" i="1"/>
  <c r="AN582" i="1"/>
  <c r="AN625" i="1"/>
  <c r="AN531" i="1"/>
  <c r="AN541" i="1"/>
  <c r="AN546" i="1"/>
  <c r="AN551" i="1"/>
  <c r="AN553" i="1"/>
  <c r="AN586" i="1"/>
  <c r="AN592" i="1"/>
  <c r="AN557" i="1"/>
  <c r="AK563" i="1"/>
  <c r="AN595" i="1"/>
  <c r="AN600" i="1"/>
  <c r="AN612" i="1"/>
  <c r="AN636" i="1"/>
  <c r="AN604" i="1"/>
  <c r="AN629" i="1"/>
  <c r="AN598" i="1"/>
  <c r="AN608" i="1"/>
  <c r="AN619" i="1"/>
  <c r="AN581" i="1"/>
  <c r="AN593" i="1"/>
  <c r="AN599" i="1"/>
  <c r="AN620" i="1"/>
  <c r="AN632" i="1"/>
  <c r="AN650" i="1"/>
  <c r="AK587" i="1"/>
  <c r="AM587" i="1"/>
  <c r="AN587" i="1" s="1"/>
  <c r="AN583" i="1"/>
  <c r="AN596" i="1"/>
  <c r="AN649" i="1"/>
  <c r="AN651" i="1"/>
  <c r="AN594" i="1"/>
  <c r="AN556" i="1"/>
  <c r="AN603" i="1"/>
  <c r="AN605" i="1"/>
  <c r="AN609" i="1"/>
  <c r="AN637" i="1"/>
  <c r="AN648" i="1"/>
  <c r="AN613" i="1"/>
  <c r="AN621" i="1"/>
  <c r="AN633" i="1"/>
  <c r="AL520" i="1"/>
  <c r="AN591" i="1"/>
  <c r="AL517" i="1"/>
  <c r="AN538" i="1"/>
  <c r="AN564" i="1"/>
  <c r="AN611" i="1"/>
  <c r="AN635" i="1"/>
  <c r="AN623" i="1"/>
  <c r="AN607" i="1"/>
  <c r="AN624" i="1"/>
  <c r="AN616" i="1"/>
  <c r="AN628" i="1"/>
  <c r="AN639" i="1"/>
  <c r="AN644" i="1"/>
  <c r="AN627" i="1"/>
  <c r="AN643" i="1"/>
  <c r="AN645" i="1"/>
  <c r="AN647" i="1"/>
  <c r="AN640" i="1"/>
  <c r="AK536" i="1"/>
  <c r="AM536" i="1"/>
  <c r="AN536" i="1" s="1"/>
  <c r="AK544" i="1"/>
  <c r="AM544" i="1"/>
  <c r="AN544" i="1" s="1"/>
  <c r="AJ517" i="1"/>
  <c r="AJ520" i="1"/>
  <c r="AK543" i="1"/>
  <c r="AK550" i="1"/>
  <c r="AK575" i="1"/>
  <c r="AN626" i="1"/>
  <c r="AN642" i="1"/>
  <c r="AN589" i="1"/>
  <c r="AN597" i="1"/>
  <c r="AN618" i="1"/>
  <c r="AN630" i="1"/>
  <c r="AN566" i="1"/>
  <c r="AK584" i="1"/>
  <c r="AJ584" i="1"/>
  <c r="AN601" i="1"/>
  <c r="AN606" i="1"/>
  <c r="AN631" i="1"/>
  <c r="AN646" i="1"/>
  <c r="AN614" i="1"/>
  <c r="AN622" i="1"/>
  <c r="AN634" i="1"/>
  <c r="AN602" i="1"/>
  <c r="AN610" i="1"/>
  <c r="AN638" i="1"/>
  <c r="AN652" i="1"/>
  <c r="AL516" i="1" l="1"/>
  <c r="AM516" i="1" s="1"/>
  <c r="AK516" i="1"/>
  <c r="AJ516" i="1"/>
  <c r="AH516" i="1"/>
  <c r="AG516" i="1"/>
  <c r="AF516" i="1"/>
  <c r="AC516" i="1"/>
  <c r="AL515" i="1"/>
  <c r="AM515" i="1" s="1"/>
  <c r="AK515" i="1"/>
  <c r="AJ515" i="1"/>
  <c r="AH515" i="1"/>
  <c r="AG515" i="1"/>
  <c r="AF515" i="1"/>
  <c r="AC515" i="1"/>
  <c r="AL514" i="1"/>
  <c r="AM514" i="1" s="1"/>
  <c r="AK514" i="1"/>
  <c r="AJ514" i="1"/>
  <c r="AH514" i="1"/>
  <c r="AG514" i="1"/>
  <c r="AF514" i="1"/>
  <c r="AC514" i="1"/>
  <c r="AL513" i="1"/>
  <c r="AM513" i="1" s="1"/>
  <c r="AK513" i="1"/>
  <c r="AJ513" i="1"/>
  <c r="AH513" i="1"/>
  <c r="AG513" i="1"/>
  <c r="AF513" i="1"/>
  <c r="AC513" i="1"/>
  <c r="AL512" i="1"/>
  <c r="AM512" i="1" s="1"/>
  <c r="AK512" i="1"/>
  <c r="AJ512" i="1"/>
  <c r="AF512" i="1"/>
  <c r="AC512" i="1"/>
  <c r="AG512" i="1" s="1"/>
  <c r="AH512" i="1" s="1"/>
  <c r="Y512" i="1"/>
  <c r="Z512" i="1" s="1"/>
  <c r="N512" i="1"/>
  <c r="AL511" i="1"/>
  <c r="AM511" i="1" s="1"/>
  <c r="AK511" i="1"/>
  <c r="AJ511" i="1"/>
  <c r="AF511" i="1"/>
  <c r="AC511" i="1"/>
  <c r="AG511" i="1" s="1"/>
  <c r="AH511" i="1" s="1"/>
  <c r="Y511" i="1"/>
  <c r="Z511" i="1" s="1"/>
  <c r="N511" i="1"/>
  <c r="AL510" i="1"/>
  <c r="AM510" i="1" s="1"/>
  <c r="AK510" i="1"/>
  <c r="AJ510" i="1"/>
  <c r="AF510" i="1"/>
  <c r="AC510" i="1"/>
  <c r="AG510" i="1" s="1"/>
  <c r="AH510" i="1" s="1"/>
  <c r="Y510" i="1"/>
  <c r="Z510" i="1" s="1"/>
  <c r="N510" i="1"/>
  <c r="AL509" i="1"/>
  <c r="AM509" i="1" s="1"/>
  <c r="AK509" i="1"/>
  <c r="AJ509" i="1"/>
  <c r="AF509" i="1"/>
  <c r="AC509" i="1"/>
  <c r="AG509" i="1" s="1"/>
  <c r="AH509" i="1" s="1"/>
  <c r="Y509" i="1"/>
  <c r="Z509" i="1" s="1"/>
  <c r="N509" i="1"/>
  <c r="AL508" i="1"/>
  <c r="AM508" i="1" s="1"/>
  <c r="AK508" i="1"/>
  <c r="AJ508" i="1"/>
  <c r="AF508" i="1"/>
  <c r="AC508" i="1"/>
  <c r="AG508" i="1" s="1"/>
  <c r="AH508" i="1" s="1"/>
  <c r="Y508" i="1"/>
  <c r="Z508" i="1" s="1"/>
  <c r="N508" i="1"/>
  <c r="AL507" i="1"/>
  <c r="AM507" i="1" s="1"/>
  <c r="AK507" i="1"/>
  <c r="AJ507" i="1"/>
  <c r="AF507" i="1"/>
  <c r="AC507" i="1"/>
  <c r="AG507" i="1" s="1"/>
  <c r="AH507" i="1" s="1"/>
  <c r="Y507" i="1"/>
  <c r="Z507" i="1" s="1"/>
  <c r="N507" i="1"/>
  <c r="AL506" i="1"/>
  <c r="AM506" i="1" s="1"/>
  <c r="AK506" i="1"/>
  <c r="AJ506" i="1"/>
  <c r="AF506" i="1"/>
  <c r="AC506" i="1"/>
  <c r="AG506" i="1" s="1"/>
  <c r="AH506" i="1" s="1"/>
  <c r="Y506" i="1"/>
  <c r="Z506" i="1" s="1"/>
  <c r="N506" i="1"/>
  <c r="AL505" i="1"/>
  <c r="AM505" i="1" s="1"/>
  <c r="AK505" i="1"/>
  <c r="AJ505" i="1"/>
  <c r="AF505" i="1"/>
  <c r="AC505" i="1"/>
  <c r="AG505" i="1" s="1"/>
  <c r="AH505" i="1" s="1"/>
  <c r="Y505" i="1"/>
  <c r="Z505" i="1" s="1"/>
  <c r="N505" i="1"/>
  <c r="AL504" i="1"/>
  <c r="AM504" i="1" s="1"/>
  <c r="AK504" i="1"/>
  <c r="AJ504" i="1"/>
  <c r="AF504" i="1"/>
  <c r="AC504" i="1"/>
  <c r="AG504" i="1" s="1"/>
  <c r="AH504" i="1" s="1"/>
  <c r="Y504" i="1"/>
  <c r="Z504" i="1" s="1"/>
  <c r="N504" i="1"/>
  <c r="AL503" i="1"/>
  <c r="AM503" i="1" s="1"/>
  <c r="AK503" i="1"/>
  <c r="AJ503" i="1"/>
  <c r="AF503" i="1"/>
  <c r="AC503" i="1"/>
  <c r="AG503" i="1" s="1"/>
  <c r="AH503" i="1" s="1"/>
  <c r="Y503" i="1"/>
  <c r="Z503" i="1" s="1"/>
  <c r="N503" i="1"/>
  <c r="AL502" i="1"/>
  <c r="AM502" i="1" s="1"/>
  <c r="AK502" i="1"/>
  <c r="AJ502" i="1"/>
  <c r="AF502" i="1"/>
  <c r="AC502" i="1"/>
  <c r="AG502" i="1" s="1"/>
  <c r="AH502" i="1" s="1"/>
  <c r="Y502" i="1"/>
  <c r="Z502" i="1" s="1"/>
  <c r="N502" i="1"/>
  <c r="AL501" i="1"/>
  <c r="AM501" i="1" s="1"/>
  <c r="AK501" i="1"/>
  <c r="AJ501" i="1"/>
  <c r="AF501" i="1"/>
  <c r="AC501" i="1"/>
  <c r="AG501" i="1" s="1"/>
  <c r="AH501" i="1" s="1"/>
  <c r="Y501" i="1"/>
  <c r="Z501" i="1" s="1"/>
  <c r="N501" i="1"/>
  <c r="AL500" i="1"/>
  <c r="AM500" i="1" s="1"/>
  <c r="AK500" i="1"/>
  <c r="AJ500" i="1"/>
  <c r="AF500" i="1"/>
  <c r="AC500" i="1"/>
  <c r="AG500" i="1" s="1"/>
  <c r="AH500" i="1" s="1"/>
  <c r="Y500" i="1"/>
  <c r="Z500" i="1" s="1"/>
  <c r="N500" i="1"/>
  <c r="AL499" i="1"/>
  <c r="AM499" i="1" s="1"/>
  <c r="AK499" i="1"/>
  <c r="AJ499" i="1"/>
  <c r="AF499" i="1"/>
  <c r="AC499" i="1"/>
  <c r="AG499" i="1" s="1"/>
  <c r="AH499" i="1" s="1"/>
  <c r="Y499" i="1"/>
  <c r="Z499" i="1" s="1"/>
  <c r="N499" i="1"/>
  <c r="AL498" i="1"/>
  <c r="AM498" i="1" s="1"/>
  <c r="AK498" i="1"/>
  <c r="AJ498" i="1"/>
  <c r="AF498" i="1"/>
  <c r="AC498" i="1"/>
  <c r="AG498" i="1" s="1"/>
  <c r="AH498" i="1" s="1"/>
  <c r="Y498" i="1"/>
  <c r="Z498" i="1" s="1"/>
  <c r="N498" i="1"/>
  <c r="AL497" i="1"/>
  <c r="AM497" i="1" s="1"/>
  <c r="AK497" i="1"/>
  <c r="AJ497" i="1"/>
  <c r="AF497" i="1"/>
  <c r="AC497" i="1"/>
  <c r="AG497" i="1" s="1"/>
  <c r="AH497" i="1" s="1"/>
  <c r="Y497" i="1"/>
  <c r="Z497" i="1" s="1"/>
  <c r="N497" i="1"/>
  <c r="AL496" i="1"/>
  <c r="AM496" i="1" s="1"/>
  <c r="AK496" i="1"/>
  <c r="AJ496" i="1"/>
  <c r="AF496" i="1"/>
  <c r="AC496" i="1"/>
  <c r="AG496" i="1" s="1"/>
  <c r="AH496" i="1" s="1"/>
  <c r="Y496" i="1"/>
  <c r="Z496" i="1" s="1"/>
  <c r="N496" i="1"/>
  <c r="AL495" i="1"/>
  <c r="AM495" i="1" s="1"/>
  <c r="AK495" i="1"/>
  <c r="AJ495" i="1"/>
  <c r="AF495" i="1"/>
  <c r="AC495" i="1"/>
  <c r="AG495" i="1" s="1"/>
  <c r="AH495" i="1" s="1"/>
  <c r="Y495" i="1"/>
  <c r="Z495" i="1" s="1"/>
  <c r="N495" i="1"/>
  <c r="AL494" i="1"/>
  <c r="AM494" i="1" s="1"/>
  <c r="AK494" i="1"/>
  <c r="AJ494" i="1"/>
  <c r="AF494" i="1"/>
  <c r="AC494" i="1"/>
  <c r="AG494" i="1" s="1"/>
  <c r="AH494" i="1" s="1"/>
  <c r="Y494" i="1"/>
  <c r="Z494" i="1" s="1"/>
  <c r="N494" i="1"/>
  <c r="AL493" i="1"/>
  <c r="AM493" i="1" s="1"/>
  <c r="AK493" i="1"/>
  <c r="AJ493" i="1"/>
  <c r="AG493" i="1"/>
  <c r="AH493" i="1" s="1"/>
  <c r="AF493" i="1"/>
  <c r="AC493" i="1"/>
  <c r="Y493" i="1"/>
  <c r="Z493" i="1" s="1"/>
  <c r="N493" i="1"/>
  <c r="AL492" i="1"/>
  <c r="AM492" i="1" s="1"/>
  <c r="AK492" i="1"/>
  <c r="AJ492" i="1"/>
  <c r="AF492" i="1"/>
  <c r="AC492" i="1"/>
  <c r="AG492" i="1" s="1"/>
  <c r="AH492" i="1" s="1"/>
  <c r="Y492" i="1"/>
  <c r="Z492" i="1" s="1"/>
  <c r="N492" i="1"/>
  <c r="AL491" i="1"/>
  <c r="AM491" i="1" s="1"/>
  <c r="AK491" i="1"/>
  <c r="AJ491" i="1"/>
  <c r="AF491" i="1"/>
  <c r="AC491" i="1"/>
  <c r="AG491" i="1" s="1"/>
  <c r="AH491" i="1" s="1"/>
  <c r="Y491" i="1"/>
  <c r="Z491" i="1" s="1"/>
  <c r="N491" i="1"/>
  <c r="AL490" i="1"/>
  <c r="AM490" i="1" s="1"/>
  <c r="AK490" i="1"/>
  <c r="AJ490" i="1"/>
  <c r="AF490" i="1"/>
  <c r="AC490" i="1"/>
  <c r="AG490" i="1" s="1"/>
  <c r="AH490" i="1" s="1"/>
  <c r="Y490" i="1"/>
  <c r="Z490" i="1" s="1"/>
  <c r="N490" i="1"/>
  <c r="AL489" i="1"/>
  <c r="AM489" i="1" s="1"/>
  <c r="AK489" i="1"/>
  <c r="AJ489" i="1"/>
  <c r="AF489" i="1"/>
  <c r="AC489" i="1"/>
  <c r="AG489" i="1" s="1"/>
  <c r="AH489" i="1" s="1"/>
  <c r="Y489" i="1"/>
  <c r="Z489" i="1" s="1"/>
  <c r="N489" i="1"/>
  <c r="AL488" i="1"/>
  <c r="AM488" i="1" s="1"/>
  <c r="AK488" i="1"/>
  <c r="AJ488" i="1"/>
  <c r="AF488" i="1"/>
  <c r="AC488" i="1"/>
  <c r="AG488" i="1" s="1"/>
  <c r="AH488" i="1" s="1"/>
  <c r="Y488" i="1"/>
  <c r="Z488" i="1" s="1"/>
  <c r="N488" i="1"/>
  <c r="AL487" i="1"/>
  <c r="AM487" i="1" s="1"/>
  <c r="AK487" i="1"/>
  <c r="AJ487" i="1"/>
  <c r="AF487" i="1"/>
  <c r="AC487" i="1"/>
  <c r="AG487" i="1" s="1"/>
  <c r="AH487" i="1" s="1"/>
  <c r="Y487" i="1"/>
  <c r="Z487" i="1" s="1"/>
  <c r="N487" i="1"/>
  <c r="AL486" i="1"/>
  <c r="AM486" i="1" s="1"/>
  <c r="AK486" i="1"/>
  <c r="AJ486" i="1"/>
  <c r="AF486" i="1"/>
  <c r="AC486" i="1"/>
  <c r="AG486" i="1" s="1"/>
  <c r="AH486" i="1" s="1"/>
  <c r="Y486" i="1"/>
  <c r="Z486" i="1" s="1"/>
  <c r="N486" i="1"/>
  <c r="AL485" i="1"/>
  <c r="AM485" i="1" s="1"/>
  <c r="AK485" i="1"/>
  <c r="AJ485" i="1"/>
  <c r="AF485" i="1"/>
  <c r="AC485" i="1"/>
  <c r="AG485" i="1" s="1"/>
  <c r="AH485" i="1" s="1"/>
  <c r="Y485" i="1"/>
  <c r="Z485" i="1" s="1"/>
  <c r="N485" i="1"/>
  <c r="AL484" i="1"/>
  <c r="AM484" i="1" s="1"/>
  <c r="AK484" i="1"/>
  <c r="AJ484" i="1"/>
  <c r="AF484" i="1"/>
  <c r="AC484" i="1"/>
  <c r="AG484" i="1" s="1"/>
  <c r="AH484" i="1" s="1"/>
  <c r="Y484" i="1"/>
  <c r="Z484" i="1" s="1"/>
  <c r="N484" i="1"/>
  <c r="AL483" i="1"/>
  <c r="AM483" i="1" s="1"/>
  <c r="AK483" i="1"/>
  <c r="AJ483" i="1"/>
  <c r="AF483" i="1"/>
  <c r="AC483" i="1"/>
  <c r="AG483" i="1" s="1"/>
  <c r="AH483" i="1" s="1"/>
  <c r="Y483" i="1"/>
  <c r="Z483" i="1" s="1"/>
  <c r="N483" i="1"/>
  <c r="AL482" i="1"/>
  <c r="AM482" i="1" s="1"/>
  <c r="AK482" i="1"/>
  <c r="AJ482" i="1"/>
  <c r="AF482" i="1"/>
  <c r="AC482" i="1"/>
  <c r="AG482" i="1" s="1"/>
  <c r="AH482" i="1" s="1"/>
  <c r="Y482" i="1"/>
  <c r="Z482" i="1" s="1"/>
  <c r="N482" i="1"/>
  <c r="AL481" i="1"/>
  <c r="AM481" i="1" s="1"/>
  <c r="AK481" i="1"/>
  <c r="AJ481" i="1"/>
  <c r="AG481" i="1"/>
  <c r="AH481" i="1" s="1"/>
  <c r="AF481" i="1"/>
  <c r="AC481" i="1"/>
  <c r="Y481" i="1"/>
  <c r="Z481" i="1" s="1"/>
  <c r="N481" i="1"/>
  <c r="AL480" i="1"/>
  <c r="AM480" i="1" s="1"/>
  <c r="AK480" i="1"/>
  <c r="AJ480" i="1"/>
  <c r="AF480" i="1"/>
  <c r="AC480" i="1"/>
  <c r="AG480" i="1" s="1"/>
  <c r="AH480" i="1" s="1"/>
  <c r="Y480" i="1"/>
  <c r="Z480" i="1" s="1"/>
  <c r="N480" i="1"/>
  <c r="AL479" i="1"/>
  <c r="AM479" i="1" s="1"/>
  <c r="AK479" i="1"/>
  <c r="AJ479" i="1"/>
  <c r="AF479" i="1"/>
  <c r="AC479" i="1"/>
  <c r="AG479" i="1" s="1"/>
  <c r="AH479" i="1" s="1"/>
  <c r="Y479" i="1"/>
  <c r="Z479" i="1" s="1"/>
  <c r="N479" i="1"/>
  <c r="AL478" i="1"/>
  <c r="AM478" i="1" s="1"/>
  <c r="AK478" i="1"/>
  <c r="AJ478" i="1"/>
  <c r="AF478" i="1"/>
  <c r="AC478" i="1"/>
  <c r="AG478" i="1" s="1"/>
  <c r="AH478" i="1" s="1"/>
  <c r="Y478" i="1"/>
  <c r="Z478" i="1" s="1"/>
  <c r="N478" i="1"/>
  <c r="AL477" i="1"/>
  <c r="AM477" i="1" s="1"/>
  <c r="AK477" i="1"/>
  <c r="AJ477" i="1"/>
  <c r="AF477" i="1"/>
  <c r="AC477" i="1"/>
  <c r="AG477" i="1" s="1"/>
  <c r="AH477" i="1" s="1"/>
  <c r="Y477" i="1"/>
  <c r="Z477" i="1" s="1"/>
  <c r="N477" i="1"/>
  <c r="AL476" i="1"/>
  <c r="AM476" i="1" s="1"/>
  <c r="AK476" i="1"/>
  <c r="AJ476" i="1"/>
  <c r="AF476" i="1"/>
  <c r="AC476" i="1"/>
  <c r="AG476" i="1" s="1"/>
  <c r="AH476" i="1" s="1"/>
  <c r="Y476" i="1"/>
  <c r="Z476" i="1" s="1"/>
  <c r="N476" i="1"/>
  <c r="AL475" i="1"/>
  <c r="AM475" i="1" s="1"/>
  <c r="AK475" i="1"/>
  <c r="AJ475" i="1"/>
  <c r="AF475" i="1"/>
  <c r="AC475" i="1"/>
  <c r="AG475" i="1" s="1"/>
  <c r="AH475" i="1" s="1"/>
  <c r="Y475" i="1"/>
  <c r="Z475" i="1" s="1"/>
  <c r="N475" i="1"/>
  <c r="AL474" i="1"/>
  <c r="AM474" i="1" s="1"/>
  <c r="AK474" i="1"/>
  <c r="AJ474" i="1"/>
  <c r="AF474" i="1"/>
  <c r="AC474" i="1"/>
  <c r="AG474" i="1" s="1"/>
  <c r="AH474" i="1" s="1"/>
  <c r="Y474" i="1"/>
  <c r="Z474" i="1" s="1"/>
  <c r="N474" i="1"/>
  <c r="AL473" i="1"/>
  <c r="AM473" i="1" s="1"/>
  <c r="AK473" i="1"/>
  <c r="AJ473" i="1"/>
  <c r="AF473" i="1"/>
  <c r="AC473" i="1"/>
  <c r="AG473" i="1" s="1"/>
  <c r="AH473" i="1" s="1"/>
  <c r="Y473" i="1"/>
  <c r="Z473" i="1" s="1"/>
  <c r="N473" i="1"/>
  <c r="AL472" i="1"/>
  <c r="AM472" i="1" s="1"/>
  <c r="AK472" i="1"/>
  <c r="AJ472" i="1"/>
  <c r="AF472" i="1"/>
  <c r="AC472" i="1"/>
  <c r="AG472" i="1" s="1"/>
  <c r="AH472" i="1" s="1"/>
  <c r="Y472" i="1"/>
  <c r="Z472" i="1" s="1"/>
  <c r="N472" i="1"/>
  <c r="AL471" i="1"/>
  <c r="AM471" i="1" s="1"/>
  <c r="AK471" i="1"/>
  <c r="AJ471" i="1"/>
  <c r="AF471" i="1"/>
  <c r="AC471" i="1"/>
  <c r="AG471" i="1" s="1"/>
  <c r="AH471" i="1" s="1"/>
  <c r="Y471" i="1"/>
  <c r="Z471" i="1" s="1"/>
  <c r="N471" i="1"/>
  <c r="AL470" i="1"/>
  <c r="AM470" i="1" s="1"/>
  <c r="AK470" i="1"/>
  <c r="AJ470" i="1"/>
  <c r="AF470" i="1"/>
  <c r="AC470" i="1"/>
  <c r="AG470" i="1" s="1"/>
  <c r="AH470" i="1" s="1"/>
  <c r="Y470" i="1"/>
  <c r="Z470" i="1" s="1"/>
  <c r="N470" i="1"/>
  <c r="AL469" i="1"/>
  <c r="AM469" i="1" s="1"/>
  <c r="AK469" i="1"/>
  <c r="AJ469" i="1"/>
  <c r="AF469" i="1"/>
  <c r="AC469" i="1"/>
  <c r="AG469" i="1" s="1"/>
  <c r="AH469" i="1" s="1"/>
  <c r="Y469" i="1"/>
  <c r="Z469" i="1" s="1"/>
  <c r="N469" i="1"/>
  <c r="AL468" i="1"/>
  <c r="AM468" i="1" s="1"/>
  <c r="AK468" i="1"/>
  <c r="AJ468" i="1"/>
  <c r="AF468" i="1"/>
  <c r="AC468" i="1"/>
  <c r="AG468" i="1" s="1"/>
  <c r="AH468" i="1" s="1"/>
  <c r="Y468" i="1"/>
  <c r="Z468" i="1" s="1"/>
  <c r="N468" i="1"/>
  <c r="AJ467" i="1"/>
  <c r="AG467" i="1"/>
  <c r="AH467" i="1" s="1"/>
  <c r="AK467" i="1" s="1"/>
  <c r="AL467" i="1" s="1"/>
  <c r="AM467" i="1" s="1"/>
  <c r="AF467" i="1"/>
  <c r="AC467" i="1"/>
  <c r="Y467" i="1"/>
  <c r="Z467" i="1" s="1"/>
  <c r="N467" i="1"/>
  <c r="AL466" i="1"/>
  <c r="AM466" i="1" s="1"/>
  <c r="AK466" i="1"/>
  <c r="AJ466" i="1"/>
  <c r="AF466" i="1"/>
  <c r="AC466" i="1"/>
  <c r="AG466" i="1" s="1"/>
  <c r="AH466" i="1" s="1"/>
  <c r="Y466" i="1"/>
  <c r="Z466" i="1" s="1"/>
  <c r="N466" i="1"/>
  <c r="AJ465" i="1"/>
  <c r="AF465" i="1"/>
  <c r="AC465" i="1"/>
  <c r="AG465" i="1" s="1"/>
  <c r="AH465" i="1" s="1"/>
  <c r="AK465" i="1" s="1"/>
  <c r="AL465" i="1" s="1"/>
  <c r="AM465" i="1" s="1"/>
  <c r="Y465" i="1"/>
  <c r="Z465" i="1" s="1"/>
  <c r="N465" i="1"/>
  <c r="AL464" i="1"/>
  <c r="AM464" i="1" s="1"/>
  <c r="AK464" i="1"/>
  <c r="AJ464" i="1"/>
  <c r="AF464" i="1"/>
  <c r="AC464" i="1"/>
  <c r="AG464" i="1" s="1"/>
  <c r="AH464" i="1" s="1"/>
  <c r="Y464" i="1"/>
  <c r="Z464" i="1" s="1"/>
  <c r="N464" i="1"/>
  <c r="AJ463" i="1"/>
  <c r="AF463" i="1"/>
  <c r="AC463" i="1"/>
  <c r="AG463" i="1" s="1"/>
  <c r="AH463" i="1" s="1"/>
  <c r="AK463" i="1" s="1"/>
  <c r="AL463" i="1" s="1"/>
  <c r="AM463" i="1" s="1"/>
  <c r="Y463" i="1"/>
  <c r="Z463" i="1" s="1"/>
  <c r="N463" i="1"/>
  <c r="AJ462" i="1"/>
  <c r="AF462" i="1"/>
  <c r="AC462" i="1"/>
  <c r="AG462" i="1" s="1"/>
  <c r="AH462" i="1" s="1"/>
  <c r="AK462" i="1" s="1"/>
  <c r="AL462" i="1" s="1"/>
  <c r="AM462" i="1" s="1"/>
  <c r="Y462" i="1"/>
  <c r="Z462" i="1" s="1"/>
  <c r="N462" i="1"/>
  <c r="AJ461" i="1"/>
  <c r="AF461" i="1"/>
  <c r="AC461" i="1"/>
  <c r="AG461" i="1" s="1"/>
  <c r="AH461" i="1" s="1"/>
  <c r="AK461" i="1" s="1"/>
  <c r="AL461" i="1" s="1"/>
  <c r="AM461" i="1" s="1"/>
  <c r="Y461" i="1"/>
  <c r="Z461" i="1" s="1"/>
  <c r="N461" i="1"/>
  <c r="AJ460" i="1"/>
  <c r="AF460" i="1"/>
  <c r="AC460" i="1"/>
  <c r="AG460" i="1" s="1"/>
  <c r="AH460" i="1" s="1"/>
  <c r="AK460" i="1" s="1"/>
  <c r="AL460" i="1" s="1"/>
  <c r="AM460" i="1" s="1"/>
  <c r="Y460" i="1"/>
  <c r="Z460" i="1" s="1"/>
  <c r="N460" i="1"/>
  <c r="AL459" i="1"/>
  <c r="AK459" i="1"/>
  <c r="AJ459" i="1"/>
  <c r="AH459" i="1"/>
  <c r="AF459" i="1"/>
  <c r="AC459" i="1"/>
  <c r="AG459" i="1" s="1"/>
  <c r="AM459" i="1" s="1"/>
  <c r="AN459" i="1" s="1"/>
  <c r="Y459" i="1"/>
  <c r="Z459" i="1" s="1"/>
  <c r="N459" i="1"/>
  <c r="AL458" i="1"/>
  <c r="AM458" i="1" s="1"/>
  <c r="AK458" i="1"/>
  <c r="AJ458" i="1"/>
  <c r="AF458" i="1"/>
  <c r="AC458" i="1"/>
  <c r="AG458" i="1" s="1"/>
  <c r="AH458" i="1" s="1"/>
  <c r="Y458" i="1"/>
  <c r="Z458" i="1" s="1"/>
  <c r="N458" i="1"/>
  <c r="AJ457" i="1"/>
  <c r="AF457" i="1"/>
  <c r="AC457" i="1"/>
  <c r="AG457" i="1" s="1"/>
  <c r="AH457" i="1" s="1"/>
  <c r="AK457" i="1" s="1"/>
  <c r="AL457" i="1" s="1"/>
  <c r="AM457" i="1" s="1"/>
  <c r="Y457" i="1"/>
  <c r="Z457" i="1" s="1"/>
  <c r="N457" i="1"/>
  <c r="AL456" i="1"/>
  <c r="AJ456" i="1"/>
  <c r="AF456" i="1"/>
  <c r="AC456" i="1"/>
  <c r="AG456" i="1" s="1"/>
  <c r="AH456" i="1" s="1"/>
  <c r="Y456" i="1"/>
  <c r="Z456" i="1" s="1"/>
  <c r="N456" i="1"/>
  <c r="AJ455" i="1"/>
  <c r="AF455" i="1"/>
  <c r="AC455" i="1"/>
  <c r="AG455" i="1" s="1"/>
  <c r="AH455" i="1" s="1"/>
  <c r="AK455" i="1" s="1"/>
  <c r="AL455" i="1" s="1"/>
  <c r="AM455" i="1" s="1"/>
  <c r="Y455" i="1"/>
  <c r="Z455" i="1" s="1"/>
  <c r="N455" i="1"/>
  <c r="AJ454" i="1"/>
  <c r="AF454" i="1"/>
  <c r="AC454" i="1"/>
  <c r="AG454" i="1" s="1"/>
  <c r="AH454" i="1" s="1"/>
  <c r="AK454" i="1" s="1"/>
  <c r="AL454" i="1" s="1"/>
  <c r="AM454" i="1" s="1"/>
  <c r="Y454" i="1"/>
  <c r="Z454" i="1" s="1"/>
  <c r="N454" i="1"/>
  <c r="AI453" i="1"/>
  <c r="AH453" i="1"/>
  <c r="AF453" i="1"/>
  <c r="AC453" i="1"/>
  <c r="AG453" i="1" s="1"/>
  <c r="AM453" i="1" s="1"/>
  <c r="AN453" i="1" s="1"/>
  <c r="Y453" i="1"/>
  <c r="Z453" i="1" s="1"/>
  <c r="N453" i="1"/>
  <c r="AJ452" i="1"/>
  <c r="AF452" i="1"/>
  <c r="AC452" i="1"/>
  <c r="AG452" i="1" s="1"/>
  <c r="AH452" i="1" s="1"/>
  <c r="AK452" i="1" s="1"/>
  <c r="AL452" i="1" s="1"/>
  <c r="AM452" i="1" s="1"/>
  <c r="Y452" i="1"/>
  <c r="Z452" i="1" s="1"/>
  <c r="N452" i="1"/>
  <c r="AJ451" i="1"/>
  <c r="AF451" i="1"/>
  <c r="AC451" i="1"/>
  <c r="AG451" i="1" s="1"/>
  <c r="AH451" i="1" s="1"/>
  <c r="AK451" i="1" s="1"/>
  <c r="AL451" i="1" s="1"/>
  <c r="AM451" i="1" s="1"/>
  <c r="Y451" i="1"/>
  <c r="Z451" i="1" s="1"/>
  <c r="N451" i="1"/>
  <c r="AJ450" i="1"/>
  <c r="AF450" i="1"/>
  <c r="AC450" i="1"/>
  <c r="AG450" i="1" s="1"/>
  <c r="AH450" i="1" s="1"/>
  <c r="AK450" i="1" s="1"/>
  <c r="AL450" i="1" s="1"/>
  <c r="AM450" i="1" s="1"/>
  <c r="Y450" i="1"/>
  <c r="Z450" i="1" s="1"/>
  <c r="N450" i="1"/>
  <c r="AJ449" i="1"/>
  <c r="AF449" i="1"/>
  <c r="AC449" i="1"/>
  <c r="AG449" i="1" s="1"/>
  <c r="AH449" i="1" s="1"/>
  <c r="AK449" i="1" s="1"/>
  <c r="AL449" i="1" s="1"/>
  <c r="AM449" i="1" s="1"/>
  <c r="Y449" i="1"/>
  <c r="Z449" i="1" s="1"/>
  <c r="N449" i="1"/>
  <c r="AJ448" i="1"/>
  <c r="AF448" i="1"/>
  <c r="AC448" i="1"/>
  <c r="AG448" i="1" s="1"/>
  <c r="AH448" i="1" s="1"/>
  <c r="AK448" i="1" s="1"/>
  <c r="AL448" i="1" s="1"/>
  <c r="AM448" i="1" s="1"/>
  <c r="Y448" i="1"/>
  <c r="Z448" i="1" s="1"/>
  <c r="N448" i="1"/>
  <c r="AJ447" i="1"/>
  <c r="AF447" i="1"/>
  <c r="AC447" i="1"/>
  <c r="AG447" i="1" s="1"/>
  <c r="AH447" i="1" s="1"/>
  <c r="AK447" i="1" s="1"/>
  <c r="AL447" i="1" s="1"/>
  <c r="AM447" i="1" s="1"/>
  <c r="Y447" i="1"/>
  <c r="Z447" i="1" s="1"/>
  <c r="N447" i="1"/>
  <c r="AJ446" i="1"/>
  <c r="AF446" i="1"/>
  <c r="AC446" i="1"/>
  <c r="AG446" i="1" s="1"/>
  <c r="AH446" i="1" s="1"/>
  <c r="AK446" i="1" s="1"/>
  <c r="AL446" i="1" s="1"/>
  <c r="AM446" i="1" s="1"/>
  <c r="Y446" i="1"/>
  <c r="Z446" i="1" s="1"/>
  <c r="N446" i="1"/>
  <c r="AJ445" i="1"/>
  <c r="AF445" i="1"/>
  <c r="AC445" i="1"/>
  <c r="AG445" i="1" s="1"/>
  <c r="AH445" i="1" s="1"/>
  <c r="AK445" i="1" s="1"/>
  <c r="AL445" i="1" s="1"/>
  <c r="AM445" i="1" s="1"/>
  <c r="Y445" i="1"/>
  <c r="Z445" i="1" s="1"/>
  <c r="N445" i="1"/>
  <c r="AL444" i="1"/>
  <c r="AJ444" i="1"/>
  <c r="AF444" i="1"/>
  <c r="AC444" i="1"/>
  <c r="AG444" i="1" s="1"/>
  <c r="AH444" i="1" s="1"/>
  <c r="AM444" i="1" s="1"/>
  <c r="AN444" i="1" s="1"/>
  <c r="Y444" i="1"/>
  <c r="Z444" i="1" s="1"/>
  <c r="N444" i="1"/>
  <c r="AJ443" i="1"/>
  <c r="AF443" i="1"/>
  <c r="AC443" i="1"/>
  <c r="AG443" i="1" s="1"/>
  <c r="AH443" i="1" s="1"/>
  <c r="AK443" i="1" s="1"/>
  <c r="AL443" i="1" s="1"/>
  <c r="AM443" i="1" s="1"/>
  <c r="AN443" i="1" s="1"/>
  <c r="Y443" i="1"/>
  <c r="Z443" i="1" s="1"/>
  <c r="N443" i="1"/>
  <c r="AJ442" i="1"/>
  <c r="AF442" i="1"/>
  <c r="AC442" i="1"/>
  <c r="AG442" i="1" s="1"/>
  <c r="AH442" i="1" s="1"/>
  <c r="AK442" i="1" s="1"/>
  <c r="AL442" i="1" s="1"/>
  <c r="AM442" i="1" s="1"/>
  <c r="AN442" i="1" s="1"/>
  <c r="Y442" i="1"/>
  <c r="Z442" i="1" s="1"/>
  <c r="N442" i="1"/>
  <c r="AJ441" i="1"/>
  <c r="AF441" i="1"/>
  <c r="AC441" i="1"/>
  <c r="AG441" i="1" s="1"/>
  <c r="AH441" i="1" s="1"/>
  <c r="AK441" i="1" s="1"/>
  <c r="AL441" i="1" s="1"/>
  <c r="AM441" i="1" s="1"/>
  <c r="AN441" i="1" s="1"/>
  <c r="Y441" i="1"/>
  <c r="Z441" i="1" s="1"/>
  <c r="N441" i="1"/>
  <c r="AJ440" i="1"/>
  <c r="AF440" i="1"/>
  <c r="AC440" i="1"/>
  <c r="AG440" i="1" s="1"/>
  <c r="AH440" i="1" s="1"/>
  <c r="AK440" i="1" s="1"/>
  <c r="AL440" i="1" s="1"/>
  <c r="AM440" i="1" s="1"/>
  <c r="AN440" i="1" s="1"/>
  <c r="Y440" i="1"/>
  <c r="Z440" i="1" s="1"/>
  <c r="N440" i="1"/>
  <c r="AJ439" i="1"/>
  <c r="AF439" i="1"/>
  <c r="AC439" i="1"/>
  <c r="AG439" i="1" s="1"/>
  <c r="AH439" i="1" s="1"/>
  <c r="AK439" i="1" s="1"/>
  <c r="AL439" i="1" s="1"/>
  <c r="AM439" i="1" s="1"/>
  <c r="AN439" i="1" s="1"/>
  <c r="Y439" i="1"/>
  <c r="Z439" i="1" s="1"/>
  <c r="N439" i="1"/>
  <c r="AJ438" i="1"/>
  <c r="AF438" i="1"/>
  <c r="AC438" i="1"/>
  <c r="AG438" i="1" s="1"/>
  <c r="AH438" i="1" s="1"/>
  <c r="AK438" i="1" s="1"/>
  <c r="AL438" i="1" s="1"/>
  <c r="AM438" i="1" s="1"/>
  <c r="AN438" i="1" s="1"/>
  <c r="Y438" i="1"/>
  <c r="Z438" i="1" s="1"/>
  <c r="N438" i="1"/>
  <c r="AJ437" i="1"/>
  <c r="AF437" i="1"/>
  <c r="AC437" i="1"/>
  <c r="AG437" i="1" s="1"/>
  <c r="AH437" i="1" s="1"/>
  <c r="AK437" i="1" s="1"/>
  <c r="AL437" i="1" s="1"/>
  <c r="AM437" i="1" s="1"/>
  <c r="AN437" i="1" s="1"/>
  <c r="Y437" i="1"/>
  <c r="Z437" i="1" s="1"/>
  <c r="N437" i="1"/>
  <c r="AJ436" i="1"/>
  <c r="AF436" i="1"/>
  <c r="AC436" i="1"/>
  <c r="AG436" i="1" s="1"/>
  <c r="AH436" i="1" s="1"/>
  <c r="AK436" i="1" s="1"/>
  <c r="AL436" i="1" s="1"/>
  <c r="AM436" i="1" s="1"/>
  <c r="AN436" i="1" s="1"/>
  <c r="Y436" i="1"/>
  <c r="Z436" i="1" s="1"/>
  <c r="N436" i="1"/>
  <c r="AL435" i="1"/>
  <c r="AM435" i="1" s="1"/>
  <c r="AK435" i="1"/>
  <c r="AJ435" i="1"/>
  <c r="AF435" i="1"/>
  <c r="AC435" i="1"/>
  <c r="AG435" i="1" s="1"/>
  <c r="AH435" i="1" s="1"/>
  <c r="Y435" i="1"/>
  <c r="Z435" i="1" s="1"/>
  <c r="N435" i="1"/>
  <c r="AJ434" i="1"/>
  <c r="AF434" i="1"/>
  <c r="AC434" i="1"/>
  <c r="AG434" i="1" s="1"/>
  <c r="AH434" i="1" s="1"/>
  <c r="AK434" i="1" s="1"/>
  <c r="AL434" i="1" s="1"/>
  <c r="AM434" i="1" s="1"/>
  <c r="AN434" i="1" s="1"/>
  <c r="Y434" i="1"/>
  <c r="Z434" i="1" s="1"/>
  <c r="N434" i="1"/>
  <c r="AJ433" i="1"/>
  <c r="AF433" i="1"/>
  <c r="AC433" i="1"/>
  <c r="AG433" i="1" s="1"/>
  <c r="AH433" i="1" s="1"/>
  <c r="AK433" i="1" s="1"/>
  <c r="AL433" i="1" s="1"/>
  <c r="AM433" i="1" s="1"/>
  <c r="Y433" i="1"/>
  <c r="Z433" i="1" s="1"/>
  <c r="N433" i="1"/>
  <c r="AL432" i="1"/>
  <c r="AJ432" i="1"/>
  <c r="AF432" i="1"/>
  <c r="AC432" i="1"/>
  <c r="AG432" i="1" s="1"/>
  <c r="AH432" i="1" s="1"/>
  <c r="Y432" i="1"/>
  <c r="Z432" i="1" s="1"/>
  <c r="N432" i="1"/>
  <c r="AJ431" i="1"/>
  <c r="AF431" i="1"/>
  <c r="AC431" i="1"/>
  <c r="AG431" i="1" s="1"/>
  <c r="AH431" i="1" s="1"/>
  <c r="AK431" i="1" s="1"/>
  <c r="AL431" i="1" s="1"/>
  <c r="AM431" i="1" s="1"/>
  <c r="AN431" i="1" s="1"/>
  <c r="Y431" i="1"/>
  <c r="Z431" i="1" s="1"/>
  <c r="N431" i="1"/>
  <c r="AJ430" i="1"/>
  <c r="AF430" i="1"/>
  <c r="AC430" i="1"/>
  <c r="AG430" i="1" s="1"/>
  <c r="AH430" i="1" s="1"/>
  <c r="AK430" i="1" s="1"/>
  <c r="AL430" i="1" s="1"/>
  <c r="AM430" i="1" s="1"/>
  <c r="Y430" i="1"/>
  <c r="Z430" i="1" s="1"/>
  <c r="N430" i="1"/>
  <c r="AJ429" i="1"/>
  <c r="AF429" i="1"/>
  <c r="AC429" i="1"/>
  <c r="AG429" i="1" s="1"/>
  <c r="AH429" i="1" s="1"/>
  <c r="AK429" i="1" s="1"/>
  <c r="AL429" i="1" s="1"/>
  <c r="AM429" i="1" s="1"/>
  <c r="AN429" i="1" s="1"/>
  <c r="Y429" i="1"/>
  <c r="Z429" i="1" s="1"/>
  <c r="N429" i="1"/>
  <c r="AJ428" i="1"/>
  <c r="AF428" i="1"/>
  <c r="AC428" i="1"/>
  <c r="AG428" i="1" s="1"/>
  <c r="AH428" i="1" s="1"/>
  <c r="AK428" i="1" s="1"/>
  <c r="AL428" i="1" s="1"/>
  <c r="AM428" i="1" s="1"/>
  <c r="AN428" i="1" s="1"/>
  <c r="Y428" i="1"/>
  <c r="Z428" i="1" s="1"/>
  <c r="N428" i="1"/>
  <c r="AJ427" i="1"/>
  <c r="AF427" i="1"/>
  <c r="AC427" i="1"/>
  <c r="AG427" i="1" s="1"/>
  <c r="AH427" i="1" s="1"/>
  <c r="AK427" i="1" s="1"/>
  <c r="AL427" i="1" s="1"/>
  <c r="AM427" i="1" s="1"/>
  <c r="AN427" i="1" s="1"/>
  <c r="Y427" i="1"/>
  <c r="Z427" i="1" s="1"/>
  <c r="N427" i="1"/>
  <c r="AL426" i="1"/>
  <c r="AM426" i="1" s="1"/>
  <c r="AK426" i="1"/>
  <c r="AJ426" i="1"/>
  <c r="AF426" i="1"/>
  <c r="AC426" i="1"/>
  <c r="AG426" i="1" s="1"/>
  <c r="AH426" i="1" s="1"/>
  <c r="Y426" i="1"/>
  <c r="Z426" i="1" s="1"/>
  <c r="N426" i="1"/>
  <c r="AL425" i="1"/>
  <c r="AM425" i="1" s="1"/>
  <c r="AK425" i="1"/>
  <c r="AJ425" i="1"/>
  <c r="AG425" i="1"/>
  <c r="AH425" i="1" s="1"/>
  <c r="AF425" i="1"/>
  <c r="AC425" i="1"/>
  <c r="Y425" i="1"/>
  <c r="Z425" i="1" s="1"/>
  <c r="N425" i="1"/>
  <c r="AJ424" i="1"/>
  <c r="AF424" i="1"/>
  <c r="AC424" i="1"/>
  <c r="AG424" i="1" s="1"/>
  <c r="AH424" i="1" s="1"/>
  <c r="AK424" i="1" s="1"/>
  <c r="AL424" i="1" s="1"/>
  <c r="AM424" i="1" s="1"/>
  <c r="AN424" i="1" s="1"/>
  <c r="Y424" i="1"/>
  <c r="Z424" i="1" s="1"/>
  <c r="N424" i="1"/>
  <c r="AJ423" i="1"/>
  <c r="AF423" i="1"/>
  <c r="AC423" i="1"/>
  <c r="AG423" i="1" s="1"/>
  <c r="AH423" i="1" s="1"/>
  <c r="AK423" i="1" s="1"/>
  <c r="AL423" i="1" s="1"/>
  <c r="AM423" i="1" s="1"/>
  <c r="AN423" i="1" s="1"/>
  <c r="Y423" i="1"/>
  <c r="Z423" i="1" s="1"/>
  <c r="N423" i="1"/>
  <c r="AJ422" i="1"/>
  <c r="AF422" i="1"/>
  <c r="AC422" i="1"/>
  <c r="AG422" i="1" s="1"/>
  <c r="AH422" i="1" s="1"/>
  <c r="AK422" i="1" s="1"/>
  <c r="AL422" i="1" s="1"/>
  <c r="AM422" i="1" s="1"/>
  <c r="Y422" i="1"/>
  <c r="Z422" i="1" s="1"/>
  <c r="N422" i="1"/>
  <c r="AJ421" i="1"/>
  <c r="AF421" i="1"/>
  <c r="AC421" i="1"/>
  <c r="AG421" i="1" s="1"/>
  <c r="AH421" i="1" s="1"/>
  <c r="AK421" i="1" s="1"/>
  <c r="AL421" i="1" s="1"/>
  <c r="AM421" i="1" s="1"/>
  <c r="AN421" i="1" s="1"/>
  <c r="Y421" i="1"/>
  <c r="Z421" i="1" s="1"/>
  <c r="N421" i="1"/>
  <c r="AJ420" i="1"/>
  <c r="AF420" i="1"/>
  <c r="AC420" i="1"/>
  <c r="AG420" i="1" s="1"/>
  <c r="AH420" i="1" s="1"/>
  <c r="AK420" i="1" s="1"/>
  <c r="AL420" i="1" s="1"/>
  <c r="AM420" i="1" s="1"/>
  <c r="Y420" i="1"/>
  <c r="Z420" i="1" s="1"/>
  <c r="N420" i="1"/>
  <c r="AL419" i="1"/>
  <c r="AJ419" i="1"/>
  <c r="AF419" i="1"/>
  <c r="AC419" i="1"/>
  <c r="AG419" i="1" s="1"/>
  <c r="AH419" i="1" s="1"/>
  <c r="Y419" i="1"/>
  <c r="Z419" i="1" s="1"/>
  <c r="N419" i="1"/>
  <c r="AJ418" i="1"/>
  <c r="AF418" i="1"/>
  <c r="AC418" i="1"/>
  <c r="AG418" i="1" s="1"/>
  <c r="AH418" i="1" s="1"/>
  <c r="AK418" i="1" s="1"/>
  <c r="AL418" i="1" s="1"/>
  <c r="AM418" i="1" s="1"/>
  <c r="AN418" i="1" s="1"/>
  <c r="Y418" i="1"/>
  <c r="Z418" i="1" s="1"/>
  <c r="N418" i="1"/>
  <c r="AJ417" i="1"/>
  <c r="AF417" i="1"/>
  <c r="AC417" i="1"/>
  <c r="AG417" i="1" s="1"/>
  <c r="AH417" i="1" s="1"/>
  <c r="AK417" i="1" s="1"/>
  <c r="AL417" i="1" s="1"/>
  <c r="AM417" i="1" s="1"/>
  <c r="AN417" i="1" s="1"/>
  <c r="Y417" i="1"/>
  <c r="Z417" i="1" s="1"/>
  <c r="N417" i="1"/>
  <c r="AJ416" i="1"/>
  <c r="AF416" i="1"/>
  <c r="AC416" i="1"/>
  <c r="AG416" i="1" s="1"/>
  <c r="AH416" i="1" s="1"/>
  <c r="AK416" i="1" s="1"/>
  <c r="AL416" i="1" s="1"/>
  <c r="AM416" i="1" s="1"/>
  <c r="AN416" i="1" s="1"/>
  <c r="Y416" i="1"/>
  <c r="Z416" i="1" s="1"/>
  <c r="N416" i="1"/>
  <c r="AJ415" i="1"/>
  <c r="AF415" i="1"/>
  <c r="AC415" i="1"/>
  <c r="AG415" i="1" s="1"/>
  <c r="AH415" i="1" s="1"/>
  <c r="AK415" i="1" s="1"/>
  <c r="AL415" i="1" s="1"/>
  <c r="AM415" i="1" s="1"/>
  <c r="Y415" i="1"/>
  <c r="Z415" i="1" s="1"/>
  <c r="N415" i="1"/>
  <c r="AJ414" i="1"/>
  <c r="AF414" i="1"/>
  <c r="AC414" i="1"/>
  <c r="AG414" i="1" s="1"/>
  <c r="AH414" i="1" s="1"/>
  <c r="AK414" i="1" s="1"/>
  <c r="AL414" i="1" s="1"/>
  <c r="AM414" i="1" s="1"/>
  <c r="Y414" i="1"/>
  <c r="Z414" i="1" s="1"/>
  <c r="N414" i="1"/>
  <c r="AL413" i="1"/>
  <c r="AJ413" i="1"/>
  <c r="AF413" i="1"/>
  <c r="AC413" i="1"/>
  <c r="AG413" i="1" s="1"/>
  <c r="AH413" i="1" s="1"/>
  <c r="Y413" i="1"/>
  <c r="Z413" i="1" s="1"/>
  <c r="N413" i="1"/>
  <c r="AL412" i="1"/>
  <c r="AJ412" i="1"/>
  <c r="AF412" i="1"/>
  <c r="AC412" i="1"/>
  <c r="AG412" i="1" s="1"/>
  <c r="AH412" i="1" s="1"/>
  <c r="Y412" i="1"/>
  <c r="Z412" i="1" s="1"/>
  <c r="N412" i="1"/>
  <c r="AJ411" i="1"/>
  <c r="AF411" i="1"/>
  <c r="AC411" i="1"/>
  <c r="AG411" i="1" s="1"/>
  <c r="AH411" i="1" s="1"/>
  <c r="AK411" i="1" s="1"/>
  <c r="AL411" i="1" s="1"/>
  <c r="AM411" i="1" s="1"/>
  <c r="AN411" i="1" s="1"/>
  <c r="Y411" i="1"/>
  <c r="Z411" i="1" s="1"/>
  <c r="N411" i="1"/>
  <c r="AJ410" i="1"/>
  <c r="AF410" i="1"/>
  <c r="AC410" i="1"/>
  <c r="AG410" i="1" s="1"/>
  <c r="AH410" i="1" s="1"/>
  <c r="AK410" i="1" s="1"/>
  <c r="AL410" i="1" s="1"/>
  <c r="AM410" i="1" s="1"/>
  <c r="Y410" i="1"/>
  <c r="Z410" i="1" s="1"/>
  <c r="N410" i="1"/>
  <c r="AJ409" i="1"/>
  <c r="AF409" i="1"/>
  <c r="AC409" i="1"/>
  <c r="AG409" i="1" s="1"/>
  <c r="AH409" i="1" s="1"/>
  <c r="AK409" i="1" s="1"/>
  <c r="AL409" i="1" s="1"/>
  <c r="AM409" i="1" s="1"/>
  <c r="AN409" i="1" s="1"/>
  <c r="Y409" i="1"/>
  <c r="Z409" i="1" s="1"/>
  <c r="N409" i="1"/>
  <c r="AJ408" i="1"/>
  <c r="AF408" i="1"/>
  <c r="AC408" i="1"/>
  <c r="AG408" i="1" s="1"/>
  <c r="AH408" i="1" s="1"/>
  <c r="AK408" i="1" s="1"/>
  <c r="AL408" i="1" s="1"/>
  <c r="AM408" i="1" s="1"/>
  <c r="AN408" i="1" s="1"/>
  <c r="Y408" i="1"/>
  <c r="Z408" i="1" s="1"/>
  <c r="N408" i="1"/>
  <c r="AJ407" i="1"/>
  <c r="AF407" i="1"/>
  <c r="AC407" i="1"/>
  <c r="AG407" i="1" s="1"/>
  <c r="AH407" i="1" s="1"/>
  <c r="AK407" i="1" s="1"/>
  <c r="AL407" i="1" s="1"/>
  <c r="AM407" i="1" s="1"/>
  <c r="Y407" i="1"/>
  <c r="Z407" i="1" s="1"/>
  <c r="N407" i="1"/>
  <c r="AJ406" i="1"/>
  <c r="AF406" i="1"/>
  <c r="AC406" i="1"/>
  <c r="AG406" i="1" s="1"/>
  <c r="AH406" i="1" s="1"/>
  <c r="AK406" i="1" s="1"/>
  <c r="AL406" i="1" s="1"/>
  <c r="AM406" i="1" s="1"/>
  <c r="Y406" i="1"/>
  <c r="Z406" i="1" s="1"/>
  <c r="N406" i="1"/>
  <c r="AL405" i="1"/>
  <c r="AJ405" i="1"/>
  <c r="AF405" i="1"/>
  <c r="AC405" i="1"/>
  <c r="AG405" i="1" s="1"/>
  <c r="AH405" i="1" s="1"/>
  <c r="Y405" i="1"/>
  <c r="Z405" i="1" s="1"/>
  <c r="N405" i="1"/>
  <c r="AJ404" i="1"/>
  <c r="AF404" i="1"/>
  <c r="AC404" i="1"/>
  <c r="AG404" i="1" s="1"/>
  <c r="AH404" i="1" s="1"/>
  <c r="AK404" i="1" s="1"/>
  <c r="AL404" i="1" s="1"/>
  <c r="AM404" i="1" s="1"/>
  <c r="Y404" i="1"/>
  <c r="Z404" i="1" s="1"/>
  <c r="N404" i="1"/>
  <c r="AJ403" i="1"/>
  <c r="AF403" i="1"/>
  <c r="AC403" i="1"/>
  <c r="AG403" i="1" s="1"/>
  <c r="AH403" i="1" s="1"/>
  <c r="AK403" i="1" s="1"/>
  <c r="AL403" i="1" s="1"/>
  <c r="AM403" i="1" s="1"/>
  <c r="AN403" i="1" s="1"/>
  <c r="Y403" i="1"/>
  <c r="Z403" i="1" s="1"/>
  <c r="N403" i="1"/>
  <c r="AJ402" i="1"/>
  <c r="AF402" i="1"/>
  <c r="AC402" i="1"/>
  <c r="AG402" i="1" s="1"/>
  <c r="AH402" i="1" s="1"/>
  <c r="AK402" i="1" s="1"/>
  <c r="AL402" i="1" s="1"/>
  <c r="AM402" i="1" s="1"/>
  <c r="AN402" i="1" s="1"/>
  <c r="Y402" i="1"/>
  <c r="Z402" i="1" s="1"/>
  <c r="N402" i="1"/>
  <c r="AJ401" i="1"/>
  <c r="AF401" i="1"/>
  <c r="AC401" i="1"/>
  <c r="AG401" i="1" s="1"/>
  <c r="AH401" i="1" s="1"/>
  <c r="AK401" i="1" s="1"/>
  <c r="AL401" i="1" s="1"/>
  <c r="AM401" i="1" s="1"/>
  <c r="AN401" i="1" s="1"/>
  <c r="Y401" i="1"/>
  <c r="Z401" i="1" s="1"/>
  <c r="N401" i="1"/>
  <c r="AJ400" i="1"/>
  <c r="AF400" i="1"/>
  <c r="AC400" i="1"/>
  <c r="AG400" i="1" s="1"/>
  <c r="AH400" i="1" s="1"/>
  <c r="AK400" i="1" s="1"/>
  <c r="AL400" i="1" s="1"/>
  <c r="AM400" i="1" s="1"/>
  <c r="Y400" i="1"/>
  <c r="Z400" i="1" s="1"/>
  <c r="N400" i="1"/>
  <c r="AJ399" i="1"/>
  <c r="AF399" i="1"/>
  <c r="AC399" i="1"/>
  <c r="AG399" i="1" s="1"/>
  <c r="AH399" i="1" s="1"/>
  <c r="AK399" i="1" s="1"/>
  <c r="AL399" i="1" s="1"/>
  <c r="AM399" i="1" s="1"/>
  <c r="AN399" i="1" s="1"/>
  <c r="Y399" i="1"/>
  <c r="Z399" i="1" s="1"/>
  <c r="N399" i="1"/>
  <c r="AJ398" i="1"/>
  <c r="AF398" i="1"/>
  <c r="AC398" i="1"/>
  <c r="AG398" i="1" s="1"/>
  <c r="AH398" i="1" s="1"/>
  <c r="AK398" i="1" s="1"/>
  <c r="AL398" i="1" s="1"/>
  <c r="AM398" i="1" s="1"/>
  <c r="AN398" i="1" s="1"/>
  <c r="Y398" i="1"/>
  <c r="Z398" i="1" s="1"/>
  <c r="N398" i="1"/>
  <c r="AJ397" i="1"/>
  <c r="AF397" i="1"/>
  <c r="AC397" i="1"/>
  <c r="AG397" i="1" s="1"/>
  <c r="AH397" i="1" s="1"/>
  <c r="AK397" i="1" s="1"/>
  <c r="AL397" i="1" s="1"/>
  <c r="AM397" i="1" s="1"/>
  <c r="AN397" i="1" s="1"/>
  <c r="Y397" i="1"/>
  <c r="Z397" i="1" s="1"/>
  <c r="N397" i="1"/>
  <c r="AJ396" i="1"/>
  <c r="AF396" i="1"/>
  <c r="AC396" i="1"/>
  <c r="AG396" i="1" s="1"/>
  <c r="AH396" i="1" s="1"/>
  <c r="AK396" i="1" s="1"/>
  <c r="AL396" i="1" s="1"/>
  <c r="AM396" i="1" s="1"/>
  <c r="AN396" i="1" s="1"/>
  <c r="Y396" i="1"/>
  <c r="Z396" i="1" s="1"/>
  <c r="N396" i="1"/>
  <c r="AJ395" i="1"/>
  <c r="AF395" i="1"/>
  <c r="AC395" i="1"/>
  <c r="AG395" i="1" s="1"/>
  <c r="AH395" i="1" s="1"/>
  <c r="AK395" i="1" s="1"/>
  <c r="AL395" i="1" s="1"/>
  <c r="AM395" i="1" s="1"/>
  <c r="AN395" i="1" s="1"/>
  <c r="Y395" i="1"/>
  <c r="Z395" i="1" s="1"/>
  <c r="N395" i="1"/>
  <c r="AJ394" i="1"/>
  <c r="AF394" i="1"/>
  <c r="AC394" i="1"/>
  <c r="AG394" i="1" s="1"/>
  <c r="AH394" i="1" s="1"/>
  <c r="AK394" i="1" s="1"/>
  <c r="AL394" i="1" s="1"/>
  <c r="AM394" i="1" s="1"/>
  <c r="AN394" i="1" s="1"/>
  <c r="Y394" i="1"/>
  <c r="Z394" i="1" s="1"/>
  <c r="N394" i="1"/>
  <c r="AJ393" i="1"/>
  <c r="AF393" i="1"/>
  <c r="AC393" i="1"/>
  <c r="AG393" i="1" s="1"/>
  <c r="AH393" i="1" s="1"/>
  <c r="AK393" i="1" s="1"/>
  <c r="AL393" i="1" s="1"/>
  <c r="AM393" i="1" s="1"/>
  <c r="AN393" i="1" s="1"/>
  <c r="Y393" i="1"/>
  <c r="Z393" i="1" s="1"/>
  <c r="N393" i="1"/>
  <c r="AJ392" i="1"/>
  <c r="AF392" i="1"/>
  <c r="AC392" i="1"/>
  <c r="AG392" i="1" s="1"/>
  <c r="AH392" i="1" s="1"/>
  <c r="AK392" i="1" s="1"/>
  <c r="AL392" i="1" s="1"/>
  <c r="AM392" i="1" s="1"/>
  <c r="AN392" i="1" s="1"/>
  <c r="Y392" i="1"/>
  <c r="Z392" i="1" s="1"/>
  <c r="N392" i="1"/>
  <c r="AJ391" i="1"/>
  <c r="AF391" i="1"/>
  <c r="AC391" i="1"/>
  <c r="AG391" i="1" s="1"/>
  <c r="AH391" i="1" s="1"/>
  <c r="AK391" i="1" s="1"/>
  <c r="AL391" i="1" s="1"/>
  <c r="AM391" i="1" s="1"/>
  <c r="AN391" i="1" s="1"/>
  <c r="Y391" i="1"/>
  <c r="Z391" i="1" s="1"/>
  <c r="N391" i="1"/>
  <c r="AJ390" i="1"/>
  <c r="AF390" i="1"/>
  <c r="AC390" i="1"/>
  <c r="AG390" i="1" s="1"/>
  <c r="AH390" i="1" s="1"/>
  <c r="AK390" i="1" s="1"/>
  <c r="AL390" i="1" s="1"/>
  <c r="AM390" i="1" s="1"/>
  <c r="AN390" i="1" s="1"/>
  <c r="Y390" i="1"/>
  <c r="Z390" i="1" s="1"/>
  <c r="N390" i="1"/>
  <c r="AJ389" i="1"/>
  <c r="AF389" i="1"/>
  <c r="AC389" i="1"/>
  <c r="AG389" i="1" s="1"/>
  <c r="AH389" i="1" s="1"/>
  <c r="AK389" i="1" s="1"/>
  <c r="AL389" i="1" s="1"/>
  <c r="AM389" i="1" s="1"/>
  <c r="Y389" i="1"/>
  <c r="Z389" i="1" s="1"/>
  <c r="N389" i="1"/>
  <c r="AI388" i="1"/>
  <c r="AJ388" i="1" s="1"/>
  <c r="AH388" i="1"/>
  <c r="AF388" i="1"/>
  <c r="AC388" i="1"/>
  <c r="AG388" i="1" s="1"/>
  <c r="AM388" i="1" s="1"/>
  <c r="AN388" i="1" s="1"/>
  <c r="Y388" i="1"/>
  <c r="Z388" i="1" s="1"/>
  <c r="N388" i="1"/>
  <c r="AJ387" i="1"/>
  <c r="AF387" i="1"/>
  <c r="AC387" i="1"/>
  <c r="AG387" i="1" s="1"/>
  <c r="AH387" i="1" s="1"/>
  <c r="AK387" i="1" s="1"/>
  <c r="AL387" i="1" s="1"/>
  <c r="AM387" i="1" s="1"/>
  <c r="AN387" i="1" s="1"/>
  <c r="Y387" i="1"/>
  <c r="Z387" i="1" s="1"/>
  <c r="N387" i="1"/>
  <c r="AL386" i="1"/>
  <c r="AK386" i="1"/>
  <c r="AJ386" i="1"/>
  <c r="AH386" i="1"/>
  <c r="AG386" i="1"/>
  <c r="AM386" i="1" s="1"/>
  <c r="AN386" i="1" s="1"/>
  <c r="AF386" i="1"/>
  <c r="AC386" i="1"/>
  <c r="Y386" i="1"/>
  <c r="Z386" i="1" s="1"/>
  <c r="N386" i="1"/>
  <c r="AI385" i="1"/>
  <c r="AJ385" i="1" s="1"/>
  <c r="AH385" i="1"/>
  <c r="AG385" i="1"/>
  <c r="AM385" i="1" s="1"/>
  <c r="AN385" i="1" s="1"/>
  <c r="AF385" i="1"/>
  <c r="AC385" i="1"/>
  <c r="Y385" i="1"/>
  <c r="Z385" i="1" s="1"/>
  <c r="N385" i="1"/>
  <c r="AN404" i="1" l="1"/>
  <c r="AN446" i="1"/>
  <c r="AN450" i="1"/>
  <c r="AN414" i="1"/>
  <c r="AN452" i="1"/>
  <c r="AN455" i="1"/>
  <c r="AN420" i="1"/>
  <c r="AN422" i="1"/>
  <c r="AN469" i="1"/>
  <c r="AN389" i="1"/>
  <c r="AN430" i="1"/>
  <c r="AN461" i="1"/>
  <c r="AN463" i="1"/>
  <c r="AN502" i="1"/>
  <c r="AN447" i="1"/>
  <c r="AN451" i="1"/>
  <c r="AN457" i="1"/>
  <c r="AN462" i="1"/>
  <c r="AN448" i="1"/>
  <c r="AN466" i="1"/>
  <c r="AN468" i="1"/>
  <c r="AN472" i="1"/>
  <c r="AN487" i="1"/>
  <c r="AN435" i="1"/>
  <c r="AN458" i="1"/>
  <c r="AN483" i="1"/>
  <c r="AN499" i="1"/>
  <c r="AN503" i="1"/>
  <c r="AN410" i="1"/>
  <c r="AN454" i="1"/>
  <c r="AN470" i="1"/>
  <c r="AN495" i="1"/>
  <c r="AN510" i="1"/>
  <c r="AN400" i="1"/>
  <c r="AN406" i="1"/>
  <c r="AN491" i="1"/>
  <c r="AN506" i="1"/>
  <c r="AM432" i="1"/>
  <c r="AN432" i="1" s="1"/>
  <c r="AK432" i="1"/>
  <c r="AK412" i="1"/>
  <c r="AM412" i="1"/>
  <c r="AN412" i="1" s="1"/>
  <c r="AN433" i="1"/>
  <c r="AN407" i="1"/>
  <c r="AN415" i="1"/>
  <c r="AN449" i="1"/>
  <c r="AN474" i="1"/>
  <c r="AN511" i="1"/>
  <c r="AN507" i="1"/>
  <c r="AN465" i="1"/>
  <c r="AN467" i="1"/>
  <c r="AN426" i="1"/>
  <c r="AN445" i="1"/>
  <c r="AN460" i="1"/>
  <c r="AN464" i="1"/>
  <c r="AN476" i="1"/>
  <c r="AN479" i="1"/>
  <c r="AN482" i="1"/>
  <c r="AN478" i="1"/>
  <c r="AN489" i="1"/>
  <c r="AN486" i="1"/>
  <c r="AN477" i="1"/>
  <c r="AN490" i="1"/>
  <c r="AN494" i="1"/>
  <c r="AN481" i="1"/>
  <c r="AN497" i="1"/>
  <c r="AN505" i="1"/>
  <c r="AN485" i="1"/>
  <c r="AN498" i="1"/>
  <c r="AN509" i="1"/>
  <c r="AK405" i="1"/>
  <c r="AM405" i="1"/>
  <c r="AN405" i="1" s="1"/>
  <c r="AM419" i="1"/>
  <c r="AN419" i="1" s="1"/>
  <c r="AK419" i="1"/>
  <c r="AL388" i="1"/>
  <c r="AK388" i="1"/>
  <c r="AK413" i="1"/>
  <c r="AM413" i="1"/>
  <c r="AN413" i="1" s="1"/>
  <c r="AL385" i="1"/>
  <c r="AK385" i="1"/>
  <c r="AN425" i="1"/>
  <c r="AN500" i="1"/>
  <c r="AL453" i="1"/>
  <c r="AK453" i="1"/>
  <c r="AJ453" i="1"/>
  <c r="AN473" i="1"/>
  <c r="AN493" i="1"/>
  <c r="AN501" i="1"/>
  <c r="AK444" i="1"/>
  <c r="AM456" i="1"/>
  <c r="AN456" i="1" s="1"/>
  <c r="AK456" i="1"/>
  <c r="AN471" i="1"/>
  <c r="AN492" i="1"/>
  <c r="AN504" i="1"/>
  <c r="AN513" i="1"/>
  <c r="AN515" i="1"/>
  <c r="AN484" i="1"/>
  <c r="AN508" i="1"/>
  <c r="AN475" i="1"/>
  <c r="AN480" i="1"/>
  <c r="AN488" i="1"/>
  <c r="AN496" i="1"/>
  <c r="AN512" i="1"/>
  <c r="AN514" i="1"/>
  <c r="AN516" i="1"/>
  <c r="AL384" i="1" l="1"/>
  <c r="AM384" i="1" s="1"/>
  <c r="AK384" i="1"/>
  <c r="AJ384" i="1"/>
  <c r="AH384" i="1"/>
  <c r="AG384" i="1"/>
  <c r="AF384" i="1"/>
  <c r="AC384" i="1"/>
  <c r="Y384" i="1"/>
  <c r="Z384" i="1" s="1"/>
  <c r="N384" i="1"/>
  <c r="AL383" i="1"/>
  <c r="AM383" i="1" s="1"/>
  <c r="AK383" i="1"/>
  <c r="AJ383" i="1"/>
  <c r="AH383" i="1"/>
  <c r="AG383" i="1"/>
  <c r="AF383" i="1"/>
  <c r="AC383" i="1"/>
  <c r="Y383" i="1"/>
  <c r="Z383" i="1" s="1"/>
  <c r="N383" i="1"/>
  <c r="AL382" i="1"/>
  <c r="AM382" i="1" s="1"/>
  <c r="AK382" i="1"/>
  <c r="AJ382" i="1"/>
  <c r="AF382" i="1"/>
  <c r="AC382" i="1"/>
  <c r="AG382" i="1" s="1"/>
  <c r="AH382" i="1" s="1"/>
  <c r="Y382" i="1"/>
  <c r="Z382" i="1" s="1"/>
  <c r="N382" i="1"/>
  <c r="AL381" i="1"/>
  <c r="AM381" i="1" s="1"/>
  <c r="AK381" i="1"/>
  <c r="AJ381" i="1"/>
  <c r="AH381" i="1"/>
  <c r="AG381" i="1"/>
  <c r="AF381" i="1"/>
  <c r="AC381" i="1"/>
  <c r="Y381" i="1"/>
  <c r="Z381" i="1" s="1"/>
  <c r="N381" i="1"/>
  <c r="AL380" i="1"/>
  <c r="AM380" i="1" s="1"/>
  <c r="AK380" i="1"/>
  <c r="AJ380" i="1"/>
  <c r="AF380" i="1"/>
  <c r="AC380" i="1"/>
  <c r="AG380" i="1" s="1"/>
  <c r="AH380" i="1" s="1"/>
  <c r="Y380" i="1"/>
  <c r="Z380" i="1" s="1"/>
  <c r="N380" i="1"/>
  <c r="AL379" i="1"/>
  <c r="AM379" i="1" s="1"/>
  <c r="AK379" i="1"/>
  <c r="AJ379" i="1"/>
  <c r="AH379" i="1"/>
  <c r="AG379" i="1"/>
  <c r="AF379" i="1"/>
  <c r="AC379" i="1"/>
  <c r="Y379" i="1"/>
  <c r="Z379" i="1" s="1"/>
  <c r="N379" i="1"/>
  <c r="AL378" i="1"/>
  <c r="AM378" i="1" s="1"/>
  <c r="AK378" i="1"/>
  <c r="AJ378" i="1"/>
  <c r="AF378" i="1"/>
  <c r="AC378" i="1"/>
  <c r="AG378" i="1" s="1"/>
  <c r="AH378" i="1" s="1"/>
  <c r="Y378" i="1"/>
  <c r="Z378" i="1" s="1"/>
  <c r="N378" i="1"/>
  <c r="AL377" i="1"/>
  <c r="AM377" i="1" s="1"/>
  <c r="AK377" i="1"/>
  <c r="AJ377" i="1"/>
  <c r="AF377" i="1"/>
  <c r="AC377" i="1"/>
  <c r="AG377" i="1" s="1"/>
  <c r="AH377" i="1" s="1"/>
  <c r="Y377" i="1"/>
  <c r="Z377" i="1" s="1"/>
  <c r="N377" i="1"/>
  <c r="AL376" i="1"/>
  <c r="AM376" i="1" s="1"/>
  <c r="AK376" i="1"/>
  <c r="AJ376" i="1"/>
  <c r="AF376" i="1"/>
  <c r="AC376" i="1"/>
  <c r="AG376" i="1" s="1"/>
  <c r="AH376" i="1" s="1"/>
  <c r="Y376" i="1"/>
  <c r="Z376" i="1" s="1"/>
  <c r="N376" i="1"/>
  <c r="AL375" i="1"/>
  <c r="AM375" i="1" s="1"/>
  <c r="AK375" i="1"/>
  <c r="AJ375" i="1"/>
  <c r="AF375" i="1"/>
  <c r="AC375" i="1"/>
  <c r="AG375" i="1" s="1"/>
  <c r="AH375" i="1" s="1"/>
  <c r="Y375" i="1"/>
  <c r="Z375" i="1" s="1"/>
  <c r="N375" i="1"/>
  <c r="AL374" i="1"/>
  <c r="AM374" i="1" s="1"/>
  <c r="AK374" i="1"/>
  <c r="AJ374" i="1"/>
  <c r="AF374" i="1"/>
  <c r="AC374" i="1"/>
  <c r="AG374" i="1" s="1"/>
  <c r="AH374" i="1" s="1"/>
  <c r="Y374" i="1"/>
  <c r="Z374" i="1" s="1"/>
  <c r="N374" i="1"/>
  <c r="AL373" i="1"/>
  <c r="AM373" i="1" s="1"/>
  <c r="AK373" i="1"/>
  <c r="AJ373" i="1"/>
  <c r="AF373" i="1"/>
  <c r="AC373" i="1"/>
  <c r="AG373" i="1" s="1"/>
  <c r="AH373" i="1" s="1"/>
  <c r="Y373" i="1"/>
  <c r="Z373" i="1" s="1"/>
  <c r="N373" i="1"/>
  <c r="AL372" i="1"/>
  <c r="AM372" i="1" s="1"/>
  <c r="AK372" i="1"/>
  <c r="AJ372" i="1"/>
  <c r="AF372" i="1"/>
  <c r="AC372" i="1"/>
  <c r="AG372" i="1" s="1"/>
  <c r="AH372" i="1" s="1"/>
  <c r="Y372" i="1"/>
  <c r="Z372" i="1" s="1"/>
  <c r="N372" i="1"/>
  <c r="AL371" i="1"/>
  <c r="AM371" i="1" s="1"/>
  <c r="AK371" i="1"/>
  <c r="AJ371" i="1"/>
  <c r="AF371" i="1"/>
  <c r="AC371" i="1"/>
  <c r="AG371" i="1" s="1"/>
  <c r="AH371" i="1" s="1"/>
  <c r="Y371" i="1"/>
  <c r="Z371" i="1" s="1"/>
  <c r="N371" i="1"/>
  <c r="AL370" i="1"/>
  <c r="AM370" i="1" s="1"/>
  <c r="AK370" i="1"/>
  <c r="AJ370" i="1"/>
  <c r="AF370" i="1"/>
  <c r="AC370" i="1"/>
  <c r="AG370" i="1" s="1"/>
  <c r="AH370" i="1" s="1"/>
  <c r="Y370" i="1"/>
  <c r="Z370" i="1" s="1"/>
  <c r="N370" i="1"/>
  <c r="AL369" i="1"/>
  <c r="AM369" i="1" s="1"/>
  <c r="AK369" i="1"/>
  <c r="AJ369" i="1"/>
  <c r="AF369" i="1"/>
  <c r="AC369" i="1"/>
  <c r="AG369" i="1" s="1"/>
  <c r="AH369" i="1" s="1"/>
  <c r="Y369" i="1"/>
  <c r="Z369" i="1" s="1"/>
  <c r="N369" i="1"/>
  <c r="AL368" i="1"/>
  <c r="AM368" i="1" s="1"/>
  <c r="AK368" i="1"/>
  <c r="AJ368" i="1"/>
  <c r="AF368" i="1"/>
  <c r="AC368" i="1"/>
  <c r="AG368" i="1" s="1"/>
  <c r="AH368" i="1" s="1"/>
  <c r="Y368" i="1"/>
  <c r="Z368" i="1" s="1"/>
  <c r="N368" i="1"/>
  <c r="AL367" i="1"/>
  <c r="AM367" i="1" s="1"/>
  <c r="AK367" i="1"/>
  <c r="AJ367" i="1"/>
  <c r="AF367" i="1"/>
  <c r="AC367" i="1"/>
  <c r="AG367" i="1" s="1"/>
  <c r="AH367" i="1" s="1"/>
  <c r="Y367" i="1"/>
  <c r="Z367" i="1" s="1"/>
  <c r="N367" i="1"/>
  <c r="AL366" i="1"/>
  <c r="AM366" i="1" s="1"/>
  <c r="AK366" i="1"/>
  <c r="AJ366" i="1"/>
  <c r="AF366" i="1"/>
  <c r="AC366" i="1"/>
  <c r="AG366" i="1" s="1"/>
  <c r="AH366" i="1" s="1"/>
  <c r="Y366" i="1"/>
  <c r="Z366" i="1" s="1"/>
  <c r="N366" i="1"/>
  <c r="AL365" i="1"/>
  <c r="AM365" i="1" s="1"/>
  <c r="AK365" i="1"/>
  <c r="AJ365" i="1"/>
  <c r="AG365" i="1"/>
  <c r="AH365" i="1" s="1"/>
  <c r="AF365" i="1"/>
  <c r="AC365" i="1"/>
  <c r="Y365" i="1"/>
  <c r="Z365" i="1" s="1"/>
  <c r="N365" i="1"/>
  <c r="AL364" i="1"/>
  <c r="AM364" i="1" s="1"/>
  <c r="AK364" i="1"/>
  <c r="AJ364" i="1"/>
  <c r="AF364" i="1"/>
  <c r="AC364" i="1"/>
  <c r="AG364" i="1" s="1"/>
  <c r="AH364" i="1" s="1"/>
  <c r="Y364" i="1"/>
  <c r="Z364" i="1" s="1"/>
  <c r="N364" i="1"/>
  <c r="AL363" i="1"/>
  <c r="AM363" i="1" s="1"/>
  <c r="AK363" i="1"/>
  <c r="AJ363" i="1"/>
  <c r="AF363" i="1"/>
  <c r="AC363" i="1"/>
  <c r="AG363" i="1" s="1"/>
  <c r="AH363" i="1" s="1"/>
  <c r="Y363" i="1"/>
  <c r="Z363" i="1" s="1"/>
  <c r="N363" i="1"/>
  <c r="AL362" i="1"/>
  <c r="AM362" i="1" s="1"/>
  <c r="AK362" i="1"/>
  <c r="AJ362" i="1"/>
  <c r="AF362" i="1"/>
  <c r="AC362" i="1"/>
  <c r="AG362" i="1" s="1"/>
  <c r="AH362" i="1" s="1"/>
  <c r="Y362" i="1"/>
  <c r="Z362" i="1" s="1"/>
  <c r="N362" i="1"/>
  <c r="AL361" i="1"/>
  <c r="AM361" i="1" s="1"/>
  <c r="AK361" i="1"/>
  <c r="AJ361" i="1"/>
  <c r="AF361" i="1"/>
  <c r="AC361" i="1"/>
  <c r="AG361" i="1" s="1"/>
  <c r="AH361" i="1" s="1"/>
  <c r="Y361" i="1"/>
  <c r="Z361" i="1" s="1"/>
  <c r="N361" i="1"/>
  <c r="AL360" i="1"/>
  <c r="AM360" i="1" s="1"/>
  <c r="AK360" i="1"/>
  <c r="AJ360" i="1"/>
  <c r="AF360" i="1"/>
  <c r="AC360" i="1"/>
  <c r="AG360" i="1" s="1"/>
  <c r="AH360" i="1" s="1"/>
  <c r="Y360" i="1"/>
  <c r="Z360" i="1" s="1"/>
  <c r="N360" i="1"/>
  <c r="AL359" i="1"/>
  <c r="AM359" i="1" s="1"/>
  <c r="AK359" i="1"/>
  <c r="AJ359" i="1"/>
  <c r="AF359" i="1"/>
  <c r="AC359" i="1"/>
  <c r="AG359" i="1" s="1"/>
  <c r="AH359" i="1" s="1"/>
  <c r="Y359" i="1"/>
  <c r="Z359" i="1" s="1"/>
  <c r="N359" i="1"/>
  <c r="AL358" i="1"/>
  <c r="AM358" i="1" s="1"/>
  <c r="AK358" i="1"/>
  <c r="AJ358" i="1"/>
  <c r="AF358" i="1"/>
  <c r="AC358" i="1"/>
  <c r="AG358" i="1" s="1"/>
  <c r="AH358" i="1" s="1"/>
  <c r="Y358" i="1"/>
  <c r="Z358" i="1" s="1"/>
  <c r="N358" i="1"/>
  <c r="AL357" i="1"/>
  <c r="AM357" i="1" s="1"/>
  <c r="AK357" i="1"/>
  <c r="AJ357" i="1"/>
  <c r="AF357" i="1"/>
  <c r="AC357" i="1"/>
  <c r="AG357" i="1" s="1"/>
  <c r="AH357" i="1" s="1"/>
  <c r="Y357" i="1"/>
  <c r="Z357" i="1" s="1"/>
  <c r="N357" i="1"/>
  <c r="AL356" i="1"/>
  <c r="AM356" i="1" s="1"/>
  <c r="AK356" i="1"/>
  <c r="AJ356" i="1"/>
  <c r="AF356" i="1"/>
  <c r="AC356" i="1"/>
  <c r="AG356" i="1" s="1"/>
  <c r="AH356" i="1" s="1"/>
  <c r="Y356" i="1"/>
  <c r="Z356" i="1" s="1"/>
  <c r="N356" i="1"/>
  <c r="AL355" i="1"/>
  <c r="AM355" i="1" s="1"/>
  <c r="AK355" i="1"/>
  <c r="AJ355" i="1"/>
  <c r="AF355" i="1"/>
  <c r="AC355" i="1"/>
  <c r="AG355" i="1" s="1"/>
  <c r="AH355" i="1" s="1"/>
  <c r="Y355" i="1"/>
  <c r="Z355" i="1" s="1"/>
  <c r="N355" i="1"/>
  <c r="AL354" i="1"/>
  <c r="AM354" i="1" s="1"/>
  <c r="AK354" i="1"/>
  <c r="AJ354" i="1"/>
  <c r="AF354" i="1"/>
  <c r="AC354" i="1"/>
  <c r="AG354" i="1" s="1"/>
  <c r="AH354" i="1" s="1"/>
  <c r="Y354" i="1"/>
  <c r="Z354" i="1" s="1"/>
  <c r="N354" i="1"/>
  <c r="AL353" i="1"/>
  <c r="AM353" i="1" s="1"/>
  <c r="AK353" i="1"/>
  <c r="AJ353" i="1"/>
  <c r="AG353" i="1"/>
  <c r="AH353" i="1" s="1"/>
  <c r="AF353" i="1"/>
  <c r="AC353" i="1"/>
  <c r="Y353" i="1"/>
  <c r="Z353" i="1" s="1"/>
  <c r="N353" i="1"/>
  <c r="AL352" i="1"/>
  <c r="AM352" i="1" s="1"/>
  <c r="AK352" i="1"/>
  <c r="AJ352" i="1"/>
  <c r="AF352" i="1"/>
  <c r="AC352" i="1"/>
  <c r="AG352" i="1" s="1"/>
  <c r="AH352" i="1" s="1"/>
  <c r="Y352" i="1"/>
  <c r="Z352" i="1" s="1"/>
  <c r="N352" i="1"/>
  <c r="AL351" i="1"/>
  <c r="AM351" i="1" s="1"/>
  <c r="AK351" i="1"/>
  <c r="AJ351" i="1"/>
  <c r="AF351" i="1"/>
  <c r="AC351" i="1"/>
  <c r="AG351" i="1" s="1"/>
  <c r="AH351" i="1" s="1"/>
  <c r="Y351" i="1"/>
  <c r="Z351" i="1" s="1"/>
  <c r="N351" i="1"/>
  <c r="AL350" i="1"/>
  <c r="AM350" i="1" s="1"/>
  <c r="AK350" i="1"/>
  <c r="AJ350" i="1"/>
  <c r="AF350" i="1"/>
  <c r="AC350" i="1"/>
  <c r="AG350" i="1" s="1"/>
  <c r="AH350" i="1" s="1"/>
  <c r="Y350" i="1"/>
  <c r="Z350" i="1" s="1"/>
  <c r="N350" i="1"/>
  <c r="AL349" i="1"/>
  <c r="AM349" i="1" s="1"/>
  <c r="AK349" i="1"/>
  <c r="AJ349" i="1"/>
  <c r="AF349" i="1"/>
  <c r="AC349" i="1"/>
  <c r="AG349" i="1" s="1"/>
  <c r="AH349" i="1" s="1"/>
  <c r="Y349" i="1"/>
  <c r="Z349" i="1" s="1"/>
  <c r="N349" i="1"/>
  <c r="AL348" i="1"/>
  <c r="AM348" i="1" s="1"/>
  <c r="AK348" i="1"/>
  <c r="AJ348" i="1"/>
  <c r="AF348" i="1"/>
  <c r="AC348" i="1"/>
  <c r="AG348" i="1" s="1"/>
  <c r="AH348" i="1" s="1"/>
  <c r="Y348" i="1"/>
  <c r="Z348" i="1" s="1"/>
  <c r="N348" i="1"/>
  <c r="AL347" i="1"/>
  <c r="AM347" i="1" s="1"/>
  <c r="AK347" i="1"/>
  <c r="AJ347" i="1"/>
  <c r="AF347" i="1"/>
  <c r="AC347" i="1"/>
  <c r="AG347" i="1" s="1"/>
  <c r="AH347" i="1" s="1"/>
  <c r="Y347" i="1"/>
  <c r="Z347" i="1" s="1"/>
  <c r="N347" i="1"/>
  <c r="AL346" i="1"/>
  <c r="AM346" i="1" s="1"/>
  <c r="AK346" i="1"/>
  <c r="AJ346" i="1"/>
  <c r="AF346" i="1"/>
  <c r="AC346" i="1"/>
  <c r="AG346" i="1" s="1"/>
  <c r="AH346" i="1" s="1"/>
  <c r="Y346" i="1"/>
  <c r="Z346" i="1" s="1"/>
  <c r="N346" i="1"/>
  <c r="AL345" i="1"/>
  <c r="AM345" i="1" s="1"/>
  <c r="AK345" i="1"/>
  <c r="AJ345" i="1"/>
  <c r="AF345" i="1"/>
  <c r="AC345" i="1"/>
  <c r="AG345" i="1" s="1"/>
  <c r="AH345" i="1" s="1"/>
  <c r="Y345" i="1"/>
  <c r="Z345" i="1" s="1"/>
  <c r="N345" i="1"/>
  <c r="AL344" i="1"/>
  <c r="AM344" i="1" s="1"/>
  <c r="AK344" i="1"/>
  <c r="AJ344" i="1"/>
  <c r="AF344" i="1"/>
  <c r="AC344" i="1"/>
  <c r="AG344" i="1" s="1"/>
  <c r="AH344" i="1" s="1"/>
  <c r="Y344" i="1"/>
  <c r="Z344" i="1" s="1"/>
  <c r="N344" i="1"/>
  <c r="AL343" i="1"/>
  <c r="AM343" i="1" s="1"/>
  <c r="AK343" i="1"/>
  <c r="AJ343" i="1"/>
  <c r="AF343" i="1"/>
  <c r="AC343" i="1"/>
  <c r="AG343" i="1" s="1"/>
  <c r="AH343" i="1" s="1"/>
  <c r="Y343" i="1"/>
  <c r="Z343" i="1" s="1"/>
  <c r="N343" i="1"/>
  <c r="AL342" i="1"/>
  <c r="AM342" i="1" s="1"/>
  <c r="AK342" i="1"/>
  <c r="AJ342" i="1"/>
  <c r="AF342" i="1"/>
  <c r="AC342" i="1"/>
  <c r="AG342" i="1" s="1"/>
  <c r="AH342" i="1" s="1"/>
  <c r="Y342" i="1"/>
  <c r="Z342" i="1" s="1"/>
  <c r="N342" i="1"/>
  <c r="AL341" i="1"/>
  <c r="AM341" i="1" s="1"/>
  <c r="AK341" i="1"/>
  <c r="AJ341" i="1"/>
  <c r="AF341" i="1"/>
  <c r="AC341" i="1"/>
  <c r="AG341" i="1" s="1"/>
  <c r="AH341" i="1" s="1"/>
  <c r="Y341" i="1"/>
  <c r="Z341" i="1" s="1"/>
  <c r="N341" i="1"/>
  <c r="AL340" i="1"/>
  <c r="AM340" i="1" s="1"/>
  <c r="AK340" i="1"/>
  <c r="AJ340" i="1"/>
  <c r="AF340" i="1"/>
  <c r="AC340" i="1"/>
  <c r="AG340" i="1" s="1"/>
  <c r="AH340" i="1" s="1"/>
  <c r="Y340" i="1"/>
  <c r="Z340" i="1" s="1"/>
  <c r="N340" i="1"/>
  <c r="AJ339" i="1"/>
  <c r="AG339" i="1"/>
  <c r="AH339" i="1" s="1"/>
  <c r="AK339" i="1" s="1"/>
  <c r="AL339" i="1" s="1"/>
  <c r="AM339" i="1" s="1"/>
  <c r="AF339" i="1"/>
  <c r="AC339" i="1"/>
  <c r="Y339" i="1"/>
  <c r="Z339" i="1" s="1"/>
  <c r="N339" i="1"/>
  <c r="AL338" i="1"/>
  <c r="AM338" i="1" s="1"/>
  <c r="AK338" i="1"/>
  <c r="AJ338" i="1"/>
  <c r="AF338" i="1"/>
  <c r="AC338" i="1"/>
  <c r="AG338" i="1" s="1"/>
  <c r="AH338" i="1" s="1"/>
  <c r="Y338" i="1"/>
  <c r="Z338" i="1" s="1"/>
  <c r="N338" i="1"/>
  <c r="AJ337" i="1"/>
  <c r="AF337" i="1"/>
  <c r="AC337" i="1"/>
  <c r="AG337" i="1" s="1"/>
  <c r="AH337" i="1" s="1"/>
  <c r="AK337" i="1" s="1"/>
  <c r="AL337" i="1" s="1"/>
  <c r="AM337" i="1" s="1"/>
  <c r="Y337" i="1"/>
  <c r="Z337" i="1" s="1"/>
  <c r="N337" i="1"/>
  <c r="AL336" i="1"/>
  <c r="AM336" i="1" s="1"/>
  <c r="AK336" i="1"/>
  <c r="AJ336" i="1"/>
  <c r="AF336" i="1"/>
  <c r="AC336" i="1"/>
  <c r="AG336" i="1" s="1"/>
  <c r="AH336" i="1" s="1"/>
  <c r="Y336" i="1"/>
  <c r="Z336" i="1" s="1"/>
  <c r="N336" i="1"/>
  <c r="AJ335" i="1"/>
  <c r="AF335" i="1"/>
  <c r="AC335" i="1"/>
  <c r="AG335" i="1" s="1"/>
  <c r="AH335" i="1" s="1"/>
  <c r="AK335" i="1" s="1"/>
  <c r="AL335" i="1" s="1"/>
  <c r="AM335" i="1" s="1"/>
  <c r="Y335" i="1"/>
  <c r="Z335" i="1" s="1"/>
  <c r="N335" i="1"/>
  <c r="AJ334" i="1"/>
  <c r="AF334" i="1"/>
  <c r="AC334" i="1"/>
  <c r="AG334" i="1" s="1"/>
  <c r="AH334" i="1" s="1"/>
  <c r="AK334" i="1" s="1"/>
  <c r="AL334" i="1" s="1"/>
  <c r="AM334" i="1" s="1"/>
  <c r="Y334" i="1"/>
  <c r="Z334" i="1" s="1"/>
  <c r="N334" i="1"/>
  <c r="AJ333" i="1"/>
  <c r="AF333" i="1"/>
  <c r="AC333" i="1"/>
  <c r="AG333" i="1" s="1"/>
  <c r="AH333" i="1" s="1"/>
  <c r="AK333" i="1" s="1"/>
  <c r="AL333" i="1" s="1"/>
  <c r="AM333" i="1" s="1"/>
  <c r="Y333" i="1"/>
  <c r="Z333" i="1" s="1"/>
  <c r="N333" i="1"/>
  <c r="AJ332" i="1"/>
  <c r="AF332" i="1"/>
  <c r="AC332" i="1"/>
  <c r="AG332" i="1" s="1"/>
  <c r="AH332" i="1" s="1"/>
  <c r="AK332" i="1" s="1"/>
  <c r="AL332" i="1" s="1"/>
  <c r="AM332" i="1" s="1"/>
  <c r="Y332" i="1"/>
  <c r="Z332" i="1" s="1"/>
  <c r="N332" i="1"/>
  <c r="AL331" i="1"/>
  <c r="AK331" i="1"/>
  <c r="AJ331" i="1"/>
  <c r="AH331" i="1"/>
  <c r="AF331" i="1"/>
  <c r="AC331" i="1"/>
  <c r="AG331" i="1" s="1"/>
  <c r="AM331" i="1" s="1"/>
  <c r="AN331" i="1" s="1"/>
  <c r="Y331" i="1"/>
  <c r="Z331" i="1" s="1"/>
  <c r="N331" i="1"/>
  <c r="AL330" i="1"/>
  <c r="AM330" i="1" s="1"/>
  <c r="AK330" i="1"/>
  <c r="AJ330" i="1"/>
  <c r="AF330" i="1"/>
  <c r="AC330" i="1"/>
  <c r="AG330" i="1" s="1"/>
  <c r="AH330" i="1" s="1"/>
  <c r="Y330" i="1"/>
  <c r="Z330" i="1" s="1"/>
  <c r="N330" i="1"/>
  <c r="AJ329" i="1"/>
  <c r="AF329" i="1"/>
  <c r="AC329" i="1"/>
  <c r="AG329" i="1" s="1"/>
  <c r="AH329" i="1" s="1"/>
  <c r="AK329" i="1" s="1"/>
  <c r="AL329" i="1" s="1"/>
  <c r="AM329" i="1" s="1"/>
  <c r="Y329" i="1"/>
  <c r="Z329" i="1" s="1"/>
  <c r="N329" i="1"/>
  <c r="AL328" i="1"/>
  <c r="AJ328" i="1"/>
  <c r="AF328" i="1"/>
  <c r="AC328" i="1"/>
  <c r="AG328" i="1" s="1"/>
  <c r="AH328" i="1" s="1"/>
  <c r="Y328" i="1"/>
  <c r="Z328" i="1" s="1"/>
  <c r="N328" i="1"/>
  <c r="AJ327" i="1"/>
  <c r="AF327" i="1"/>
  <c r="AC327" i="1"/>
  <c r="AG327" i="1" s="1"/>
  <c r="AH327" i="1" s="1"/>
  <c r="AK327" i="1" s="1"/>
  <c r="AL327" i="1" s="1"/>
  <c r="AM327" i="1" s="1"/>
  <c r="Y327" i="1"/>
  <c r="Z327" i="1" s="1"/>
  <c r="N327" i="1"/>
  <c r="AJ326" i="1"/>
  <c r="AF326" i="1"/>
  <c r="AC326" i="1"/>
  <c r="AG326" i="1" s="1"/>
  <c r="AH326" i="1" s="1"/>
  <c r="AK326" i="1" s="1"/>
  <c r="AL326" i="1" s="1"/>
  <c r="AM326" i="1" s="1"/>
  <c r="Y326" i="1"/>
  <c r="Z326" i="1" s="1"/>
  <c r="N326" i="1"/>
  <c r="AI325" i="1"/>
  <c r="AJ325" i="1" s="1"/>
  <c r="AH325" i="1"/>
  <c r="AF325" i="1"/>
  <c r="AC325" i="1"/>
  <c r="AG325" i="1" s="1"/>
  <c r="AM325" i="1" s="1"/>
  <c r="AN325" i="1" s="1"/>
  <c r="Y325" i="1"/>
  <c r="Z325" i="1" s="1"/>
  <c r="N325" i="1"/>
  <c r="AJ324" i="1"/>
  <c r="AF324" i="1"/>
  <c r="AC324" i="1"/>
  <c r="AG324" i="1" s="1"/>
  <c r="AH324" i="1" s="1"/>
  <c r="AK324" i="1" s="1"/>
  <c r="AL324" i="1" s="1"/>
  <c r="AM324" i="1" s="1"/>
  <c r="Y324" i="1"/>
  <c r="Z324" i="1" s="1"/>
  <c r="N324" i="1"/>
  <c r="AJ323" i="1"/>
  <c r="AF323" i="1"/>
  <c r="AC323" i="1"/>
  <c r="AG323" i="1" s="1"/>
  <c r="AH323" i="1" s="1"/>
  <c r="AK323" i="1" s="1"/>
  <c r="AL323" i="1" s="1"/>
  <c r="AM323" i="1" s="1"/>
  <c r="Y323" i="1"/>
  <c r="Z323" i="1" s="1"/>
  <c r="N323" i="1"/>
  <c r="AJ322" i="1"/>
  <c r="AF322" i="1"/>
  <c r="AC322" i="1"/>
  <c r="AG322" i="1" s="1"/>
  <c r="AH322" i="1" s="1"/>
  <c r="AK322" i="1" s="1"/>
  <c r="AL322" i="1" s="1"/>
  <c r="AM322" i="1" s="1"/>
  <c r="Y322" i="1"/>
  <c r="Z322" i="1" s="1"/>
  <c r="N322" i="1"/>
  <c r="AJ321" i="1"/>
  <c r="AF321" i="1"/>
  <c r="AC321" i="1"/>
  <c r="AG321" i="1" s="1"/>
  <c r="AH321" i="1" s="1"/>
  <c r="AK321" i="1" s="1"/>
  <c r="AL321" i="1" s="1"/>
  <c r="AM321" i="1" s="1"/>
  <c r="Y321" i="1"/>
  <c r="Z321" i="1" s="1"/>
  <c r="N321" i="1"/>
  <c r="AJ320" i="1"/>
  <c r="AF320" i="1"/>
  <c r="AC320" i="1"/>
  <c r="AG320" i="1" s="1"/>
  <c r="AH320" i="1" s="1"/>
  <c r="AK320" i="1" s="1"/>
  <c r="AL320" i="1" s="1"/>
  <c r="AM320" i="1" s="1"/>
  <c r="Y320" i="1"/>
  <c r="Z320" i="1" s="1"/>
  <c r="N320" i="1"/>
  <c r="AJ319" i="1"/>
  <c r="AF319" i="1"/>
  <c r="AC319" i="1"/>
  <c r="AG319" i="1" s="1"/>
  <c r="AH319" i="1" s="1"/>
  <c r="AK319" i="1" s="1"/>
  <c r="AL319" i="1" s="1"/>
  <c r="AM319" i="1" s="1"/>
  <c r="Y319" i="1"/>
  <c r="Z319" i="1" s="1"/>
  <c r="N319" i="1"/>
  <c r="AJ318" i="1"/>
  <c r="AF318" i="1"/>
  <c r="AC318" i="1"/>
  <c r="AG318" i="1" s="1"/>
  <c r="AH318" i="1" s="1"/>
  <c r="AK318" i="1" s="1"/>
  <c r="AL318" i="1" s="1"/>
  <c r="AM318" i="1" s="1"/>
  <c r="Y318" i="1"/>
  <c r="Z318" i="1" s="1"/>
  <c r="N318" i="1"/>
  <c r="AJ317" i="1"/>
  <c r="AF317" i="1"/>
  <c r="AC317" i="1"/>
  <c r="AG317" i="1" s="1"/>
  <c r="AH317" i="1" s="1"/>
  <c r="AK317" i="1" s="1"/>
  <c r="AL317" i="1" s="1"/>
  <c r="AM317" i="1" s="1"/>
  <c r="Y317" i="1"/>
  <c r="Z317" i="1" s="1"/>
  <c r="N317" i="1"/>
  <c r="AL316" i="1"/>
  <c r="AJ316" i="1"/>
  <c r="AF316" i="1"/>
  <c r="AC316" i="1"/>
  <c r="AG316" i="1" s="1"/>
  <c r="AH316" i="1" s="1"/>
  <c r="Y316" i="1"/>
  <c r="Z316" i="1" s="1"/>
  <c r="N316" i="1"/>
  <c r="AJ315" i="1"/>
  <c r="AF315" i="1"/>
  <c r="AC315" i="1"/>
  <c r="AG315" i="1" s="1"/>
  <c r="AH315" i="1" s="1"/>
  <c r="AK315" i="1" s="1"/>
  <c r="AL315" i="1" s="1"/>
  <c r="AM315" i="1" s="1"/>
  <c r="Y315" i="1"/>
  <c r="Z315" i="1" s="1"/>
  <c r="N315" i="1"/>
  <c r="AJ314" i="1"/>
  <c r="AF314" i="1"/>
  <c r="AC314" i="1"/>
  <c r="AG314" i="1" s="1"/>
  <c r="AH314" i="1" s="1"/>
  <c r="AK314" i="1" s="1"/>
  <c r="AL314" i="1" s="1"/>
  <c r="AM314" i="1" s="1"/>
  <c r="Y314" i="1"/>
  <c r="Z314" i="1" s="1"/>
  <c r="N314" i="1"/>
  <c r="AJ313" i="1"/>
  <c r="AF313" i="1"/>
  <c r="AC313" i="1"/>
  <c r="AG313" i="1" s="1"/>
  <c r="AH313" i="1" s="1"/>
  <c r="AK313" i="1" s="1"/>
  <c r="AL313" i="1" s="1"/>
  <c r="AM313" i="1" s="1"/>
  <c r="AN313" i="1" s="1"/>
  <c r="Y313" i="1"/>
  <c r="Z313" i="1" s="1"/>
  <c r="N313" i="1"/>
  <c r="AJ312" i="1"/>
  <c r="AF312" i="1"/>
  <c r="AC312" i="1"/>
  <c r="AG312" i="1" s="1"/>
  <c r="AH312" i="1" s="1"/>
  <c r="AK312" i="1" s="1"/>
  <c r="AL312" i="1" s="1"/>
  <c r="AM312" i="1" s="1"/>
  <c r="AN312" i="1" s="1"/>
  <c r="Y312" i="1"/>
  <c r="Z312" i="1" s="1"/>
  <c r="N312" i="1"/>
  <c r="AJ311" i="1"/>
  <c r="AF311" i="1"/>
  <c r="AC311" i="1"/>
  <c r="AG311" i="1" s="1"/>
  <c r="AH311" i="1" s="1"/>
  <c r="AK311" i="1" s="1"/>
  <c r="AL311" i="1" s="1"/>
  <c r="AM311" i="1" s="1"/>
  <c r="AN311" i="1" s="1"/>
  <c r="Y311" i="1"/>
  <c r="Z311" i="1" s="1"/>
  <c r="N311" i="1"/>
  <c r="AJ310" i="1"/>
  <c r="AF310" i="1"/>
  <c r="AC310" i="1"/>
  <c r="AG310" i="1" s="1"/>
  <c r="AH310" i="1" s="1"/>
  <c r="AK310" i="1" s="1"/>
  <c r="AL310" i="1" s="1"/>
  <c r="AM310" i="1" s="1"/>
  <c r="AN310" i="1" s="1"/>
  <c r="Y310" i="1"/>
  <c r="Z310" i="1" s="1"/>
  <c r="N310" i="1"/>
  <c r="AJ309" i="1"/>
  <c r="AF309" i="1"/>
  <c r="AC309" i="1"/>
  <c r="AG309" i="1" s="1"/>
  <c r="AH309" i="1" s="1"/>
  <c r="AK309" i="1" s="1"/>
  <c r="AL309" i="1" s="1"/>
  <c r="AM309" i="1" s="1"/>
  <c r="AN309" i="1" s="1"/>
  <c r="Y309" i="1"/>
  <c r="Z309" i="1" s="1"/>
  <c r="N309" i="1"/>
  <c r="AJ308" i="1"/>
  <c r="AF308" i="1"/>
  <c r="AC308" i="1"/>
  <c r="AG308" i="1" s="1"/>
  <c r="AH308" i="1" s="1"/>
  <c r="AK308" i="1" s="1"/>
  <c r="AL308" i="1" s="1"/>
  <c r="AM308" i="1" s="1"/>
  <c r="AN308" i="1" s="1"/>
  <c r="Y308" i="1"/>
  <c r="Z308" i="1" s="1"/>
  <c r="N308" i="1"/>
  <c r="AL307" i="1"/>
  <c r="AM307" i="1" s="1"/>
  <c r="AK307" i="1"/>
  <c r="AJ307" i="1"/>
  <c r="AF307" i="1"/>
  <c r="AC307" i="1"/>
  <c r="AG307" i="1" s="1"/>
  <c r="AH307" i="1" s="1"/>
  <c r="Y307" i="1"/>
  <c r="Z307" i="1" s="1"/>
  <c r="N307" i="1"/>
  <c r="AJ306" i="1"/>
  <c r="AF306" i="1"/>
  <c r="AC306" i="1"/>
  <c r="AG306" i="1" s="1"/>
  <c r="AH306" i="1" s="1"/>
  <c r="AK306" i="1" s="1"/>
  <c r="AL306" i="1" s="1"/>
  <c r="AM306" i="1" s="1"/>
  <c r="AN306" i="1" s="1"/>
  <c r="Y306" i="1"/>
  <c r="Z306" i="1" s="1"/>
  <c r="N306" i="1"/>
  <c r="AJ305" i="1"/>
  <c r="AF305" i="1"/>
  <c r="AC305" i="1"/>
  <c r="AG305" i="1" s="1"/>
  <c r="AH305" i="1" s="1"/>
  <c r="AK305" i="1" s="1"/>
  <c r="AL305" i="1" s="1"/>
  <c r="AM305" i="1" s="1"/>
  <c r="Y305" i="1"/>
  <c r="Z305" i="1" s="1"/>
  <c r="N305" i="1"/>
  <c r="AL304" i="1"/>
  <c r="AJ304" i="1"/>
  <c r="AF304" i="1"/>
  <c r="AC304" i="1"/>
  <c r="AG304" i="1" s="1"/>
  <c r="AH304" i="1" s="1"/>
  <c r="Y304" i="1"/>
  <c r="Z304" i="1" s="1"/>
  <c r="N304" i="1"/>
  <c r="AJ303" i="1"/>
  <c r="AF303" i="1"/>
  <c r="AC303" i="1"/>
  <c r="AG303" i="1" s="1"/>
  <c r="AH303" i="1" s="1"/>
  <c r="AK303" i="1" s="1"/>
  <c r="AL303" i="1" s="1"/>
  <c r="AM303" i="1" s="1"/>
  <c r="AN303" i="1" s="1"/>
  <c r="Y303" i="1"/>
  <c r="Z303" i="1" s="1"/>
  <c r="N303" i="1"/>
  <c r="AJ302" i="1"/>
  <c r="AF302" i="1"/>
  <c r="AC302" i="1"/>
  <c r="AG302" i="1" s="1"/>
  <c r="AH302" i="1" s="1"/>
  <c r="AK302" i="1" s="1"/>
  <c r="AL302" i="1" s="1"/>
  <c r="AM302" i="1" s="1"/>
  <c r="Y302" i="1"/>
  <c r="Z302" i="1" s="1"/>
  <c r="N302" i="1"/>
  <c r="AJ301" i="1"/>
  <c r="AF301" i="1"/>
  <c r="AC301" i="1"/>
  <c r="AG301" i="1" s="1"/>
  <c r="AH301" i="1" s="1"/>
  <c r="AK301" i="1" s="1"/>
  <c r="AL301" i="1" s="1"/>
  <c r="AM301" i="1" s="1"/>
  <c r="AN301" i="1" s="1"/>
  <c r="Y301" i="1"/>
  <c r="Z301" i="1" s="1"/>
  <c r="N301" i="1"/>
  <c r="AJ300" i="1"/>
  <c r="AF300" i="1"/>
  <c r="AC300" i="1"/>
  <c r="AG300" i="1" s="1"/>
  <c r="AH300" i="1" s="1"/>
  <c r="AK300" i="1" s="1"/>
  <c r="AL300" i="1" s="1"/>
  <c r="AM300" i="1" s="1"/>
  <c r="AN300" i="1" s="1"/>
  <c r="Y300" i="1"/>
  <c r="Z300" i="1" s="1"/>
  <c r="N300" i="1"/>
  <c r="AJ299" i="1"/>
  <c r="AF299" i="1"/>
  <c r="AC299" i="1"/>
  <c r="AG299" i="1" s="1"/>
  <c r="AH299" i="1" s="1"/>
  <c r="AK299" i="1" s="1"/>
  <c r="AL299" i="1" s="1"/>
  <c r="AM299" i="1" s="1"/>
  <c r="AN299" i="1" s="1"/>
  <c r="Y299" i="1"/>
  <c r="Z299" i="1" s="1"/>
  <c r="N299" i="1"/>
  <c r="AL298" i="1"/>
  <c r="AM298" i="1" s="1"/>
  <c r="AK298" i="1"/>
  <c r="AJ298" i="1"/>
  <c r="AF298" i="1"/>
  <c r="AC298" i="1"/>
  <c r="AG298" i="1" s="1"/>
  <c r="AH298" i="1" s="1"/>
  <c r="Y298" i="1"/>
  <c r="Z298" i="1" s="1"/>
  <c r="N298" i="1"/>
  <c r="AL297" i="1"/>
  <c r="AM297" i="1" s="1"/>
  <c r="AK297" i="1"/>
  <c r="AJ297" i="1"/>
  <c r="AG297" i="1"/>
  <c r="AH297" i="1" s="1"/>
  <c r="AF297" i="1"/>
  <c r="AC297" i="1"/>
  <c r="Y297" i="1"/>
  <c r="Z297" i="1" s="1"/>
  <c r="N297" i="1"/>
  <c r="AJ296" i="1"/>
  <c r="AF296" i="1"/>
  <c r="AC296" i="1"/>
  <c r="AG296" i="1" s="1"/>
  <c r="AH296" i="1" s="1"/>
  <c r="AK296" i="1" s="1"/>
  <c r="AL296" i="1" s="1"/>
  <c r="AM296" i="1" s="1"/>
  <c r="AN296" i="1" s="1"/>
  <c r="Y296" i="1"/>
  <c r="Z296" i="1" s="1"/>
  <c r="N296" i="1"/>
  <c r="AJ295" i="1"/>
  <c r="AF295" i="1"/>
  <c r="AC295" i="1"/>
  <c r="AG295" i="1" s="1"/>
  <c r="AH295" i="1" s="1"/>
  <c r="AK295" i="1" s="1"/>
  <c r="AL295" i="1" s="1"/>
  <c r="AM295" i="1" s="1"/>
  <c r="AN295" i="1" s="1"/>
  <c r="Y295" i="1"/>
  <c r="Z295" i="1" s="1"/>
  <c r="N295" i="1"/>
  <c r="AJ294" i="1"/>
  <c r="AF294" i="1"/>
  <c r="AC294" i="1"/>
  <c r="AG294" i="1" s="1"/>
  <c r="AH294" i="1" s="1"/>
  <c r="AK294" i="1" s="1"/>
  <c r="AL294" i="1" s="1"/>
  <c r="AM294" i="1" s="1"/>
  <c r="Y294" i="1"/>
  <c r="Z294" i="1" s="1"/>
  <c r="N294" i="1"/>
  <c r="AJ293" i="1"/>
  <c r="AF293" i="1"/>
  <c r="AC293" i="1"/>
  <c r="AG293" i="1" s="1"/>
  <c r="AH293" i="1" s="1"/>
  <c r="AK293" i="1" s="1"/>
  <c r="AL293" i="1" s="1"/>
  <c r="AM293" i="1" s="1"/>
  <c r="AN293" i="1" s="1"/>
  <c r="Y293" i="1"/>
  <c r="Z293" i="1" s="1"/>
  <c r="N293" i="1"/>
  <c r="AJ292" i="1"/>
  <c r="AF292" i="1"/>
  <c r="AC292" i="1"/>
  <c r="AG292" i="1" s="1"/>
  <c r="AH292" i="1" s="1"/>
  <c r="AK292" i="1" s="1"/>
  <c r="AL292" i="1" s="1"/>
  <c r="AM292" i="1" s="1"/>
  <c r="Y292" i="1"/>
  <c r="Z292" i="1" s="1"/>
  <c r="N292" i="1"/>
  <c r="AL291" i="1"/>
  <c r="AJ291" i="1"/>
  <c r="AF291" i="1"/>
  <c r="AC291" i="1"/>
  <c r="AG291" i="1" s="1"/>
  <c r="AH291" i="1" s="1"/>
  <c r="Y291" i="1"/>
  <c r="Z291" i="1" s="1"/>
  <c r="N291" i="1"/>
  <c r="AJ290" i="1"/>
  <c r="AF290" i="1"/>
  <c r="AC290" i="1"/>
  <c r="AG290" i="1" s="1"/>
  <c r="AH290" i="1" s="1"/>
  <c r="AK290" i="1" s="1"/>
  <c r="AL290" i="1" s="1"/>
  <c r="AM290" i="1" s="1"/>
  <c r="AN290" i="1" s="1"/>
  <c r="Y290" i="1"/>
  <c r="Z290" i="1" s="1"/>
  <c r="N290" i="1"/>
  <c r="AJ289" i="1"/>
  <c r="AF289" i="1"/>
  <c r="AC289" i="1"/>
  <c r="AG289" i="1" s="1"/>
  <c r="AH289" i="1" s="1"/>
  <c r="AK289" i="1" s="1"/>
  <c r="AL289" i="1" s="1"/>
  <c r="AM289" i="1" s="1"/>
  <c r="AN289" i="1" s="1"/>
  <c r="Y289" i="1"/>
  <c r="Z289" i="1" s="1"/>
  <c r="N289" i="1"/>
  <c r="AJ288" i="1"/>
  <c r="AF288" i="1"/>
  <c r="AC288" i="1"/>
  <c r="AG288" i="1" s="1"/>
  <c r="AH288" i="1" s="1"/>
  <c r="AK288" i="1" s="1"/>
  <c r="AL288" i="1" s="1"/>
  <c r="AM288" i="1" s="1"/>
  <c r="AN288" i="1" s="1"/>
  <c r="Y288" i="1"/>
  <c r="Z288" i="1" s="1"/>
  <c r="N288" i="1"/>
  <c r="AJ287" i="1"/>
  <c r="AF287" i="1"/>
  <c r="AC287" i="1"/>
  <c r="AG287" i="1" s="1"/>
  <c r="AH287" i="1" s="1"/>
  <c r="AK287" i="1" s="1"/>
  <c r="AL287" i="1" s="1"/>
  <c r="AM287" i="1" s="1"/>
  <c r="Y287" i="1"/>
  <c r="Z287" i="1" s="1"/>
  <c r="N287" i="1"/>
  <c r="AJ286" i="1"/>
  <c r="AF286" i="1"/>
  <c r="AC286" i="1"/>
  <c r="AG286" i="1" s="1"/>
  <c r="AH286" i="1" s="1"/>
  <c r="AK286" i="1" s="1"/>
  <c r="AL286" i="1" s="1"/>
  <c r="AM286" i="1" s="1"/>
  <c r="Y286" i="1"/>
  <c r="Z286" i="1" s="1"/>
  <c r="N286" i="1"/>
  <c r="AL285" i="1"/>
  <c r="AJ285" i="1"/>
  <c r="AF285" i="1"/>
  <c r="AC285" i="1"/>
  <c r="AG285" i="1" s="1"/>
  <c r="AH285" i="1" s="1"/>
  <c r="Y285" i="1"/>
  <c r="Z285" i="1" s="1"/>
  <c r="N285" i="1"/>
  <c r="AL284" i="1"/>
  <c r="AJ284" i="1"/>
  <c r="AF284" i="1"/>
  <c r="AC284" i="1"/>
  <c r="AG284" i="1" s="1"/>
  <c r="AH284" i="1" s="1"/>
  <c r="Y284" i="1"/>
  <c r="Z284" i="1" s="1"/>
  <c r="N284" i="1"/>
  <c r="AJ283" i="1"/>
  <c r="AF283" i="1"/>
  <c r="AC283" i="1"/>
  <c r="AG283" i="1" s="1"/>
  <c r="AH283" i="1" s="1"/>
  <c r="AK283" i="1" s="1"/>
  <c r="AL283" i="1" s="1"/>
  <c r="AM283" i="1" s="1"/>
  <c r="AN283" i="1" s="1"/>
  <c r="Y283" i="1"/>
  <c r="Z283" i="1" s="1"/>
  <c r="N283" i="1"/>
  <c r="AJ282" i="1"/>
  <c r="AF282" i="1"/>
  <c r="AC282" i="1"/>
  <c r="AG282" i="1" s="1"/>
  <c r="AH282" i="1" s="1"/>
  <c r="AK282" i="1" s="1"/>
  <c r="AL282" i="1" s="1"/>
  <c r="AM282" i="1" s="1"/>
  <c r="Y282" i="1"/>
  <c r="Z282" i="1" s="1"/>
  <c r="N282" i="1"/>
  <c r="AJ281" i="1"/>
  <c r="AF281" i="1"/>
  <c r="AC281" i="1"/>
  <c r="AG281" i="1" s="1"/>
  <c r="AH281" i="1" s="1"/>
  <c r="AK281" i="1" s="1"/>
  <c r="AL281" i="1" s="1"/>
  <c r="AM281" i="1" s="1"/>
  <c r="AN281" i="1" s="1"/>
  <c r="Y281" i="1"/>
  <c r="Z281" i="1" s="1"/>
  <c r="N281" i="1"/>
  <c r="AJ280" i="1"/>
  <c r="AF280" i="1"/>
  <c r="AC280" i="1"/>
  <c r="AG280" i="1" s="1"/>
  <c r="AH280" i="1" s="1"/>
  <c r="AK280" i="1" s="1"/>
  <c r="AL280" i="1" s="1"/>
  <c r="AM280" i="1" s="1"/>
  <c r="AN280" i="1" s="1"/>
  <c r="Y280" i="1"/>
  <c r="Z280" i="1" s="1"/>
  <c r="N280" i="1"/>
  <c r="AJ279" i="1"/>
  <c r="AF279" i="1"/>
  <c r="AC279" i="1"/>
  <c r="AG279" i="1" s="1"/>
  <c r="AH279" i="1" s="1"/>
  <c r="AK279" i="1" s="1"/>
  <c r="AL279" i="1" s="1"/>
  <c r="AM279" i="1" s="1"/>
  <c r="Y279" i="1"/>
  <c r="Z279" i="1" s="1"/>
  <c r="N279" i="1"/>
  <c r="AJ278" i="1"/>
  <c r="AF278" i="1"/>
  <c r="AC278" i="1"/>
  <c r="AG278" i="1" s="1"/>
  <c r="AH278" i="1" s="1"/>
  <c r="AK278" i="1" s="1"/>
  <c r="AL278" i="1" s="1"/>
  <c r="AM278" i="1" s="1"/>
  <c r="Y278" i="1"/>
  <c r="Z278" i="1" s="1"/>
  <c r="N278" i="1"/>
  <c r="AL277" i="1"/>
  <c r="AJ277" i="1"/>
  <c r="AF277" i="1"/>
  <c r="AC277" i="1"/>
  <c r="AG277" i="1" s="1"/>
  <c r="AH277" i="1" s="1"/>
  <c r="Y277" i="1"/>
  <c r="Z277" i="1" s="1"/>
  <c r="N277" i="1"/>
  <c r="AJ276" i="1"/>
  <c r="AF276" i="1"/>
  <c r="AC276" i="1"/>
  <c r="AG276" i="1" s="1"/>
  <c r="AH276" i="1" s="1"/>
  <c r="AK276" i="1" s="1"/>
  <c r="AL276" i="1" s="1"/>
  <c r="AM276" i="1" s="1"/>
  <c r="Y276" i="1"/>
  <c r="Z276" i="1" s="1"/>
  <c r="N276" i="1"/>
  <c r="AJ275" i="1"/>
  <c r="AF275" i="1"/>
  <c r="AC275" i="1"/>
  <c r="AG275" i="1" s="1"/>
  <c r="AH275" i="1" s="1"/>
  <c r="AK275" i="1" s="1"/>
  <c r="AL275" i="1" s="1"/>
  <c r="AM275" i="1" s="1"/>
  <c r="AN275" i="1" s="1"/>
  <c r="Y275" i="1"/>
  <c r="Z275" i="1" s="1"/>
  <c r="N275" i="1"/>
  <c r="AJ274" i="1"/>
  <c r="AF274" i="1"/>
  <c r="AC274" i="1"/>
  <c r="AG274" i="1" s="1"/>
  <c r="AH274" i="1" s="1"/>
  <c r="AK274" i="1" s="1"/>
  <c r="AL274" i="1" s="1"/>
  <c r="AM274" i="1" s="1"/>
  <c r="AN274" i="1" s="1"/>
  <c r="Y274" i="1"/>
  <c r="Z274" i="1" s="1"/>
  <c r="N274" i="1"/>
  <c r="AJ273" i="1"/>
  <c r="AF273" i="1"/>
  <c r="AC273" i="1"/>
  <c r="AG273" i="1" s="1"/>
  <c r="AH273" i="1" s="1"/>
  <c r="AK273" i="1" s="1"/>
  <c r="AL273" i="1" s="1"/>
  <c r="AM273" i="1" s="1"/>
  <c r="AN273" i="1" s="1"/>
  <c r="Y273" i="1"/>
  <c r="Z273" i="1" s="1"/>
  <c r="N273" i="1"/>
  <c r="AJ272" i="1"/>
  <c r="AF272" i="1"/>
  <c r="AC272" i="1"/>
  <c r="AG272" i="1" s="1"/>
  <c r="AH272" i="1" s="1"/>
  <c r="AK272" i="1" s="1"/>
  <c r="AL272" i="1" s="1"/>
  <c r="AM272" i="1" s="1"/>
  <c r="Y272" i="1"/>
  <c r="Z272" i="1" s="1"/>
  <c r="N272" i="1"/>
  <c r="AJ271" i="1"/>
  <c r="AF271" i="1"/>
  <c r="AC271" i="1"/>
  <c r="AG271" i="1" s="1"/>
  <c r="AH271" i="1" s="1"/>
  <c r="AK271" i="1" s="1"/>
  <c r="AL271" i="1" s="1"/>
  <c r="AM271" i="1" s="1"/>
  <c r="AN271" i="1" s="1"/>
  <c r="Y271" i="1"/>
  <c r="Z271" i="1" s="1"/>
  <c r="N271" i="1"/>
  <c r="AJ270" i="1"/>
  <c r="AF270" i="1"/>
  <c r="AC270" i="1"/>
  <c r="AG270" i="1" s="1"/>
  <c r="AH270" i="1" s="1"/>
  <c r="AK270" i="1" s="1"/>
  <c r="AL270" i="1" s="1"/>
  <c r="AM270" i="1" s="1"/>
  <c r="AN270" i="1" s="1"/>
  <c r="Y270" i="1"/>
  <c r="Z270" i="1" s="1"/>
  <c r="N270" i="1"/>
  <c r="AJ269" i="1"/>
  <c r="AF269" i="1"/>
  <c r="AC269" i="1"/>
  <c r="AG269" i="1" s="1"/>
  <c r="AH269" i="1" s="1"/>
  <c r="AK269" i="1" s="1"/>
  <c r="AL269" i="1" s="1"/>
  <c r="AM269" i="1" s="1"/>
  <c r="AN269" i="1" s="1"/>
  <c r="Y269" i="1"/>
  <c r="Z269" i="1" s="1"/>
  <c r="N269" i="1"/>
  <c r="AJ268" i="1"/>
  <c r="AF268" i="1"/>
  <c r="AC268" i="1"/>
  <c r="AG268" i="1" s="1"/>
  <c r="AH268" i="1" s="1"/>
  <c r="AK268" i="1" s="1"/>
  <c r="AL268" i="1" s="1"/>
  <c r="AM268" i="1" s="1"/>
  <c r="AN268" i="1" s="1"/>
  <c r="Y268" i="1"/>
  <c r="Z268" i="1" s="1"/>
  <c r="N268" i="1"/>
  <c r="AJ267" i="1"/>
  <c r="AF267" i="1"/>
  <c r="AC267" i="1"/>
  <c r="AG267" i="1" s="1"/>
  <c r="AH267" i="1" s="1"/>
  <c r="AK267" i="1" s="1"/>
  <c r="AL267" i="1" s="1"/>
  <c r="AM267" i="1" s="1"/>
  <c r="AN267" i="1" s="1"/>
  <c r="Y267" i="1"/>
  <c r="Z267" i="1" s="1"/>
  <c r="N267" i="1"/>
  <c r="AJ266" i="1"/>
  <c r="AF266" i="1"/>
  <c r="AC266" i="1"/>
  <c r="AG266" i="1" s="1"/>
  <c r="AH266" i="1" s="1"/>
  <c r="AK266" i="1" s="1"/>
  <c r="AL266" i="1" s="1"/>
  <c r="AM266" i="1" s="1"/>
  <c r="AN266" i="1" s="1"/>
  <c r="Y266" i="1"/>
  <c r="Z266" i="1" s="1"/>
  <c r="N266" i="1"/>
  <c r="AJ265" i="1"/>
  <c r="AF265" i="1"/>
  <c r="AC265" i="1"/>
  <c r="AG265" i="1" s="1"/>
  <c r="AH265" i="1" s="1"/>
  <c r="AK265" i="1" s="1"/>
  <c r="AL265" i="1" s="1"/>
  <c r="AM265" i="1" s="1"/>
  <c r="AN265" i="1" s="1"/>
  <c r="Y265" i="1"/>
  <c r="Z265" i="1" s="1"/>
  <c r="N265" i="1"/>
  <c r="AJ264" i="1"/>
  <c r="AF264" i="1"/>
  <c r="AC264" i="1"/>
  <c r="AG264" i="1" s="1"/>
  <c r="AH264" i="1" s="1"/>
  <c r="AK264" i="1" s="1"/>
  <c r="AL264" i="1" s="1"/>
  <c r="AM264" i="1" s="1"/>
  <c r="AN264" i="1" s="1"/>
  <c r="Y264" i="1"/>
  <c r="Z264" i="1" s="1"/>
  <c r="N264" i="1"/>
  <c r="AJ263" i="1"/>
  <c r="AF263" i="1"/>
  <c r="AC263" i="1"/>
  <c r="AG263" i="1" s="1"/>
  <c r="AH263" i="1" s="1"/>
  <c r="AK263" i="1" s="1"/>
  <c r="AL263" i="1" s="1"/>
  <c r="AM263" i="1" s="1"/>
  <c r="AN263" i="1" s="1"/>
  <c r="Y263" i="1"/>
  <c r="Z263" i="1" s="1"/>
  <c r="N263" i="1"/>
  <c r="AJ262" i="1"/>
  <c r="AF262" i="1"/>
  <c r="AC262" i="1"/>
  <c r="AG262" i="1" s="1"/>
  <c r="AH262" i="1" s="1"/>
  <c r="AK262" i="1" s="1"/>
  <c r="AL262" i="1" s="1"/>
  <c r="AM262" i="1" s="1"/>
  <c r="AN262" i="1" s="1"/>
  <c r="Y262" i="1"/>
  <c r="Z262" i="1" s="1"/>
  <c r="N262" i="1"/>
  <c r="AJ261" i="1"/>
  <c r="AF261" i="1"/>
  <c r="AC261" i="1"/>
  <c r="AG261" i="1" s="1"/>
  <c r="AH261" i="1" s="1"/>
  <c r="AK261" i="1" s="1"/>
  <c r="AL261" i="1" s="1"/>
  <c r="AM261" i="1" s="1"/>
  <c r="Y261" i="1"/>
  <c r="Z261" i="1" s="1"/>
  <c r="N261" i="1"/>
  <c r="AI260" i="1"/>
  <c r="AL260" i="1" s="1"/>
  <c r="AH260" i="1"/>
  <c r="AF260" i="1"/>
  <c r="AC260" i="1"/>
  <c r="AG260" i="1" s="1"/>
  <c r="AM260" i="1" s="1"/>
  <c r="AN260" i="1" s="1"/>
  <c r="Y260" i="1"/>
  <c r="Z260" i="1" s="1"/>
  <c r="N260" i="1"/>
  <c r="AJ259" i="1"/>
  <c r="AF259" i="1"/>
  <c r="AC259" i="1"/>
  <c r="AG259" i="1" s="1"/>
  <c r="AH259" i="1" s="1"/>
  <c r="AK259" i="1" s="1"/>
  <c r="AL259" i="1" s="1"/>
  <c r="AM259" i="1" s="1"/>
  <c r="AN259" i="1" s="1"/>
  <c r="Y259" i="1"/>
  <c r="Z259" i="1" s="1"/>
  <c r="N259" i="1"/>
  <c r="AL258" i="1"/>
  <c r="AK258" i="1"/>
  <c r="AJ258" i="1"/>
  <c r="AH258" i="1"/>
  <c r="AG258" i="1"/>
  <c r="AM258" i="1" s="1"/>
  <c r="AN258" i="1" s="1"/>
  <c r="AF258" i="1"/>
  <c r="AC258" i="1"/>
  <c r="Y258" i="1"/>
  <c r="Z258" i="1" s="1"/>
  <c r="N258" i="1"/>
  <c r="AI257" i="1"/>
  <c r="AL257" i="1" s="1"/>
  <c r="AH257" i="1"/>
  <c r="AG257" i="1"/>
  <c r="AM257" i="1" s="1"/>
  <c r="AN257" i="1" s="1"/>
  <c r="AF257" i="1"/>
  <c r="AC257" i="1"/>
  <c r="Y257" i="1"/>
  <c r="Z257" i="1" s="1"/>
  <c r="N257" i="1"/>
  <c r="AN324" i="1" l="1"/>
  <c r="AN318" i="1"/>
  <c r="AN322" i="1"/>
  <c r="AN294" i="1"/>
  <c r="AN279" i="1"/>
  <c r="AN307" i="1"/>
  <c r="AN317" i="1"/>
  <c r="AK257" i="1"/>
  <c r="AN297" i="1"/>
  <c r="AN302" i="1"/>
  <c r="AN332" i="1"/>
  <c r="AN381" i="1"/>
  <c r="AN321" i="1"/>
  <c r="AN334" i="1"/>
  <c r="AN337" i="1"/>
  <c r="AJ257" i="1"/>
  <c r="AN261" i="1"/>
  <c r="AN282" i="1"/>
  <c r="AN287" i="1"/>
  <c r="AL325" i="1"/>
  <c r="AN326" i="1"/>
  <c r="AN346" i="1"/>
  <c r="AN330" i="1"/>
  <c r="AN292" i="1"/>
  <c r="AN298" i="1"/>
  <c r="AN314" i="1"/>
  <c r="AN333" i="1"/>
  <c r="AN344" i="1"/>
  <c r="AN348" i="1"/>
  <c r="AN353" i="1"/>
  <c r="AN369" i="1"/>
  <c r="AN278" i="1"/>
  <c r="AN286" i="1"/>
  <c r="AN320" i="1"/>
  <c r="AN323" i="1"/>
  <c r="AN329" i="1"/>
  <c r="AN338" i="1"/>
  <c r="AN341" i="1"/>
  <c r="AN349" i="1"/>
  <c r="AN365" i="1"/>
  <c r="AN383" i="1"/>
  <c r="AN358" i="1"/>
  <c r="AN361" i="1"/>
  <c r="AN374" i="1"/>
  <c r="AN377" i="1"/>
  <c r="AN339" i="1"/>
  <c r="AN384" i="1"/>
  <c r="AJ260" i="1"/>
  <c r="AN378" i="1"/>
  <c r="AK260" i="1"/>
  <c r="AN272" i="1"/>
  <c r="AN276" i="1"/>
  <c r="AN305" i="1"/>
  <c r="AN315" i="1"/>
  <c r="AN319" i="1"/>
  <c r="AN336" i="1"/>
  <c r="AN340" i="1"/>
  <c r="AN350" i="1"/>
  <c r="AN366" i="1"/>
  <c r="AN382" i="1"/>
  <c r="AN362" i="1"/>
  <c r="AK325" i="1"/>
  <c r="AN327" i="1"/>
  <c r="AN335" i="1"/>
  <c r="AN342" i="1"/>
  <c r="AN354" i="1"/>
  <c r="AN357" i="1"/>
  <c r="AN370" i="1"/>
  <c r="AN373" i="1"/>
  <c r="AN379" i="1"/>
  <c r="AN351" i="1"/>
  <c r="AN356" i="1"/>
  <c r="AN367" i="1"/>
  <c r="AN359" i="1"/>
  <c r="AN364" i="1"/>
  <c r="AN372" i="1"/>
  <c r="AN375" i="1"/>
  <c r="AN352" i="1"/>
  <c r="AN355" i="1"/>
  <c r="AN360" i="1"/>
  <c r="AN363" i="1"/>
  <c r="AN368" i="1"/>
  <c r="AN371" i="1"/>
  <c r="AN376" i="1"/>
  <c r="AN380" i="1"/>
  <c r="AM277" i="1"/>
  <c r="AN277" i="1" s="1"/>
  <c r="AK277" i="1"/>
  <c r="AM284" i="1"/>
  <c r="AN284" i="1" s="1"/>
  <c r="AK284" i="1"/>
  <c r="AM285" i="1"/>
  <c r="AN285" i="1" s="1"/>
  <c r="AK285" i="1"/>
  <c r="AK291" i="1"/>
  <c r="AM291" i="1"/>
  <c r="AN291" i="1" s="1"/>
  <c r="AM304" i="1"/>
  <c r="AN304" i="1" s="1"/>
  <c r="AK304" i="1"/>
  <c r="AK316" i="1"/>
  <c r="AM316" i="1"/>
  <c r="AN316" i="1" s="1"/>
  <c r="AM328" i="1"/>
  <c r="AN328" i="1" s="1"/>
  <c r="AK328" i="1"/>
  <c r="AN347" i="1"/>
  <c r="AN343" i="1"/>
  <c r="AN345" i="1"/>
  <c r="AL256" i="1" l="1"/>
  <c r="AM256" i="1" s="1"/>
  <c r="AK256" i="1"/>
  <c r="AJ256" i="1"/>
  <c r="AH256" i="1"/>
  <c r="AG256" i="1"/>
  <c r="AF256" i="1"/>
  <c r="AC256" i="1"/>
  <c r="Y256" i="1"/>
  <c r="Z256" i="1" s="1"/>
  <c r="N256" i="1"/>
  <c r="AL255" i="1"/>
  <c r="AM255" i="1" s="1"/>
  <c r="AK255" i="1"/>
  <c r="AJ255" i="1"/>
  <c r="AH255" i="1"/>
  <c r="AG255" i="1"/>
  <c r="AF255" i="1"/>
  <c r="AC255" i="1"/>
  <c r="Y255" i="1"/>
  <c r="Z255" i="1" s="1"/>
  <c r="N255" i="1"/>
  <c r="AL254" i="1"/>
  <c r="AM254" i="1" s="1"/>
  <c r="AK254" i="1"/>
  <c r="AJ254" i="1"/>
  <c r="AH254" i="1"/>
  <c r="AG254" i="1"/>
  <c r="AF254" i="1"/>
  <c r="AC254" i="1"/>
  <c r="Y254" i="1"/>
  <c r="Z254" i="1" s="1"/>
  <c r="N254" i="1"/>
  <c r="AL253" i="1"/>
  <c r="AM253" i="1" s="1"/>
  <c r="AK253" i="1"/>
  <c r="AJ253" i="1"/>
  <c r="AH253" i="1"/>
  <c r="AG253" i="1"/>
  <c r="AF253" i="1"/>
  <c r="AC253" i="1"/>
  <c r="Y253" i="1"/>
  <c r="Z253" i="1" s="1"/>
  <c r="N253" i="1"/>
  <c r="AL252" i="1"/>
  <c r="AM252" i="1" s="1"/>
  <c r="AK252" i="1"/>
  <c r="AJ252" i="1"/>
  <c r="AF252" i="1"/>
  <c r="AC252" i="1"/>
  <c r="AG252" i="1" s="1"/>
  <c r="AH252" i="1" s="1"/>
  <c r="Y252" i="1"/>
  <c r="Z252" i="1" s="1"/>
  <c r="N252" i="1"/>
  <c r="AL251" i="1"/>
  <c r="AM251" i="1" s="1"/>
  <c r="AK251" i="1"/>
  <c r="AJ251" i="1"/>
  <c r="AF251" i="1"/>
  <c r="AC251" i="1"/>
  <c r="AG251" i="1" s="1"/>
  <c r="AH251" i="1" s="1"/>
  <c r="Y251" i="1"/>
  <c r="Z251" i="1" s="1"/>
  <c r="N251" i="1"/>
  <c r="AL250" i="1"/>
  <c r="AM250" i="1" s="1"/>
  <c r="AK250" i="1"/>
  <c r="AJ250" i="1"/>
  <c r="AF250" i="1"/>
  <c r="AC250" i="1"/>
  <c r="AG250" i="1" s="1"/>
  <c r="AH250" i="1" s="1"/>
  <c r="Y250" i="1"/>
  <c r="Z250" i="1" s="1"/>
  <c r="N250" i="1"/>
  <c r="AL249" i="1"/>
  <c r="AM249" i="1" s="1"/>
  <c r="AK249" i="1"/>
  <c r="AJ249" i="1"/>
  <c r="AF249" i="1"/>
  <c r="AC249" i="1"/>
  <c r="AG249" i="1" s="1"/>
  <c r="AH249" i="1" s="1"/>
  <c r="Y249" i="1"/>
  <c r="Z249" i="1" s="1"/>
  <c r="N249" i="1"/>
  <c r="AL248" i="1"/>
  <c r="AM248" i="1" s="1"/>
  <c r="AK248" i="1"/>
  <c r="AJ248" i="1"/>
  <c r="AF248" i="1"/>
  <c r="AC248" i="1"/>
  <c r="AG248" i="1" s="1"/>
  <c r="AH248" i="1" s="1"/>
  <c r="Y248" i="1"/>
  <c r="Z248" i="1" s="1"/>
  <c r="N248" i="1"/>
  <c r="AL247" i="1"/>
  <c r="AM247" i="1" s="1"/>
  <c r="AK247" i="1"/>
  <c r="AJ247" i="1"/>
  <c r="AF247" i="1"/>
  <c r="AC247" i="1"/>
  <c r="AG247" i="1" s="1"/>
  <c r="AH247" i="1" s="1"/>
  <c r="Y247" i="1"/>
  <c r="Z247" i="1" s="1"/>
  <c r="N247" i="1"/>
  <c r="AL246" i="1"/>
  <c r="AM246" i="1" s="1"/>
  <c r="AK246" i="1"/>
  <c r="AJ246" i="1"/>
  <c r="AF246" i="1"/>
  <c r="AC246" i="1"/>
  <c r="AG246" i="1" s="1"/>
  <c r="AH246" i="1" s="1"/>
  <c r="Y246" i="1"/>
  <c r="Z246" i="1" s="1"/>
  <c r="N246" i="1"/>
  <c r="AL245" i="1"/>
  <c r="AM245" i="1" s="1"/>
  <c r="AK245" i="1"/>
  <c r="AJ245" i="1"/>
  <c r="AF245" i="1"/>
  <c r="AC245" i="1"/>
  <c r="AG245" i="1" s="1"/>
  <c r="AH245" i="1" s="1"/>
  <c r="Y245" i="1"/>
  <c r="Z245" i="1" s="1"/>
  <c r="N245" i="1"/>
  <c r="AL244" i="1"/>
  <c r="AM244" i="1" s="1"/>
  <c r="AK244" i="1"/>
  <c r="AJ244" i="1"/>
  <c r="AF244" i="1"/>
  <c r="AC244" i="1"/>
  <c r="AG244" i="1" s="1"/>
  <c r="AH244" i="1" s="1"/>
  <c r="Y244" i="1"/>
  <c r="Z244" i="1" s="1"/>
  <c r="N244" i="1"/>
  <c r="AL243" i="1"/>
  <c r="AM243" i="1" s="1"/>
  <c r="AK243" i="1"/>
  <c r="AJ243" i="1"/>
  <c r="AF243" i="1"/>
  <c r="AC243" i="1"/>
  <c r="AG243" i="1" s="1"/>
  <c r="AH243" i="1" s="1"/>
  <c r="Y243" i="1"/>
  <c r="Z243" i="1" s="1"/>
  <c r="N243" i="1"/>
  <c r="AL242" i="1"/>
  <c r="AM242" i="1" s="1"/>
  <c r="AK242" i="1"/>
  <c r="AJ242" i="1"/>
  <c r="AF242" i="1"/>
  <c r="AC242" i="1"/>
  <c r="AG242" i="1" s="1"/>
  <c r="AH242" i="1" s="1"/>
  <c r="Y242" i="1"/>
  <c r="Z242" i="1" s="1"/>
  <c r="N242" i="1"/>
  <c r="AL241" i="1"/>
  <c r="AM241" i="1" s="1"/>
  <c r="AK241" i="1"/>
  <c r="AJ241" i="1"/>
  <c r="AF241" i="1"/>
  <c r="AC241" i="1"/>
  <c r="AG241" i="1" s="1"/>
  <c r="AH241" i="1" s="1"/>
  <c r="Y241" i="1"/>
  <c r="Z241" i="1" s="1"/>
  <c r="N241" i="1"/>
  <c r="AL240" i="1"/>
  <c r="AM240" i="1" s="1"/>
  <c r="AK240" i="1"/>
  <c r="AJ240" i="1"/>
  <c r="AF240" i="1"/>
  <c r="AC240" i="1"/>
  <c r="AG240" i="1" s="1"/>
  <c r="AH240" i="1" s="1"/>
  <c r="Y240" i="1"/>
  <c r="Z240" i="1" s="1"/>
  <c r="N240" i="1"/>
  <c r="AL239" i="1"/>
  <c r="AM239" i="1" s="1"/>
  <c r="AK239" i="1"/>
  <c r="AJ239" i="1"/>
  <c r="AG239" i="1"/>
  <c r="AH239" i="1" s="1"/>
  <c r="AF239" i="1"/>
  <c r="AC239" i="1"/>
  <c r="Y239" i="1"/>
  <c r="Z239" i="1" s="1"/>
  <c r="N239" i="1"/>
  <c r="AL238" i="1"/>
  <c r="AM238" i="1" s="1"/>
  <c r="AK238" i="1"/>
  <c r="AJ238" i="1"/>
  <c r="AF238" i="1"/>
  <c r="AC238" i="1"/>
  <c r="AG238" i="1" s="1"/>
  <c r="AH238" i="1" s="1"/>
  <c r="Y238" i="1"/>
  <c r="Z238" i="1" s="1"/>
  <c r="N238" i="1"/>
  <c r="AL237" i="1"/>
  <c r="AM237" i="1" s="1"/>
  <c r="AK237" i="1"/>
  <c r="AJ237" i="1"/>
  <c r="AF237" i="1"/>
  <c r="AC237" i="1"/>
  <c r="AG237" i="1" s="1"/>
  <c r="AH237" i="1" s="1"/>
  <c r="Y237" i="1"/>
  <c r="Z237" i="1" s="1"/>
  <c r="N237" i="1"/>
  <c r="AL236" i="1"/>
  <c r="AM236" i="1" s="1"/>
  <c r="AK236" i="1"/>
  <c r="AJ236" i="1"/>
  <c r="AF236" i="1"/>
  <c r="AC236" i="1"/>
  <c r="AG236" i="1" s="1"/>
  <c r="AH236" i="1" s="1"/>
  <c r="Y236" i="1"/>
  <c r="Z236" i="1" s="1"/>
  <c r="N236" i="1"/>
  <c r="AL235" i="1"/>
  <c r="AM235" i="1" s="1"/>
  <c r="AK235" i="1"/>
  <c r="AJ235" i="1"/>
  <c r="AF235" i="1"/>
  <c r="AC235" i="1"/>
  <c r="AG235" i="1" s="1"/>
  <c r="AH235" i="1" s="1"/>
  <c r="Y235" i="1"/>
  <c r="Z235" i="1" s="1"/>
  <c r="N235" i="1"/>
  <c r="AL234" i="1"/>
  <c r="AM234" i="1" s="1"/>
  <c r="AK234" i="1"/>
  <c r="AJ234" i="1"/>
  <c r="AF234" i="1"/>
  <c r="AC234" i="1"/>
  <c r="AG234" i="1" s="1"/>
  <c r="AH234" i="1" s="1"/>
  <c r="Y234" i="1"/>
  <c r="Z234" i="1" s="1"/>
  <c r="N234" i="1"/>
  <c r="AL233" i="1"/>
  <c r="AM233" i="1" s="1"/>
  <c r="AK233" i="1"/>
  <c r="AJ233" i="1"/>
  <c r="AF233" i="1"/>
  <c r="AC233" i="1"/>
  <c r="AG233" i="1" s="1"/>
  <c r="AH233" i="1" s="1"/>
  <c r="Y233" i="1"/>
  <c r="Z233" i="1" s="1"/>
  <c r="N233" i="1"/>
  <c r="AL232" i="1"/>
  <c r="AM232" i="1" s="1"/>
  <c r="AK232" i="1"/>
  <c r="AJ232" i="1"/>
  <c r="AF232" i="1"/>
  <c r="AC232" i="1"/>
  <c r="AG232" i="1" s="1"/>
  <c r="AH232" i="1" s="1"/>
  <c r="Y232" i="1"/>
  <c r="Z232" i="1" s="1"/>
  <c r="N232" i="1"/>
  <c r="AL231" i="1"/>
  <c r="AM231" i="1" s="1"/>
  <c r="AK231" i="1"/>
  <c r="AJ231" i="1"/>
  <c r="AF231" i="1"/>
  <c r="AC231" i="1"/>
  <c r="AG231" i="1" s="1"/>
  <c r="AH231" i="1" s="1"/>
  <c r="Y231" i="1"/>
  <c r="Z231" i="1" s="1"/>
  <c r="N231" i="1"/>
  <c r="AL230" i="1"/>
  <c r="AM230" i="1" s="1"/>
  <c r="AK230" i="1"/>
  <c r="AJ230" i="1"/>
  <c r="AF230" i="1"/>
  <c r="AC230" i="1"/>
  <c r="AG230" i="1" s="1"/>
  <c r="AH230" i="1" s="1"/>
  <c r="Y230" i="1"/>
  <c r="Z230" i="1" s="1"/>
  <c r="N230" i="1"/>
  <c r="AL229" i="1"/>
  <c r="AM229" i="1" s="1"/>
  <c r="AK229" i="1"/>
  <c r="AJ229" i="1"/>
  <c r="AF229" i="1"/>
  <c r="AC229" i="1"/>
  <c r="AG229" i="1" s="1"/>
  <c r="AH229" i="1" s="1"/>
  <c r="Y229" i="1"/>
  <c r="Z229" i="1" s="1"/>
  <c r="N229" i="1"/>
  <c r="AL228" i="1"/>
  <c r="AM228" i="1" s="1"/>
  <c r="AK228" i="1"/>
  <c r="AJ228" i="1"/>
  <c r="AF228" i="1"/>
  <c r="AC228" i="1"/>
  <c r="AG228" i="1" s="1"/>
  <c r="AH228" i="1" s="1"/>
  <c r="Y228" i="1"/>
  <c r="Z228" i="1" s="1"/>
  <c r="N228" i="1"/>
  <c r="AL227" i="1"/>
  <c r="AM227" i="1" s="1"/>
  <c r="AK227" i="1"/>
  <c r="AJ227" i="1"/>
  <c r="AG227" i="1"/>
  <c r="AH227" i="1" s="1"/>
  <c r="AF227" i="1"/>
  <c r="AC227" i="1"/>
  <c r="Y227" i="1"/>
  <c r="Z227" i="1" s="1"/>
  <c r="N227" i="1"/>
  <c r="AL226" i="1"/>
  <c r="AM226" i="1" s="1"/>
  <c r="AK226" i="1"/>
  <c r="AJ226" i="1"/>
  <c r="AF226" i="1"/>
  <c r="AC226" i="1"/>
  <c r="AG226" i="1" s="1"/>
  <c r="AH226" i="1" s="1"/>
  <c r="Y226" i="1"/>
  <c r="Z226" i="1" s="1"/>
  <c r="N226" i="1"/>
  <c r="AL225" i="1"/>
  <c r="AM225" i="1" s="1"/>
  <c r="AK225" i="1"/>
  <c r="AJ225" i="1"/>
  <c r="AF225" i="1"/>
  <c r="AC225" i="1"/>
  <c r="AG225" i="1" s="1"/>
  <c r="AH225" i="1" s="1"/>
  <c r="Y225" i="1"/>
  <c r="Z225" i="1" s="1"/>
  <c r="N225" i="1"/>
  <c r="AL224" i="1"/>
  <c r="AM224" i="1" s="1"/>
  <c r="AK224" i="1"/>
  <c r="AJ224" i="1"/>
  <c r="AF224" i="1"/>
  <c r="AC224" i="1"/>
  <c r="AG224" i="1" s="1"/>
  <c r="AH224" i="1" s="1"/>
  <c r="Y224" i="1"/>
  <c r="Z224" i="1" s="1"/>
  <c r="N224" i="1"/>
  <c r="AL223" i="1"/>
  <c r="AM223" i="1" s="1"/>
  <c r="AK223" i="1"/>
  <c r="AJ223" i="1"/>
  <c r="AF223" i="1"/>
  <c r="AC223" i="1"/>
  <c r="AG223" i="1" s="1"/>
  <c r="AH223" i="1" s="1"/>
  <c r="Y223" i="1"/>
  <c r="Z223" i="1" s="1"/>
  <c r="N223" i="1"/>
  <c r="AL222" i="1"/>
  <c r="AM222" i="1" s="1"/>
  <c r="AK222" i="1"/>
  <c r="AJ222" i="1"/>
  <c r="AF222" i="1"/>
  <c r="AC222" i="1"/>
  <c r="AG222" i="1" s="1"/>
  <c r="AH222" i="1" s="1"/>
  <c r="Y222" i="1"/>
  <c r="Z222" i="1" s="1"/>
  <c r="N222" i="1"/>
  <c r="AL221" i="1"/>
  <c r="AM221" i="1" s="1"/>
  <c r="AK221" i="1"/>
  <c r="AJ221" i="1"/>
  <c r="AF221" i="1"/>
  <c r="AC221" i="1"/>
  <c r="AG221" i="1" s="1"/>
  <c r="AH221" i="1" s="1"/>
  <c r="Y221" i="1"/>
  <c r="Z221" i="1" s="1"/>
  <c r="N221" i="1"/>
  <c r="AL220" i="1"/>
  <c r="AM220" i="1" s="1"/>
  <c r="AK220" i="1"/>
  <c r="AJ220" i="1"/>
  <c r="AF220" i="1"/>
  <c r="AC220" i="1"/>
  <c r="AG220" i="1" s="1"/>
  <c r="AH220" i="1" s="1"/>
  <c r="Y220" i="1"/>
  <c r="Z220" i="1" s="1"/>
  <c r="N220" i="1"/>
  <c r="AL219" i="1"/>
  <c r="AM219" i="1" s="1"/>
  <c r="AK219" i="1"/>
  <c r="AJ219" i="1"/>
  <c r="AF219" i="1"/>
  <c r="AC219" i="1"/>
  <c r="AG219" i="1" s="1"/>
  <c r="AH219" i="1" s="1"/>
  <c r="Y219" i="1"/>
  <c r="Z219" i="1" s="1"/>
  <c r="N219" i="1"/>
  <c r="AL218" i="1"/>
  <c r="AM218" i="1" s="1"/>
  <c r="AK218" i="1"/>
  <c r="AJ218" i="1"/>
  <c r="AF218" i="1"/>
  <c r="AC218" i="1"/>
  <c r="AG218" i="1" s="1"/>
  <c r="AH218" i="1" s="1"/>
  <c r="Y218" i="1"/>
  <c r="Z218" i="1" s="1"/>
  <c r="N218" i="1"/>
  <c r="AL217" i="1"/>
  <c r="AM217" i="1" s="1"/>
  <c r="AK217" i="1"/>
  <c r="AJ217" i="1"/>
  <c r="AF217" i="1"/>
  <c r="AC217" i="1"/>
  <c r="AG217" i="1" s="1"/>
  <c r="AH217" i="1" s="1"/>
  <c r="Y217" i="1"/>
  <c r="Z217" i="1" s="1"/>
  <c r="N217" i="1"/>
  <c r="AL216" i="1"/>
  <c r="AM216" i="1" s="1"/>
  <c r="AK216" i="1"/>
  <c r="AJ216" i="1"/>
  <c r="AF216" i="1"/>
  <c r="AC216" i="1"/>
  <c r="AG216" i="1" s="1"/>
  <c r="AH216" i="1" s="1"/>
  <c r="Y216" i="1"/>
  <c r="Z216" i="1" s="1"/>
  <c r="N216" i="1"/>
  <c r="AL215" i="1"/>
  <c r="AM215" i="1" s="1"/>
  <c r="AK215" i="1"/>
  <c r="AJ215" i="1"/>
  <c r="AF215" i="1"/>
  <c r="AC215" i="1"/>
  <c r="AG215" i="1" s="1"/>
  <c r="AH215" i="1" s="1"/>
  <c r="Y215" i="1"/>
  <c r="Z215" i="1" s="1"/>
  <c r="N215" i="1"/>
  <c r="AL214" i="1"/>
  <c r="AM214" i="1" s="1"/>
  <c r="AK214" i="1"/>
  <c r="AJ214" i="1"/>
  <c r="AF214" i="1"/>
  <c r="AC214" i="1"/>
  <c r="AG214" i="1" s="1"/>
  <c r="AH214" i="1" s="1"/>
  <c r="Y214" i="1"/>
  <c r="Z214" i="1" s="1"/>
  <c r="N214" i="1"/>
  <c r="AL213" i="1"/>
  <c r="AM213" i="1" s="1"/>
  <c r="AK213" i="1"/>
  <c r="AJ213" i="1"/>
  <c r="AG213" i="1"/>
  <c r="AH213" i="1" s="1"/>
  <c r="AF213" i="1"/>
  <c r="AC213" i="1"/>
  <c r="Y213" i="1"/>
  <c r="Z213" i="1" s="1"/>
  <c r="N213" i="1"/>
  <c r="AL212" i="1"/>
  <c r="AM212" i="1" s="1"/>
  <c r="AK212" i="1"/>
  <c r="AJ212" i="1"/>
  <c r="AF212" i="1"/>
  <c r="AC212" i="1"/>
  <c r="AG212" i="1" s="1"/>
  <c r="AH212" i="1" s="1"/>
  <c r="Y212" i="1"/>
  <c r="Z212" i="1" s="1"/>
  <c r="N212" i="1"/>
  <c r="AL211" i="1"/>
  <c r="AM211" i="1" s="1"/>
  <c r="AK211" i="1"/>
  <c r="AJ211" i="1"/>
  <c r="AF211" i="1"/>
  <c r="AC211" i="1"/>
  <c r="AG211" i="1" s="1"/>
  <c r="AH211" i="1" s="1"/>
  <c r="Y211" i="1"/>
  <c r="Z211" i="1" s="1"/>
  <c r="N211" i="1"/>
  <c r="AL210" i="1"/>
  <c r="AM210" i="1" s="1"/>
  <c r="AK210" i="1"/>
  <c r="AJ210" i="1"/>
  <c r="AF210" i="1"/>
  <c r="AC210" i="1"/>
  <c r="AG210" i="1" s="1"/>
  <c r="AH210" i="1" s="1"/>
  <c r="Y210" i="1"/>
  <c r="Z210" i="1" s="1"/>
  <c r="N210" i="1"/>
  <c r="AL209" i="1"/>
  <c r="AM209" i="1" s="1"/>
  <c r="AK209" i="1"/>
  <c r="AJ209" i="1"/>
  <c r="AF209" i="1"/>
  <c r="AC209" i="1"/>
  <c r="AG209" i="1" s="1"/>
  <c r="AH209" i="1" s="1"/>
  <c r="Y209" i="1"/>
  <c r="Z209" i="1" s="1"/>
  <c r="N209" i="1"/>
  <c r="AL208" i="1"/>
  <c r="AM208" i="1" s="1"/>
  <c r="AK208" i="1"/>
  <c r="AJ208" i="1"/>
  <c r="AF208" i="1"/>
  <c r="AC208" i="1"/>
  <c r="AG208" i="1" s="1"/>
  <c r="AH208" i="1" s="1"/>
  <c r="Y208" i="1"/>
  <c r="Z208" i="1" s="1"/>
  <c r="N208" i="1"/>
  <c r="AL207" i="1"/>
  <c r="AM207" i="1" s="1"/>
  <c r="AK207" i="1"/>
  <c r="AJ207" i="1"/>
  <c r="AF207" i="1"/>
  <c r="AC207" i="1"/>
  <c r="AG207" i="1" s="1"/>
  <c r="AH207" i="1" s="1"/>
  <c r="Y207" i="1"/>
  <c r="Z207" i="1" s="1"/>
  <c r="N207" i="1"/>
  <c r="AL206" i="1"/>
  <c r="AM206" i="1" s="1"/>
  <c r="AK206" i="1"/>
  <c r="AJ206" i="1"/>
  <c r="AF206" i="1"/>
  <c r="AC206" i="1"/>
  <c r="AG206" i="1" s="1"/>
  <c r="AH206" i="1" s="1"/>
  <c r="Y206" i="1"/>
  <c r="Z206" i="1" s="1"/>
  <c r="N206" i="1"/>
  <c r="AL205" i="1"/>
  <c r="AK205" i="1"/>
  <c r="AJ205" i="1"/>
  <c r="AH205" i="1"/>
  <c r="AF205" i="1"/>
  <c r="AC205" i="1"/>
  <c r="AG205" i="1" s="1"/>
  <c r="AM205" i="1" s="1"/>
  <c r="AN205" i="1" s="1"/>
  <c r="Y205" i="1"/>
  <c r="Z205" i="1" s="1"/>
  <c r="N205" i="1"/>
  <c r="AL204" i="1"/>
  <c r="AM204" i="1" s="1"/>
  <c r="AK204" i="1"/>
  <c r="AJ204" i="1"/>
  <c r="AF204" i="1"/>
  <c r="AC204" i="1"/>
  <c r="AG204" i="1" s="1"/>
  <c r="AH204" i="1" s="1"/>
  <c r="Y204" i="1"/>
  <c r="Z204" i="1" s="1"/>
  <c r="N204" i="1"/>
  <c r="AJ203" i="1"/>
  <c r="AF203" i="1"/>
  <c r="AC203" i="1"/>
  <c r="AG203" i="1" s="1"/>
  <c r="AH203" i="1" s="1"/>
  <c r="AK203" i="1" s="1"/>
  <c r="AL203" i="1" s="1"/>
  <c r="AM203" i="1" s="1"/>
  <c r="Y203" i="1"/>
  <c r="Z203" i="1" s="1"/>
  <c r="N203" i="1"/>
  <c r="AL202" i="1"/>
  <c r="AJ202" i="1"/>
  <c r="AF202" i="1"/>
  <c r="AC202" i="1"/>
  <c r="AG202" i="1" s="1"/>
  <c r="AH202" i="1" s="1"/>
  <c r="Y202" i="1"/>
  <c r="Z202" i="1" s="1"/>
  <c r="N202" i="1"/>
  <c r="AJ201" i="1"/>
  <c r="AF201" i="1"/>
  <c r="AC201" i="1"/>
  <c r="AG201" i="1" s="1"/>
  <c r="AH201" i="1" s="1"/>
  <c r="AK201" i="1" s="1"/>
  <c r="AL201" i="1" s="1"/>
  <c r="AM201" i="1" s="1"/>
  <c r="Y201" i="1"/>
  <c r="Z201" i="1" s="1"/>
  <c r="N201" i="1"/>
  <c r="AJ200" i="1"/>
  <c r="AF200" i="1"/>
  <c r="AC200" i="1"/>
  <c r="AG200" i="1" s="1"/>
  <c r="AH200" i="1" s="1"/>
  <c r="AK200" i="1" s="1"/>
  <c r="AL200" i="1" s="1"/>
  <c r="AM200" i="1" s="1"/>
  <c r="Y200" i="1"/>
  <c r="Z200" i="1" s="1"/>
  <c r="N200" i="1"/>
  <c r="AI199" i="1"/>
  <c r="AH199" i="1"/>
  <c r="AF199" i="1"/>
  <c r="AC199" i="1"/>
  <c r="AG199" i="1" s="1"/>
  <c r="AM199" i="1" s="1"/>
  <c r="AN199" i="1" s="1"/>
  <c r="Y199" i="1"/>
  <c r="Z199" i="1" s="1"/>
  <c r="N199" i="1"/>
  <c r="AJ198" i="1"/>
  <c r="AF198" i="1"/>
  <c r="AC198" i="1"/>
  <c r="AG198" i="1" s="1"/>
  <c r="AH198" i="1" s="1"/>
  <c r="AK198" i="1" s="1"/>
  <c r="AL198" i="1" s="1"/>
  <c r="AM198" i="1" s="1"/>
  <c r="Y198" i="1"/>
  <c r="Z198" i="1" s="1"/>
  <c r="N198" i="1"/>
  <c r="AJ197" i="1"/>
  <c r="AF197" i="1"/>
  <c r="AC197" i="1"/>
  <c r="AG197" i="1" s="1"/>
  <c r="AH197" i="1" s="1"/>
  <c r="AK197" i="1" s="1"/>
  <c r="AL197" i="1" s="1"/>
  <c r="AM197" i="1" s="1"/>
  <c r="Y197" i="1"/>
  <c r="Z197" i="1" s="1"/>
  <c r="N197" i="1"/>
  <c r="AJ196" i="1"/>
  <c r="AF196" i="1"/>
  <c r="AC196" i="1"/>
  <c r="AG196" i="1" s="1"/>
  <c r="AH196" i="1" s="1"/>
  <c r="AK196" i="1" s="1"/>
  <c r="AL196" i="1" s="1"/>
  <c r="AM196" i="1" s="1"/>
  <c r="Y196" i="1"/>
  <c r="Z196" i="1" s="1"/>
  <c r="N196" i="1"/>
  <c r="AJ195" i="1"/>
  <c r="AF195" i="1"/>
  <c r="AC195" i="1"/>
  <c r="AG195" i="1" s="1"/>
  <c r="AH195" i="1" s="1"/>
  <c r="AK195" i="1" s="1"/>
  <c r="AL195" i="1" s="1"/>
  <c r="AM195" i="1" s="1"/>
  <c r="Y195" i="1"/>
  <c r="Z195" i="1" s="1"/>
  <c r="N195" i="1"/>
  <c r="AJ194" i="1"/>
  <c r="AF194" i="1"/>
  <c r="AC194" i="1"/>
  <c r="AG194" i="1" s="1"/>
  <c r="AH194" i="1" s="1"/>
  <c r="AK194" i="1" s="1"/>
  <c r="AL194" i="1" s="1"/>
  <c r="AM194" i="1" s="1"/>
  <c r="Y194" i="1"/>
  <c r="Z194" i="1" s="1"/>
  <c r="N194" i="1"/>
  <c r="AJ193" i="1"/>
  <c r="AF193" i="1"/>
  <c r="AC193" i="1"/>
  <c r="AG193" i="1" s="1"/>
  <c r="AH193" i="1" s="1"/>
  <c r="AK193" i="1" s="1"/>
  <c r="AL193" i="1" s="1"/>
  <c r="AM193" i="1" s="1"/>
  <c r="Y193" i="1"/>
  <c r="Z193" i="1" s="1"/>
  <c r="N193" i="1"/>
  <c r="AJ192" i="1"/>
  <c r="AF192" i="1"/>
  <c r="AC192" i="1"/>
  <c r="AG192" i="1" s="1"/>
  <c r="AH192" i="1" s="1"/>
  <c r="AK192" i="1" s="1"/>
  <c r="AL192" i="1" s="1"/>
  <c r="AM192" i="1" s="1"/>
  <c r="Y192" i="1"/>
  <c r="Z192" i="1" s="1"/>
  <c r="N192" i="1"/>
  <c r="AJ191" i="1"/>
  <c r="AF191" i="1"/>
  <c r="AC191" i="1"/>
  <c r="AG191" i="1" s="1"/>
  <c r="AH191" i="1" s="1"/>
  <c r="AK191" i="1" s="1"/>
  <c r="AL191" i="1" s="1"/>
  <c r="AM191" i="1" s="1"/>
  <c r="Y191" i="1"/>
  <c r="Z191" i="1" s="1"/>
  <c r="N191" i="1"/>
  <c r="AL190" i="1"/>
  <c r="AJ190" i="1"/>
  <c r="AF190" i="1"/>
  <c r="AC190" i="1"/>
  <c r="AG190" i="1" s="1"/>
  <c r="AH190" i="1" s="1"/>
  <c r="AM190" i="1" s="1"/>
  <c r="AN190" i="1" s="1"/>
  <c r="Y190" i="1"/>
  <c r="Z190" i="1" s="1"/>
  <c r="N190" i="1"/>
  <c r="AJ189" i="1"/>
  <c r="AF189" i="1"/>
  <c r="AC189" i="1"/>
  <c r="AG189" i="1" s="1"/>
  <c r="AH189" i="1" s="1"/>
  <c r="AK189" i="1" s="1"/>
  <c r="AL189" i="1" s="1"/>
  <c r="AM189" i="1" s="1"/>
  <c r="Y189" i="1"/>
  <c r="Z189" i="1" s="1"/>
  <c r="N189" i="1"/>
  <c r="AJ188" i="1"/>
  <c r="AF188" i="1"/>
  <c r="AC188" i="1"/>
  <c r="AG188" i="1" s="1"/>
  <c r="AH188" i="1" s="1"/>
  <c r="AK188" i="1" s="1"/>
  <c r="AL188" i="1" s="1"/>
  <c r="AM188" i="1" s="1"/>
  <c r="Y188" i="1"/>
  <c r="Z188" i="1" s="1"/>
  <c r="N188" i="1"/>
  <c r="AJ187" i="1"/>
  <c r="AF187" i="1"/>
  <c r="AC187" i="1"/>
  <c r="AG187" i="1" s="1"/>
  <c r="AH187" i="1" s="1"/>
  <c r="AK187" i="1" s="1"/>
  <c r="AL187" i="1" s="1"/>
  <c r="AM187" i="1" s="1"/>
  <c r="Y187" i="1"/>
  <c r="Z187" i="1" s="1"/>
  <c r="N187" i="1"/>
  <c r="AJ186" i="1"/>
  <c r="AF186" i="1"/>
  <c r="AC186" i="1"/>
  <c r="AG186" i="1" s="1"/>
  <c r="AH186" i="1" s="1"/>
  <c r="AK186" i="1" s="1"/>
  <c r="AL186" i="1" s="1"/>
  <c r="AM186" i="1" s="1"/>
  <c r="Y186" i="1"/>
  <c r="Z186" i="1" s="1"/>
  <c r="N186" i="1"/>
  <c r="AJ185" i="1"/>
  <c r="AF185" i="1"/>
  <c r="AC185" i="1"/>
  <c r="AG185" i="1" s="1"/>
  <c r="AH185" i="1" s="1"/>
  <c r="AK185" i="1" s="1"/>
  <c r="AL185" i="1" s="1"/>
  <c r="AM185" i="1" s="1"/>
  <c r="AN185" i="1" s="1"/>
  <c r="Y185" i="1"/>
  <c r="Z185" i="1" s="1"/>
  <c r="N185" i="1"/>
  <c r="AJ184" i="1"/>
  <c r="AF184" i="1"/>
  <c r="AC184" i="1"/>
  <c r="AG184" i="1" s="1"/>
  <c r="AH184" i="1" s="1"/>
  <c r="AK184" i="1" s="1"/>
  <c r="AL184" i="1" s="1"/>
  <c r="AM184" i="1" s="1"/>
  <c r="AN184" i="1" s="1"/>
  <c r="Y184" i="1"/>
  <c r="Z184" i="1" s="1"/>
  <c r="N184" i="1"/>
  <c r="AJ183" i="1"/>
  <c r="AF183" i="1"/>
  <c r="AC183" i="1"/>
  <c r="AG183" i="1" s="1"/>
  <c r="AH183" i="1" s="1"/>
  <c r="AK183" i="1" s="1"/>
  <c r="AL183" i="1" s="1"/>
  <c r="AM183" i="1" s="1"/>
  <c r="AN183" i="1" s="1"/>
  <c r="Y183" i="1"/>
  <c r="Z183" i="1" s="1"/>
  <c r="N183" i="1"/>
  <c r="AJ182" i="1"/>
  <c r="AF182" i="1"/>
  <c r="AC182" i="1"/>
  <c r="AG182" i="1" s="1"/>
  <c r="AH182" i="1" s="1"/>
  <c r="AK182" i="1" s="1"/>
  <c r="AL182" i="1" s="1"/>
  <c r="AM182" i="1" s="1"/>
  <c r="AN182" i="1" s="1"/>
  <c r="Y182" i="1"/>
  <c r="Z182" i="1" s="1"/>
  <c r="N182" i="1"/>
  <c r="AL181" i="1"/>
  <c r="AM181" i="1" s="1"/>
  <c r="AK181" i="1"/>
  <c r="AJ181" i="1"/>
  <c r="AF181" i="1"/>
  <c r="AC181" i="1"/>
  <c r="AG181" i="1" s="1"/>
  <c r="AH181" i="1" s="1"/>
  <c r="Y181" i="1"/>
  <c r="Z181" i="1" s="1"/>
  <c r="N181" i="1"/>
  <c r="AL180" i="1"/>
  <c r="AK180" i="1"/>
  <c r="AJ180" i="1"/>
  <c r="AH180" i="1"/>
  <c r="AF180" i="1"/>
  <c r="AC180" i="1"/>
  <c r="AG180" i="1" s="1"/>
  <c r="AM180" i="1" s="1"/>
  <c r="AN180" i="1" s="1"/>
  <c r="Y180" i="1"/>
  <c r="Z180" i="1" s="1"/>
  <c r="N180" i="1"/>
  <c r="AJ179" i="1"/>
  <c r="AF179" i="1"/>
  <c r="AC179" i="1"/>
  <c r="AG179" i="1" s="1"/>
  <c r="AH179" i="1" s="1"/>
  <c r="AK179" i="1" s="1"/>
  <c r="AL179" i="1" s="1"/>
  <c r="AM179" i="1" s="1"/>
  <c r="AN179" i="1" s="1"/>
  <c r="Y179" i="1"/>
  <c r="Z179" i="1" s="1"/>
  <c r="N179" i="1"/>
  <c r="AJ178" i="1"/>
  <c r="AF178" i="1"/>
  <c r="AC178" i="1"/>
  <c r="AG178" i="1" s="1"/>
  <c r="AH178" i="1" s="1"/>
  <c r="AK178" i="1" s="1"/>
  <c r="AL178" i="1" s="1"/>
  <c r="AM178" i="1" s="1"/>
  <c r="Y178" i="1"/>
  <c r="Z178" i="1" s="1"/>
  <c r="N178" i="1"/>
  <c r="AL177" i="1"/>
  <c r="AJ177" i="1"/>
  <c r="AF177" i="1"/>
  <c r="AC177" i="1"/>
  <c r="AG177" i="1" s="1"/>
  <c r="AH177" i="1" s="1"/>
  <c r="Y177" i="1"/>
  <c r="Z177" i="1" s="1"/>
  <c r="N177" i="1"/>
  <c r="AJ176" i="1"/>
  <c r="AF176" i="1"/>
  <c r="AC176" i="1"/>
  <c r="AG176" i="1" s="1"/>
  <c r="AH176" i="1" s="1"/>
  <c r="AK176" i="1" s="1"/>
  <c r="AL176" i="1" s="1"/>
  <c r="AM176" i="1" s="1"/>
  <c r="AN176" i="1" s="1"/>
  <c r="Y176" i="1"/>
  <c r="Z176" i="1" s="1"/>
  <c r="N176" i="1"/>
  <c r="AJ175" i="1"/>
  <c r="AF175" i="1"/>
  <c r="AC175" i="1"/>
  <c r="AG175" i="1" s="1"/>
  <c r="AH175" i="1" s="1"/>
  <c r="AK175" i="1" s="1"/>
  <c r="AL175" i="1" s="1"/>
  <c r="AM175" i="1" s="1"/>
  <c r="Y175" i="1"/>
  <c r="Z175" i="1" s="1"/>
  <c r="N175" i="1"/>
  <c r="AJ174" i="1"/>
  <c r="AF174" i="1"/>
  <c r="AC174" i="1"/>
  <c r="AG174" i="1" s="1"/>
  <c r="AH174" i="1" s="1"/>
  <c r="AK174" i="1" s="1"/>
  <c r="AL174" i="1" s="1"/>
  <c r="AM174" i="1" s="1"/>
  <c r="AN174" i="1" s="1"/>
  <c r="Y174" i="1"/>
  <c r="Z174" i="1" s="1"/>
  <c r="N174" i="1"/>
  <c r="AJ173" i="1"/>
  <c r="AF173" i="1"/>
  <c r="AC173" i="1"/>
  <c r="AG173" i="1" s="1"/>
  <c r="AH173" i="1" s="1"/>
  <c r="AK173" i="1" s="1"/>
  <c r="AL173" i="1" s="1"/>
  <c r="AM173" i="1" s="1"/>
  <c r="AN173" i="1" s="1"/>
  <c r="Y173" i="1"/>
  <c r="Z173" i="1" s="1"/>
  <c r="N173" i="1"/>
  <c r="AJ172" i="1"/>
  <c r="AF172" i="1"/>
  <c r="AC172" i="1"/>
  <c r="AG172" i="1" s="1"/>
  <c r="AH172" i="1" s="1"/>
  <c r="AK172" i="1" s="1"/>
  <c r="AL172" i="1" s="1"/>
  <c r="AM172" i="1" s="1"/>
  <c r="AN172" i="1" s="1"/>
  <c r="Y172" i="1"/>
  <c r="Z172" i="1" s="1"/>
  <c r="N172" i="1"/>
  <c r="AJ171" i="1"/>
  <c r="AF171" i="1"/>
  <c r="AC171" i="1"/>
  <c r="AG171" i="1" s="1"/>
  <c r="AH171" i="1" s="1"/>
  <c r="AK171" i="1" s="1"/>
  <c r="AL171" i="1" s="1"/>
  <c r="AM171" i="1" s="1"/>
  <c r="Y171" i="1"/>
  <c r="Z171" i="1" s="1"/>
  <c r="N171" i="1"/>
  <c r="AL170" i="1"/>
  <c r="AM170" i="1" s="1"/>
  <c r="AK170" i="1"/>
  <c r="AJ170" i="1"/>
  <c r="AF170" i="1"/>
  <c r="AC170" i="1"/>
  <c r="AG170" i="1" s="1"/>
  <c r="AH170" i="1" s="1"/>
  <c r="Y170" i="1"/>
  <c r="Z170" i="1" s="1"/>
  <c r="N170" i="1"/>
  <c r="AL169" i="1"/>
  <c r="AM169" i="1" s="1"/>
  <c r="AK169" i="1"/>
  <c r="AJ169" i="1"/>
  <c r="AG169" i="1"/>
  <c r="AH169" i="1" s="1"/>
  <c r="AF169" i="1"/>
  <c r="AC169" i="1"/>
  <c r="Y169" i="1"/>
  <c r="Z169" i="1" s="1"/>
  <c r="N169" i="1"/>
  <c r="AJ168" i="1"/>
  <c r="AF168" i="1"/>
  <c r="AC168" i="1"/>
  <c r="AG168" i="1" s="1"/>
  <c r="AH168" i="1" s="1"/>
  <c r="AK168" i="1" s="1"/>
  <c r="AL168" i="1" s="1"/>
  <c r="AM168" i="1" s="1"/>
  <c r="AN168" i="1" s="1"/>
  <c r="Y168" i="1"/>
  <c r="Z168" i="1" s="1"/>
  <c r="N168" i="1"/>
  <c r="AJ167" i="1"/>
  <c r="AF167" i="1"/>
  <c r="AC167" i="1"/>
  <c r="AG167" i="1" s="1"/>
  <c r="AH167" i="1" s="1"/>
  <c r="AK167" i="1" s="1"/>
  <c r="AL167" i="1" s="1"/>
  <c r="AM167" i="1" s="1"/>
  <c r="AN167" i="1" s="1"/>
  <c r="Y167" i="1"/>
  <c r="Z167" i="1" s="1"/>
  <c r="N167" i="1"/>
  <c r="AJ166" i="1"/>
  <c r="AF166" i="1"/>
  <c r="AC166" i="1"/>
  <c r="AG166" i="1" s="1"/>
  <c r="AH166" i="1" s="1"/>
  <c r="AK166" i="1" s="1"/>
  <c r="AL166" i="1" s="1"/>
  <c r="AM166" i="1" s="1"/>
  <c r="Y166" i="1"/>
  <c r="Z166" i="1" s="1"/>
  <c r="N166" i="1"/>
  <c r="AJ165" i="1"/>
  <c r="AF165" i="1"/>
  <c r="AC165" i="1"/>
  <c r="AG165" i="1" s="1"/>
  <c r="AH165" i="1" s="1"/>
  <c r="AK165" i="1" s="1"/>
  <c r="AL165" i="1" s="1"/>
  <c r="AM165" i="1" s="1"/>
  <c r="AN165" i="1" s="1"/>
  <c r="Y165" i="1"/>
  <c r="Z165" i="1" s="1"/>
  <c r="N165" i="1"/>
  <c r="AJ164" i="1"/>
  <c r="AF164" i="1"/>
  <c r="AC164" i="1"/>
  <c r="AG164" i="1" s="1"/>
  <c r="AH164" i="1" s="1"/>
  <c r="AK164" i="1" s="1"/>
  <c r="AL164" i="1" s="1"/>
  <c r="AM164" i="1" s="1"/>
  <c r="Y164" i="1"/>
  <c r="Z164" i="1" s="1"/>
  <c r="N164" i="1"/>
  <c r="AL163" i="1"/>
  <c r="AJ163" i="1"/>
  <c r="AF163" i="1"/>
  <c r="AC163" i="1"/>
  <c r="AG163" i="1" s="1"/>
  <c r="AH163" i="1" s="1"/>
  <c r="Y163" i="1"/>
  <c r="Z163" i="1" s="1"/>
  <c r="N163" i="1"/>
  <c r="AJ162" i="1"/>
  <c r="AF162" i="1"/>
  <c r="AC162" i="1"/>
  <c r="AG162" i="1" s="1"/>
  <c r="AH162" i="1" s="1"/>
  <c r="AK162" i="1" s="1"/>
  <c r="AL162" i="1" s="1"/>
  <c r="AM162" i="1" s="1"/>
  <c r="AN162" i="1" s="1"/>
  <c r="Y162" i="1"/>
  <c r="Z162" i="1" s="1"/>
  <c r="N162" i="1"/>
  <c r="AJ161" i="1"/>
  <c r="AF161" i="1"/>
  <c r="AC161" i="1"/>
  <c r="AG161" i="1" s="1"/>
  <c r="AH161" i="1" s="1"/>
  <c r="AK161" i="1" s="1"/>
  <c r="AL161" i="1" s="1"/>
  <c r="AM161" i="1" s="1"/>
  <c r="AN161" i="1" s="1"/>
  <c r="Y161" i="1"/>
  <c r="Z161" i="1" s="1"/>
  <c r="N161" i="1"/>
  <c r="AJ160" i="1"/>
  <c r="AF160" i="1"/>
  <c r="AC160" i="1"/>
  <c r="AG160" i="1" s="1"/>
  <c r="AH160" i="1" s="1"/>
  <c r="AK160" i="1" s="1"/>
  <c r="AL160" i="1" s="1"/>
  <c r="AM160" i="1" s="1"/>
  <c r="AN160" i="1" s="1"/>
  <c r="Y160" i="1"/>
  <c r="Z160" i="1" s="1"/>
  <c r="N160" i="1"/>
  <c r="AJ159" i="1"/>
  <c r="AF159" i="1"/>
  <c r="AC159" i="1"/>
  <c r="AG159" i="1" s="1"/>
  <c r="AH159" i="1" s="1"/>
  <c r="AK159" i="1" s="1"/>
  <c r="AL159" i="1" s="1"/>
  <c r="AM159" i="1" s="1"/>
  <c r="Y159" i="1"/>
  <c r="Z159" i="1" s="1"/>
  <c r="N159" i="1"/>
  <c r="AJ158" i="1"/>
  <c r="AF158" i="1"/>
  <c r="AC158" i="1"/>
  <c r="AG158" i="1" s="1"/>
  <c r="AH158" i="1" s="1"/>
  <c r="AK158" i="1" s="1"/>
  <c r="AL158" i="1" s="1"/>
  <c r="AM158" i="1" s="1"/>
  <c r="Y158" i="1"/>
  <c r="Z158" i="1" s="1"/>
  <c r="N158" i="1"/>
  <c r="AL157" i="1"/>
  <c r="AJ157" i="1"/>
  <c r="AF157" i="1"/>
  <c r="AC157" i="1"/>
  <c r="AG157" i="1" s="1"/>
  <c r="AH157" i="1" s="1"/>
  <c r="Y157" i="1"/>
  <c r="Z157" i="1" s="1"/>
  <c r="N157" i="1"/>
  <c r="AL156" i="1"/>
  <c r="AJ156" i="1"/>
  <c r="AF156" i="1"/>
  <c r="AC156" i="1"/>
  <c r="AG156" i="1" s="1"/>
  <c r="AH156" i="1" s="1"/>
  <c r="AK156" i="1" s="1"/>
  <c r="Y156" i="1"/>
  <c r="Z156" i="1" s="1"/>
  <c r="N156" i="1"/>
  <c r="AJ155" i="1"/>
  <c r="AF155" i="1"/>
  <c r="AC155" i="1"/>
  <c r="AG155" i="1" s="1"/>
  <c r="AH155" i="1" s="1"/>
  <c r="AK155" i="1" s="1"/>
  <c r="AL155" i="1" s="1"/>
  <c r="AM155" i="1" s="1"/>
  <c r="AN155" i="1" s="1"/>
  <c r="Y155" i="1"/>
  <c r="Z155" i="1" s="1"/>
  <c r="N155" i="1"/>
  <c r="AJ154" i="1"/>
  <c r="AF154" i="1"/>
  <c r="AC154" i="1"/>
  <c r="AG154" i="1" s="1"/>
  <c r="AH154" i="1" s="1"/>
  <c r="AK154" i="1" s="1"/>
  <c r="AL154" i="1" s="1"/>
  <c r="AM154" i="1" s="1"/>
  <c r="Y154" i="1"/>
  <c r="Z154" i="1" s="1"/>
  <c r="N154" i="1"/>
  <c r="AJ153" i="1"/>
  <c r="AF153" i="1"/>
  <c r="AC153" i="1"/>
  <c r="AG153" i="1" s="1"/>
  <c r="AH153" i="1" s="1"/>
  <c r="AK153" i="1" s="1"/>
  <c r="AL153" i="1" s="1"/>
  <c r="AM153" i="1" s="1"/>
  <c r="AN153" i="1" s="1"/>
  <c r="Y153" i="1"/>
  <c r="Z153" i="1" s="1"/>
  <c r="N153" i="1"/>
  <c r="AJ152" i="1"/>
  <c r="AF152" i="1"/>
  <c r="AC152" i="1"/>
  <c r="AG152" i="1" s="1"/>
  <c r="AH152" i="1" s="1"/>
  <c r="AK152" i="1" s="1"/>
  <c r="AL152" i="1" s="1"/>
  <c r="AM152" i="1" s="1"/>
  <c r="AN152" i="1" s="1"/>
  <c r="Y152" i="1"/>
  <c r="Z152" i="1" s="1"/>
  <c r="N152" i="1"/>
  <c r="AJ151" i="1"/>
  <c r="AF151" i="1"/>
  <c r="AC151" i="1"/>
  <c r="AG151" i="1" s="1"/>
  <c r="AH151" i="1" s="1"/>
  <c r="AK151" i="1" s="1"/>
  <c r="AL151" i="1" s="1"/>
  <c r="AM151" i="1" s="1"/>
  <c r="Y151" i="1"/>
  <c r="Z151" i="1" s="1"/>
  <c r="N151" i="1"/>
  <c r="AJ150" i="1"/>
  <c r="AF150" i="1"/>
  <c r="AC150" i="1"/>
  <c r="AG150" i="1" s="1"/>
  <c r="AH150" i="1" s="1"/>
  <c r="AK150" i="1" s="1"/>
  <c r="AL150" i="1" s="1"/>
  <c r="AM150" i="1" s="1"/>
  <c r="Y150" i="1"/>
  <c r="Z150" i="1" s="1"/>
  <c r="N150" i="1"/>
  <c r="AL149" i="1"/>
  <c r="AJ149" i="1"/>
  <c r="AF149" i="1"/>
  <c r="AC149" i="1"/>
  <c r="AG149" i="1" s="1"/>
  <c r="AH149" i="1" s="1"/>
  <c r="Y149" i="1"/>
  <c r="Z149" i="1" s="1"/>
  <c r="N149" i="1"/>
  <c r="AJ148" i="1"/>
  <c r="AF148" i="1"/>
  <c r="AC148" i="1"/>
  <c r="AG148" i="1" s="1"/>
  <c r="AH148" i="1" s="1"/>
  <c r="AK148" i="1" s="1"/>
  <c r="AL148" i="1" s="1"/>
  <c r="AM148" i="1" s="1"/>
  <c r="Y148" i="1"/>
  <c r="Z148" i="1" s="1"/>
  <c r="N148" i="1"/>
  <c r="AJ147" i="1"/>
  <c r="AF147" i="1"/>
  <c r="AC147" i="1"/>
  <c r="AG147" i="1" s="1"/>
  <c r="AH147" i="1" s="1"/>
  <c r="AK147" i="1" s="1"/>
  <c r="AL147" i="1" s="1"/>
  <c r="AM147" i="1" s="1"/>
  <c r="AN147" i="1" s="1"/>
  <c r="Y147" i="1"/>
  <c r="Z147" i="1" s="1"/>
  <c r="N147" i="1"/>
  <c r="AJ146" i="1"/>
  <c r="AF146" i="1"/>
  <c r="AC146" i="1"/>
  <c r="AG146" i="1" s="1"/>
  <c r="AH146" i="1" s="1"/>
  <c r="AK146" i="1" s="1"/>
  <c r="AL146" i="1" s="1"/>
  <c r="AM146" i="1" s="1"/>
  <c r="AN146" i="1" s="1"/>
  <c r="Y146" i="1"/>
  <c r="Z146" i="1" s="1"/>
  <c r="N146" i="1"/>
  <c r="AJ145" i="1"/>
  <c r="AF145" i="1"/>
  <c r="AC145" i="1"/>
  <c r="AG145" i="1" s="1"/>
  <c r="AH145" i="1" s="1"/>
  <c r="AK145" i="1" s="1"/>
  <c r="AL145" i="1" s="1"/>
  <c r="AM145" i="1" s="1"/>
  <c r="Y145" i="1"/>
  <c r="Z145" i="1" s="1"/>
  <c r="N145" i="1"/>
  <c r="AJ144" i="1"/>
  <c r="AF144" i="1"/>
  <c r="AC144" i="1"/>
  <c r="AG144" i="1" s="1"/>
  <c r="AH144" i="1" s="1"/>
  <c r="AK144" i="1" s="1"/>
  <c r="AL144" i="1" s="1"/>
  <c r="AM144" i="1" s="1"/>
  <c r="Y144" i="1"/>
  <c r="Z144" i="1" s="1"/>
  <c r="N144" i="1"/>
  <c r="AJ143" i="1"/>
  <c r="AF143" i="1"/>
  <c r="AC143" i="1"/>
  <c r="AG143" i="1" s="1"/>
  <c r="AH143" i="1" s="1"/>
  <c r="AK143" i="1" s="1"/>
  <c r="AL143" i="1" s="1"/>
  <c r="AM143" i="1" s="1"/>
  <c r="AN143" i="1" s="1"/>
  <c r="Y143" i="1"/>
  <c r="Z143" i="1" s="1"/>
  <c r="N143" i="1"/>
  <c r="AJ142" i="1"/>
  <c r="AF142" i="1"/>
  <c r="AC142" i="1"/>
  <c r="AG142" i="1" s="1"/>
  <c r="AH142" i="1" s="1"/>
  <c r="AK142" i="1" s="1"/>
  <c r="AL142" i="1" s="1"/>
  <c r="AM142" i="1" s="1"/>
  <c r="AN142" i="1" s="1"/>
  <c r="Y142" i="1"/>
  <c r="Z142" i="1" s="1"/>
  <c r="N142" i="1"/>
  <c r="AJ141" i="1"/>
  <c r="AF141" i="1"/>
  <c r="AC141" i="1"/>
  <c r="AG141" i="1" s="1"/>
  <c r="AH141" i="1" s="1"/>
  <c r="AK141" i="1" s="1"/>
  <c r="AL141" i="1" s="1"/>
  <c r="AM141" i="1" s="1"/>
  <c r="AN141" i="1" s="1"/>
  <c r="Y141" i="1"/>
  <c r="Z141" i="1" s="1"/>
  <c r="N141" i="1"/>
  <c r="AJ140" i="1"/>
  <c r="AF140" i="1"/>
  <c r="AC140" i="1"/>
  <c r="AG140" i="1" s="1"/>
  <c r="AH140" i="1" s="1"/>
  <c r="AK140" i="1" s="1"/>
  <c r="AL140" i="1" s="1"/>
  <c r="AM140" i="1" s="1"/>
  <c r="AN140" i="1" s="1"/>
  <c r="Y140" i="1"/>
  <c r="Z140" i="1" s="1"/>
  <c r="N140" i="1"/>
  <c r="AJ139" i="1"/>
  <c r="AF139" i="1"/>
  <c r="AC139" i="1"/>
  <c r="AG139" i="1" s="1"/>
  <c r="AH139" i="1" s="1"/>
  <c r="AK139" i="1" s="1"/>
  <c r="AL139" i="1" s="1"/>
  <c r="AM139" i="1" s="1"/>
  <c r="AN139" i="1" s="1"/>
  <c r="Y139" i="1"/>
  <c r="Z139" i="1" s="1"/>
  <c r="N139" i="1"/>
  <c r="AJ138" i="1"/>
  <c r="AF138" i="1"/>
  <c r="AC138" i="1"/>
  <c r="AG138" i="1" s="1"/>
  <c r="AH138" i="1" s="1"/>
  <c r="AK138" i="1" s="1"/>
  <c r="AL138" i="1" s="1"/>
  <c r="AM138" i="1" s="1"/>
  <c r="AN138" i="1" s="1"/>
  <c r="Y138" i="1"/>
  <c r="Z138" i="1" s="1"/>
  <c r="N138" i="1"/>
  <c r="AJ137" i="1"/>
  <c r="AF137" i="1"/>
  <c r="AC137" i="1"/>
  <c r="AG137" i="1" s="1"/>
  <c r="AH137" i="1" s="1"/>
  <c r="AK137" i="1" s="1"/>
  <c r="AL137" i="1" s="1"/>
  <c r="AM137" i="1" s="1"/>
  <c r="AN137" i="1" s="1"/>
  <c r="Y137" i="1"/>
  <c r="Z137" i="1" s="1"/>
  <c r="N137" i="1"/>
  <c r="AJ136" i="1"/>
  <c r="AF136" i="1"/>
  <c r="AC136" i="1"/>
  <c r="AG136" i="1" s="1"/>
  <c r="AH136" i="1" s="1"/>
  <c r="AK136" i="1" s="1"/>
  <c r="AL136" i="1" s="1"/>
  <c r="AM136" i="1" s="1"/>
  <c r="AN136" i="1" s="1"/>
  <c r="Y136" i="1"/>
  <c r="Z136" i="1" s="1"/>
  <c r="N136" i="1"/>
  <c r="AJ135" i="1"/>
  <c r="AF135" i="1"/>
  <c r="AC135" i="1"/>
  <c r="AG135" i="1" s="1"/>
  <c r="AH135" i="1" s="1"/>
  <c r="AK135" i="1" s="1"/>
  <c r="AL135" i="1" s="1"/>
  <c r="AM135" i="1" s="1"/>
  <c r="AN135" i="1" s="1"/>
  <c r="Y135" i="1"/>
  <c r="Z135" i="1" s="1"/>
  <c r="N135" i="1"/>
  <c r="AJ134" i="1"/>
  <c r="AF134" i="1"/>
  <c r="AC134" i="1"/>
  <c r="AG134" i="1" s="1"/>
  <c r="AH134" i="1" s="1"/>
  <c r="AK134" i="1" s="1"/>
  <c r="AL134" i="1" s="1"/>
  <c r="AM134" i="1" s="1"/>
  <c r="AN134" i="1" s="1"/>
  <c r="Y134" i="1"/>
  <c r="Z134" i="1" s="1"/>
  <c r="N134" i="1"/>
  <c r="AJ133" i="1"/>
  <c r="AF133" i="1"/>
  <c r="AC133" i="1"/>
  <c r="AG133" i="1" s="1"/>
  <c r="AH133" i="1" s="1"/>
  <c r="AK133" i="1" s="1"/>
  <c r="AL133" i="1" s="1"/>
  <c r="AM133" i="1" s="1"/>
  <c r="Y133" i="1"/>
  <c r="Z133" i="1" s="1"/>
  <c r="N133" i="1"/>
  <c r="AI132" i="1"/>
  <c r="AL132" i="1" s="1"/>
  <c r="AH132" i="1"/>
  <c r="AF132" i="1"/>
  <c r="AC132" i="1"/>
  <c r="AG132" i="1" s="1"/>
  <c r="AM132" i="1" s="1"/>
  <c r="AN132" i="1" s="1"/>
  <c r="Y132" i="1"/>
  <c r="Z132" i="1" s="1"/>
  <c r="N132" i="1"/>
  <c r="AJ131" i="1"/>
  <c r="AF131" i="1"/>
  <c r="AC131" i="1"/>
  <c r="AG131" i="1" s="1"/>
  <c r="AH131" i="1" s="1"/>
  <c r="AK131" i="1" s="1"/>
  <c r="AL131" i="1" s="1"/>
  <c r="AM131" i="1" s="1"/>
  <c r="AN131" i="1" s="1"/>
  <c r="Y131" i="1"/>
  <c r="Z131" i="1" s="1"/>
  <c r="N131" i="1"/>
  <c r="AL130" i="1"/>
  <c r="AK130" i="1"/>
  <c r="AJ130" i="1"/>
  <c r="AH130" i="1"/>
  <c r="AG130" i="1"/>
  <c r="AM130" i="1" s="1"/>
  <c r="AN130" i="1" s="1"/>
  <c r="AF130" i="1"/>
  <c r="AC130" i="1"/>
  <c r="Y130" i="1"/>
  <c r="Z130" i="1" s="1"/>
  <c r="N130" i="1"/>
  <c r="AI129" i="1"/>
  <c r="AL129" i="1" s="1"/>
  <c r="AH129" i="1"/>
  <c r="AG129" i="1"/>
  <c r="AM129" i="1" s="1"/>
  <c r="AN129" i="1" s="1"/>
  <c r="AF129" i="1"/>
  <c r="AC129" i="1"/>
  <c r="Y129" i="1"/>
  <c r="Z129" i="1" s="1"/>
  <c r="N129" i="1"/>
  <c r="AN164" i="1" l="1"/>
  <c r="AN178" i="1"/>
  <c r="AN150" i="1"/>
  <c r="AN188" i="1"/>
  <c r="AN192" i="1"/>
  <c r="AN194" i="1"/>
  <c r="AN196" i="1"/>
  <c r="AN191" i="1"/>
  <c r="AN193" i="1"/>
  <c r="AN195" i="1"/>
  <c r="AN203" i="1"/>
  <c r="AN206" i="1"/>
  <c r="AN208" i="1"/>
  <c r="AN170" i="1"/>
  <c r="AN187" i="1"/>
  <c r="AN200" i="1"/>
  <c r="AN237" i="1"/>
  <c r="AN197" i="1"/>
  <c r="AN216" i="1"/>
  <c r="AN218" i="1"/>
  <c r="AK132" i="1"/>
  <c r="AN159" i="1"/>
  <c r="AN201" i="1"/>
  <c r="AN207" i="1"/>
  <c r="AN217" i="1"/>
  <c r="AN221" i="1"/>
  <c r="AN246" i="1"/>
  <c r="AN144" i="1"/>
  <c r="AN151" i="1"/>
  <c r="AN171" i="1"/>
  <c r="AN222" i="1"/>
  <c r="AN227" i="1"/>
  <c r="AN233" i="1"/>
  <c r="AN238" i="1"/>
  <c r="AN255" i="1"/>
  <c r="AN133" i="1"/>
  <c r="AN175" i="1"/>
  <c r="AN189" i="1"/>
  <c r="AK190" i="1"/>
  <c r="AN209" i="1"/>
  <c r="AN234" i="1"/>
  <c r="AN243" i="1"/>
  <c r="AN251" i="1"/>
  <c r="AN169" i="1"/>
  <c r="AN212" i="1"/>
  <c r="AN230" i="1"/>
  <c r="AN254" i="1"/>
  <c r="AN211" i="1"/>
  <c r="AN215" i="1"/>
  <c r="AN213" i="1"/>
  <c r="AN219" i="1"/>
  <c r="AN223" i="1"/>
  <c r="AN239" i="1"/>
  <c r="AJ129" i="1"/>
  <c r="AN158" i="1"/>
  <c r="AN229" i="1"/>
  <c r="AN235" i="1"/>
  <c r="AN245" i="1"/>
  <c r="AN186" i="1"/>
  <c r="AK129" i="1"/>
  <c r="AJ132" i="1"/>
  <c r="AN145" i="1"/>
  <c r="AN148" i="1"/>
  <c r="AN154" i="1"/>
  <c r="AN166" i="1"/>
  <c r="AN210" i="1"/>
  <c r="AN214" i="1"/>
  <c r="AN226" i="1"/>
  <c r="AN231" i="1"/>
  <c r="AN242" i="1"/>
  <c r="AN247" i="1"/>
  <c r="AN250" i="1"/>
  <c r="AN249" i="1"/>
  <c r="AN253" i="1"/>
  <c r="AM149" i="1"/>
  <c r="AN149" i="1" s="1"/>
  <c r="AK149" i="1"/>
  <c r="AM157" i="1"/>
  <c r="AN157" i="1" s="1"/>
  <c r="AK157" i="1"/>
  <c r="AK163" i="1"/>
  <c r="AM163" i="1"/>
  <c r="AN163" i="1" s="1"/>
  <c r="AM156" i="1"/>
  <c r="AN156" i="1" s="1"/>
  <c r="AN198" i="1"/>
  <c r="AK202" i="1"/>
  <c r="AM202" i="1"/>
  <c r="AN202" i="1" s="1"/>
  <c r="AM177" i="1"/>
  <c r="AN177" i="1" s="1"/>
  <c r="AK177" i="1"/>
  <c r="AK199" i="1"/>
  <c r="AJ199" i="1"/>
  <c r="AL199" i="1"/>
  <c r="AN204" i="1"/>
  <c r="AN220" i="1"/>
  <c r="AN236" i="1"/>
  <c r="AN181" i="1"/>
  <c r="AN225" i="1"/>
  <c r="AN241" i="1"/>
  <c r="AN232" i="1"/>
  <c r="AN248" i="1"/>
  <c r="AN252" i="1"/>
  <c r="AN228" i="1"/>
  <c r="AN244" i="1"/>
  <c r="AN224" i="1"/>
  <c r="AN240" i="1"/>
  <c r="AN256" i="1"/>
  <c r="AL128" i="1" l="1"/>
  <c r="AM128" i="1" s="1"/>
  <c r="AK128" i="1"/>
  <c r="AJ128" i="1"/>
  <c r="AH128" i="1"/>
  <c r="AG128" i="1"/>
  <c r="AF128" i="1"/>
  <c r="AC128" i="1"/>
  <c r="Y128" i="1"/>
  <c r="Z128" i="1" s="1"/>
  <c r="N128" i="1"/>
  <c r="AL127" i="1"/>
  <c r="AM127" i="1" s="1"/>
  <c r="AK127" i="1"/>
  <c r="AJ127" i="1"/>
  <c r="AF127" i="1"/>
  <c r="AC127" i="1"/>
  <c r="AG127" i="1" s="1"/>
  <c r="AH127" i="1" s="1"/>
  <c r="Y127" i="1"/>
  <c r="Z127" i="1" s="1"/>
  <c r="N127" i="1"/>
  <c r="AL126" i="1"/>
  <c r="AM126" i="1" s="1"/>
  <c r="AK126" i="1"/>
  <c r="AJ126" i="1"/>
  <c r="AH126" i="1"/>
  <c r="AG126" i="1"/>
  <c r="AF126" i="1"/>
  <c r="AC126" i="1"/>
  <c r="Y126" i="1"/>
  <c r="Z126" i="1" s="1"/>
  <c r="N126" i="1"/>
  <c r="AL125" i="1"/>
  <c r="AM125" i="1" s="1"/>
  <c r="AK125" i="1"/>
  <c r="AJ125" i="1"/>
  <c r="AH125" i="1"/>
  <c r="AG125" i="1"/>
  <c r="AF125" i="1"/>
  <c r="AC125" i="1"/>
  <c r="Y125" i="1"/>
  <c r="Z125" i="1" s="1"/>
  <c r="N125" i="1"/>
  <c r="AL124" i="1"/>
  <c r="AM124" i="1" s="1"/>
  <c r="AK124" i="1"/>
  <c r="AJ124" i="1"/>
  <c r="AF124" i="1"/>
  <c r="AC124" i="1"/>
  <c r="AG124" i="1" s="1"/>
  <c r="AH124" i="1" s="1"/>
  <c r="Y124" i="1"/>
  <c r="Z124" i="1" s="1"/>
  <c r="N124" i="1"/>
  <c r="AL123" i="1"/>
  <c r="AM123" i="1" s="1"/>
  <c r="AK123" i="1"/>
  <c r="AJ123" i="1"/>
  <c r="AF123" i="1"/>
  <c r="AC123" i="1"/>
  <c r="AG123" i="1" s="1"/>
  <c r="AH123" i="1" s="1"/>
  <c r="Y123" i="1"/>
  <c r="Z123" i="1" s="1"/>
  <c r="N123" i="1"/>
  <c r="AL122" i="1"/>
  <c r="AM122" i="1" s="1"/>
  <c r="AK122" i="1"/>
  <c r="AJ122" i="1"/>
  <c r="AF122" i="1"/>
  <c r="AC122" i="1"/>
  <c r="AG122" i="1" s="1"/>
  <c r="AH122" i="1" s="1"/>
  <c r="Y122" i="1"/>
  <c r="Z122" i="1" s="1"/>
  <c r="N122" i="1"/>
  <c r="AL121" i="1"/>
  <c r="AM121" i="1" s="1"/>
  <c r="AK121" i="1"/>
  <c r="AJ121" i="1"/>
  <c r="AF121" i="1"/>
  <c r="AC121" i="1"/>
  <c r="AG121" i="1" s="1"/>
  <c r="AH121" i="1" s="1"/>
  <c r="Y121" i="1"/>
  <c r="Z121" i="1" s="1"/>
  <c r="N121" i="1"/>
  <c r="AL120" i="1"/>
  <c r="AM120" i="1" s="1"/>
  <c r="AK120" i="1"/>
  <c r="AJ120" i="1"/>
  <c r="AF120" i="1"/>
  <c r="AC120" i="1"/>
  <c r="AG120" i="1" s="1"/>
  <c r="AH120" i="1" s="1"/>
  <c r="Y120" i="1"/>
  <c r="Z120" i="1" s="1"/>
  <c r="N120" i="1"/>
  <c r="AL119" i="1"/>
  <c r="AM119" i="1" s="1"/>
  <c r="AK119" i="1"/>
  <c r="AJ119" i="1"/>
  <c r="AF119" i="1"/>
  <c r="AC119" i="1"/>
  <c r="AG119" i="1" s="1"/>
  <c r="AH119" i="1" s="1"/>
  <c r="Y119" i="1"/>
  <c r="Z119" i="1" s="1"/>
  <c r="N119" i="1"/>
  <c r="AL118" i="1"/>
  <c r="AM118" i="1" s="1"/>
  <c r="AK118" i="1"/>
  <c r="AJ118" i="1"/>
  <c r="AF118" i="1"/>
  <c r="AC118" i="1"/>
  <c r="AG118" i="1" s="1"/>
  <c r="AH118" i="1" s="1"/>
  <c r="Y118" i="1"/>
  <c r="Z118" i="1" s="1"/>
  <c r="N118" i="1"/>
  <c r="AL117" i="1"/>
  <c r="AM117" i="1" s="1"/>
  <c r="AK117" i="1"/>
  <c r="AJ117" i="1"/>
  <c r="AF117" i="1"/>
  <c r="AC117" i="1"/>
  <c r="AG117" i="1" s="1"/>
  <c r="AH117" i="1" s="1"/>
  <c r="Y117" i="1"/>
  <c r="Z117" i="1" s="1"/>
  <c r="N117" i="1"/>
  <c r="AL116" i="1"/>
  <c r="AM116" i="1" s="1"/>
  <c r="AK116" i="1"/>
  <c r="AJ116" i="1"/>
  <c r="AF116" i="1"/>
  <c r="AC116" i="1"/>
  <c r="AG116" i="1" s="1"/>
  <c r="AH116" i="1" s="1"/>
  <c r="Y116" i="1"/>
  <c r="Z116" i="1" s="1"/>
  <c r="N116" i="1"/>
  <c r="AL115" i="1"/>
  <c r="AM115" i="1" s="1"/>
  <c r="AK115" i="1"/>
  <c r="AJ115" i="1"/>
  <c r="AF115" i="1"/>
  <c r="AC115" i="1"/>
  <c r="AG115" i="1" s="1"/>
  <c r="AH115" i="1" s="1"/>
  <c r="Y115" i="1"/>
  <c r="Z115" i="1" s="1"/>
  <c r="N115" i="1"/>
  <c r="AL114" i="1"/>
  <c r="AM114" i="1" s="1"/>
  <c r="AK114" i="1"/>
  <c r="AJ114" i="1"/>
  <c r="AG114" i="1"/>
  <c r="AH114" i="1" s="1"/>
  <c r="AF114" i="1"/>
  <c r="AC114" i="1"/>
  <c r="Y114" i="1"/>
  <c r="Z114" i="1" s="1"/>
  <c r="N114" i="1"/>
  <c r="AL113" i="1"/>
  <c r="AM113" i="1" s="1"/>
  <c r="AK113" i="1"/>
  <c r="AJ113" i="1"/>
  <c r="AF113" i="1"/>
  <c r="AC113" i="1"/>
  <c r="AG113" i="1" s="1"/>
  <c r="AH113" i="1" s="1"/>
  <c r="Y113" i="1"/>
  <c r="Z113" i="1" s="1"/>
  <c r="N113" i="1"/>
  <c r="AL112" i="1"/>
  <c r="AM112" i="1" s="1"/>
  <c r="AK112" i="1"/>
  <c r="AJ112" i="1"/>
  <c r="AF112" i="1"/>
  <c r="AC112" i="1"/>
  <c r="AG112" i="1" s="1"/>
  <c r="AH112" i="1" s="1"/>
  <c r="Y112" i="1"/>
  <c r="Z112" i="1" s="1"/>
  <c r="N112" i="1"/>
  <c r="AL111" i="1"/>
  <c r="AM111" i="1" s="1"/>
  <c r="AK111" i="1"/>
  <c r="AJ111" i="1"/>
  <c r="AF111" i="1"/>
  <c r="AC111" i="1"/>
  <c r="AG111" i="1" s="1"/>
  <c r="AH111" i="1" s="1"/>
  <c r="Y111" i="1"/>
  <c r="Z111" i="1" s="1"/>
  <c r="N111" i="1"/>
  <c r="AL110" i="1"/>
  <c r="AM110" i="1" s="1"/>
  <c r="AK110" i="1"/>
  <c r="AJ110" i="1"/>
  <c r="AF110" i="1"/>
  <c r="AC110" i="1"/>
  <c r="AG110" i="1" s="1"/>
  <c r="AH110" i="1" s="1"/>
  <c r="Y110" i="1"/>
  <c r="Z110" i="1" s="1"/>
  <c r="N110" i="1"/>
  <c r="AL109" i="1"/>
  <c r="AM109" i="1" s="1"/>
  <c r="AK109" i="1"/>
  <c r="AJ109" i="1"/>
  <c r="AF109" i="1"/>
  <c r="AC109" i="1"/>
  <c r="AG109" i="1" s="1"/>
  <c r="AH109" i="1" s="1"/>
  <c r="Y109" i="1"/>
  <c r="Z109" i="1" s="1"/>
  <c r="N109" i="1"/>
  <c r="AL108" i="1"/>
  <c r="AM108" i="1" s="1"/>
  <c r="AK108" i="1"/>
  <c r="AJ108" i="1"/>
  <c r="AF108" i="1"/>
  <c r="AC108" i="1"/>
  <c r="AG108" i="1" s="1"/>
  <c r="AH108" i="1" s="1"/>
  <c r="Y108" i="1"/>
  <c r="Z108" i="1" s="1"/>
  <c r="N108" i="1"/>
  <c r="AL107" i="1"/>
  <c r="AM107" i="1" s="1"/>
  <c r="AK107" i="1"/>
  <c r="AJ107" i="1"/>
  <c r="AF107" i="1"/>
  <c r="AC107" i="1"/>
  <c r="AG107" i="1" s="1"/>
  <c r="AH107" i="1" s="1"/>
  <c r="Y107" i="1"/>
  <c r="Z107" i="1" s="1"/>
  <c r="N107" i="1"/>
  <c r="AL106" i="1"/>
  <c r="AM106" i="1" s="1"/>
  <c r="AK106" i="1"/>
  <c r="AJ106" i="1"/>
  <c r="AF106" i="1"/>
  <c r="AC106" i="1"/>
  <c r="AG106" i="1" s="1"/>
  <c r="AH106" i="1" s="1"/>
  <c r="Y106" i="1"/>
  <c r="Z106" i="1" s="1"/>
  <c r="N106" i="1"/>
  <c r="AL105" i="1"/>
  <c r="AM105" i="1" s="1"/>
  <c r="AK105" i="1"/>
  <c r="AJ105" i="1"/>
  <c r="AF105" i="1"/>
  <c r="AC105" i="1"/>
  <c r="AG105" i="1" s="1"/>
  <c r="AH105" i="1" s="1"/>
  <c r="Y105" i="1"/>
  <c r="Z105" i="1" s="1"/>
  <c r="N105" i="1"/>
  <c r="AL104" i="1"/>
  <c r="AM104" i="1" s="1"/>
  <c r="AK104" i="1"/>
  <c r="AJ104" i="1"/>
  <c r="AF104" i="1"/>
  <c r="AC104" i="1"/>
  <c r="AG104" i="1" s="1"/>
  <c r="AH104" i="1" s="1"/>
  <c r="Y104" i="1"/>
  <c r="Z104" i="1" s="1"/>
  <c r="N104" i="1"/>
  <c r="AL103" i="1"/>
  <c r="AM103" i="1" s="1"/>
  <c r="AK103" i="1"/>
  <c r="AJ103" i="1"/>
  <c r="AF103" i="1"/>
  <c r="AC103" i="1"/>
  <c r="AG103" i="1" s="1"/>
  <c r="AH103" i="1" s="1"/>
  <c r="Y103" i="1"/>
  <c r="Z103" i="1" s="1"/>
  <c r="N103" i="1"/>
  <c r="AL102" i="1"/>
  <c r="AM102" i="1" s="1"/>
  <c r="AK102" i="1"/>
  <c r="AJ102" i="1"/>
  <c r="AG102" i="1"/>
  <c r="AH102" i="1" s="1"/>
  <c r="AF102" i="1"/>
  <c r="AC102" i="1"/>
  <c r="Y102" i="1"/>
  <c r="Z102" i="1" s="1"/>
  <c r="N102" i="1"/>
  <c r="AL101" i="1"/>
  <c r="AM101" i="1" s="1"/>
  <c r="AK101" i="1"/>
  <c r="AJ101" i="1"/>
  <c r="AF101" i="1"/>
  <c r="AC101" i="1"/>
  <c r="AG101" i="1" s="1"/>
  <c r="AH101" i="1" s="1"/>
  <c r="Y101" i="1"/>
  <c r="Z101" i="1" s="1"/>
  <c r="N101" i="1"/>
  <c r="AL100" i="1"/>
  <c r="AM100" i="1" s="1"/>
  <c r="AK100" i="1"/>
  <c r="AJ100" i="1"/>
  <c r="AF100" i="1"/>
  <c r="AC100" i="1"/>
  <c r="AG100" i="1" s="1"/>
  <c r="AH100" i="1" s="1"/>
  <c r="Y100" i="1"/>
  <c r="Z100" i="1" s="1"/>
  <c r="N100" i="1"/>
  <c r="AL99" i="1"/>
  <c r="AM99" i="1" s="1"/>
  <c r="AK99" i="1"/>
  <c r="AJ99" i="1"/>
  <c r="AF99" i="1"/>
  <c r="AC99" i="1"/>
  <c r="AG99" i="1" s="1"/>
  <c r="AH99" i="1" s="1"/>
  <c r="Y99" i="1"/>
  <c r="Z99" i="1" s="1"/>
  <c r="N99" i="1"/>
  <c r="AL98" i="1"/>
  <c r="AM98" i="1" s="1"/>
  <c r="AK98" i="1"/>
  <c r="AJ98" i="1"/>
  <c r="AF98" i="1"/>
  <c r="AC98" i="1"/>
  <c r="AG98" i="1" s="1"/>
  <c r="AH98" i="1" s="1"/>
  <c r="Y98" i="1"/>
  <c r="Z98" i="1" s="1"/>
  <c r="N98" i="1"/>
  <c r="AL97" i="1"/>
  <c r="AM97" i="1" s="1"/>
  <c r="AK97" i="1"/>
  <c r="AJ97" i="1"/>
  <c r="AF97" i="1"/>
  <c r="AC97" i="1"/>
  <c r="AG97" i="1" s="1"/>
  <c r="AH97" i="1" s="1"/>
  <c r="Y97" i="1"/>
  <c r="Z97" i="1" s="1"/>
  <c r="N97" i="1"/>
  <c r="AL96" i="1"/>
  <c r="AM96" i="1" s="1"/>
  <c r="AK96" i="1"/>
  <c r="AJ96" i="1"/>
  <c r="AF96" i="1"/>
  <c r="AC96" i="1"/>
  <c r="AG96" i="1" s="1"/>
  <c r="AH96" i="1" s="1"/>
  <c r="Y96" i="1"/>
  <c r="Z96" i="1" s="1"/>
  <c r="N96" i="1"/>
  <c r="AL95" i="1"/>
  <c r="AM95" i="1" s="1"/>
  <c r="AK95" i="1"/>
  <c r="AJ95" i="1"/>
  <c r="AF95" i="1"/>
  <c r="AC95" i="1"/>
  <c r="AG95" i="1" s="1"/>
  <c r="AH95" i="1" s="1"/>
  <c r="Y95" i="1"/>
  <c r="Z95" i="1" s="1"/>
  <c r="N95" i="1"/>
  <c r="AL94" i="1"/>
  <c r="AM94" i="1" s="1"/>
  <c r="AK94" i="1"/>
  <c r="AJ94" i="1"/>
  <c r="AF94" i="1"/>
  <c r="AC94" i="1"/>
  <c r="AG94" i="1" s="1"/>
  <c r="AH94" i="1" s="1"/>
  <c r="Y94" i="1"/>
  <c r="Z94" i="1" s="1"/>
  <c r="N94" i="1"/>
  <c r="AL93" i="1"/>
  <c r="AM93" i="1" s="1"/>
  <c r="AK93" i="1"/>
  <c r="AJ93" i="1"/>
  <c r="AF93" i="1"/>
  <c r="AC93" i="1"/>
  <c r="AG93" i="1" s="1"/>
  <c r="AH93" i="1" s="1"/>
  <c r="Y93" i="1"/>
  <c r="Z93" i="1" s="1"/>
  <c r="N93" i="1"/>
  <c r="AL92" i="1"/>
  <c r="AM92" i="1" s="1"/>
  <c r="AK92" i="1"/>
  <c r="AJ92" i="1"/>
  <c r="AF92" i="1"/>
  <c r="AC92" i="1"/>
  <c r="AG92" i="1" s="1"/>
  <c r="AH92" i="1" s="1"/>
  <c r="Y92" i="1"/>
  <c r="Z92" i="1" s="1"/>
  <c r="N92" i="1"/>
  <c r="AL91" i="1"/>
  <c r="AM91" i="1" s="1"/>
  <c r="AK91" i="1"/>
  <c r="AJ91" i="1"/>
  <c r="AF91" i="1"/>
  <c r="AC91" i="1"/>
  <c r="AG91" i="1" s="1"/>
  <c r="AH91" i="1" s="1"/>
  <c r="Y91" i="1"/>
  <c r="Z91" i="1" s="1"/>
  <c r="N91" i="1"/>
  <c r="AL90" i="1"/>
  <c r="AM90" i="1" s="1"/>
  <c r="AK90" i="1"/>
  <c r="AJ90" i="1"/>
  <c r="AF90" i="1"/>
  <c r="AC90" i="1"/>
  <c r="AG90" i="1" s="1"/>
  <c r="AH90" i="1" s="1"/>
  <c r="Y90" i="1"/>
  <c r="Z90" i="1" s="1"/>
  <c r="N90" i="1"/>
  <c r="AL89" i="1"/>
  <c r="AM89" i="1" s="1"/>
  <c r="AK89" i="1"/>
  <c r="AJ89" i="1"/>
  <c r="AF89" i="1"/>
  <c r="AC89" i="1"/>
  <c r="AG89" i="1" s="1"/>
  <c r="AH89" i="1" s="1"/>
  <c r="Y89" i="1"/>
  <c r="Z89" i="1" s="1"/>
  <c r="N89" i="1"/>
  <c r="AL88" i="1"/>
  <c r="AM88" i="1" s="1"/>
  <c r="AK88" i="1"/>
  <c r="AJ88" i="1"/>
  <c r="AG88" i="1"/>
  <c r="AH88" i="1" s="1"/>
  <c r="AF88" i="1"/>
  <c r="AC88" i="1"/>
  <c r="Y88" i="1"/>
  <c r="Z88" i="1" s="1"/>
  <c r="N88" i="1"/>
  <c r="AL87" i="1"/>
  <c r="AM87" i="1" s="1"/>
  <c r="AK87" i="1"/>
  <c r="AJ87" i="1"/>
  <c r="AF87" i="1"/>
  <c r="AC87" i="1"/>
  <c r="AG87" i="1" s="1"/>
  <c r="AH87" i="1" s="1"/>
  <c r="Y87" i="1"/>
  <c r="Z87" i="1" s="1"/>
  <c r="N87" i="1"/>
  <c r="AL86" i="1"/>
  <c r="AM86" i="1" s="1"/>
  <c r="AK86" i="1"/>
  <c r="AJ86" i="1"/>
  <c r="AF86" i="1"/>
  <c r="AC86" i="1"/>
  <c r="AG86" i="1" s="1"/>
  <c r="AH86" i="1" s="1"/>
  <c r="Y86" i="1"/>
  <c r="Z86" i="1" s="1"/>
  <c r="N86" i="1"/>
  <c r="AL85" i="1"/>
  <c r="AM85" i="1" s="1"/>
  <c r="AK85" i="1"/>
  <c r="AJ85" i="1"/>
  <c r="AF85" i="1"/>
  <c r="AC85" i="1"/>
  <c r="AG85" i="1" s="1"/>
  <c r="AH85" i="1" s="1"/>
  <c r="Y85" i="1"/>
  <c r="Z85" i="1" s="1"/>
  <c r="N85" i="1"/>
  <c r="AL84" i="1"/>
  <c r="AM84" i="1" s="1"/>
  <c r="AK84" i="1"/>
  <c r="AJ84" i="1"/>
  <c r="AF84" i="1"/>
  <c r="AC84" i="1"/>
  <c r="AG84" i="1" s="1"/>
  <c r="AH84" i="1" s="1"/>
  <c r="Y84" i="1"/>
  <c r="Z84" i="1" s="1"/>
  <c r="N84" i="1"/>
  <c r="AL83" i="1"/>
  <c r="AM83" i="1" s="1"/>
  <c r="AK83" i="1"/>
  <c r="AJ83" i="1"/>
  <c r="AF83" i="1"/>
  <c r="AC83" i="1"/>
  <c r="AG83" i="1" s="1"/>
  <c r="AH83" i="1" s="1"/>
  <c r="Y83" i="1"/>
  <c r="Z83" i="1" s="1"/>
  <c r="N83" i="1"/>
  <c r="AL82" i="1"/>
  <c r="AM82" i="1" s="1"/>
  <c r="AK82" i="1"/>
  <c r="AJ82" i="1"/>
  <c r="AF82" i="1"/>
  <c r="AC82" i="1"/>
  <c r="AG82" i="1" s="1"/>
  <c r="AH82" i="1" s="1"/>
  <c r="Y82" i="1"/>
  <c r="Z82" i="1" s="1"/>
  <c r="N82" i="1"/>
  <c r="AL81" i="1"/>
  <c r="AM81" i="1" s="1"/>
  <c r="AK81" i="1"/>
  <c r="AJ81" i="1"/>
  <c r="AF81" i="1"/>
  <c r="AC81" i="1"/>
  <c r="AG81" i="1" s="1"/>
  <c r="AH81" i="1" s="1"/>
  <c r="Y81" i="1"/>
  <c r="Z81" i="1" s="1"/>
  <c r="N81" i="1"/>
  <c r="AL80" i="1"/>
  <c r="AK80" i="1"/>
  <c r="AJ80" i="1"/>
  <c r="AH80" i="1"/>
  <c r="AF80" i="1"/>
  <c r="AC80" i="1"/>
  <c r="AG80" i="1" s="1"/>
  <c r="AM80" i="1" s="1"/>
  <c r="AN80" i="1" s="1"/>
  <c r="Y80" i="1"/>
  <c r="Z80" i="1" s="1"/>
  <c r="N80" i="1"/>
  <c r="AL79" i="1"/>
  <c r="AM79" i="1" s="1"/>
  <c r="AK79" i="1"/>
  <c r="AJ79" i="1"/>
  <c r="AF79" i="1"/>
  <c r="AC79" i="1"/>
  <c r="AG79" i="1" s="1"/>
  <c r="AH79" i="1" s="1"/>
  <c r="Y79" i="1"/>
  <c r="Z79" i="1" s="1"/>
  <c r="N79" i="1"/>
  <c r="AL78" i="1"/>
  <c r="AM78" i="1" s="1"/>
  <c r="AK78" i="1"/>
  <c r="AJ78" i="1"/>
  <c r="AF78" i="1"/>
  <c r="AC78" i="1"/>
  <c r="AG78" i="1" s="1"/>
  <c r="AH78" i="1" s="1"/>
  <c r="Y78" i="1"/>
  <c r="Z78" i="1" s="1"/>
  <c r="N78" i="1"/>
  <c r="AL77" i="1"/>
  <c r="AJ77" i="1"/>
  <c r="AF77" i="1"/>
  <c r="AC77" i="1"/>
  <c r="AG77" i="1" s="1"/>
  <c r="AH77" i="1" s="1"/>
  <c r="Y77" i="1"/>
  <c r="Z77" i="1" s="1"/>
  <c r="N77" i="1"/>
  <c r="AJ76" i="1"/>
  <c r="AF76" i="1"/>
  <c r="AC76" i="1"/>
  <c r="AG76" i="1" s="1"/>
  <c r="AH76" i="1" s="1"/>
  <c r="AK76" i="1" s="1"/>
  <c r="AL76" i="1" s="1"/>
  <c r="AM76" i="1" s="1"/>
  <c r="Y76" i="1"/>
  <c r="Z76" i="1" s="1"/>
  <c r="N76" i="1"/>
  <c r="AJ75" i="1"/>
  <c r="AF75" i="1"/>
  <c r="AC75" i="1"/>
  <c r="AG75" i="1" s="1"/>
  <c r="AH75" i="1" s="1"/>
  <c r="AK75" i="1" s="1"/>
  <c r="AL75" i="1" s="1"/>
  <c r="AM75" i="1" s="1"/>
  <c r="Y75" i="1"/>
  <c r="Z75" i="1" s="1"/>
  <c r="N75" i="1"/>
  <c r="AI74" i="1"/>
  <c r="AK74" i="1" s="1"/>
  <c r="AH74" i="1"/>
  <c r="AF74" i="1"/>
  <c r="AC74" i="1"/>
  <c r="AG74" i="1" s="1"/>
  <c r="AM74" i="1" s="1"/>
  <c r="AN74" i="1" s="1"/>
  <c r="Y74" i="1"/>
  <c r="Z74" i="1" s="1"/>
  <c r="N74" i="1"/>
  <c r="AJ73" i="1"/>
  <c r="AF73" i="1"/>
  <c r="AC73" i="1"/>
  <c r="AG73" i="1" s="1"/>
  <c r="AH73" i="1" s="1"/>
  <c r="AK73" i="1" s="1"/>
  <c r="AL73" i="1" s="1"/>
  <c r="AM73" i="1" s="1"/>
  <c r="Y73" i="1"/>
  <c r="Z73" i="1" s="1"/>
  <c r="N73" i="1"/>
  <c r="AJ72" i="1"/>
  <c r="AF72" i="1"/>
  <c r="AC72" i="1"/>
  <c r="AG72" i="1" s="1"/>
  <c r="AH72" i="1" s="1"/>
  <c r="AK72" i="1" s="1"/>
  <c r="AL72" i="1" s="1"/>
  <c r="AM72" i="1" s="1"/>
  <c r="Y72" i="1"/>
  <c r="Z72" i="1" s="1"/>
  <c r="N72" i="1"/>
  <c r="AJ71" i="1"/>
  <c r="AF71" i="1"/>
  <c r="AC71" i="1"/>
  <c r="AG71" i="1" s="1"/>
  <c r="AH71" i="1" s="1"/>
  <c r="AK71" i="1" s="1"/>
  <c r="AL71" i="1" s="1"/>
  <c r="AM71" i="1" s="1"/>
  <c r="Y71" i="1"/>
  <c r="Z71" i="1" s="1"/>
  <c r="N71" i="1"/>
  <c r="AJ70" i="1"/>
  <c r="AF70" i="1"/>
  <c r="AC70" i="1"/>
  <c r="AG70" i="1" s="1"/>
  <c r="AH70" i="1" s="1"/>
  <c r="AK70" i="1" s="1"/>
  <c r="AL70" i="1" s="1"/>
  <c r="AM70" i="1" s="1"/>
  <c r="Y70" i="1"/>
  <c r="Z70" i="1" s="1"/>
  <c r="N70" i="1"/>
  <c r="AJ69" i="1"/>
  <c r="AF69" i="1"/>
  <c r="AC69" i="1"/>
  <c r="AG69" i="1" s="1"/>
  <c r="AH69" i="1" s="1"/>
  <c r="AK69" i="1" s="1"/>
  <c r="AL69" i="1" s="1"/>
  <c r="AM69" i="1" s="1"/>
  <c r="Y69" i="1"/>
  <c r="Z69" i="1" s="1"/>
  <c r="N69" i="1"/>
  <c r="AJ68" i="1"/>
  <c r="AF68" i="1"/>
  <c r="AC68" i="1"/>
  <c r="AG68" i="1" s="1"/>
  <c r="AH68" i="1" s="1"/>
  <c r="AK68" i="1" s="1"/>
  <c r="AL68" i="1" s="1"/>
  <c r="AM68" i="1" s="1"/>
  <c r="Y68" i="1"/>
  <c r="Z68" i="1" s="1"/>
  <c r="N68" i="1"/>
  <c r="AJ67" i="1"/>
  <c r="AF67" i="1"/>
  <c r="AC67" i="1"/>
  <c r="AG67" i="1" s="1"/>
  <c r="AH67" i="1" s="1"/>
  <c r="AK67" i="1" s="1"/>
  <c r="AL67" i="1" s="1"/>
  <c r="AM67" i="1" s="1"/>
  <c r="Y67" i="1"/>
  <c r="Z67" i="1" s="1"/>
  <c r="N67" i="1"/>
  <c r="AJ66" i="1"/>
  <c r="AF66" i="1"/>
  <c r="AC66" i="1"/>
  <c r="AG66" i="1" s="1"/>
  <c r="AH66" i="1" s="1"/>
  <c r="AK66" i="1" s="1"/>
  <c r="AL66" i="1" s="1"/>
  <c r="AM66" i="1" s="1"/>
  <c r="Y66" i="1"/>
  <c r="Z66" i="1" s="1"/>
  <c r="N66" i="1"/>
  <c r="AL65" i="1"/>
  <c r="AJ65" i="1"/>
  <c r="AF65" i="1"/>
  <c r="AC65" i="1"/>
  <c r="AG65" i="1" s="1"/>
  <c r="AH65" i="1" s="1"/>
  <c r="Y65" i="1"/>
  <c r="Z65" i="1" s="1"/>
  <c r="N65" i="1"/>
  <c r="AJ64" i="1"/>
  <c r="AF64" i="1"/>
  <c r="AC64" i="1"/>
  <c r="AG64" i="1" s="1"/>
  <c r="AH64" i="1" s="1"/>
  <c r="AK64" i="1" s="1"/>
  <c r="AL64" i="1" s="1"/>
  <c r="AM64" i="1" s="1"/>
  <c r="Y64" i="1"/>
  <c r="Z64" i="1" s="1"/>
  <c r="N64" i="1"/>
  <c r="AJ63" i="1"/>
  <c r="AF63" i="1"/>
  <c r="AC63" i="1"/>
  <c r="AG63" i="1" s="1"/>
  <c r="AH63" i="1" s="1"/>
  <c r="AK63" i="1" s="1"/>
  <c r="AL63" i="1" s="1"/>
  <c r="AM63" i="1" s="1"/>
  <c r="Y63" i="1"/>
  <c r="Z63" i="1" s="1"/>
  <c r="N63" i="1"/>
  <c r="AJ62" i="1"/>
  <c r="AF62" i="1"/>
  <c r="AC62" i="1"/>
  <c r="AG62" i="1" s="1"/>
  <c r="AH62" i="1" s="1"/>
  <c r="AK62" i="1" s="1"/>
  <c r="AL62" i="1" s="1"/>
  <c r="AM62" i="1" s="1"/>
  <c r="Y62" i="1"/>
  <c r="Z62" i="1" s="1"/>
  <c r="N62" i="1"/>
  <c r="AJ61" i="1"/>
  <c r="AF61" i="1"/>
  <c r="AC61" i="1"/>
  <c r="AG61" i="1" s="1"/>
  <c r="AH61" i="1" s="1"/>
  <c r="AK61" i="1" s="1"/>
  <c r="AL61" i="1" s="1"/>
  <c r="AM61" i="1" s="1"/>
  <c r="Y61" i="1"/>
  <c r="Z61" i="1" s="1"/>
  <c r="N61" i="1"/>
  <c r="AJ60" i="1"/>
  <c r="AF60" i="1"/>
  <c r="AC60" i="1"/>
  <c r="AG60" i="1" s="1"/>
  <c r="AH60" i="1" s="1"/>
  <c r="AK60" i="1" s="1"/>
  <c r="AL60" i="1" s="1"/>
  <c r="AM60" i="1" s="1"/>
  <c r="Y60" i="1"/>
  <c r="Z60" i="1" s="1"/>
  <c r="N60" i="1"/>
  <c r="AJ59" i="1"/>
  <c r="AF59" i="1"/>
  <c r="AC59" i="1"/>
  <c r="AG59" i="1" s="1"/>
  <c r="AH59" i="1" s="1"/>
  <c r="AK59" i="1" s="1"/>
  <c r="AL59" i="1" s="1"/>
  <c r="AM59" i="1" s="1"/>
  <c r="AN59" i="1" s="1"/>
  <c r="Y59" i="1"/>
  <c r="Z59" i="1" s="1"/>
  <c r="N59" i="1"/>
  <c r="AJ58" i="1"/>
  <c r="AF58" i="1"/>
  <c r="AC58" i="1"/>
  <c r="AG58" i="1" s="1"/>
  <c r="AH58" i="1" s="1"/>
  <c r="AK58" i="1" s="1"/>
  <c r="AL58" i="1" s="1"/>
  <c r="AM58" i="1" s="1"/>
  <c r="Y58" i="1"/>
  <c r="Z58" i="1" s="1"/>
  <c r="N58" i="1"/>
  <c r="AL57" i="1"/>
  <c r="AM57" i="1" s="1"/>
  <c r="AK57" i="1"/>
  <c r="AJ57" i="1"/>
  <c r="AF57" i="1"/>
  <c r="AC57" i="1"/>
  <c r="AG57" i="1" s="1"/>
  <c r="AH57" i="1" s="1"/>
  <c r="Y57" i="1"/>
  <c r="Z57" i="1" s="1"/>
  <c r="N57" i="1"/>
  <c r="AJ56" i="1"/>
  <c r="AF56" i="1"/>
  <c r="AC56" i="1"/>
  <c r="AG56" i="1" s="1"/>
  <c r="AH56" i="1" s="1"/>
  <c r="AK56" i="1" s="1"/>
  <c r="AL56" i="1" s="1"/>
  <c r="AM56" i="1" s="1"/>
  <c r="Y56" i="1"/>
  <c r="Z56" i="1" s="1"/>
  <c r="N56" i="1"/>
  <c r="AL55" i="1"/>
  <c r="AM55" i="1" s="1"/>
  <c r="AK55" i="1"/>
  <c r="AJ55" i="1"/>
  <c r="AF55" i="1"/>
  <c r="AC55" i="1"/>
  <c r="AG55" i="1" s="1"/>
  <c r="AH55" i="1" s="1"/>
  <c r="Y55" i="1"/>
  <c r="Z55" i="1" s="1"/>
  <c r="N55" i="1"/>
  <c r="AL54" i="1"/>
  <c r="AK54" i="1"/>
  <c r="AJ54" i="1"/>
  <c r="AH54" i="1"/>
  <c r="AF54" i="1"/>
  <c r="AC54" i="1"/>
  <c r="AG54" i="1" s="1"/>
  <c r="AM54" i="1" s="1"/>
  <c r="AN54" i="1" s="1"/>
  <c r="Y54" i="1"/>
  <c r="Z54" i="1" s="1"/>
  <c r="N54" i="1"/>
  <c r="AJ53" i="1"/>
  <c r="AF53" i="1"/>
  <c r="AC53" i="1"/>
  <c r="AG53" i="1" s="1"/>
  <c r="AH53" i="1" s="1"/>
  <c r="AK53" i="1" s="1"/>
  <c r="AL53" i="1" s="1"/>
  <c r="AM53" i="1" s="1"/>
  <c r="AN53" i="1" s="1"/>
  <c r="Y53" i="1"/>
  <c r="Z53" i="1" s="1"/>
  <c r="N53" i="1"/>
  <c r="AJ52" i="1"/>
  <c r="AF52" i="1"/>
  <c r="AC52" i="1"/>
  <c r="AG52" i="1" s="1"/>
  <c r="AH52" i="1" s="1"/>
  <c r="AK52" i="1" s="1"/>
  <c r="AL52" i="1" s="1"/>
  <c r="AM52" i="1" s="1"/>
  <c r="Y52" i="1"/>
  <c r="Z52" i="1" s="1"/>
  <c r="N52" i="1"/>
  <c r="AL51" i="1"/>
  <c r="AJ51" i="1"/>
  <c r="AF51" i="1"/>
  <c r="AC51" i="1"/>
  <c r="AG51" i="1" s="1"/>
  <c r="AH51" i="1" s="1"/>
  <c r="AM51" i="1" s="1"/>
  <c r="AN51" i="1" s="1"/>
  <c r="Y51" i="1"/>
  <c r="Z51" i="1" s="1"/>
  <c r="N51" i="1"/>
  <c r="AJ50" i="1"/>
  <c r="AF50" i="1"/>
  <c r="AC50" i="1"/>
  <c r="AG50" i="1" s="1"/>
  <c r="AH50" i="1" s="1"/>
  <c r="AK50" i="1" s="1"/>
  <c r="AL50" i="1" s="1"/>
  <c r="AM50" i="1" s="1"/>
  <c r="AN50" i="1" s="1"/>
  <c r="Y50" i="1"/>
  <c r="Z50" i="1" s="1"/>
  <c r="N50" i="1"/>
  <c r="AJ49" i="1"/>
  <c r="AF49" i="1"/>
  <c r="AC49" i="1"/>
  <c r="AG49" i="1" s="1"/>
  <c r="AH49" i="1" s="1"/>
  <c r="AK49" i="1" s="1"/>
  <c r="AL49" i="1" s="1"/>
  <c r="AM49" i="1" s="1"/>
  <c r="AN49" i="1" s="1"/>
  <c r="Y49" i="1"/>
  <c r="Z49" i="1" s="1"/>
  <c r="N49" i="1"/>
  <c r="AJ48" i="1"/>
  <c r="AF48" i="1"/>
  <c r="AC48" i="1"/>
  <c r="AG48" i="1" s="1"/>
  <c r="AH48" i="1" s="1"/>
  <c r="AK48" i="1" s="1"/>
  <c r="AL48" i="1" s="1"/>
  <c r="AM48" i="1" s="1"/>
  <c r="Y48" i="1"/>
  <c r="Z48" i="1" s="1"/>
  <c r="N48" i="1"/>
  <c r="AJ47" i="1"/>
  <c r="AF47" i="1"/>
  <c r="AC47" i="1"/>
  <c r="AG47" i="1" s="1"/>
  <c r="AH47" i="1" s="1"/>
  <c r="AK47" i="1" s="1"/>
  <c r="AL47" i="1" s="1"/>
  <c r="AM47" i="1" s="1"/>
  <c r="AN47" i="1" s="1"/>
  <c r="Y47" i="1"/>
  <c r="Z47" i="1" s="1"/>
  <c r="N47" i="1"/>
  <c r="AJ46" i="1"/>
  <c r="AF46" i="1"/>
  <c r="AC46" i="1"/>
  <c r="AG46" i="1" s="1"/>
  <c r="AH46" i="1" s="1"/>
  <c r="AK46" i="1" s="1"/>
  <c r="AL46" i="1" s="1"/>
  <c r="AM46" i="1" s="1"/>
  <c r="AN46" i="1" s="1"/>
  <c r="Y46" i="1"/>
  <c r="Z46" i="1" s="1"/>
  <c r="N46" i="1"/>
  <c r="AJ45" i="1"/>
  <c r="AF45" i="1"/>
  <c r="AC45" i="1"/>
  <c r="AG45" i="1" s="1"/>
  <c r="AH45" i="1" s="1"/>
  <c r="AK45" i="1" s="1"/>
  <c r="AL45" i="1" s="1"/>
  <c r="AM45" i="1" s="1"/>
  <c r="AN45" i="1" s="1"/>
  <c r="Y45" i="1"/>
  <c r="Z45" i="1" s="1"/>
  <c r="N45" i="1"/>
  <c r="AJ44" i="1"/>
  <c r="AF44" i="1"/>
  <c r="AC44" i="1"/>
  <c r="AG44" i="1" s="1"/>
  <c r="AH44" i="1" s="1"/>
  <c r="AK44" i="1" s="1"/>
  <c r="AL44" i="1" s="1"/>
  <c r="AM44" i="1" s="1"/>
  <c r="Y44" i="1"/>
  <c r="Z44" i="1" s="1"/>
  <c r="N44" i="1"/>
  <c r="AL43" i="1"/>
  <c r="AM43" i="1" s="1"/>
  <c r="AK43" i="1"/>
  <c r="AJ43" i="1"/>
  <c r="AF43" i="1"/>
  <c r="AC43" i="1"/>
  <c r="AG43" i="1" s="1"/>
  <c r="AH43" i="1" s="1"/>
  <c r="Y43" i="1"/>
  <c r="Z43" i="1" s="1"/>
  <c r="N43" i="1"/>
  <c r="AL42" i="1"/>
  <c r="AM42" i="1" s="1"/>
  <c r="AK42" i="1"/>
  <c r="AJ42" i="1"/>
  <c r="AG42" i="1"/>
  <c r="AH42" i="1" s="1"/>
  <c r="AF42" i="1"/>
  <c r="AC42" i="1"/>
  <c r="Y42" i="1"/>
  <c r="Z42" i="1" s="1"/>
  <c r="N42" i="1"/>
  <c r="AJ41" i="1"/>
  <c r="AF41" i="1"/>
  <c r="AC41" i="1"/>
  <c r="AG41" i="1" s="1"/>
  <c r="AH41" i="1" s="1"/>
  <c r="AK41" i="1" s="1"/>
  <c r="AL41" i="1" s="1"/>
  <c r="AM41" i="1" s="1"/>
  <c r="AN41" i="1" s="1"/>
  <c r="Y41" i="1"/>
  <c r="Z41" i="1" s="1"/>
  <c r="N41" i="1"/>
  <c r="AJ40" i="1"/>
  <c r="AF40" i="1"/>
  <c r="AC40" i="1"/>
  <c r="AG40" i="1" s="1"/>
  <c r="AH40" i="1" s="1"/>
  <c r="AK40" i="1" s="1"/>
  <c r="AL40" i="1" s="1"/>
  <c r="AM40" i="1" s="1"/>
  <c r="AN40" i="1" s="1"/>
  <c r="Y40" i="1"/>
  <c r="Z40" i="1" s="1"/>
  <c r="N40" i="1"/>
  <c r="AJ39" i="1"/>
  <c r="AF39" i="1"/>
  <c r="AC39" i="1"/>
  <c r="AG39" i="1" s="1"/>
  <c r="AH39" i="1" s="1"/>
  <c r="AK39" i="1" s="1"/>
  <c r="AL39" i="1" s="1"/>
  <c r="AM39" i="1" s="1"/>
  <c r="Y39" i="1"/>
  <c r="Z39" i="1" s="1"/>
  <c r="N39" i="1"/>
  <c r="AJ38" i="1"/>
  <c r="AF38" i="1"/>
  <c r="AC38" i="1"/>
  <c r="AG38" i="1" s="1"/>
  <c r="AH38" i="1" s="1"/>
  <c r="AK38" i="1" s="1"/>
  <c r="AL38" i="1" s="1"/>
  <c r="AM38" i="1" s="1"/>
  <c r="AN38" i="1" s="1"/>
  <c r="Y38" i="1"/>
  <c r="Z38" i="1" s="1"/>
  <c r="N38" i="1"/>
  <c r="AJ37" i="1"/>
  <c r="AF37" i="1"/>
  <c r="AC37" i="1"/>
  <c r="AG37" i="1" s="1"/>
  <c r="AH37" i="1" s="1"/>
  <c r="AK37" i="1" s="1"/>
  <c r="AL37" i="1" s="1"/>
  <c r="AM37" i="1" s="1"/>
  <c r="Y37" i="1"/>
  <c r="Z37" i="1" s="1"/>
  <c r="N37" i="1"/>
  <c r="AL36" i="1"/>
  <c r="AJ36" i="1"/>
  <c r="AF36" i="1"/>
  <c r="AC36" i="1"/>
  <c r="AG36" i="1" s="1"/>
  <c r="AH36" i="1" s="1"/>
  <c r="Y36" i="1"/>
  <c r="Z36" i="1" s="1"/>
  <c r="N36" i="1"/>
  <c r="AJ35" i="1"/>
  <c r="AF35" i="1"/>
  <c r="AC35" i="1"/>
  <c r="AG35" i="1" s="1"/>
  <c r="AH35" i="1" s="1"/>
  <c r="AK35" i="1" s="1"/>
  <c r="AL35" i="1" s="1"/>
  <c r="AM35" i="1" s="1"/>
  <c r="AN35" i="1" s="1"/>
  <c r="Y35" i="1"/>
  <c r="Z35" i="1" s="1"/>
  <c r="N35" i="1"/>
  <c r="AJ34" i="1"/>
  <c r="AF34" i="1"/>
  <c r="AC34" i="1"/>
  <c r="AG34" i="1" s="1"/>
  <c r="AH34" i="1" s="1"/>
  <c r="AK34" i="1" s="1"/>
  <c r="AL34" i="1" s="1"/>
  <c r="AM34" i="1" s="1"/>
  <c r="AN34" i="1" s="1"/>
  <c r="Y34" i="1"/>
  <c r="Z34" i="1" s="1"/>
  <c r="N34" i="1"/>
  <c r="AJ33" i="1"/>
  <c r="AF33" i="1"/>
  <c r="AC33" i="1"/>
  <c r="AG33" i="1" s="1"/>
  <c r="AH33" i="1" s="1"/>
  <c r="AK33" i="1" s="1"/>
  <c r="AL33" i="1" s="1"/>
  <c r="AM33" i="1" s="1"/>
  <c r="AN33" i="1" s="1"/>
  <c r="Y33" i="1"/>
  <c r="Z33" i="1" s="1"/>
  <c r="N33" i="1"/>
  <c r="AJ32" i="1"/>
  <c r="AF32" i="1"/>
  <c r="AC32" i="1"/>
  <c r="AG32" i="1" s="1"/>
  <c r="AH32" i="1" s="1"/>
  <c r="AK32" i="1" s="1"/>
  <c r="AL32" i="1" s="1"/>
  <c r="AM32" i="1" s="1"/>
  <c r="Y32" i="1"/>
  <c r="Z32" i="1" s="1"/>
  <c r="N32" i="1"/>
  <c r="AJ31" i="1"/>
  <c r="AF31" i="1"/>
  <c r="AC31" i="1"/>
  <c r="AG31" i="1" s="1"/>
  <c r="AH31" i="1" s="1"/>
  <c r="AK31" i="1" s="1"/>
  <c r="AL31" i="1" s="1"/>
  <c r="AM31" i="1" s="1"/>
  <c r="Y31" i="1"/>
  <c r="Z31" i="1" s="1"/>
  <c r="N31" i="1"/>
  <c r="AL30" i="1"/>
  <c r="AJ30" i="1"/>
  <c r="AF30" i="1"/>
  <c r="AC30" i="1"/>
  <c r="AG30" i="1" s="1"/>
  <c r="AH30" i="1" s="1"/>
  <c r="AM30" i="1" s="1"/>
  <c r="AN30" i="1" s="1"/>
  <c r="Y30" i="1"/>
  <c r="Z30" i="1" s="1"/>
  <c r="N30" i="1"/>
  <c r="AL29" i="1"/>
  <c r="AJ29" i="1"/>
  <c r="AF29" i="1"/>
  <c r="AC29" i="1"/>
  <c r="AG29" i="1" s="1"/>
  <c r="AH29" i="1" s="1"/>
  <c r="Y29" i="1"/>
  <c r="Z29" i="1" s="1"/>
  <c r="N29" i="1"/>
  <c r="AJ28" i="1"/>
  <c r="AF28" i="1"/>
  <c r="AC28" i="1"/>
  <c r="AG28" i="1" s="1"/>
  <c r="AH28" i="1" s="1"/>
  <c r="AK28" i="1" s="1"/>
  <c r="AL28" i="1" s="1"/>
  <c r="AM28" i="1" s="1"/>
  <c r="AN28" i="1" s="1"/>
  <c r="Y28" i="1"/>
  <c r="Z28" i="1" s="1"/>
  <c r="N28" i="1"/>
  <c r="AJ27" i="1"/>
  <c r="AF27" i="1"/>
  <c r="AC27" i="1"/>
  <c r="AG27" i="1" s="1"/>
  <c r="AH27" i="1" s="1"/>
  <c r="AK27" i="1" s="1"/>
  <c r="AL27" i="1" s="1"/>
  <c r="AM27" i="1" s="1"/>
  <c r="Y27" i="1"/>
  <c r="Z27" i="1" s="1"/>
  <c r="N27" i="1"/>
  <c r="AJ26" i="1"/>
  <c r="AF26" i="1"/>
  <c r="AC26" i="1"/>
  <c r="AG26" i="1" s="1"/>
  <c r="AH26" i="1" s="1"/>
  <c r="AK26" i="1" s="1"/>
  <c r="AL26" i="1" s="1"/>
  <c r="AM26" i="1" s="1"/>
  <c r="AN26" i="1" s="1"/>
  <c r="Y26" i="1"/>
  <c r="Z26" i="1" s="1"/>
  <c r="N26" i="1"/>
  <c r="AJ25" i="1"/>
  <c r="AF25" i="1"/>
  <c r="AC25" i="1"/>
  <c r="AG25" i="1" s="1"/>
  <c r="AH25" i="1" s="1"/>
  <c r="AK25" i="1" s="1"/>
  <c r="AL25" i="1" s="1"/>
  <c r="AM25" i="1" s="1"/>
  <c r="AN25" i="1" s="1"/>
  <c r="Y25" i="1"/>
  <c r="Z25" i="1" s="1"/>
  <c r="N25" i="1"/>
  <c r="AJ24" i="1"/>
  <c r="AF24" i="1"/>
  <c r="AC24" i="1"/>
  <c r="AG24" i="1" s="1"/>
  <c r="AH24" i="1" s="1"/>
  <c r="AK24" i="1" s="1"/>
  <c r="AL24" i="1" s="1"/>
  <c r="AM24" i="1" s="1"/>
  <c r="Y24" i="1"/>
  <c r="Z24" i="1" s="1"/>
  <c r="N24" i="1"/>
  <c r="AJ23" i="1"/>
  <c r="AF23" i="1"/>
  <c r="AC23" i="1"/>
  <c r="AG23" i="1" s="1"/>
  <c r="AH23" i="1" s="1"/>
  <c r="AK23" i="1" s="1"/>
  <c r="AL23" i="1" s="1"/>
  <c r="AM23" i="1" s="1"/>
  <c r="Y23" i="1"/>
  <c r="Z23" i="1" s="1"/>
  <c r="N23" i="1"/>
  <c r="AL22" i="1"/>
  <c r="AJ22" i="1"/>
  <c r="AF22" i="1"/>
  <c r="AC22" i="1"/>
  <c r="AG22" i="1" s="1"/>
  <c r="AH22" i="1" s="1"/>
  <c r="Y22" i="1"/>
  <c r="Z22" i="1" s="1"/>
  <c r="N22" i="1"/>
  <c r="AJ21" i="1"/>
  <c r="AF21" i="1"/>
  <c r="AC21" i="1"/>
  <c r="AG21" i="1" s="1"/>
  <c r="AH21" i="1" s="1"/>
  <c r="AK21" i="1" s="1"/>
  <c r="AL21" i="1" s="1"/>
  <c r="AM21" i="1" s="1"/>
  <c r="Y21" i="1"/>
  <c r="Z21" i="1" s="1"/>
  <c r="N21" i="1"/>
  <c r="AJ20" i="1"/>
  <c r="AF20" i="1"/>
  <c r="AC20" i="1"/>
  <c r="AG20" i="1" s="1"/>
  <c r="AH20" i="1" s="1"/>
  <c r="AK20" i="1" s="1"/>
  <c r="AL20" i="1" s="1"/>
  <c r="AM20" i="1" s="1"/>
  <c r="AN20" i="1" s="1"/>
  <c r="Y20" i="1"/>
  <c r="Z20" i="1" s="1"/>
  <c r="N20" i="1"/>
  <c r="AJ19" i="1"/>
  <c r="AF19" i="1"/>
  <c r="AC19" i="1"/>
  <c r="AG19" i="1" s="1"/>
  <c r="AH19" i="1" s="1"/>
  <c r="AK19" i="1" s="1"/>
  <c r="AL19" i="1" s="1"/>
  <c r="AM19" i="1" s="1"/>
  <c r="AN19" i="1" s="1"/>
  <c r="Y19" i="1"/>
  <c r="Z19" i="1" s="1"/>
  <c r="N19" i="1"/>
  <c r="AJ18" i="1"/>
  <c r="AF18" i="1"/>
  <c r="AC18" i="1"/>
  <c r="AG18" i="1" s="1"/>
  <c r="AH18" i="1" s="1"/>
  <c r="AK18" i="1" s="1"/>
  <c r="AL18" i="1" s="1"/>
  <c r="AM18" i="1" s="1"/>
  <c r="Y18" i="1"/>
  <c r="Z18" i="1" s="1"/>
  <c r="N18" i="1"/>
  <c r="AJ17" i="1"/>
  <c r="AF17" i="1"/>
  <c r="AC17" i="1"/>
  <c r="AG17" i="1" s="1"/>
  <c r="AH17" i="1" s="1"/>
  <c r="AK17" i="1" s="1"/>
  <c r="AL17" i="1" s="1"/>
  <c r="AM17" i="1" s="1"/>
  <c r="Y17" i="1"/>
  <c r="Z17" i="1" s="1"/>
  <c r="N17" i="1"/>
  <c r="AJ16" i="1"/>
  <c r="AF16" i="1"/>
  <c r="AC16" i="1"/>
  <c r="AG16" i="1" s="1"/>
  <c r="AH16" i="1" s="1"/>
  <c r="AK16" i="1" s="1"/>
  <c r="AL16" i="1" s="1"/>
  <c r="AM16" i="1" s="1"/>
  <c r="Y16" i="1"/>
  <c r="Z16" i="1" s="1"/>
  <c r="N16" i="1"/>
  <c r="AJ15" i="1"/>
  <c r="AF15" i="1"/>
  <c r="AC15" i="1"/>
  <c r="AG15" i="1" s="1"/>
  <c r="AH15" i="1" s="1"/>
  <c r="AK15" i="1" s="1"/>
  <c r="AL15" i="1" s="1"/>
  <c r="AM15" i="1" s="1"/>
  <c r="AN15" i="1" s="1"/>
  <c r="Y15" i="1"/>
  <c r="Z15" i="1" s="1"/>
  <c r="N15" i="1"/>
  <c r="AJ14" i="1"/>
  <c r="AF14" i="1"/>
  <c r="AC14" i="1"/>
  <c r="AG14" i="1" s="1"/>
  <c r="AH14" i="1" s="1"/>
  <c r="AK14" i="1" s="1"/>
  <c r="AL14" i="1" s="1"/>
  <c r="AM14" i="1" s="1"/>
  <c r="AN14" i="1" s="1"/>
  <c r="Y14" i="1"/>
  <c r="Z14" i="1" s="1"/>
  <c r="N14" i="1"/>
  <c r="AJ13" i="1"/>
  <c r="AF13" i="1"/>
  <c r="AC13" i="1"/>
  <c r="AG13" i="1" s="1"/>
  <c r="AH13" i="1" s="1"/>
  <c r="AK13" i="1" s="1"/>
  <c r="AL13" i="1" s="1"/>
  <c r="AM13" i="1" s="1"/>
  <c r="AN13" i="1" s="1"/>
  <c r="Y13" i="1"/>
  <c r="Z13" i="1" s="1"/>
  <c r="N13" i="1"/>
  <c r="AJ12" i="1"/>
  <c r="AF12" i="1"/>
  <c r="AC12" i="1"/>
  <c r="AG12" i="1" s="1"/>
  <c r="AH12" i="1" s="1"/>
  <c r="AK12" i="1" s="1"/>
  <c r="AL12" i="1" s="1"/>
  <c r="AM12" i="1" s="1"/>
  <c r="AN12" i="1" s="1"/>
  <c r="Y12" i="1"/>
  <c r="Z12" i="1" s="1"/>
  <c r="N12" i="1"/>
  <c r="AJ11" i="1"/>
  <c r="AF11" i="1"/>
  <c r="AC11" i="1"/>
  <c r="AG11" i="1" s="1"/>
  <c r="AH11" i="1" s="1"/>
  <c r="AK11" i="1" s="1"/>
  <c r="AL11" i="1" s="1"/>
  <c r="AM11" i="1" s="1"/>
  <c r="AN11" i="1" s="1"/>
  <c r="Y11" i="1"/>
  <c r="Z11" i="1" s="1"/>
  <c r="N11" i="1"/>
  <c r="AJ10" i="1"/>
  <c r="AF10" i="1"/>
  <c r="AC10" i="1"/>
  <c r="AG10" i="1" s="1"/>
  <c r="AH10" i="1" s="1"/>
  <c r="AK10" i="1" s="1"/>
  <c r="AL10" i="1" s="1"/>
  <c r="AM10" i="1" s="1"/>
  <c r="AN10" i="1" s="1"/>
  <c r="Y10" i="1"/>
  <c r="Z10" i="1" s="1"/>
  <c r="N10" i="1"/>
  <c r="AJ9" i="1"/>
  <c r="AF9" i="1"/>
  <c r="AC9" i="1"/>
  <c r="AG9" i="1" s="1"/>
  <c r="AH9" i="1" s="1"/>
  <c r="AK9" i="1" s="1"/>
  <c r="AL9" i="1" s="1"/>
  <c r="AM9" i="1" s="1"/>
  <c r="AN9" i="1" s="1"/>
  <c r="Y9" i="1"/>
  <c r="Z9" i="1" s="1"/>
  <c r="N9" i="1"/>
  <c r="AJ8" i="1"/>
  <c r="AF8" i="1"/>
  <c r="AC8" i="1"/>
  <c r="AG8" i="1" s="1"/>
  <c r="AH8" i="1" s="1"/>
  <c r="AK8" i="1" s="1"/>
  <c r="AL8" i="1" s="1"/>
  <c r="AM8" i="1" s="1"/>
  <c r="AN8" i="1" s="1"/>
  <c r="Y8" i="1"/>
  <c r="Z8" i="1" s="1"/>
  <c r="N8" i="1"/>
  <c r="AJ7" i="1"/>
  <c r="AF7" i="1"/>
  <c r="AC7" i="1"/>
  <c r="AG7" i="1" s="1"/>
  <c r="AH7" i="1" s="1"/>
  <c r="AK7" i="1" s="1"/>
  <c r="AL7" i="1" s="1"/>
  <c r="AM7" i="1" s="1"/>
  <c r="AN7" i="1" s="1"/>
  <c r="Y7" i="1"/>
  <c r="Z7" i="1" s="1"/>
  <c r="N7" i="1"/>
  <c r="AJ6" i="1"/>
  <c r="AF6" i="1"/>
  <c r="AC6" i="1"/>
  <c r="AG6" i="1" s="1"/>
  <c r="AH6" i="1" s="1"/>
  <c r="AK6" i="1" s="1"/>
  <c r="AL6" i="1" s="1"/>
  <c r="AM6" i="1" s="1"/>
  <c r="Y6" i="1"/>
  <c r="Z6" i="1" s="1"/>
  <c r="N6" i="1"/>
  <c r="AI5" i="1"/>
  <c r="AJ5" i="1" s="1"/>
  <c r="AH5" i="1"/>
  <c r="AF5" i="1"/>
  <c r="AC5" i="1"/>
  <c r="AG5" i="1" s="1"/>
  <c r="AM5" i="1" s="1"/>
  <c r="AN5" i="1" s="1"/>
  <c r="Y5" i="1"/>
  <c r="Z5" i="1" s="1"/>
  <c r="N5" i="1"/>
  <c r="AJ4" i="1"/>
  <c r="AF4" i="1"/>
  <c r="AC4" i="1"/>
  <c r="AG4" i="1" s="1"/>
  <c r="AH4" i="1" s="1"/>
  <c r="AK4" i="1" s="1"/>
  <c r="AL4" i="1" s="1"/>
  <c r="AM4" i="1" s="1"/>
  <c r="AN4" i="1" s="1"/>
  <c r="Y4" i="1"/>
  <c r="Z4" i="1" s="1"/>
  <c r="N4" i="1"/>
  <c r="AL3" i="1"/>
  <c r="AK3" i="1"/>
  <c r="AJ3" i="1"/>
  <c r="AH3" i="1"/>
  <c r="AG3" i="1"/>
  <c r="AM3" i="1" s="1"/>
  <c r="AN3" i="1" s="1"/>
  <c r="AF3" i="1"/>
  <c r="AC3" i="1"/>
  <c r="Y3" i="1"/>
  <c r="Z3" i="1" s="1"/>
  <c r="N3" i="1"/>
  <c r="AI2" i="1"/>
  <c r="AL2" i="1" s="1"/>
  <c r="AH2" i="1"/>
  <c r="AG2" i="1"/>
  <c r="AM2" i="1" s="1"/>
  <c r="AN2" i="1" s="1"/>
  <c r="AF2" i="1"/>
  <c r="AC2" i="1"/>
  <c r="Y2" i="1"/>
  <c r="Z2" i="1" s="1"/>
  <c r="Q2" i="1"/>
  <c r="P2" i="1"/>
  <c r="L2" i="1"/>
  <c r="AN102" i="1" l="1"/>
  <c r="AN104" i="1"/>
  <c r="AN103" i="1"/>
  <c r="M2" i="1"/>
  <c r="N2" i="1" s="1"/>
  <c r="AN105" i="1"/>
  <c r="AN113" i="1"/>
  <c r="AN118" i="1"/>
  <c r="AN21" i="1"/>
  <c r="AN64" i="1"/>
  <c r="AN31" i="1"/>
  <c r="AN63" i="1"/>
  <c r="AN70" i="1"/>
  <c r="AN89" i="1"/>
  <c r="AN57" i="1"/>
  <c r="AN126" i="1"/>
  <c r="AN37" i="1"/>
  <c r="AN52" i="1"/>
  <c r="AN62" i="1"/>
  <c r="AN72" i="1"/>
  <c r="AN96" i="1"/>
  <c r="AN27" i="1"/>
  <c r="AN17" i="1"/>
  <c r="AN39" i="1"/>
  <c r="AN69" i="1"/>
  <c r="AL5" i="1"/>
  <c r="AN44" i="1"/>
  <c r="AK51" i="1"/>
  <c r="AN60" i="1"/>
  <c r="AN78" i="1"/>
  <c r="AN83" i="1"/>
  <c r="AN84" i="1"/>
  <c r="AN92" i="1"/>
  <c r="AN94" i="1"/>
  <c r="AN99" i="1"/>
  <c r="AN108" i="1"/>
  <c r="AN110" i="1"/>
  <c r="AN121" i="1"/>
  <c r="AN88" i="1"/>
  <c r="AN123" i="1"/>
  <c r="AL74" i="1"/>
  <c r="AK5" i="1"/>
  <c r="AN18" i="1"/>
  <c r="AN58" i="1"/>
  <c r="AN66" i="1"/>
  <c r="AN68" i="1"/>
  <c r="AN71" i="1"/>
  <c r="AN75" i="1"/>
  <c r="AN76" i="1"/>
  <c r="AN82" i="1"/>
  <c r="AN86" i="1"/>
  <c r="AN90" i="1"/>
  <c r="AN97" i="1"/>
  <c r="AN106" i="1"/>
  <c r="AN115" i="1"/>
  <c r="AN125" i="1"/>
  <c r="AN128" i="1"/>
  <c r="AM22" i="1"/>
  <c r="AN22" i="1" s="1"/>
  <c r="AK22" i="1"/>
  <c r="AN120" i="1"/>
  <c r="AJ2" i="1"/>
  <c r="AN85" i="1"/>
  <c r="AK30" i="1"/>
  <c r="AN48" i="1"/>
  <c r="AJ74" i="1"/>
  <c r="AN95" i="1"/>
  <c r="AN98" i="1"/>
  <c r="AN100" i="1"/>
  <c r="AN111" i="1"/>
  <c r="AN114" i="1"/>
  <c r="AN116" i="1"/>
  <c r="AN122" i="1"/>
  <c r="AN124" i="1"/>
  <c r="AN81" i="1"/>
  <c r="AN61" i="1"/>
  <c r="AK2" i="1"/>
  <c r="AN6" i="1"/>
  <c r="AN16" i="1"/>
  <c r="AN23" i="1"/>
  <c r="AN24" i="1"/>
  <c r="AN32" i="1"/>
  <c r="AN43" i="1"/>
  <c r="AN87" i="1"/>
  <c r="AN112" i="1"/>
  <c r="AN119" i="1"/>
  <c r="AN101" i="1"/>
  <c r="AN109" i="1"/>
  <c r="AN117" i="1"/>
  <c r="AK29" i="1"/>
  <c r="AM29" i="1"/>
  <c r="AN29" i="1" s="1"/>
  <c r="AK36" i="1"/>
  <c r="AM36" i="1"/>
  <c r="AN36" i="1" s="1"/>
  <c r="AK77" i="1"/>
  <c r="AM77" i="1"/>
  <c r="AN77" i="1" s="1"/>
  <c r="AN55" i="1"/>
  <c r="AN56" i="1"/>
  <c r="AN67" i="1"/>
  <c r="AN42" i="1"/>
  <c r="AN73" i="1"/>
  <c r="AK65" i="1"/>
  <c r="AM65" i="1"/>
  <c r="AN65" i="1" s="1"/>
  <c r="AN93" i="1"/>
  <c r="AN127" i="1"/>
  <c r="AN79" i="1"/>
  <c r="AN91" i="1"/>
  <c r="AN10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 authorId="0" shapeId="0" xr:uid="{8F272415-658C-4ABA-A4EC-A893824BAD3A}">
      <text>
        <r>
          <rPr>
            <b/>
            <sz val="9"/>
            <color indexed="81"/>
            <rFont val="Tahoma"/>
            <family val="2"/>
          </rPr>
          <t>DELL:</t>
        </r>
        <r>
          <rPr>
            <sz val="9"/>
            <color indexed="81"/>
            <rFont val="Tahoma"/>
            <family val="2"/>
          </rPr>
          <t xml:space="preserve">
Hồ sơ nhân viên:
OK: Đã đầy đủ
Not OK: Chưa đầy đủ or thiếu</t>
        </r>
      </text>
    </comment>
    <comment ref="O1" authorId="0" shapeId="0" xr:uid="{1B40A36C-B539-4073-BBC5-820296597357}">
      <text>
        <r>
          <rPr>
            <b/>
            <sz val="9"/>
            <color indexed="81"/>
            <rFont val="Tahoma"/>
            <family val="2"/>
          </rPr>
          <t>DELL:</t>
        </r>
        <r>
          <rPr>
            <sz val="9"/>
            <color indexed="81"/>
            <rFont val="Tahoma"/>
            <family val="2"/>
          </rPr>
          <t xml:space="preserve">
1: Nam
2: Nữ</t>
        </r>
      </text>
    </comment>
    <comment ref="R1" authorId="0" shapeId="0" xr:uid="{D34221E2-EAD3-4168-97ED-B328EEB8CDEC}">
      <text>
        <r>
          <rPr>
            <b/>
            <sz val="9"/>
            <color indexed="81"/>
            <rFont val="Tahoma"/>
            <family val="2"/>
          </rPr>
          <t>DELL:</t>
        </r>
        <r>
          <rPr>
            <sz val="9"/>
            <color indexed="81"/>
            <rFont val="Tahoma"/>
            <family val="2"/>
          </rPr>
          <t xml:space="preserve">
1: độc thân
2: đã có gđ
3: đã có gđ và con</t>
        </r>
      </text>
    </comment>
    <comment ref="AE1" authorId="0" shapeId="0" xr:uid="{D0A21A58-2917-4B25-A0F1-1326F4962B2E}">
      <text>
        <r>
          <rPr>
            <b/>
            <sz val="9"/>
            <color indexed="81"/>
            <rFont val="Tahoma"/>
            <family val="2"/>
          </rPr>
          <t>DELL:</t>
        </r>
        <r>
          <rPr>
            <sz val="9"/>
            <color indexed="81"/>
            <rFont val="Tahoma"/>
            <family val="2"/>
          </rPr>
          <t xml:space="preserve">
1: 12 tháng
2: 24 tháng
3: 36 tháng
4: Không xác định
5: Thử việc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95C0B50-E273-49F0-824A-A36FB1C7E3E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F09ADE3-B894-429D-BF92-C9C9805AC0B6}" name="WorksheetConnection_Bao cao su dung lao dong.xlsx!Data" type="102" refreshedVersion="8" minRefreshableVersion="5">
    <extLst>
      <ext xmlns:x15="http://schemas.microsoft.com/office/spreadsheetml/2010/11/main" uri="{DE250136-89BD-433C-8126-D09CA5730AF9}">
        <x15:connection id="Data" autoDelete="1">
          <x15:rangePr sourceName="_xlcn.WorksheetConnection_Baocaosudunglaodong.xlsxData"/>
        </x15:connection>
      </ext>
    </extLst>
  </connection>
</connections>
</file>

<file path=xl/sharedStrings.xml><?xml version="1.0" encoding="utf-8"?>
<sst xmlns="http://schemas.openxmlformats.org/spreadsheetml/2006/main" count="15661" uniqueCount="453">
  <si>
    <t>STT</t>
  </si>
  <si>
    <t>Date</t>
  </si>
  <si>
    <t>HS</t>
  </si>
  <si>
    <t>MSNV</t>
  </si>
  <si>
    <t>Họ và tên</t>
  </si>
  <si>
    <t>Chi nhánh</t>
  </si>
  <si>
    <t>Phòng ban/Bộ phận</t>
  </si>
  <si>
    <t>Chức vụ</t>
  </si>
  <si>
    <t xml:space="preserve">Ngày </t>
  </si>
  <si>
    <t>Tháng</t>
  </si>
  <si>
    <t>Năm</t>
  </si>
  <si>
    <t>Năm sinh</t>
  </si>
  <si>
    <t>Tuổi</t>
  </si>
  <si>
    <t>Nhóm tuổi</t>
  </si>
  <si>
    <t>Giới tính</t>
  </si>
  <si>
    <t>GT</t>
  </si>
  <si>
    <t>GT2</t>
  </si>
  <si>
    <t>GĐ</t>
  </si>
  <si>
    <t>Hộ khẩu thường trú</t>
  </si>
  <si>
    <t>Dân tộc</t>
  </si>
  <si>
    <t>Trình độ</t>
  </si>
  <si>
    <t>TGCT</t>
  </si>
  <si>
    <t>Nhóm TGCT</t>
  </si>
  <si>
    <t>Ngày bắt đầu</t>
  </si>
  <si>
    <t>TGTV</t>
  </si>
  <si>
    <t>KTTV</t>
  </si>
  <si>
    <t>Hình thức</t>
  </si>
  <si>
    <t>Mã HĐ lần 1</t>
  </si>
  <si>
    <t>Loại hợp đồng lần 1</t>
  </si>
  <si>
    <t>NKHĐ lần 1</t>
  </si>
  <si>
    <t>NKT lần 1</t>
  </si>
  <si>
    <t>Mã HĐ lần 2</t>
  </si>
  <si>
    <t>Loại hợp đồng lần 2</t>
  </si>
  <si>
    <t>NKHĐ lần 2</t>
  </si>
  <si>
    <t>NKT lần 2</t>
  </si>
  <si>
    <t>NBĐ HĐKXĐ</t>
  </si>
  <si>
    <t>Hợp đồng hiện tại</t>
  </si>
  <si>
    <t>Ngày thôi việc</t>
  </si>
  <si>
    <t>Lí do thôi việc</t>
  </si>
  <si>
    <t>Trạng thái</t>
  </si>
  <si>
    <t xml:space="preserve">Từ </t>
  </si>
  <si>
    <t>Đến</t>
  </si>
  <si>
    <t>Thời gian</t>
  </si>
  <si>
    <t>Kí hiệu</t>
  </si>
  <si>
    <t>Loại hợp đồng</t>
  </si>
  <si>
    <t>OK</t>
  </si>
  <si>
    <t>Nguyễn Chí Thành</t>
  </si>
  <si>
    <t>Trụ sở chính</t>
  </si>
  <si>
    <t>Ban Giám đốc</t>
  </si>
  <si>
    <t>Chủ tịch HĐQT</t>
  </si>
  <si>
    <t>Đã có con</t>
  </si>
  <si>
    <t>Kinh</t>
  </si>
  <si>
    <t>Thạc sĩ</t>
  </si>
  <si>
    <t>HĐLĐ</t>
  </si>
  <si>
    <t>Dưới 2 tháng</t>
  </si>
  <si>
    <t>12 tháng</t>
  </si>
  <si>
    <t>Trần Thu Trang</t>
  </si>
  <si>
    <t xml:space="preserve">Tổng Giám đốc </t>
  </si>
  <si>
    <t>Từ 2 - 12 tháng</t>
  </si>
  <si>
    <t>24 tháng</t>
  </si>
  <si>
    <t>Vi Hồng Sơn</t>
  </si>
  <si>
    <t>Đào tạo</t>
  </si>
  <si>
    <t>Giảng viên</t>
  </si>
  <si>
    <t>Đã kết hôn</t>
  </si>
  <si>
    <t>Thái</t>
  </si>
  <si>
    <t>Đại học</t>
  </si>
  <si>
    <t>60 ngày</t>
  </si>
  <si>
    <t>Từ 12 - 24 tháng</t>
  </si>
  <si>
    <t>36 tháng</t>
  </si>
  <si>
    <t>Nguyễn Thị Hòa</t>
  </si>
  <si>
    <t>Hành chính Nhân sự</t>
  </si>
  <si>
    <t>Nhân viên Nhân sự</t>
  </si>
  <si>
    <t>Độc thân</t>
  </si>
  <si>
    <t>Từ 24 - 36 tháng</t>
  </si>
  <si>
    <t>Không xác định</t>
  </si>
  <si>
    <t>Trần Văn Thắng</t>
  </si>
  <si>
    <t>Marketing</t>
  </si>
  <si>
    <t>Nhân viên Marketing</t>
  </si>
  <si>
    <t>Tày</t>
  </si>
  <si>
    <t>Từ 36 - 60 tháng</t>
  </si>
  <si>
    <t>Thử việc</t>
  </si>
  <si>
    <t>Hoàng Hồng Hải</t>
  </si>
  <si>
    <t>CN Hải Phòng</t>
  </si>
  <si>
    <t>Trưởng chi nhánh</t>
  </si>
  <si>
    <t xml:space="preserve">Kinh </t>
  </si>
  <si>
    <t>Trên 60 tháng</t>
  </si>
  <si>
    <t>Bùi Thanh Minh</t>
  </si>
  <si>
    <t>Dự án</t>
  </si>
  <si>
    <t>Mã Thị Hoài</t>
  </si>
  <si>
    <t>Giám đốc Nhân sự</t>
  </si>
  <si>
    <t>Nguyễn Sĩ Trường</t>
  </si>
  <si>
    <t>KD-P</t>
  </si>
  <si>
    <t>Nguyễn Phương Anh</t>
  </si>
  <si>
    <t>Kế toán</t>
  </si>
  <si>
    <t>NV Kế toán</t>
  </si>
  <si>
    <t>Nguyễn Thị Thuyết</t>
  </si>
  <si>
    <t>CN TP.HCM</t>
  </si>
  <si>
    <t>Nguyễn Thị Thanh Thúy</t>
  </si>
  <si>
    <t>Admin</t>
  </si>
  <si>
    <t>Bảo vệ</t>
  </si>
  <si>
    <t>THPT</t>
  </si>
  <si>
    <t>Hoàng Văn Dũng</t>
  </si>
  <si>
    <t>CN Thái Nguyên</t>
  </si>
  <si>
    <t>Lưu Thị Lan</t>
  </si>
  <si>
    <t>Kinh doanh</t>
  </si>
  <si>
    <t>Nhân viên kinh doanh</t>
  </si>
  <si>
    <t>Cao đẳng</t>
  </si>
  <si>
    <t>Đồng Văn Hiện</t>
  </si>
  <si>
    <t>Nhân viên hành chính kĩ thuật</t>
  </si>
  <si>
    <t>Lê Thị Thắm</t>
  </si>
  <si>
    <t>Tạp vụ</t>
  </si>
  <si>
    <t>Lê Thị Lan</t>
  </si>
  <si>
    <t>CN Đà Nẵng</t>
  </si>
  <si>
    <t>Đoàn Thị Chinh</t>
  </si>
  <si>
    <t>Nguyễn Thị Cúc</t>
  </si>
  <si>
    <t>R&amp;D-P</t>
  </si>
  <si>
    <t>Nguyễn Thế Thân</t>
  </si>
  <si>
    <t>30 ngày</t>
  </si>
  <si>
    <t>Nguyễn Đức Kiên</t>
  </si>
  <si>
    <t>Lê Thị Dung</t>
  </si>
  <si>
    <t>Nguyễn Thị Loan</t>
  </si>
  <si>
    <t>Lê Hữu Tuyền</t>
  </si>
  <si>
    <t>Nguyễn Như Vương</t>
  </si>
  <si>
    <t>Hoàng Hữu Minh</t>
  </si>
  <si>
    <t>Nguyễn Thị Mai</t>
  </si>
  <si>
    <t>Nguyễn Văn Đức</t>
  </si>
  <si>
    <t>Giám đốc trung tâm</t>
  </si>
  <si>
    <t>Nguyễn Tiến Dũng</t>
  </si>
  <si>
    <t>Nguyễn Đức Hòa</t>
  </si>
  <si>
    <t>Hoàng Duy Đông</t>
  </si>
  <si>
    <t>Hoàng Văn Bàng</t>
  </si>
  <si>
    <t>Nguyễn Duy Lộc</t>
  </si>
  <si>
    <t>Phạm Ngọc Long</t>
  </si>
  <si>
    <t>Nguyễn Minh Dũng</t>
  </si>
  <si>
    <t>Trưởng phòng Kinh doanh</t>
  </si>
  <si>
    <t>Vi Văn Tú</t>
  </si>
  <si>
    <t>Nguyễn Xuân Trường</t>
  </si>
  <si>
    <t>Nguyễn Thị Quỳnh</t>
  </si>
  <si>
    <t>Bùi Văn Sơn</t>
  </si>
  <si>
    <t>Nhân viên thiết kế</t>
  </si>
  <si>
    <t>Ngọ Thanh Lịch</t>
  </si>
  <si>
    <t>Nhân viên quay dựng phim</t>
  </si>
  <si>
    <t>Xa Văn Kim</t>
  </si>
  <si>
    <t>Lê Văn Khuyến</t>
  </si>
  <si>
    <t>Nhân viên Call center</t>
  </si>
  <si>
    <t>Nùng</t>
  </si>
  <si>
    <t>Phạm Văn Thắng</t>
  </si>
  <si>
    <t>Trưởng nhóm kinh doanh</t>
  </si>
  <si>
    <t>Nguyễn Thị Yến</t>
  </si>
  <si>
    <t>Thời gian làm việc</t>
  </si>
  <si>
    <t>Chu Minh Chiến</t>
  </si>
  <si>
    <t>Mường</t>
  </si>
  <si>
    <t>Đặng Quốc Toàn</t>
  </si>
  <si>
    <t>La Thị Tín</t>
  </si>
  <si>
    <t>Hoàng Văn Tài</t>
  </si>
  <si>
    <t>Vũ Trí Hoàng</t>
  </si>
  <si>
    <t>Quản lý Chất lượng</t>
  </si>
  <si>
    <t>Inspector</t>
  </si>
  <si>
    <t>Dương Thị Hằng Nga</t>
  </si>
  <si>
    <t>Inspector cum help desk</t>
  </si>
  <si>
    <t>Vi phạm kỉ luật</t>
  </si>
  <si>
    <t>Đoàn Đức Thảo</t>
  </si>
  <si>
    <t>Lê Thị Hồng Hoa</t>
  </si>
  <si>
    <t>Đỗ Hồng Quyên</t>
  </si>
  <si>
    <t>Hoàng Thị Hậu</t>
  </si>
  <si>
    <t>Lê Như Trung</t>
  </si>
  <si>
    <t>Bùi Thanh Tùng</t>
  </si>
  <si>
    <t>Dương Thị Quyên</t>
  </si>
  <si>
    <t>Lương Văn Thuấn</t>
  </si>
  <si>
    <t>Vy Văn Nở</t>
  </si>
  <si>
    <t>Ngọc Văn Thể</t>
  </si>
  <si>
    <t>Nguyễn Thị Nga</t>
  </si>
  <si>
    <t>Phan Việt Cường</t>
  </si>
  <si>
    <t>Nguyễn Trọng Hòa</t>
  </si>
  <si>
    <t>Nông Văn Tình</t>
  </si>
  <si>
    <t>Lê Thị Dang</t>
  </si>
  <si>
    <t>Kế toán trưởng</t>
  </si>
  <si>
    <t>Hoàng Văn Khiêm</t>
  </si>
  <si>
    <t>Trưởng phòng Nhân sự</t>
  </si>
  <si>
    <t>Nguyễn Tấn Cường</t>
  </si>
  <si>
    <t>Nhân viên đào tạo</t>
  </si>
  <si>
    <t>Tạ Văn Đông</t>
  </si>
  <si>
    <t>Nguyễn Xuân Duyên</t>
  </si>
  <si>
    <t>Lê Văn Tuân</t>
  </si>
  <si>
    <t>Trần Thị Hoa</t>
  </si>
  <si>
    <t>Hoàng Văn Công</t>
  </si>
  <si>
    <t>Vũ Trọng Nhân</t>
  </si>
  <si>
    <t>Hoàng Thượng Bảo</t>
  </si>
  <si>
    <t>Lê Xuân Hào</t>
  </si>
  <si>
    <t>Phan Thị Hiền</t>
  </si>
  <si>
    <t>Nguyễn Tiến Lợi</t>
  </si>
  <si>
    <t>Nguyễn Văn Luân</t>
  </si>
  <si>
    <t>Lục Văn Tuấn</t>
  </si>
  <si>
    <t>Hoàng Đình Niên</t>
  </si>
  <si>
    <t>Nguyễn Thị Thanh</t>
  </si>
  <si>
    <t>Trần Văn Nam</t>
  </si>
  <si>
    <t>Nguyễn Thị Thúy</t>
  </si>
  <si>
    <t>Vì Văn Phúc</t>
  </si>
  <si>
    <t>Nguyễn Xuân Anh</t>
  </si>
  <si>
    <t>Trần Văn Tuấn</t>
  </si>
  <si>
    <t>Nông Văn Hưng</t>
  </si>
  <si>
    <t>Nguyễn Thị Khánh</t>
  </si>
  <si>
    <t>Ngô Văn Đức</t>
  </si>
  <si>
    <t>Nguyễn Thị Phương Anh</t>
  </si>
  <si>
    <t>Bộ phận Admin</t>
  </si>
  <si>
    <t>Vũ Đình Trường</t>
  </si>
  <si>
    <t>Ngô Hải Linh</t>
  </si>
  <si>
    <t>Hứa Văn Đức</t>
  </si>
  <si>
    <t>Nguyễn Đăng Thắng</t>
  </si>
  <si>
    <t>Phí Anh Tuấn</t>
  </si>
  <si>
    <t>Vi Thị Uyên</t>
  </si>
  <si>
    <t>Nguyễn Việt Thắng</t>
  </si>
  <si>
    <t>Lưu Quang Tuấn</t>
  </si>
  <si>
    <t>6 ngày</t>
  </si>
  <si>
    <t>Bùi Văn Việt</t>
  </si>
  <si>
    <t>Nguyễn Văn Việt</t>
  </si>
  <si>
    <t>Vũ Quang Văn</t>
  </si>
  <si>
    <t>Chu Trọng Bính</t>
  </si>
  <si>
    <t>Trần Thị Vân Nam</t>
  </si>
  <si>
    <t>Phan Văn Quang</t>
  </si>
  <si>
    <t>Tăng mới</t>
  </si>
  <si>
    <t>Triệu Văn Diện</t>
  </si>
  <si>
    <t>Trần Văn Lâm</t>
  </si>
  <si>
    <t>Nguyễn Văn Ngọc</t>
  </si>
  <si>
    <t>Nguyễn Thế Thành</t>
  </si>
  <si>
    <t>Trần Văn Thành</t>
  </si>
  <si>
    <t>Lí do khác</t>
  </si>
  <si>
    <t>Lương Văn Tài</t>
  </si>
  <si>
    <t>30 - 45</t>
  </si>
  <si>
    <t>Trần Đức Anh</t>
  </si>
  <si>
    <t>&lt;30</t>
  </si>
  <si>
    <t>NOT OK</t>
  </si>
  <si>
    <t>Nguyễn Đình Hòa</t>
  </si>
  <si>
    <t>Phạm Đức Đạt</t>
  </si>
  <si>
    <t>Nữ</t>
  </si>
  <si>
    <t>Nam</t>
  </si>
  <si>
    <t>Phạm Đức Tiến</t>
  </si>
  <si>
    <t>Hoàng Đình Đức</t>
  </si>
  <si>
    <t>Tống Đức An</t>
  </si>
  <si>
    <t>Lê Hoài Nam</t>
  </si>
  <si>
    <t>Lê Xuân Tiến</t>
  </si>
  <si>
    <t>Đoàn Đức Nam</t>
  </si>
  <si>
    <t>Nguyễn Tiến Hải</t>
  </si>
  <si>
    <t>Nông Đức Thọ</t>
  </si>
  <si>
    <t>Cao Văn Triền</t>
  </si>
  <si>
    <t>Chu Minh Đức</t>
  </si>
  <si>
    <t>Trần Đức Chiến</t>
  </si>
  <si>
    <t>Chuyển công việc khác</t>
  </si>
  <si>
    <t>Ngô Hải Nam</t>
  </si>
  <si>
    <t>Trần Văn Tuyển</t>
  </si>
  <si>
    <t>Lưu Quang Thanh</t>
  </si>
  <si>
    <t>Triệu Văn Đạt</t>
  </si>
  <si>
    <t>Nguyễn Thế Thái</t>
  </si>
  <si>
    <t xml:space="preserve">Bắc Lý </t>
  </si>
  <si>
    <t xml:space="preserve"> Hiệp Hòa </t>
  </si>
  <si>
    <t xml:space="preserve"> Bắc Giang</t>
  </si>
  <si>
    <t xml:space="preserve">Hương Mai </t>
  </si>
  <si>
    <t xml:space="preserve"> Việt Yên </t>
  </si>
  <si>
    <t xml:space="preserve">Đông Lỗ </t>
  </si>
  <si>
    <t xml:space="preserve">Tuấn Đạo </t>
  </si>
  <si>
    <t xml:space="preserve"> Sơn Động </t>
  </si>
  <si>
    <t xml:space="preserve">Minh Hương </t>
  </si>
  <si>
    <t xml:space="preserve"> Hàm Yên </t>
  </si>
  <si>
    <t xml:space="preserve"> Tuyên Quang</t>
  </si>
  <si>
    <t xml:space="preserve">Xuân Thu </t>
  </si>
  <si>
    <t xml:space="preserve"> Sóc Sơn </t>
  </si>
  <si>
    <t xml:space="preserve"> Hà Nội</t>
  </si>
  <si>
    <t xml:space="preserve">Minh Đạo </t>
  </si>
  <si>
    <t xml:space="preserve"> Tiên Du </t>
  </si>
  <si>
    <t xml:space="preserve"> Bắc Ninh</t>
  </si>
  <si>
    <t xml:space="preserve">Đại Đồng </t>
  </si>
  <si>
    <t xml:space="preserve">Đông Ngàn </t>
  </si>
  <si>
    <t xml:space="preserve"> Từ Sơn </t>
  </si>
  <si>
    <t xml:space="preserve">Liên Hà </t>
  </si>
  <si>
    <t xml:space="preserve"> Đông Anh </t>
  </si>
  <si>
    <t xml:space="preserve">Thanh Lâm </t>
  </si>
  <si>
    <t xml:space="preserve"> Lục Nam </t>
  </si>
  <si>
    <t xml:space="preserve">Bảo Sơn </t>
  </si>
  <si>
    <t xml:space="preserve">Hữu Khánh </t>
  </si>
  <si>
    <t xml:space="preserve"> Lộc Bình </t>
  </si>
  <si>
    <t xml:space="preserve"> Lạng Sơn</t>
  </si>
  <si>
    <t xml:space="preserve">Yên Đổ </t>
  </si>
  <si>
    <t xml:space="preserve"> Phú Lương </t>
  </si>
  <si>
    <t xml:space="preserve"> Thái Nguyên</t>
  </si>
  <si>
    <t xml:space="preserve">Mỹ Thành </t>
  </si>
  <si>
    <t xml:space="preserve"> Lạc Sơn </t>
  </si>
  <si>
    <t xml:space="preserve"> Hòa Bình</t>
  </si>
  <si>
    <t xml:space="preserve">Phú Lâm </t>
  </si>
  <si>
    <t xml:space="preserve">Yên Thường </t>
  </si>
  <si>
    <t xml:space="preserve"> Gia Lâm </t>
  </si>
  <si>
    <t xml:space="preserve">Thụy Ninh </t>
  </si>
  <si>
    <t xml:space="preserve"> Thái Thụy </t>
  </si>
  <si>
    <t xml:space="preserve"> Thái Bình</t>
  </si>
  <si>
    <t xml:space="preserve">Phúc Ứng </t>
  </si>
  <si>
    <t xml:space="preserve"> Sơn Dương </t>
  </si>
  <si>
    <t xml:space="preserve">Tân Hồng </t>
  </si>
  <si>
    <t xml:space="preserve"> Tx. Từ Sơn </t>
  </si>
  <si>
    <t xml:space="preserve">Trí Yên </t>
  </si>
  <si>
    <t xml:space="preserve"> Yên Dũng </t>
  </si>
  <si>
    <t xml:space="preserve">Thành Công </t>
  </si>
  <si>
    <t xml:space="preserve"> Khoái Châu </t>
  </si>
  <si>
    <t xml:space="preserve"> Hưng Yên</t>
  </si>
  <si>
    <t xml:space="preserve">Đông Xuyên </t>
  </si>
  <si>
    <t xml:space="preserve"> Ninh Giang </t>
  </si>
  <si>
    <t xml:space="preserve"> Hải Dương</t>
  </si>
  <si>
    <t xml:space="preserve">Đông Xuân </t>
  </si>
  <si>
    <t xml:space="preserve">Tam Giang </t>
  </si>
  <si>
    <t xml:space="preserve"> Yên Phong </t>
  </si>
  <si>
    <t xml:space="preserve">Hòa Sơn </t>
  </si>
  <si>
    <t xml:space="preserve">Hương Lạc </t>
  </si>
  <si>
    <t xml:space="preserve"> Lạng Giang </t>
  </si>
  <si>
    <t xml:space="preserve">Cổ Loa </t>
  </si>
  <si>
    <t xml:space="preserve">Phật Tích </t>
  </si>
  <si>
    <t xml:space="preserve">Hợp Thịnh </t>
  </si>
  <si>
    <t xml:space="preserve">Yên Viên </t>
  </si>
  <si>
    <t xml:space="preserve">Dương Hưu </t>
  </si>
  <si>
    <t xml:space="preserve">Thiện Thuật </t>
  </si>
  <si>
    <t xml:space="preserve"> Bình Gia </t>
  </si>
  <si>
    <t xml:space="preserve">Hồ </t>
  </si>
  <si>
    <t xml:space="preserve"> Thuận Thành </t>
  </si>
  <si>
    <t xml:space="preserve">Xuân Tiên </t>
  </si>
  <si>
    <t xml:space="preserve"> Chương Mỹ </t>
  </si>
  <si>
    <t xml:space="preserve">Dục Tú </t>
  </si>
  <si>
    <t xml:space="preserve">Hòa Bình </t>
  </si>
  <si>
    <t xml:space="preserve"> Hữu Lũng </t>
  </si>
  <si>
    <t xml:space="preserve">Tuấn Mậu </t>
  </si>
  <si>
    <t xml:space="preserve">Thị Cầu </t>
  </si>
  <si>
    <t xml:space="preserve"> TP. Bắc Ninh </t>
  </si>
  <si>
    <t xml:space="preserve">Liên Chung </t>
  </si>
  <si>
    <t xml:space="preserve"> Tân Yên </t>
  </si>
  <si>
    <t xml:space="preserve">Lê Lợi </t>
  </si>
  <si>
    <t xml:space="preserve"> Chí Linh </t>
  </si>
  <si>
    <t xml:space="preserve">Hiên Vân </t>
  </si>
  <si>
    <t xml:space="preserve">Thanh Sơn </t>
  </si>
  <si>
    <t xml:space="preserve">Phù Chẩn </t>
  </si>
  <si>
    <t xml:space="preserve">Văn An </t>
  </si>
  <si>
    <t xml:space="preserve"> Văn Quan </t>
  </si>
  <si>
    <t xml:space="preserve">Tân Hưng </t>
  </si>
  <si>
    <t xml:space="preserve">Ninh Hải </t>
  </si>
  <si>
    <t xml:space="preserve">Việt Ngọc </t>
  </si>
  <si>
    <t xml:space="preserve">Đông Hưng </t>
  </si>
  <si>
    <t xml:space="preserve">Yên Sơn </t>
  </si>
  <si>
    <t xml:space="preserve">Song Hồ </t>
  </si>
  <si>
    <t xml:space="preserve">Mai Đình </t>
  </si>
  <si>
    <t xml:space="preserve">Thị trấn Văn Quan </t>
  </si>
  <si>
    <t xml:space="preserve">Đông Quang </t>
  </si>
  <si>
    <t xml:space="preserve"> Đông Sơn </t>
  </si>
  <si>
    <t xml:space="preserve"> Thanh Hóa</t>
  </si>
  <si>
    <t xml:space="preserve">Thụy Lâm </t>
  </si>
  <si>
    <t xml:space="preserve">Đồng Tân </t>
  </si>
  <si>
    <t xml:space="preserve">34/67/38/14 Hà Huy Tập </t>
  </si>
  <si>
    <t xml:space="preserve">Bằng Hữu </t>
  </si>
  <si>
    <t xml:space="preserve"> Chi Lăng </t>
  </si>
  <si>
    <t xml:space="preserve">Phù Đổng </t>
  </si>
  <si>
    <t xml:space="preserve">Thọ Dân </t>
  </si>
  <si>
    <t xml:space="preserve"> Triệu Sơn </t>
  </si>
  <si>
    <t xml:space="preserve">Vân Nham </t>
  </si>
  <si>
    <t xml:space="preserve">Đồng Chum </t>
  </si>
  <si>
    <t xml:space="preserve"> Đà Bắc </t>
  </si>
  <si>
    <t xml:space="preserve">Hợp Đức </t>
  </si>
  <si>
    <t xml:space="preserve">Xuân Hương </t>
  </si>
  <si>
    <t xml:space="preserve">Vạn Ninh </t>
  </si>
  <si>
    <t xml:space="preserve"> Gia Bình </t>
  </si>
  <si>
    <t xml:space="preserve">An Lập </t>
  </si>
  <si>
    <t xml:space="preserve">Tân Thành </t>
  </si>
  <si>
    <t xml:space="preserve">Đô Lương </t>
  </si>
  <si>
    <t xml:space="preserve">Đôn Nhân </t>
  </si>
  <si>
    <t xml:space="preserve"> Sông Lô </t>
  </si>
  <si>
    <t xml:space="preserve"> Vĩnh Phúc</t>
  </si>
  <si>
    <t xml:space="preserve">Vũ Sơn </t>
  </si>
  <si>
    <t xml:space="preserve"> Bắc Sơn </t>
  </si>
  <si>
    <t xml:space="preserve">Vật Lại </t>
  </si>
  <si>
    <t xml:space="preserve"> Ba Vì </t>
  </si>
  <si>
    <t xml:space="preserve">Thanh Thủy </t>
  </si>
  <si>
    <t xml:space="preserve"> Thanh Chương </t>
  </si>
  <si>
    <t xml:space="preserve"> Nghệ An</t>
  </si>
  <si>
    <t xml:space="preserve"> Phú Bình </t>
  </si>
  <si>
    <t xml:space="preserve">Hùng Sơn </t>
  </si>
  <si>
    <t xml:space="preserve"> Tràng Định </t>
  </si>
  <si>
    <t xml:space="preserve">Bình Yên </t>
  </si>
  <si>
    <t xml:space="preserve">Phúc Sơn </t>
  </si>
  <si>
    <t xml:space="preserve">Minh Hòa </t>
  </si>
  <si>
    <t xml:space="preserve">Yên Phúc </t>
  </si>
  <si>
    <t xml:space="preserve">Trung Tiến </t>
  </si>
  <si>
    <t xml:space="preserve"> Quan Sơn </t>
  </si>
  <si>
    <t xml:space="preserve">Yên Bình </t>
  </si>
  <si>
    <t xml:space="preserve">Bình Phúc </t>
  </si>
  <si>
    <t xml:space="preserve">Quỳnh Lưu </t>
  </si>
  <si>
    <t xml:space="preserve"> Nho Quan </t>
  </si>
  <si>
    <t xml:space="preserve"> Ninh Bình</t>
  </si>
  <si>
    <t xml:space="preserve">Cảnh Hưng </t>
  </si>
  <si>
    <t xml:space="preserve">Mai Trung </t>
  </si>
  <si>
    <t xml:space="preserve">Yên Thắng </t>
  </si>
  <si>
    <t xml:space="preserve"> Lục Yên </t>
  </si>
  <si>
    <t xml:space="preserve"> Yên Bái</t>
  </si>
  <si>
    <t xml:space="preserve">Gia Lộc </t>
  </si>
  <si>
    <t xml:space="preserve">Bố Hạ </t>
  </si>
  <si>
    <t xml:space="preserve"> Yên Thế </t>
  </si>
  <si>
    <t xml:space="preserve">Tam Sơn </t>
  </si>
  <si>
    <t xml:space="preserve">Yên Lợi </t>
  </si>
  <si>
    <t xml:space="preserve"> Ý Yên </t>
  </si>
  <si>
    <t xml:space="preserve"> Nam Định</t>
  </si>
  <si>
    <t xml:space="preserve">Thiệu Công </t>
  </si>
  <si>
    <t xml:space="preserve"> Thiệu Hóa </t>
  </si>
  <si>
    <t xml:space="preserve"> Thanh Hóa </t>
  </si>
  <si>
    <t xml:space="preserve">Sông Ray </t>
  </si>
  <si>
    <t xml:space="preserve"> Cẩm Mỹ </t>
  </si>
  <si>
    <t xml:space="preserve"> Đồng Nai</t>
  </si>
  <si>
    <t xml:space="preserve">Việt Lập </t>
  </si>
  <si>
    <t xml:space="preserve">Xuân Khang </t>
  </si>
  <si>
    <t xml:space="preserve"> Như Thanh </t>
  </si>
  <si>
    <t>Xã/Phường/Thị trấn</t>
  </si>
  <si>
    <t>Quận/Huyện</t>
  </si>
  <si>
    <t>Tỉnh/Thành phố</t>
  </si>
  <si>
    <t>1. Xác định tổng số lao động</t>
  </si>
  <si>
    <t>2. Xác định số lượng nhân viên nam/nữ</t>
  </si>
  <si>
    <t>3. Xác định số nhân sự tuyển mới</t>
  </si>
  <si>
    <t>4. Xác định số nhân sự nghỉ việc</t>
  </si>
  <si>
    <t>2. Thể hiện số lượng nhân sự theo nhóm tuổi và giới tính</t>
  </si>
  <si>
    <t>3. Thể hiện trình độ nhân sự theo các chi nhánh</t>
  </si>
  <si>
    <t>4. Thể hiện các loại hợp đồng hiện tại theo các tháng</t>
  </si>
  <si>
    <t>7. Thể hiện số lượng nhân sự theo lí do nghỉ việc</t>
  </si>
  <si>
    <t>Chỉ số</t>
  </si>
  <si>
    <t>Biểu đồ</t>
  </si>
  <si>
    <t>Bảng điều khiển (Slicer)</t>
  </si>
  <si>
    <t>1. Chi nhánh</t>
  </si>
  <si>
    <t>2. Phòng ban/Bộ phận</t>
  </si>
  <si>
    <t>3. Tháng</t>
  </si>
  <si>
    <t>1.Thể hiện sự biến động số lượng nhân sự hiện tại, số tuyển được, số nghỉ việc theo tháng</t>
  </si>
  <si>
    <t>Distinct Count of MSNV</t>
  </si>
  <si>
    <t>Số nhân viên</t>
  </si>
  <si>
    <t>Row Labels</t>
  </si>
  <si>
    <t>Grand Total</t>
  </si>
  <si>
    <t>Số tuyển mới</t>
  </si>
  <si>
    <t>Số nghỉ việc</t>
  </si>
  <si>
    <t>Thg1</t>
  </si>
  <si>
    <t>Thg2</t>
  </si>
  <si>
    <t>Thg4</t>
  </si>
  <si>
    <t>Thg6</t>
  </si>
  <si>
    <t>Thg7</t>
  </si>
  <si>
    <t>45+</t>
  </si>
  <si>
    <t>Column Labels</t>
  </si>
  <si>
    <t>Thg3</t>
  </si>
  <si>
    <t>Thg5</t>
  </si>
  <si>
    <t>Thg8</t>
  </si>
  <si>
    <t>Count of MSNV</t>
  </si>
  <si>
    <t>Số nhân viên thực tế</t>
  </si>
  <si>
    <t>Số NV tăng mới</t>
  </si>
  <si>
    <t>Số NV nghỉ việc</t>
  </si>
  <si>
    <t>Nhóm thời gian làm việc</t>
  </si>
  <si>
    <t>6. Thể hiện tỉ trọng thâm niên công tác</t>
  </si>
  <si>
    <t>5. Thể hiện số lượng nhân sự theo tỉnh/thành phố</t>
  </si>
  <si>
    <t>Thg9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</si>
</sst>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6" x14ac:knownFonts="1">
    <font>
      <sz val="11"/>
      <color theme="1"/>
      <name val="Times New Roman"/>
      <family val="2"/>
      <charset val="163"/>
    </font>
    <font>
      <sz val="11"/>
      <color theme="1"/>
      <name val="Calibri"/>
      <family val="2"/>
      <charset val="163"/>
      <scheme val="minor"/>
    </font>
    <font>
      <b/>
      <sz val="11"/>
      <color theme="0"/>
      <name val="Calibri"/>
      <family val="2"/>
      <charset val="163"/>
      <scheme val="minor"/>
    </font>
    <font>
      <b/>
      <sz val="9"/>
      <color indexed="81"/>
      <name val="Tahoma"/>
      <family val="2"/>
    </font>
    <font>
      <sz val="9"/>
      <color indexed="81"/>
      <name val="Tahoma"/>
      <family val="2"/>
    </font>
    <font>
      <b/>
      <sz val="11"/>
      <color rgb="FFFF0000"/>
      <name val="Times New Roman"/>
      <family val="1"/>
    </font>
  </fonts>
  <fills count="4">
    <fill>
      <patternFill patternType="none"/>
    </fill>
    <fill>
      <patternFill patternType="gray125"/>
    </fill>
    <fill>
      <patternFill patternType="solid">
        <fgColor rgb="FF0070C0"/>
        <bgColor indexed="64"/>
      </patternFill>
    </fill>
    <fill>
      <patternFill patternType="solid">
        <fgColor theme="0" tint="-0.14999847407452621"/>
        <bgColor theme="0" tint="-0.14999847407452621"/>
      </patternFill>
    </fill>
  </fills>
  <borders count="11">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diagonal/>
    </border>
  </borders>
  <cellStyleXfs count="2">
    <xf numFmtId="0" fontId="0" fillId="0" borderId="0"/>
    <xf numFmtId="0" fontId="1" fillId="0" borderId="0"/>
  </cellStyleXfs>
  <cellXfs count="38">
    <xf numFmtId="0" fontId="0" fillId="0" borderId="0" xfId="0"/>
    <xf numFmtId="0" fontId="2" fillId="2" borderId="1" xfId="1" applyFont="1" applyFill="1" applyBorder="1" applyAlignment="1">
      <alignment horizontal="center" vertical="center" wrapText="1"/>
    </xf>
    <xf numFmtId="1" fontId="2" fillId="2" borderId="1" xfId="1" applyNumberFormat="1" applyFont="1" applyFill="1" applyBorder="1" applyAlignment="1">
      <alignment horizontal="center" vertical="center" wrapText="1"/>
    </xf>
    <xf numFmtId="0" fontId="1" fillId="0" borderId="0" xfId="1"/>
    <xf numFmtId="0" fontId="1" fillId="3" borderId="2" xfId="1" applyFill="1" applyBorder="1" applyAlignment="1">
      <alignment horizontal="center"/>
    </xf>
    <xf numFmtId="14" fontId="1" fillId="3" borderId="2" xfId="1" applyNumberFormat="1" applyFill="1" applyBorder="1" applyAlignment="1">
      <alignment horizontal="center"/>
    </xf>
    <xf numFmtId="14" fontId="1" fillId="3" borderId="2" xfId="1" applyNumberFormat="1" applyFill="1" applyBorder="1" applyAlignment="1">
      <alignment horizontal="left"/>
    </xf>
    <xf numFmtId="0" fontId="1" fillId="3" borderId="2" xfId="1" applyFill="1" applyBorder="1" applyAlignment="1">
      <alignment horizontal="left"/>
    </xf>
    <xf numFmtId="14" fontId="1" fillId="3" borderId="2" xfId="1" applyNumberFormat="1" applyFill="1" applyBorder="1" applyAlignment="1">
      <alignment horizontal="center" vertical="center"/>
    </xf>
    <xf numFmtId="0" fontId="1" fillId="3" borderId="2" xfId="1" applyFill="1" applyBorder="1" applyAlignment="1">
      <alignment horizontal="center" vertical="center"/>
    </xf>
    <xf numFmtId="0" fontId="1" fillId="3" borderId="2" xfId="1" applyFill="1" applyBorder="1" applyAlignment="1">
      <alignment horizontal="left" vertical="center"/>
    </xf>
    <xf numFmtId="0" fontId="1" fillId="0" borderId="0" xfId="1" applyAlignment="1">
      <alignment horizontal="center" vertical="center"/>
    </xf>
    <xf numFmtId="0" fontId="1" fillId="3" borderId="3" xfId="1" applyFill="1" applyBorder="1" applyAlignment="1">
      <alignment horizontal="center"/>
    </xf>
    <xf numFmtId="0" fontId="1" fillId="3" borderId="2" xfId="1" applyFill="1" applyBorder="1"/>
    <xf numFmtId="164" fontId="1" fillId="3" borderId="2" xfId="1" applyNumberFormat="1" applyFill="1" applyBorder="1" applyAlignment="1">
      <alignment horizontal="left"/>
    </xf>
    <xf numFmtId="164" fontId="1" fillId="3" borderId="2" xfId="1" applyNumberFormat="1" applyFill="1" applyBorder="1" applyAlignment="1">
      <alignment horizontal="center"/>
    </xf>
    <xf numFmtId="0" fontId="1" fillId="3" borderId="4" xfId="1" applyFill="1" applyBorder="1" applyAlignment="1">
      <alignment horizontal="left"/>
    </xf>
    <xf numFmtId="0" fontId="2" fillId="2" borderId="5" xfId="1" applyFont="1" applyFill="1" applyBorder="1" applyAlignment="1">
      <alignment horizontal="center" vertical="center" wrapText="1"/>
    </xf>
    <xf numFmtId="14" fontId="2" fillId="2" borderId="6" xfId="1" applyNumberFormat="1" applyFont="1" applyFill="1" applyBorder="1" applyAlignment="1">
      <alignment horizontal="center" vertical="center" wrapText="1"/>
    </xf>
    <xf numFmtId="1" fontId="2" fillId="2" borderId="6" xfId="1" applyNumberFormat="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6" xfId="1" applyFont="1" applyFill="1" applyBorder="1" applyAlignment="1">
      <alignment horizontal="left" vertical="center" wrapText="1"/>
    </xf>
    <xf numFmtId="1" fontId="2" fillId="2" borderId="7" xfId="1" applyNumberFormat="1" applyFont="1" applyFill="1" applyBorder="1" applyAlignment="1">
      <alignment horizontal="center" vertical="center" wrapText="1"/>
    </xf>
    <xf numFmtId="0" fontId="1" fillId="3" borderId="8" xfId="1" applyFill="1" applyBorder="1" applyAlignment="1">
      <alignment horizontal="center"/>
    </xf>
    <xf numFmtId="14" fontId="1" fillId="3" borderId="9" xfId="1" applyNumberFormat="1" applyFill="1" applyBorder="1" applyAlignment="1">
      <alignment horizontal="center"/>
    </xf>
    <xf numFmtId="0" fontId="1" fillId="3" borderId="9" xfId="1" applyFill="1" applyBorder="1" applyAlignment="1">
      <alignment horizontal="center"/>
    </xf>
    <xf numFmtId="14" fontId="1" fillId="3" borderId="9" xfId="1" applyNumberFormat="1" applyFill="1" applyBorder="1" applyAlignment="1">
      <alignment horizontal="left"/>
    </xf>
    <xf numFmtId="0" fontId="1" fillId="3" borderId="9" xfId="1" applyFill="1" applyBorder="1" applyAlignment="1">
      <alignment horizontal="left"/>
    </xf>
    <xf numFmtId="14" fontId="1" fillId="3" borderId="9" xfId="1" applyNumberFormat="1" applyFill="1" applyBorder="1" applyAlignment="1">
      <alignment horizontal="center" vertical="center"/>
    </xf>
    <xf numFmtId="0" fontId="1" fillId="3" borderId="9" xfId="1" applyFill="1" applyBorder="1" applyAlignment="1">
      <alignment horizontal="center" vertical="center"/>
    </xf>
    <xf numFmtId="0" fontId="1" fillId="3" borderId="10" xfId="1" applyFill="1" applyBorder="1" applyAlignment="1">
      <alignment horizontal="left"/>
    </xf>
    <xf numFmtId="0" fontId="0" fillId="0" borderId="0" xfId="0" applyAlignment="1">
      <alignment horizontal="left" vertical="center"/>
    </xf>
    <xf numFmtId="0" fontId="0" fillId="0" borderId="0" xfId="0" applyAlignment="1">
      <alignment horizontal="left" vertical="center" wrapText="1"/>
    </xf>
    <xf numFmtId="0" fontId="5" fillId="0" borderId="0" xfId="0" applyFont="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3" borderId="8" xfId="1" applyFont="1" applyFill="1" applyBorder="1" applyAlignment="1">
      <alignment horizontal="center"/>
    </xf>
  </cellXfs>
  <cellStyles count="2">
    <cellStyle name="Normal" xfId="0" builtinId="0"/>
    <cellStyle name="Normal 2" xfId="1" xr:uid="{DA054139-4592-47C7-9232-FEB9AA9C5FD8}"/>
  </cellStyles>
  <dxfs count="14091">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7"/>
        </patternFill>
      </fill>
    </dxf>
    <dxf>
      <fill>
        <patternFill>
          <bgColor theme="7"/>
        </patternFill>
      </fill>
    </dxf>
    <dxf>
      <fill>
        <patternFill>
          <bgColor theme="8" tint="0.79998168889431442"/>
        </patternFill>
      </fill>
    </dxf>
    <dxf>
      <fill>
        <patternFill>
          <bgColor theme="8" tint="0.79998168889431442"/>
        </patternFill>
      </fill>
    </dxf>
    <dxf>
      <fill>
        <patternFill>
          <bgColor theme="7"/>
        </patternFill>
      </fill>
    </dxf>
    <dxf>
      <fill>
        <patternFill>
          <bgColor theme="8" tint="0.79998168889431442"/>
        </patternFill>
      </fill>
    </dxf>
    <dxf>
      <fill>
        <patternFill>
          <bgColor theme="7"/>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lef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165" formatCode="dd/mm/yyyy"/>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right style="thin">
          <color indexed="64"/>
        </right>
        <top style="hair">
          <color indexed="64"/>
        </top>
        <bottom style="hair">
          <color indexed="64"/>
        </bottom>
        <vertical/>
        <horizontal/>
      </border>
    </dxf>
    <dxf>
      <border outline="0">
        <top style="hair">
          <color indexed="64"/>
        </top>
      </border>
    </dxf>
    <dxf>
      <border outline="0">
        <left style="thin">
          <color indexed="64"/>
        </left>
        <right style="thin">
          <color indexed="64"/>
        </right>
        <top style="thin">
          <color indexed="64"/>
        </top>
        <bottom style="hair">
          <color indexed="64"/>
        </bottom>
      </border>
    </dxf>
    <dxf>
      <border outline="0">
        <bottom style="hair">
          <color indexed="64"/>
        </bottom>
      </border>
    </dxf>
    <dxf>
      <font>
        <b/>
        <i val="0"/>
        <strike val="0"/>
        <condense val="0"/>
        <extend val="0"/>
        <outline val="0"/>
        <shadow val="0"/>
        <u val="none"/>
        <vertAlign val="baseline"/>
        <sz val="11"/>
        <color theme="0"/>
        <name val="Calibri"/>
        <family val="2"/>
        <charset val="163"/>
        <scheme val="minor"/>
      </font>
      <numFmt numFmtId="1" formatCode="0"/>
      <fill>
        <patternFill patternType="solid">
          <fgColor indexed="64"/>
          <bgColor rgb="FF0070C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z val="10"/>
        <color theme="7" tint="-0.499984740745262"/>
        <name val="Arial"/>
        <family val="2"/>
        <scheme val="none"/>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9CCD69F7-4711-4BFA-8901-87FCFEEF3361}">
      <tableStyleElement type="wholeTable" dxfId="14090"/>
      <tableStyleElement type="headerRow" dxfId="1408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rgb="FF002060"/>
            <name val="Arial"/>
            <family val="2"/>
          </font>
          <fill>
            <patternFill patternType="solid">
              <fgColor theme="4" tint="0.59999389629810485"/>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tích!Biến động NS tháng</c:name>
    <c:fmtId val="0"/>
  </c:pivotSource>
  <c:chart>
    <c:title>
      <c:tx>
        <c:rich>
          <a:bodyPr rot="0" spcFirstLastPara="1" vertOverflow="ellipsis" vert="horz" wrap="square" anchor="ctr" anchorCtr="1"/>
          <a:lstStyle/>
          <a:p>
            <a:pPr>
              <a:defRPr sz="105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050" b="1">
                <a:solidFill>
                  <a:srgbClr val="C00000"/>
                </a:solidFill>
                <a:latin typeface="Arial" panose="020B0604020202020204" pitchFamily="34" charset="0"/>
                <a:cs typeface="Arial" panose="020B0604020202020204" pitchFamily="34" charset="0"/>
              </a:rPr>
              <a:t>Biến</a:t>
            </a:r>
            <a:r>
              <a:rPr lang="en-US" sz="1050" b="1" baseline="0">
                <a:solidFill>
                  <a:srgbClr val="C00000"/>
                </a:solidFill>
                <a:latin typeface="Arial" panose="020B0604020202020204" pitchFamily="34" charset="0"/>
                <a:cs typeface="Arial" panose="020B0604020202020204" pitchFamily="34" charset="0"/>
              </a:rPr>
              <a:t> động nhân sự theo tháng</a:t>
            </a:r>
            <a:endParaRPr lang="en-US" sz="1050" b="1">
              <a:solidFill>
                <a:srgbClr val="C00000"/>
              </a:solidFill>
              <a:latin typeface="Arial" panose="020B0604020202020204" pitchFamily="34" charset="0"/>
              <a:cs typeface="Arial" panose="020B0604020202020204" pitchFamily="34" charset="0"/>
            </a:endParaRPr>
          </a:p>
        </c:rich>
      </c:tx>
      <c:layout>
        <c:manualLayout>
          <c:xMode val="edge"/>
          <c:yMode val="edge"/>
          <c:x val="0.63507015134038058"/>
          <c:y val="0"/>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02677060554337E-3"/>
          <c:y val="0.10055305765221437"/>
          <c:w val="0.9938697322939446"/>
          <c:h val="0.71413414949690213"/>
        </c:manualLayout>
      </c:layout>
      <c:barChart>
        <c:barDir val="col"/>
        <c:grouping val="clustered"/>
        <c:varyColors val="0"/>
        <c:ser>
          <c:idx val="0"/>
          <c:order val="0"/>
          <c:tx>
            <c:strRef>
              <c:f>'Phân tích'!$B$20</c:f>
              <c:strCache>
                <c:ptCount val="1"/>
                <c:pt idx="0">
                  <c:v>Số nhân viên thực tế</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tích'!$A$21:$A$30</c:f>
              <c:strCache>
                <c:ptCount val="9"/>
                <c:pt idx="0">
                  <c:v>Thg1</c:v>
                </c:pt>
                <c:pt idx="1">
                  <c:v>Thg2</c:v>
                </c:pt>
                <c:pt idx="2">
                  <c:v>Thg3</c:v>
                </c:pt>
                <c:pt idx="3">
                  <c:v>Thg4</c:v>
                </c:pt>
                <c:pt idx="4">
                  <c:v>Thg5</c:v>
                </c:pt>
                <c:pt idx="5">
                  <c:v>Thg6</c:v>
                </c:pt>
                <c:pt idx="6">
                  <c:v>Thg7</c:v>
                </c:pt>
                <c:pt idx="7">
                  <c:v>Thg8</c:v>
                </c:pt>
                <c:pt idx="8">
                  <c:v>Thg9</c:v>
                </c:pt>
              </c:strCache>
            </c:strRef>
          </c:cat>
          <c:val>
            <c:numRef>
              <c:f>'Phân tích'!$B$21:$B$30</c:f>
              <c:numCache>
                <c:formatCode>General</c:formatCode>
                <c:ptCount val="9"/>
                <c:pt idx="0">
                  <c:v>127</c:v>
                </c:pt>
                <c:pt idx="1">
                  <c:v>128</c:v>
                </c:pt>
                <c:pt idx="2">
                  <c:v>128</c:v>
                </c:pt>
                <c:pt idx="3">
                  <c:v>132</c:v>
                </c:pt>
                <c:pt idx="4">
                  <c:v>136</c:v>
                </c:pt>
                <c:pt idx="5">
                  <c:v>142</c:v>
                </c:pt>
                <c:pt idx="6">
                  <c:v>145</c:v>
                </c:pt>
                <c:pt idx="7">
                  <c:v>145</c:v>
                </c:pt>
                <c:pt idx="8">
                  <c:v>77</c:v>
                </c:pt>
              </c:numCache>
            </c:numRef>
          </c:val>
          <c:extLst>
            <c:ext xmlns:c16="http://schemas.microsoft.com/office/drawing/2014/chart" uri="{C3380CC4-5D6E-409C-BE32-E72D297353CC}">
              <c16:uniqueId val="{00000000-444F-4F95-A568-AD5FEE99D032}"/>
            </c:ext>
          </c:extLst>
        </c:ser>
        <c:ser>
          <c:idx val="1"/>
          <c:order val="1"/>
          <c:tx>
            <c:strRef>
              <c:f>'Phân tích'!$C$20</c:f>
              <c:strCache>
                <c:ptCount val="1"/>
                <c:pt idx="0">
                  <c:v>Số NV tăng mới</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tích'!$A$21:$A$30</c:f>
              <c:strCache>
                <c:ptCount val="9"/>
                <c:pt idx="0">
                  <c:v>Thg1</c:v>
                </c:pt>
                <c:pt idx="1">
                  <c:v>Thg2</c:v>
                </c:pt>
                <c:pt idx="2">
                  <c:v>Thg3</c:v>
                </c:pt>
                <c:pt idx="3">
                  <c:v>Thg4</c:v>
                </c:pt>
                <c:pt idx="4">
                  <c:v>Thg5</c:v>
                </c:pt>
                <c:pt idx="5">
                  <c:v>Thg6</c:v>
                </c:pt>
                <c:pt idx="6">
                  <c:v>Thg7</c:v>
                </c:pt>
                <c:pt idx="7">
                  <c:v>Thg8</c:v>
                </c:pt>
                <c:pt idx="8">
                  <c:v>Thg9</c:v>
                </c:pt>
              </c:strCache>
            </c:strRef>
          </c:cat>
          <c:val>
            <c:numRef>
              <c:f>'Phân tích'!$C$21:$C$30</c:f>
              <c:numCache>
                <c:formatCode>General</c:formatCode>
                <c:ptCount val="9"/>
                <c:pt idx="0">
                  <c:v>1</c:v>
                </c:pt>
                <c:pt idx="1">
                  <c:v>3</c:v>
                </c:pt>
                <c:pt idx="2">
                  <c:v>2</c:v>
                </c:pt>
                <c:pt idx="3">
                  <c:v>4</c:v>
                </c:pt>
                <c:pt idx="4">
                  <c:v>5</c:v>
                </c:pt>
                <c:pt idx="5">
                  <c:v>6</c:v>
                </c:pt>
                <c:pt idx="6">
                  <c:v>5</c:v>
                </c:pt>
                <c:pt idx="7">
                  <c:v>5</c:v>
                </c:pt>
                <c:pt idx="8">
                  <c:v>5</c:v>
                </c:pt>
              </c:numCache>
            </c:numRef>
          </c:val>
          <c:extLst>
            <c:ext xmlns:c16="http://schemas.microsoft.com/office/drawing/2014/chart" uri="{C3380CC4-5D6E-409C-BE32-E72D297353CC}">
              <c16:uniqueId val="{00000001-444F-4F95-A568-AD5FEE99D032}"/>
            </c:ext>
          </c:extLst>
        </c:ser>
        <c:ser>
          <c:idx val="2"/>
          <c:order val="2"/>
          <c:tx>
            <c:strRef>
              <c:f>'Phân tích'!$D$20</c:f>
              <c:strCache>
                <c:ptCount val="1"/>
                <c:pt idx="0">
                  <c:v>Số NV nghỉ việc</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tích'!$A$21:$A$30</c:f>
              <c:strCache>
                <c:ptCount val="9"/>
                <c:pt idx="0">
                  <c:v>Thg1</c:v>
                </c:pt>
                <c:pt idx="1">
                  <c:v>Thg2</c:v>
                </c:pt>
                <c:pt idx="2">
                  <c:v>Thg3</c:v>
                </c:pt>
                <c:pt idx="3">
                  <c:v>Thg4</c:v>
                </c:pt>
                <c:pt idx="4">
                  <c:v>Thg5</c:v>
                </c:pt>
                <c:pt idx="5">
                  <c:v>Thg6</c:v>
                </c:pt>
                <c:pt idx="6">
                  <c:v>Thg7</c:v>
                </c:pt>
                <c:pt idx="7">
                  <c:v>Thg8</c:v>
                </c:pt>
                <c:pt idx="8">
                  <c:v>Thg9</c:v>
                </c:pt>
              </c:strCache>
            </c:strRef>
          </c:cat>
          <c:val>
            <c:numRef>
              <c:f>'Phân tích'!$D$21:$D$30</c:f>
              <c:numCache>
                <c:formatCode>General</c:formatCode>
                <c:ptCount val="9"/>
                <c:pt idx="0">
                  <c:v>2</c:v>
                </c:pt>
                <c:pt idx="1">
                  <c:v>2</c:v>
                </c:pt>
                <c:pt idx="3">
                  <c:v>1</c:v>
                </c:pt>
                <c:pt idx="5">
                  <c:v>2</c:v>
                </c:pt>
                <c:pt idx="6">
                  <c:v>1</c:v>
                </c:pt>
                <c:pt idx="7">
                  <c:v>1</c:v>
                </c:pt>
              </c:numCache>
            </c:numRef>
          </c:val>
          <c:extLst>
            <c:ext xmlns:c16="http://schemas.microsoft.com/office/drawing/2014/chart" uri="{C3380CC4-5D6E-409C-BE32-E72D297353CC}">
              <c16:uniqueId val="{00000002-444F-4F95-A568-AD5FEE99D032}"/>
            </c:ext>
          </c:extLst>
        </c:ser>
        <c:dLbls>
          <c:dLblPos val="outEnd"/>
          <c:showLegendKey val="0"/>
          <c:showVal val="1"/>
          <c:showCatName val="0"/>
          <c:showSerName val="0"/>
          <c:showPercent val="0"/>
          <c:showBubbleSize val="0"/>
        </c:dLbls>
        <c:gapWidth val="219"/>
        <c:overlap val="100"/>
        <c:axId val="2033897615"/>
        <c:axId val="2033903439"/>
      </c:barChart>
      <c:catAx>
        <c:axId val="203389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3439"/>
        <c:crosses val="autoZero"/>
        <c:auto val="1"/>
        <c:lblAlgn val="ctr"/>
        <c:lblOffset val="100"/>
        <c:noMultiLvlLbl val="0"/>
      </c:catAx>
      <c:valAx>
        <c:axId val="2033903439"/>
        <c:scaling>
          <c:orientation val="minMax"/>
        </c:scaling>
        <c:delete val="1"/>
        <c:axPos val="l"/>
        <c:numFmt formatCode="General" sourceLinked="1"/>
        <c:majorTickMark val="none"/>
        <c:minorTickMark val="none"/>
        <c:tickLblPos val="nextTo"/>
        <c:crossAx val="2033897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tích!Giới tính theo nhóm tuổi</c:name>
    <c:fmtId val="0"/>
  </c:pivotSource>
  <c:chart>
    <c:title>
      <c:tx>
        <c:rich>
          <a:bodyPr rot="0" spcFirstLastPara="1" vertOverflow="ellipsis" vert="horz" wrap="square" anchor="ctr" anchorCtr="1"/>
          <a:lstStyle/>
          <a:p>
            <a:pPr>
              <a:defRPr sz="1050" b="1" i="0" u="none" strike="noStrike" kern="1200" spc="0" baseline="0">
                <a:solidFill>
                  <a:srgbClr val="C00000"/>
                </a:solidFill>
                <a:latin typeface="Arial" panose="020B0604020202020204" pitchFamily="34" charset="0"/>
                <a:ea typeface="+mn-ea"/>
                <a:cs typeface="Arial" panose="020B0604020202020204" pitchFamily="34" charset="0"/>
              </a:defRPr>
            </a:pPr>
            <a:r>
              <a:rPr lang="en-US" sz="1050" b="1">
                <a:solidFill>
                  <a:srgbClr val="C00000"/>
                </a:solidFill>
                <a:latin typeface="Arial" panose="020B0604020202020204" pitchFamily="34" charset="0"/>
                <a:cs typeface="Arial" panose="020B0604020202020204" pitchFamily="34" charset="0"/>
              </a:rPr>
              <a:t>Nhân</a:t>
            </a:r>
            <a:r>
              <a:rPr lang="en-US" sz="1050" b="1" baseline="0">
                <a:solidFill>
                  <a:srgbClr val="C00000"/>
                </a:solidFill>
                <a:latin typeface="Arial" panose="020B0604020202020204" pitchFamily="34" charset="0"/>
                <a:cs typeface="Arial" panose="020B0604020202020204" pitchFamily="34" charset="0"/>
              </a:rPr>
              <a:t> sự theo nhóm tuổi và giới tính</a:t>
            </a:r>
            <a:endParaRPr lang="en-US" sz="1050" b="1">
              <a:solidFill>
                <a:srgbClr val="C00000"/>
              </a:solidFill>
              <a:latin typeface="Arial" panose="020B0604020202020204" pitchFamily="34" charset="0"/>
              <a:cs typeface="Arial" panose="020B0604020202020204" pitchFamily="34" charset="0"/>
            </a:endParaRPr>
          </a:p>
        </c:rich>
      </c:tx>
      <c:layout>
        <c:manualLayout>
          <c:xMode val="edge"/>
          <c:yMode val="edge"/>
          <c:x val="0.35489477938301234"/>
          <c:y val="0"/>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333333333332E-3"/>
          <c:y val="0.12403104139956497"/>
          <c:w val="0.98888888888888893"/>
          <c:h val="0.5584950683282992"/>
        </c:manualLayout>
      </c:layout>
      <c:barChart>
        <c:barDir val="col"/>
        <c:grouping val="clustered"/>
        <c:varyColors val="0"/>
        <c:ser>
          <c:idx val="0"/>
          <c:order val="0"/>
          <c:tx>
            <c:strRef>
              <c:f>'Phân tích'!$B$32:$B$33</c:f>
              <c:strCache>
                <c:ptCount val="1"/>
                <c:pt idx="0">
                  <c:v>Nam</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tích'!$A$34:$A$37</c:f>
              <c:strCache>
                <c:ptCount val="3"/>
                <c:pt idx="0">
                  <c:v>&lt;30</c:v>
                </c:pt>
                <c:pt idx="1">
                  <c:v>30 - 45</c:v>
                </c:pt>
                <c:pt idx="2">
                  <c:v>45+</c:v>
                </c:pt>
              </c:strCache>
            </c:strRef>
          </c:cat>
          <c:val>
            <c:numRef>
              <c:f>'Phân tích'!$B$34:$B$37</c:f>
              <c:numCache>
                <c:formatCode>General</c:formatCode>
                <c:ptCount val="3"/>
                <c:pt idx="0">
                  <c:v>59</c:v>
                </c:pt>
                <c:pt idx="1">
                  <c:v>24</c:v>
                </c:pt>
                <c:pt idx="2">
                  <c:v>1</c:v>
                </c:pt>
              </c:numCache>
            </c:numRef>
          </c:val>
          <c:extLst>
            <c:ext xmlns:c16="http://schemas.microsoft.com/office/drawing/2014/chart" uri="{C3380CC4-5D6E-409C-BE32-E72D297353CC}">
              <c16:uniqueId val="{00000000-571F-49A7-AB13-62008A52641E}"/>
            </c:ext>
          </c:extLst>
        </c:ser>
        <c:ser>
          <c:idx val="1"/>
          <c:order val="1"/>
          <c:tx>
            <c:strRef>
              <c:f>'Phân tích'!$C$32:$C$33</c:f>
              <c:strCache>
                <c:ptCount val="1"/>
                <c:pt idx="0">
                  <c:v>Nữ</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tích'!$A$34:$A$37</c:f>
              <c:strCache>
                <c:ptCount val="3"/>
                <c:pt idx="0">
                  <c:v>&lt;30</c:v>
                </c:pt>
                <c:pt idx="1">
                  <c:v>30 - 45</c:v>
                </c:pt>
                <c:pt idx="2">
                  <c:v>45+</c:v>
                </c:pt>
              </c:strCache>
            </c:strRef>
          </c:cat>
          <c:val>
            <c:numRef>
              <c:f>'Phân tích'!$C$34:$C$37</c:f>
              <c:numCache>
                <c:formatCode>General</c:formatCode>
                <c:ptCount val="3"/>
                <c:pt idx="0">
                  <c:v>50</c:v>
                </c:pt>
                <c:pt idx="1">
                  <c:v>27</c:v>
                </c:pt>
                <c:pt idx="2">
                  <c:v>1</c:v>
                </c:pt>
              </c:numCache>
            </c:numRef>
          </c:val>
          <c:extLst>
            <c:ext xmlns:c16="http://schemas.microsoft.com/office/drawing/2014/chart" uri="{C3380CC4-5D6E-409C-BE32-E72D297353CC}">
              <c16:uniqueId val="{00000001-BC84-4ED4-93F2-50A67B81406D}"/>
            </c:ext>
          </c:extLst>
        </c:ser>
        <c:dLbls>
          <c:showLegendKey val="0"/>
          <c:showVal val="0"/>
          <c:showCatName val="0"/>
          <c:showSerName val="0"/>
          <c:showPercent val="0"/>
          <c:showBubbleSize val="0"/>
        </c:dLbls>
        <c:gapWidth val="219"/>
        <c:axId val="2033888463"/>
        <c:axId val="2033903023"/>
      </c:barChart>
      <c:catAx>
        <c:axId val="203388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3903023"/>
        <c:crosses val="autoZero"/>
        <c:auto val="1"/>
        <c:lblAlgn val="ctr"/>
        <c:lblOffset val="100"/>
        <c:noMultiLvlLbl val="0"/>
      </c:catAx>
      <c:valAx>
        <c:axId val="2033903023"/>
        <c:scaling>
          <c:orientation val="minMax"/>
        </c:scaling>
        <c:delete val="1"/>
        <c:axPos val="l"/>
        <c:numFmt formatCode="General" sourceLinked="1"/>
        <c:majorTickMark val="none"/>
        <c:minorTickMark val="none"/>
        <c:tickLblPos val="nextTo"/>
        <c:crossAx val="203388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tích!Hợp đồng theo tháng</c:name>
    <c:fmtId val="0"/>
  </c:pivotSource>
  <c:chart>
    <c:title>
      <c:tx>
        <c:rich>
          <a:bodyPr rot="0" spcFirstLastPara="1" vertOverflow="ellipsis" vert="horz" wrap="square" anchor="ctr" anchorCtr="1"/>
          <a:lstStyle/>
          <a:p>
            <a:pPr>
              <a:defRPr sz="1000" b="1" i="0" u="none" strike="noStrike" kern="1200" cap="all" spc="50" baseline="0">
                <a:solidFill>
                  <a:srgbClr val="C00000"/>
                </a:solidFill>
                <a:latin typeface="+mn-lt"/>
                <a:ea typeface="+mn-ea"/>
                <a:cs typeface="+mn-cs"/>
              </a:defRPr>
            </a:pPr>
            <a:r>
              <a:rPr lang="en-US" sz="1000">
                <a:solidFill>
                  <a:srgbClr val="C00000"/>
                </a:solidFill>
                <a:latin typeface="Arial" panose="020B0604020202020204" pitchFamily="34" charset="0"/>
                <a:cs typeface="Arial" panose="020B0604020202020204" pitchFamily="34" charset="0"/>
              </a:rPr>
              <a:t>Số</a:t>
            </a:r>
            <a:r>
              <a:rPr lang="en-US" sz="1000" baseline="0">
                <a:solidFill>
                  <a:srgbClr val="C00000"/>
                </a:solidFill>
                <a:latin typeface="Arial" panose="020B0604020202020204" pitchFamily="34" charset="0"/>
                <a:cs typeface="Arial" panose="020B0604020202020204" pitchFamily="34" charset="0"/>
              </a:rPr>
              <a:t> lượng hợp đồng lao động theo chi nhánh</a:t>
            </a:r>
            <a:endParaRPr lang="en-US" sz="1000">
              <a:solidFill>
                <a:srgbClr val="C00000"/>
              </a:solidFill>
              <a:latin typeface="Arial" panose="020B0604020202020204" pitchFamily="34" charset="0"/>
              <a:cs typeface="Arial" panose="020B0604020202020204" pitchFamily="34" charset="0"/>
            </a:endParaRPr>
          </a:p>
        </c:rich>
      </c:tx>
      <c:layout>
        <c:manualLayout>
          <c:xMode val="edge"/>
          <c:yMode val="edge"/>
          <c:x val="0.25460073533559846"/>
          <c:y val="5.0987880140742608E-3"/>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rgbClr val="C00000"/>
              </a:solidFill>
              <a:latin typeface="+mn-lt"/>
              <a:ea typeface="+mn-ea"/>
              <a:cs typeface="+mn-cs"/>
            </a:defRPr>
          </a:pPr>
          <a:endParaRPr lang="en-US"/>
        </a:p>
      </c:txPr>
    </c:title>
    <c:autoTitleDeleted val="0"/>
    <c:pivotFmts>
      <c:pivotFmt>
        <c:idx val="0"/>
        <c:spPr>
          <a:solidFill>
            <a:schemeClr val="accent2">
              <a:alpha val="74000"/>
            </a:schemeClr>
          </a:solidFill>
          <a:ln>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74000"/>
            </a:schemeClr>
          </a:solidFill>
          <a:ln w="25400">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74000"/>
            </a:schemeClr>
          </a:solidFill>
          <a:ln w="25400">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74000"/>
            </a:schemeClr>
          </a:solidFill>
          <a:ln w="25400">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74000"/>
            </a:schemeClr>
          </a:solidFill>
          <a:ln w="25400">
            <a:noFill/>
          </a:ln>
          <a:effectLst>
            <a:innerShdw blurRad="114300">
              <a:schemeClr val="accent2">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alpha val="74000"/>
            </a:schemeClr>
          </a:solidFill>
          <a:ln>
            <a:noFill/>
          </a:ln>
          <a:effectLst>
            <a:innerShdw blurRad="114300">
              <a:schemeClr val="accent2">
                <a:lumMod val="60000"/>
                <a:lumMod val="75000"/>
              </a:schemeClr>
            </a:innerShdw>
          </a:effectLst>
        </c:spPr>
        <c:dLbl>
          <c:idx val="0"/>
          <c:layout>
            <c:manualLayout>
              <c:x val="1.5518908935164565E-2"/>
              <c:y val="-1.529636404222287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74000"/>
            </a:schemeClr>
          </a:solidFill>
          <a:ln>
            <a:noFill/>
          </a:ln>
          <a:effectLst>
            <a:innerShdw blurRad="114300">
              <a:schemeClr val="accent6">
                <a:lumMod val="75000"/>
              </a:schemeClr>
            </a:innerShdw>
          </a:effectLst>
        </c:spPr>
        <c:dLbl>
          <c:idx val="0"/>
          <c:layout>
            <c:manualLayout>
              <c:x val="0"/>
              <c:y val="1.01975760281485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15372619797525E-2"/>
          <c:y val="8.5335701067692907E-2"/>
          <c:w val="0.92056925476040496"/>
          <c:h val="0.67974597783630308"/>
        </c:manualLayout>
      </c:layout>
      <c:areaChart>
        <c:grouping val="stacked"/>
        <c:varyColors val="0"/>
        <c:ser>
          <c:idx val="0"/>
          <c:order val="0"/>
          <c:tx>
            <c:strRef>
              <c:f>'Phân tích'!$B$50:$B$51</c:f>
              <c:strCache>
                <c:ptCount val="1"/>
                <c:pt idx="0">
                  <c:v>Thử việc</c:v>
                </c:pt>
              </c:strCache>
            </c:strRef>
          </c:tx>
          <c:spPr>
            <a:solidFill>
              <a:schemeClr val="accent2">
                <a:alpha val="74000"/>
              </a:schemeClr>
            </a:solidFill>
            <a:ln>
              <a:noFill/>
            </a:ln>
            <a:effectLst>
              <a:innerShdw blurRad="114300">
                <a:schemeClr val="accent2">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tích'!$B$52:$B$61</c:f>
              <c:numCache>
                <c:formatCode>General</c:formatCode>
                <c:ptCount val="9"/>
                <c:pt idx="0">
                  <c:v>3</c:v>
                </c:pt>
                <c:pt idx="1">
                  <c:v>4</c:v>
                </c:pt>
                <c:pt idx="2">
                  <c:v>4</c:v>
                </c:pt>
                <c:pt idx="3">
                  <c:v>4</c:v>
                </c:pt>
                <c:pt idx="4">
                  <c:v>6</c:v>
                </c:pt>
                <c:pt idx="5">
                  <c:v>8</c:v>
                </c:pt>
                <c:pt idx="6">
                  <c:v>7</c:v>
                </c:pt>
                <c:pt idx="7">
                  <c:v>7</c:v>
                </c:pt>
                <c:pt idx="8">
                  <c:v>7</c:v>
                </c:pt>
              </c:numCache>
            </c:numRef>
          </c:val>
          <c:extLst>
            <c:ext xmlns:c16="http://schemas.microsoft.com/office/drawing/2014/chart" uri="{C3380CC4-5D6E-409C-BE32-E72D297353CC}">
              <c16:uniqueId val="{00000000-194D-4243-9811-FC8679BA3DA2}"/>
            </c:ext>
          </c:extLst>
        </c:ser>
        <c:ser>
          <c:idx val="1"/>
          <c:order val="1"/>
          <c:tx>
            <c:strRef>
              <c:f>'Phân tích'!$C$50:$C$51</c:f>
              <c:strCache>
                <c:ptCount val="1"/>
                <c:pt idx="0">
                  <c:v>12 tháng</c:v>
                </c:pt>
              </c:strCache>
            </c:strRef>
          </c:tx>
          <c:spPr>
            <a:solidFill>
              <a:schemeClr val="accent4">
                <a:alpha val="74000"/>
              </a:schemeClr>
            </a:solidFill>
            <a:ln w="25400">
              <a:noFill/>
            </a:ln>
            <a:effectLst>
              <a:innerShdw blurRad="114300">
                <a:schemeClr val="accent4">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tích'!$C$52:$C$61</c:f>
              <c:numCache>
                <c:formatCode>General</c:formatCode>
                <c:ptCount val="9"/>
                <c:pt idx="0">
                  <c:v>64</c:v>
                </c:pt>
                <c:pt idx="1">
                  <c:v>63</c:v>
                </c:pt>
                <c:pt idx="2">
                  <c:v>63</c:v>
                </c:pt>
                <c:pt idx="3">
                  <c:v>65</c:v>
                </c:pt>
                <c:pt idx="4">
                  <c:v>65</c:v>
                </c:pt>
                <c:pt idx="5">
                  <c:v>66</c:v>
                </c:pt>
                <c:pt idx="6">
                  <c:v>69</c:v>
                </c:pt>
                <c:pt idx="7">
                  <c:v>69</c:v>
                </c:pt>
                <c:pt idx="8">
                  <c:v>63</c:v>
                </c:pt>
              </c:numCache>
            </c:numRef>
          </c:val>
          <c:extLst>
            <c:ext xmlns:c16="http://schemas.microsoft.com/office/drawing/2014/chart" uri="{C3380CC4-5D6E-409C-BE32-E72D297353CC}">
              <c16:uniqueId val="{00000002-2F7A-45D9-BD1E-C55ECD1896B9}"/>
            </c:ext>
          </c:extLst>
        </c:ser>
        <c:ser>
          <c:idx val="2"/>
          <c:order val="2"/>
          <c:tx>
            <c:strRef>
              <c:f>'Phân tích'!$D$50:$D$51</c:f>
              <c:strCache>
                <c:ptCount val="1"/>
                <c:pt idx="0">
                  <c:v>24 tháng</c:v>
                </c:pt>
              </c:strCache>
            </c:strRef>
          </c:tx>
          <c:spPr>
            <a:solidFill>
              <a:schemeClr val="accent6">
                <a:alpha val="74000"/>
              </a:schemeClr>
            </a:solidFill>
            <a:ln w="25400">
              <a:noFill/>
            </a:ln>
            <a:effectLst>
              <a:innerShdw blurRad="114300">
                <a:schemeClr val="accent6">
                  <a:lumMod val="75000"/>
                </a:schemeClr>
              </a:innerShdw>
            </a:effectLst>
          </c:spPr>
          <c:dPt>
            <c:idx val="2"/>
            <c:bubble3D val="0"/>
            <c:spPr>
              <a:solidFill>
                <a:schemeClr val="accent6">
                  <a:alpha val="74000"/>
                </a:schemeClr>
              </a:solidFill>
              <a:ln>
                <a:noFill/>
              </a:ln>
              <a:effectLst>
                <a:innerShdw blurRad="114300">
                  <a:schemeClr val="accent6">
                    <a:lumMod val="75000"/>
                  </a:schemeClr>
                </a:innerShdw>
              </a:effectLst>
            </c:spPr>
            <c:extLst>
              <c:ext xmlns:c16="http://schemas.microsoft.com/office/drawing/2014/chart" uri="{C3380CC4-5D6E-409C-BE32-E72D297353CC}">
                <c16:uniqueId val="{00000001-BAAB-4709-83F4-4800149E2BCA}"/>
              </c:ext>
            </c:extLst>
          </c:dPt>
          <c:dLbls>
            <c:dLbl>
              <c:idx val="2"/>
              <c:layout>
                <c:manualLayout>
                  <c:x val="0"/>
                  <c:y val="1.01975760281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AB-4709-83F4-4800149E2B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tích'!$D$52:$D$61</c:f>
              <c:numCache>
                <c:formatCode>General</c:formatCode>
                <c:ptCount val="9"/>
                <c:pt idx="0">
                  <c:v>13</c:v>
                </c:pt>
                <c:pt idx="1">
                  <c:v>12</c:v>
                </c:pt>
                <c:pt idx="2">
                  <c:v>10</c:v>
                </c:pt>
                <c:pt idx="3">
                  <c:v>10</c:v>
                </c:pt>
                <c:pt idx="4">
                  <c:v>9</c:v>
                </c:pt>
                <c:pt idx="5">
                  <c:v>10</c:v>
                </c:pt>
                <c:pt idx="6">
                  <c:v>7</c:v>
                </c:pt>
                <c:pt idx="7">
                  <c:v>5</c:v>
                </c:pt>
                <c:pt idx="8">
                  <c:v>1</c:v>
                </c:pt>
              </c:numCache>
            </c:numRef>
          </c:val>
          <c:extLst>
            <c:ext xmlns:c16="http://schemas.microsoft.com/office/drawing/2014/chart" uri="{C3380CC4-5D6E-409C-BE32-E72D297353CC}">
              <c16:uniqueId val="{00000003-2F7A-45D9-BD1E-C55ECD1896B9}"/>
            </c:ext>
          </c:extLst>
        </c:ser>
        <c:ser>
          <c:idx val="3"/>
          <c:order val="3"/>
          <c:tx>
            <c:strRef>
              <c:f>'Phân tích'!$E$50:$E$51</c:f>
              <c:strCache>
                <c:ptCount val="1"/>
                <c:pt idx="0">
                  <c:v>36 tháng</c:v>
                </c:pt>
              </c:strCache>
            </c:strRef>
          </c:tx>
          <c:spPr>
            <a:solidFill>
              <a:schemeClr val="accent2">
                <a:lumMod val="60000"/>
                <a:alpha val="74000"/>
              </a:schemeClr>
            </a:solidFill>
            <a:ln w="25400">
              <a:noFill/>
            </a:ln>
            <a:effectLst>
              <a:innerShdw blurRad="114300">
                <a:schemeClr val="accent2">
                  <a:lumMod val="60000"/>
                  <a:lumMod val="75000"/>
                </a:schemeClr>
              </a:innerShdw>
            </a:effectLst>
          </c:spPr>
          <c:dPt>
            <c:idx val="0"/>
            <c:bubble3D val="0"/>
            <c:spPr>
              <a:solidFill>
                <a:schemeClr val="accent2">
                  <a:lumMod val="60000"/>
                  <a:alpha val="74000"/>
                </a:schemeClr>
              </a:solidFill>
              <a:ln>
                <a:noFill/>
              </a:ln>
              <a:effectLst>
                <a:innerShdw blurRad="114300">
                  <a:schemeClr val="accent2">
                    <a:lumMod val="60000"/>
                    <a:lumMod val="75000"/>
                  </a:schemeClr>
                </a:innerShdw>
              </a:effectLst>
            </c:spPr>
            <c:extLst>
              <c:ext xmlns:c16="http://schemas.microsoft.com/office/drawing/2014/chart" uri="{C3380CC4-5D6E-409C-BE32-E72D297353CC}">
                <c16:uniqueId val="{00000003-BAAB-4709-83F4-4800149E2BCA}"/>
              </c:ext>
            </c:extLst>
          </c:dPt>
          <c:dLbls>
            <c:dLbl>
              <c:idx val="0"/>
              <c:layout>
                <c:manualLayout>
                  <c:x val="1.5518908935164565E-2"/>
                  <c:y val="-1.5296364042222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AB-4709-83F4-4800149E2B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tích'!$E$52:$E$61</c:f>
              <c:numCache>
                <c:formatCode>General</c:formatCode>
                <c:ptCount val="9"/>
                <c:pt idx="0">
                  <c:v>6</c:v>
                </c:pt>
                <c:pt idx="1">
                  <c:v>5</c:v>
                </c:pt>
                <c:pt idx="2">
                  <c:v>5</c:v>
                </c:pt>
                <c:pt idx="3">
                  <c:v>5</c:v>
                </c:pt>
                <c:pt idx="4">
                  <c:v>5</c:v>
                </c:pt>
                <c:pt idx="5">
                  <c:v>5</c:v>
                </c:pt>
                <c:pt idx="6">
                  <c:v>5</c:v>
                </c:pt>
                <c:pt idx="7">
                  <c:v>6</c:v>
                </c:pt>
              </c:numCache>
            </c:numRef>
          </c:val>
          <c:extLst>
            <c:ext xmlns:c16="http://schemas.microsoft.com/office/drawing/2014/chart" uri="{C3380CC4-5D6E-409C-BE32-E72D297353CC}">
              <c16:uniqueId val="{00000009-2F7A-45D9-BD1E-C55ECD1896B9}"/>
            </c:ext>
          </c:extLst>
        </c:ser>
        <c:ser>
          <c:idx val="4"/>
          <c:order val="4"/>
          <c:tx>
            <c:strRef>
              <c:f>'Phân tích'!$F$50:$F$51</c:f>
              <c:strCache>
                <c:ptCount val="1"/>
                <c:pt idx="0">
                  <c:v>Không xác định</c:v>
                </c:pt>
              </c:strCache>
            </c:strRef>
          </c:tx>
          <c:spPr>
            <a:solidFill>
              <a:schemeClr val="accent4">
                <a:lumMod val="60000"/>
                <a:alpha val="74000"/>
              </a:schemeClr>
            </a:solidFill>
            <a:ln w="25400">
              <a:noFill/>
            </a:ln>
            <a:effectLst>
              <a:innerShdw blurRad="114300">
                <a:schemeClr val="accent4">
                  <a:lumMod val="60000"/>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60000"/>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tích'!$F$52:$F$61</c:f>
              <c:numCache>
                <c:formatCode>General</c:formatCode>
                <c:ptCount val="9"/>
                <c:pt idx="0">
                  <c:v>41</c:v>
                </c:pt>
                <c:pt idx="1">
                  <c:v>44</c:v>
                </c:pt>
                <c:pt idx="2">
                  <c:v>46</c:v>
                </c:pt>
                <c:pt idx="3">
                  <c:v>48</c:v>
                </c:pt>
                <c:pt idx="4">
                  <c:v>51</c:v>
                </c:pt>
                <c:pt idx="5">
                  <c:v>53</c:v>
                </c:pt>
                <c:pt idx="6">
                  <c:v>57</c:v>
                </c:pt>
                <c:pt idx="7">
                  <c:v>82</c:v>
                </c:pt>
                <c:pt idx="8">
                  <c:v>6</c:v>
                </c:pt>
              </c:numCache>
            </c:numRef>
          </c:val>
          <c:extLst>
            <c:ext xmlns:c16="http://schemas.microsoft.com/office/drawing/2014/chart" uri="{C3380CC4-5D6E-409C-BE32-E72D297353CC}">
              <c16:uniqueId val="{0000000C-2F7A-45D9-BD1E-C55ECD1896B9}"/>
            </c:ext>
          </c:extLst>
        </c:ser>
        <c:dLbls>
          <c:showLegendKey val="0"/>
          <c:showVal val="1"/>
          <c:showCatName val="0"/>
          <c:showSerName val="0"/>
          <c:showPercent val="0"/>
          <c:showBubbleSize val="0"/>
        </c:dLbls>
        <c:axId val="1778323215"/>
        <c:axId val="1778329871"/>
      </c:areaChart>
      <c:catAx>
        <c:axId val="177832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78329871"/>
        <c:crosses val="autoZero"/>
        <c:auto val="1"/>
        <c:lblAlgn val="ctr"/>
        <c:lblOffset val="100"/>
        <c:noMultiLvlLbl val="0"/>
      </c:catAx>
      <c:valAx>
        <c:axId val="1778329871"/>
        <c:scaling>
          <c:orientation val="minMax"/>
        </c:scaling>
        <c:delete val="1"/>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crossAx val="1778323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tích!Số nhân sự theo tỉnh/TP</c:name>
    <c:fmtId val="0"/>
  </c:pivotSource>
  <c:chart>
    <c:title>
      <c:tx>
        <c:rich>
          <a:bodyPr rot="0" spcFirstLastPara="1" vertOverflow="ellipsis" vert="horz" wrap="square" anchor="ctr" anchorCtr="1"/>
          <a:lstStyle/>
          <a:p>
            <a:pPr algn="ctr" rtl="0">
              <a:defRPr lang="en-US" sz="10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1000" b="1" i="0" u="none" strike="noStrike" kern="1200" cap="all" spc="50" baseline="0">
                <a:solidFill>
                  <a:srgbClr val="C00000"/>
                </a:solidFill>
                <a:latin typeface="Arial" panose="020B0604020202020204" pitchFamily="34" charset="0"/>
                <a:ea typeface="+mn-ea"/>
                <a:cs typeface="Arial" panose="020B0604020202020204" pitchFamily="34" charset="0"/>
              </a:rPr>
              <a:t>Số lượng nhân sự theo tỉnh/thành phố</a:t>
            </a:r>
          </a:p>
        </c:rich>
      </c:tx>
      <c:layout>
        <c:manualLayout>
          <c:xMode val="edge"/>
          <c:yMode val="edge"/>
          <c:x val="0.52884890778436044"/>
          <c:y val="4.5976205180902225E-4"/>
        </c:manualLayout>
      </c:layout>
      <c:overlay val="0"/>
      <c:spPr>
        <a:noFill/>
        <a:ln>
          <a:noFill/>
        </a:ln>
        <a:effectLst/>
      </c:spPr>
      <c:txPr>
        <a:bodyPr rot="0" spcFirstLastPara="1" vertOverflow="ellipsis" vert="horz" wrap="square" anchor="ctr" anchorCtr="1"/>
        <a:lstStyle/>
        <a:p>
          <a:pPr algn="ctr" rtl="0">
            <a:defRPr lang="en-US" sz="10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9007620053347E-3"/>
          <c:y val="0.17171296296296296"/>
          <c:w val="0.98563440919520107"/>
          <c:h val="0.57036563137941088"/>
        </c:manualLayout>
      </c:layout>
      <c:lineChart>
        <c:grouping val="standard"/>
        <c:varyColors val="0"/>
        <c:ser>
          <c:idx val="0"/>
          <c:order val="0"/>
          <c:tx>
            <c:strRef>
              <c:f>'Phân tích'!$B$64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tích'!$A$65:$A$82</c:f>
              <c:strCache>
                <c:ptCount val="17"/>
                <c:pt idx="0">
                  <c:v> Nam Định</c:v>
                </c:pt>
                <c:pt idx="1">
                  <c:v> Vĩnh Phúc</c:v>
                </c:pt>
                <c:pt idx="2">
                  <c:v> Yên Bái</c:v>
                </c:pt>
                <c:pt idx="3">
                  <c:v> Đồng Nai</c:v>
                </c:pt>
                <c:pt idx="4">
                  <c:v> Ninh Bình</c:v>
                </c:pt>
                <c:pt idx="5">
                  <c:v> Nghệ An</c:v>
                </c:pt>
                <c:pt idx="6">
                  <c:v> Hưng Yên</c:v>
                </c:pt>
                <c:pt idx="7">
                  <c:v> Hòa Bình</c:v>
                </c:pt>
                <c:pt idx="8">
                  <c:v> Thái Bình</c:v>
                </c:pt>
                <c:pt idx="9">
                  <c:v> Thái Nguyên</c:v>
                </c:pt>
                <c:pt idx="10">
                  <c:v> Hải Dương</c:v>
                </c:pt>
                <c:pt idx="11">
                  <c:v> Tuyên Quang</c:v>
                </c:pt>
                <c:pt idx="12">
                  <c:v> Thanh Hóa</c:v>
                </c:pt>
                <c:pt idx="13">
                  <c:v> Lạng Sơn</c:v>
                </c:pt>
                <c:pt idx="14">
                  <c:v> Hà Nội</c:v>
                </c:pt>
                <c:pt idx="15">
                  <c:v> Bắc Ninh</c:v>
                </c:pt>
                <c:pt idx="16">
                  <c:v> Bắc Giang</c:v>
                </c:pt>
              </c:strCache>
            </c:strRef>
          </c:cat>
          <c:val>
            <c:numRef>
              <c:f>'Phân tích'!$B$65:$B$82</c:f>
              <c:numCache>
                <c:formatCode>General</c:formatCode>
                <c:ptCount val="17"/>
                <c:pt idx="0">
                  <c:v>1</c:v>
                </c:pt>
                <c:pt idx="1">
                  <c:v>1</c:v>
                </c:pt>
                <c:pt idx="2">
                  <c:v>1</c:v>
                </c:pt>
                <c:pt idx="3">
                  <c:v>1</c:v>
                </c:pt>
                <c:pt idx="4">
                  <c:v>1</c:v>
                </c:pt>
                <c:pt idx="5">
                  <c:v>1</c:v>
                </c:pt>
                <c:pt idx="6">
                  <c:v>1</c:v>
                </c:pt>
                <c:pt idx="7">
                  <c:v>2</c:v>
                </c:pt>
                <c:pt idx="8">
                  <c:v>2</c:v>
                </c:pt>
                <c:pt idx="9">
                  <c:v>2</c:v>
                </c:pt>
                <c:pt idx="10">
                  <c:v>3</c:v>
                </c:pt>
                <c:pt idx="11">
                  <c:v>5</c:v>
                </c:pt>
                <c:pt idx="12">
                  <c:v>7</c:v>
                </c:pt>
                <c:pt idx="13">
                  <c:v>25</c:v>
                </c:pt>
                <c:pt idx="14">
                  <c:v>29</c:v>
                </c:pt>
                <c:pt idx="15">
                  <c:v>34</c:v>
                </c:pt>
                <c:pt idx="16">
                  <c:v>36</c:v>
                </c:pt>
              </c:numCache>
            </c:numRef>
          </c:val>
          <c:smooth val="0"/>
          <c:extLst>
            <c:ext xmlns:c16="http://schemas.microsoft.com/office/drawing/2014/chart" uri="{C3380CC4-5D6E-409C-BE32-E72D297353CC}">
              <c16:uniqueId val="{00000000-A01F-4E20-8ABE-6C6F9E6C17EB}"/>
            </c:ext>
          </c:extLst>
        </c:ser>
        <c:dLbls>
          <c:dLblPos val="t"/>
          <c:showLegendKey val="0"/>
          <c:showVal val="1"/>
          <c:showCatName val="0"/>
          <c:showSerName val="0"/>
          <c:showPercent val="0"/>
          <c:showBubbleSize val="0"/>
        </c:dLbls>
        <c:marker val="1"/>
        <c:smooth val="0"/>
        <c:axId val="1654979967"/>
        <c:axId val="1654973727"/>
      </c:lineChart>
      <c:catAx>
        <c:axId val="16549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1654973727"/>
        <c:crosses val="autoZero"/>
        <c:auto val="1"/>
        <c:lblAlgn val="ctr"/>
        <c:lblOffset val="100"/>
        <c:noMultiLvlLbl val="0"/>
      </c:catAx>
      <c:valAx>
        <c:axId val="1654973727"/>
        <c:scaling>
          <c:orientation val="minMax"/>
        </c:scaling>
        <c:delete val="1"/>
        <c:axPos val="l"/>
        <c:numFmt formatCode="General" sourceLinked="1"/>
        <c:majorTickMark val="none"/>
        <c:minorTickMark val="none"/>
        <c:tickLblPos val="nextTo"/>
        <c:crossAx val="16549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tích!Tỉ trọng nhóm TGCT</c:name>
    <c:fmtId val="5"/>
  </c:pivotSource>
  <c:chart>
    <c:title>
      <c:tx>
        <c:rich>
          <a:bodyPr rot="0" spcFirstLastPara="1" vertOverflow="ellipsis" vert="horz" wrap="square" anchor="ctr" anchorCtr="1"/>
          <a:lstStyle/>
          <a:p>
            <a:pPr algn="ctr" rtl="0">
              <a:defRPr lang="en-US" sz="10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1000" b="1" i="0" u="none" strike="noStrike" kern="1200" cap="all" spc="50" baseline="0">
                <a:solidFill>
                  <a:srgbClr val="C00000"/>
                </a:solidFill>
                <a:latin typeface="Arial" panose="020B0604020202020204" pitchFamily="34" charset="0"/>
                <a:ea typeface="+mn-ea"/>
                <a:cs typeface="Arial" panose="020B0604020202020204" pitchFamily="34" charset="0"/>
              </a:rPr>
              <a:t>Tỉ trọng thâm niên công tác</a:t>
            </a:r>
          </a:p>
        </c:rich>
      </c:tx>
      <c:layout>
        <c:manualLayout>
          <c:xMode val="edge"/>
          <c:yMode val="edge"/>
          <c:x val="0.49483333333333335"/>
          <c:y val="1.3888888888888888E-2"/>
        </c:manualLayout>
      </c:layout>
      <c:overlay val="0"/>
      <c:spPr>
        <a:noFill/>
        <a:ln>
          <a:noFill/>
        </a:ln>
        <a:effectLst/>
      </c:spPr>
      <c:txPr>
        <a:bodyPr rot="0" spcFirstLastPara="1" vertOverflow="ellipsis" vert="horz" wrap="square" anchor="ctr" anchorCtr="1"/>
        <a:lstStyle/>
        <a:p>
          <a:pPr algn="ctr" rtl="0">
            <a:defRPr lang="en-US" sz="10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'Phân tích'!$B$87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466-4DFA-A112-321BD5BA72A4}"/>
              </c:ext>
            </c:extLst>
          </c:dPt>
          <c:dPt>
            <c:idx val="1"/>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3-7466-4DFA-A112-321BD5BA72A4}"/>
              </c:ext>
            </c:extLst>
          </c:dPt>
          <c:dPt>
            <c:idx val="2"/>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7466-4DFA-A112-321BD5BA72A4}"/>
              </c:ext>
            </c:extLst>
          </c:dPt>
          <c:dPt>
            <c:idx val="3"/>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466-4DFA-A112-321BD5BA72A4}"/>
              </c:ext>
            </c:extLst>
          </c:dPt>
          <c:dPt>
            <c:idx val="4"/>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7466-4DFA-A112-321BD5BA72A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'Phân tích'!$A$88:$A$93</c:f>
              <c:strCache>
                <c:ptCount val="5"/>
                <c:pt idx="0">
                  <c:v>Dưới 2 tháng</c:v>
                </c:pt>
                <c:pt idx="1">
                  <c:v>Từ 12 - 24 tháng</c:v>
                </c:pt>
                <c:pt idx="2">
                  <c:v>Từ 2 - 12 tháng</c:v>
                </c:pt>
                <c:pt idx="3">
                  <c:v>Từ 24 - 36 tháng</c:v>
                </c:pt>
                <c:pt idx="4">
                  <c:v>Từ 36 - 60 tháng</c:v>
                </c:pt>
              </c:strCache>
            </c:strRef>
          </c:cat>
          <c:val>
            <c:numRef>
              <c:f>'Phân tích'!$B$88:$B$93</c:f>
              <c:numCache>
                <c:formatCode>0.00%</c:formatCode>
                <c:ptCount val="5"/>
                <c:pt idx="0">
                  <c:v>3.6317567567567564E-2</c:v>
                </c:pt>
                <c:pt idx="1">
                  <c:v>0.22635135135135134</c:v>
                </c:pt>
                <c:pt idx="2">
                  <c:v>0.27702702702702703</c:v>
                </c:pt>
                <c:pt idx="3">
                  <c:v>0.2846283783783784</c:v>
                </c:pt>
                <c:pt idx="4">
                  <c:v>0.17567567567567569</c:v>
                </c:pt>
              </c:numCache>
            </c:numRef>
          </c:val>
          <c:extLst>
            <c:ext xmlns:c16="http://schemas.microsoft.com/office/drawing/2014/chart" uri="{C3380CC4-5D6E-409C-BE32-E72D297353CC}">
              <c16:uniqueId val="{00000000-BA26-4078-BF56-84435549CDC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tích!Lí do nghỉ việc</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Số</a:t>
            </a:r>
            <a:r>
              <a:rPr lang="en-US" baseline="0"/>
              <a:t> lượng nghỉ việc theo các lí do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'Phân tích'!$B$96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tích'!$A$97:$A$101</c:f>
              <c:strCache>
                <c:ptCount val="4"/>
                <c:pt idx="0">
                  <c:v>Lí do khác</c:v>
                </c:pt>
                <c:pt idx="1">
                  <c:v>Vi phạm kỉ luật</c:v>
                </c:pt>
                <c:pt idx="2">
                  <c:v>Chuyển công việc khác</c:v>
                </c:pt>
                <c:pt idx="3">
                  <c:v>Thời gian làm việc</c:v>
                </c:pt>
              </c:strCache>
            </c:strRef>
          </c:cat>
          <c:val>
            <c:numRef>
              <c:f>'Phân tích'!$B$97:$B$101</c:f>
              <c:numCache>
                <c:formatCode>General</c:formatCode>
                <c:ptCount val="4"/>
                <c:pt idx="0">
                  <c:v>1</c:v>
                </c:pt>
                <c:pt idx="1">
                  <c:v>1</c:v>
                </c:pt>
                <c:pt idx="2">
                  <c:v>2</c:v>
                </c:pt>
                <c:pt idx="3">
                  <c:v>5</c:v>
                </c:pt>
              </c:numCache>
            </c:numRef>
          </c:val>
          <c:extLst>
            <c:ext xmlns:c16="http://schemas.microsoft.com/office/drawing/2014/chart" uri="{C3380CC4-5D6E-409C-BE32-E72D297353CC}">
              <c16:uniqueId val="{00000009-FD77-4BEC-9D68-0BD02EE52552}"/>
            </c:ext>
          </c:extLst>
        </c:ser>
        <c:dLbls>
          <c:dLblPos val="outEnd"/>
          <c:showLegendKey val="0"/>
          <c:showVal val="1"/>
          <c:showCatName val="0"/>
          <c:showSerName val="0"/>
          <c:showPercent val="0"/>
          <c:showBubbleSize val="0"/>
        </c:dLbls>
        <c:gapWidth val="219"/>
        <c:axId val="497649264"/>
        <c:axId val="497653424"/>
      </c:barChart>
      <c:catAx>
        <c:axId val="4976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7653424"/>
        <c:crosses val="autoZero"/>
        <c:auto val="1"/>
        <c:lblAlgn val="ctr"/>
        <c:lblOffset val="100"/>
        <c:noMultiLvlLbl val="0"/>
      </c:catAx>
      <c:valAx>
        <c:axId val="497653424"/>
        <c:scaling>
          <c:orientation val="minMax"/>
        </c:scaling>
        <c:delete val="1"/>
        <c:axPos val="l"/>
        <c:numFmt formatCode="General" sourceLinked="1"/>
        <c:majorTickMark val="none"/>
        <c:minorTickMark val="none"/>
        <c:tickLblPos val="nextTo"/>
        <c:crossAx val="49764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tích!Biến động NS tháng</c:name>
    <c:fmtId val="2"/>
  </c:pivotSource>
  <c:chart>
    <c:title>
      <c:tx>
        <c:rich>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700" b="1" i="0" u="none" strike="noStrike" kern="1200" cap="all" spc="50" baseline="0">
                <a:solidFill>
                  <a:srgbClr val="C00000"/>
                </a:solidFill>
                <a:latin typeface="Arial" panose="020B0604020202020204" pitchFamily="34" charset="0"/>
                <a:ea typeface="+mn-ea"/>
                <a:cs typeface="Arial" panose="020B0604020202020204" pitchFamily="34" charset="0"/>
              </a:rPr>
              <a:t>Biến động nhân sự theo tháng</a:t>
            </a:r>
          </a:p>
        </c:rich>
      </c:tx>
      <c:layout>
        <c:manualLayout>
          <c:xMode val="edge"/>
          <c:yMode val="edge"/>
          <c:x val="0.30033559486239214"/>
          <c:y val="0"/>
        </c:manualLayout>
      </c:layout>
      <c:overlay val="0"/>
      <c:spPr>
        <a:noFill/>
        <a:ln>
          <a:noFill/>
        </a:ln>
        <a:effectLst/>
      </c:spPr>
      <c:txPr>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6"/>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02677060554337E-3"/>
          <c:y val="0.10055305765221437"/>
          <c:w val="0.9938697322939446"/>
          <c:h val="0.62354684533312055"/>
        </c:manualLayout>
      </c:layout>
      <c:barChart>
        <c:barDir val="col"/>
        <c:grouping val="clustered"/>
        <c:varyColors val="0"/>
        <c:ser>
          <c:idx val="0"/>
          <c:order val="0"/>
          <c:tx>
            <c:strRef>
              <c:f>'Phân tích'!$B$20</c:f>
              <c:strCache>
                <c:ptCount val="1"/>
                <c:pt idx="0">
                  <c:v>Số nhân viên thực tế</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4">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tích'!$A$21:$A$30</c:f>
              <c:strCache>
                <c:ptCount val="9"/>
                <c:pt idx="0">
                  <c:v>Thg1</c:v>
                </c:pt>
                <c:pt idx="1">
                  <c:v>Thg2</c:v>
                </c:pt>
                <c:pt idx="2">
                  <c:v>Thg3</c:v>
                </c:pt>
                <c:pt idx="3">
                  <c:v>Thg4</c:v>
                </c:pt>
                <c:pt idx="4">
                  <c:v>Thg5</c:v>
                </c:pt>
                <c:pt idx="5">
                  <c:v>Thg6</c:v>
                </c:pt>
                <c:pt idx="6">
                  <c:v>Thg7</c:v>
                </c:pt>
                <c:pt idx="7">
                  <c:v>Thg8</c:v>
                </c:pt>
                <c:pt idx="8">
                  <c:v>Thg9</c:v>
                </c:pt>
              </c:strCache>
            </c:strRef>
          </c:cat>
          <c:val>
            <c:numRef>
              <c:f>'Phân tích'!$B$21:$B$30</c:f>
              <c:numCache>
                <c:formatCode>General</c:formatCode>
                <c:ptCount val="9"/>
                <c:pt idx="0">
                  <c:v>127</c:v>
                </c:pt>
                <c:pt idx="1">
                  <c:v>128</c:v>
                </c:pt>
                <c:pt idx="2">
                  <c:v>128</c:v>
                </c:pt>
                <c:pt idx="3">
                  <c:v>132</c:v>
                </c:pt>
                <c:pt idx="4">
                  <c:v>136</c:v>
                </c:pt>
                <c:pt idx="5">
                  <c:v>142</c:v>
                </c:pt>
                <c:pt idx="6">
                  <c:v>145</c:v>
                </c:pt>
                <c:pt idx="7">
                  <c:v>145</c:v>
                </c:pt>
                <c:pt idx="8">
                  <c:v>77</c:v>
                </c:pt>
              </c:numCache>
            </c:numRef>
          </c:val>
          <c:extLst>
            <c:ext xmlns:c16="http://schemas.microsoft.com/office/drawing/2014/chart" uri="{C3380CC4-5D6E-409C-BE32-E72D297353CC}">
              <c16:uniqueId val="{00000000-3A71-4401-AF79-17420BA179C6}"/>
            </c:ext>
          </c:extLst>
        </c:ser>
        <c:ser>
          <c:idx val="1"/>
          <c:order val="1"/>
          <c:tx>
            <c:strRef>
              <c:f>'Phân tích'!$C$20</c:f>
              <c:strCache>
                <c:ptCount val="1"/>
                <c:pt idx="0">
                  <c:v>Số NV tăng mới</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tích'!$A$21:$A$30</c:f>
              <c:strCache>
                <c:ptCount val="9"/>
                <c:pt idx="0">
                  <c:v>Thg1</c:v>
                </c:pt>
                <c:pt idx="1">
                  <c:v>Thg2</c:v>
                </c:pt>
                <c:pt idx="2">
                  <c:v>Thg3</c:v>
                </c:pt>
                <c:pt idx="3">
                  <c:v>Thg4</c:v>
                </c:pt>
                <c:pt idx="4">
                  <c:v>Thg5</c:v>
                </c:pt>
                <c:pt idx="5">
                  <c:v>Thg6</c:v>
                </c:pt>
                <c:pt idx="6">
                  <c:v>Thg7</c:v>
                </c:pt>
                <c:pt idx="7">
                  <c:v>Thg8</c:v>
                </c:pt>
                <c:pt idx="8">
                  <c:v>Thg9</c:v>
                </c:pt>
              </c:strCache>
            </c:strRef>
          </c:cat>
          <c:val>
            <c:numRef>
              <c:f>'Phân tích'!$C$21:$C$30</c:f>
              <c:numCache>
                <c:formatCode>General</c:formatCode>
                <c:ptCount val="9"/>
                <c:pt idx="0">
                  <c:v>1</c:v>
                </c:pt>
                <c:pt idx="1">
                  <c:v>3</c:v>
                </c:pt>
                <c:pt idx="2">
                  <c:v>2</c:v>
                </c:pt>
                <c:pt idx="3">
                  <c:v>4</c:v>
                </c:pt>
                <c:pt idx="4">
                  <c:v>5</c:v>
                </c:pt>
                <c:pt idx="5">
                  <c:v>6</c:v>
                </c:pt>
                <c:pt idx="6">
                  <c:v>5</c:v>
                </c:pt>
                <c:pt idx="7">
                  <c:v>5</c:v>
                </c:pt>
                <c:pt idx="8">
                  <c:v>5</c:v>
                </c:pt>
              </c:numCache>
            </c:numRef>
          </c:val>
          <c:extLst>
            <c:ext xmlns:c16="http://schemas.microsoft.com/office/drawing/2014/chart" uri="{C3380CC4-5D6E-409C-BE32-E72D297353CC}">
              <c16:uniqueId val="{00000001-3A71-4401-AF79-17420BA179C6}"/>
            </c:ext>
          </c:extLst>
        </c:ser>
        <c:ser>
          <c:idx val="2"/>
          <c:order val="2"/>
          <c:tx>
            <c:strRef>
              <c:f>'Phân tích'!$D$20</c:f>
              <c:strCache>
                <c:ptCount val="1"/>
                <c:pt idx="0">
                  <c:v>Số NV nghỉ việc</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tích'!$A$21:$A$30</c:f>
              <c:strCache>
                <c:ptCount val="9"/>
                <c:pt idx="0">
                  <c:v>Thg1</c:v>
                </c:pt>
                <c:pt idx="1">
                  <c:v>Thg2</c:v>
                </c:pt>
                <c:pt idx="2">
                  <c:v>Thg3</c:v>
                </c:pt>
                <c:pt idx="3">
                  <c:v>Thg4</c:v>
                </c:pt>
                <c:pt idx="4">
                  <c:v>Thg5</c:v>
                </c:pt>
                <c:pt idx="5">
                  <c:v>Thg6</c:v>
                </c:pt>
                <c:pt idx="6">
                  <c:v>Thg7</c:v>
                </c:pt>
                <c:pt idx="7">
                  <c:v>Thg8</c:v>
                </c:pt>
                <c:pt idx="8">
                  <c:v>Thg9</c:v>
                </c:pt>
              </c:strCache>
            </c:strRef>
          </c:cat>
          <c:val>
            <c:numRef>
              <c:f>'Phân tích'!$D$21:$D$30</c:f>
              <c:numCache>
                <c:formatCode>General</c:formatCode>
                <c:ptCount val="9"/>
                <c:pt idx="0">
                  <c:v>2</c:v>
                </c:pt>
                <c:pt idx="1">
                  <c:v>2</c:v>
                </c:pt>
                <c:pt idx="3">
                  <c:v>1</c:v>
                </c:pt>
                <c:pt idx="5">
                  <c:v>2</c:v>
                </c:pt>
                <c:pt idx="6">
                  <c:v>1</c:v>
                </c:pt>
                <c:pt idx="7">
                  <c:v>1</c:v>
                </c:pt>
              </c:numCache>
            </c:numRef>
          </c:val>
          <c:extLst>
            <c:ext xmlns:c16="http://schemas.microsoft.com/office/drawing/2014/chart" uri="{C3380CC4-5D6E-409C-BE32-E72D297353CC}">
              <c16:uniqueId val="{00000002-3A71-4401-AF79-17420BA179C6}"/>
            </c:ext>
          </c:extLst>
        </c:ser>
        <c:dLbls>
          <c:dLblPos val="outEnd"/>
          <c:showLegendKey val="0"/>
          <c:showVal val="1"/>
          <c:showCatName val="0"/>
          <c:showSerName val="0"/>
          <c:showPercent val="0"/>
          <c:showBubbleSize val="0"/>
        </c:dLbls>
        <c:gapWidth val="219"/>
        <c:overlap val="100"/>
        <c:axId val="2033897615"/>
        <c:axId val="2033903439"/>
      </c:barChart>
      <c:catAx>
        <c:axId val="203389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33903439"/>
        <c:crosses val="autoZero"/>
        <c:auto val="1"/>
        <c:lblAlgn val="ctr"/>
        <c:lblOffset val="100"/>
        <c:noMultiLvlLbl val="0"/>
      </c:catAx>
      <c:valAx>
        <c:axId val="2033903439"/>
        <c:scaling>
          <c:orientation val="minMax"/>
        </c:scaling>
        <c:delete val="1"/>
        <c:axPos val="l"/>
        <c:numFmt formatCode="General" sourceLinked="1"/>
        <c:majorTickMark val="none"/>
        <c:minorTickMark val="none"/>
        <c:tickLblPos val="nextTo"/>
        <c:crossAx val="2033897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tích!Hợp đồng theo tháng</c:name>
    <c:fmtId val="2"/>
  </c:pivotSource>
  <c:chart>
    <c:title>
      <c:tx>
        <c:rich>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700" b="1" i="0" u="none" strike="noStrike" kern="1200" cap="all" spc="50" baseline="0">
                <a:solidFill>
                  <a:srgbClr val="C00000"/>
                </a:solidFill>
                <a:latin typeface="Arial" panose="020B0604020202020204" pitchFamily="34" charset="0"/>
                <a:ea typeface="+mn-ea"/>
                <a:cs typeface="Arial" panose="020B0604020202020204" pitchFamily="34" charset="0"/>
              </a:rPr>
              <a:t>Số lượng hợp đồng lao động theo chi nhánh</a:t>
            </a:r>
          </a:p>
        </c:rich>
      </c:tx>
      <c:layout>
        <c:manualLayout>
          <c:xMode val="edge"/>
          <c:yMode val="edge"/>
          <c:x val="0.20183856460013952"/>
          <c:y val="5.0989442914531787E-3"/>
        </c:manualLayout>
      </c:layout>
      <c:overlay val="0"/>
      <c:spPr>
        <a:noFill/>
        <a:ln>
          <a:noFill/>
        </a:ln>
        <a:effectLst/>
      </c:spPr>
      <c:txPr>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5518908935164565E-2"/>
              <c:y val="-1.52963640422228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
              <c:y val="1.019757602814852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1.019757602814852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5518908935164565E-2"/>
              <c:y val="-1.52963640422228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20000"/>
              <a:lumOff val="80000"/>
            </a:schemeClr>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40000"/>
              <a:lumOff val="60000"/>
            </a:schemeClr>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40000"/>
              <a:lumOff val="60000"/>
            </a:schemeClr>
          </a:solidFill>
          <a:ln>
            <a:noFill/>
          </a:ln>
          <a:effectLst>
            <a:outerShdw blurRad="57150" dist="19050" dir="5400000" algn="ctr" rotWithShape="0">
              <a:srgbClr val="000000">
                <a:alpha val="63000"/>
              </a:srgbClr>
            </a:outerShdw>
          </a:effectLst>
        </c:spPr>
        <c:dLbl>
          <c:idx val="0"/>
          <c:layout>
            <c:manualLayout>
              <c:x val="0"/>
              <c:y val="1.01975760281485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a:outerShdw blurRad="57150" dist="19050" dir="5400000" algn="ctr" rotWithShape="0">
              <a:srgbClr val="000000">
                <a:alpha val="63000"/>
              </a:srgbClr>
            </a:outerShdw>
          </a:effectLst>
        </c:spPr>
        <c:dLbl>
          <c:idx val="0"/>
          <c:layout>
            <c:manualLayout>
              <c:x val="1.5518908935164565E-2"/>
              <c:y val="-1.52963640422228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75000"/>
            </a:schemeClr>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894658180084402E-2"/>
          <c:y val="1.9000535380838582E-2"/>
          <c:w val="0.89621068363983125"/>
          <c:h val="0.74608114284221927"/>
        </c:manualLayout>
      </c:layout>
      <c:areaChart>
        <c:grouping val="stacked"/>
        <c:varyColors val="0"/>
        <c:ser>
          <c:idx val="0"/>
          <c:order val="0"/>
          <c:tx>
            <c:strRef>
              <c:f>'Phân tích'!$B$50:$B$51</c:f>
              <c:strCache>
                <c:ptCount val="1"/>
                <c:pt idx="0">
                  <c:v>Thử việc</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tích'!$B$52:$B$61</c:f>
              <c:numCache>
                <c:formatCode>General</c:formatCode>
                <c:ptCount val="9"/>
                <c:pt idx="0">
                  <c:v>3</c:v>
                </c:pt>
                <c:pt idx="1">
                  <c:v>4</c:v>
                </c:pt>
                <c:pt idx="2">
                  <c:v>4</c:v>
                </c:pt>
                <c:pt idx="3">
                  <c:v>4</c:v>
                </c:pt>
                <c:pt idx="4">
                  <c:v>6</c:v>
                </c:pt>
                <c:pt idx="5">
                  <c:v>8</c:v>
                </c:pt>
                <c:pt idx="6">
                  <c:v>7</c:v>
                </c:pt>
                <c:pt idx="7">
                  <c:v>7</c:v>
                </c:pt>
                <c:pt idx="8">
                  <c:v>7</c:v>
                </c:pt>
              </c:numCache>
            </c:numRef>
          </c:val>
          <c:extLst>
            <c:ext xmlns:c16="http://schemas.microsoft.com/office/drawing/2014/chart" uri="{C3380CC4-5D6E-409C-BE32-E72D297353CC}">
              <c16:uniqueId val="{00000000-CCD1-44C5-8C81-EC4A9DC72313}"/>
            </c:ext>
          </c:extLst>
        </c:ser>
        <c:ser>
          <c:idx val="1"/>
          <c:order val="1"/>
          <c:tx>
            <c:strRef>
              <c:f>'Phân tích'!$C$50:$C$51</c:f>
              <c:strCache>
                <c:ptCount val="1"/>
                <c:pt idx="0">
                  <c:v>12 tháng</c:v>
                </c:pt>
              </c:strCache>
            </c:strRef>
          </c:tx>
          <c:spPr>
            <a:solidFill>
              <a:schemeClr val="accent4">
                <a:lumMod val="20000"/>
                <a:lumOff val="80000"/>
              </a:schemeClr>
            </a:soli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tích'!$C$52:$C$61</c:f>
              <c:numCache>
                <c:formatCode>General</c:formatCode>
                <c:ptCount val="9"/>
                <c:pt idx="0">
                  <c:v>64</c:v>
                </c:pt>
                <c:pt idx="1">
                  <c:v>63</c:v>
                </c:pt>
                <c:pt idx="2">
                  <c:v>63</c:v>
                </c:pt>
                <c:pt idx="3">
                  <c:v>65</c:v>
                </c:pt>
                <c:pt idx="4">
                  <c:v>65</c:v>
                </c:pt>
                <c:pt idx="5">
                  <c:v>66</c:v>
                </c:pt>
                <c:pt idx="6">
                  <c:v>69</c:v>
                </c:pt>
                <c:pt idx="7">
                  <c:v>69</c:v>
                </c:pt>
                <c:pt idx="8">
                  <c:v>63</c:v>
                </c:pt>
              </c:numCache>
            </c:numRef>
          </c:val>
          <c:extLst>
            <c:ext xmlns:c16="http://schemas.microsoft.com/office/drawing/2014/chart" uri="{C3380CC4-5D6E-409C-BE32-E72D297353CC}">
              <c16:uniqueId val="{00000002-1323-4FA1-B775-E1C6E5D92002}"/>
            </c:ext>
          </c:extLst>
        </c:ser>
        <c:ser>
          <c:idx val="2"/>
          <c:order val="2"/>
          <c:tx>
            <c:strRef>
              <c:f>'Phân tích'!$D$50:$D$51</c:f>
              <c:strCache>
                <c:ptCount val="1"/>
                <c:pt idx="0">
                  <c:v>24 tháng</c:v>
                </c:pt>
              </c:strCache>
            </c:strRef>
          </c:tx>
          <c:spPr>
            <a:solidFill>
              <a:schemeClr val="accent4">
                <a:lumMod val="40000"/>
                <a:lumOff val="60000"/>
              </a:schemeClr>
            </a:solidFill>
            <a:ln w="25400">
              <a:noFill/>
            </a:ln>
            <a:effectLst>
              <a:outerShdw blurRad="57150" dist="19050" dir="5400000" algn="ctr" rotWithShape="0">
                <a:srgbClr val="000000">
                  <a:alpha val="63000"/>
                </a:srgbClr>
              </a:outerShdw>
            </a:effectLst>
          </c:spPr>
          <c:dPt>
            <c:idx val="2"/>
            <c:bubble3D val="0"/>
            <c:spPr>
              <a:solidFill>
                <a:schemeClr val="accent4">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F3-45AD-B478-804DCE26CFF5}"/>
              </c:ext>
            </c:extLst>
          </c:dPt>
          <c:dLbls>
            <c:dLbl>
              <c:idx val="2"/>
              <c:layout>
                <c:manualLayout>
                  <c:x val="0"/>
                  <c:y val="1.01975760281485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F3-45AD-B478-804DCE26CF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tích'!$D$52:$D$61</c:f>
              <c:numCache>
                <c:formatCode>General</c:formatCode>
                <c:ptCount val="9"/>
                <c:pt idx="0">
                  <c:v>13</c:v>
                </c:pt>
                <c:pt idx="1">
                  <c:v>12</c:v>
                </c:pt>
                <c:pt idx="2">
                  <c:v>10</c:v>
                </c:pt>
                <c:pt idx="3">
                  <c:v>10</c:v>
                </c:pt>
                <c:pt idx="4">
                  <c:v>9</c:v>
                </c:pt>
                <c:pt idx="5">
                  <c:v>10</c:v>
                </c:pt>
                <c:pt idx="6">
                  <c:v>7</c:v>
                </c:pt>
                <c:pt idx="7">
                  <c:v>5</c:v>
                </c:pt>
                <c:pt idx="8">
                  <c:v>1</c:v>
                </c:pt>
              </c:numCache>
            </c:numRef>
          </c:val>
          <c:extLst>
            <c:ext xmlns:c16="http://schemas.microsoft.com/office/drawing/2014/chart" uri="{C3380CC4-5D6E-409C-BE32-E72D297353CC}">
              <c16:uniqueId val="{00000003-1323-4FA1-B775-E1C6E5D92002}"/>
            </c:ext>
          </c:extLst>
        </c:ser>
        <c:ser>
          <c:idx val="3"/>
          <c:order val="3"/>
          <c:tx>
            <c:strRef>
              <c:f>'Phân tích'!$E$50:$E$51</c:f>
              <c:strCache>
                <c:ptCount val="1"/>
                <c:pt idx="0">
                  <c:v>36 tháng</c:v>
                </c:pt>
              </c:strCache>
            </c:strRef>
          </c:tx>
          <c:spPr>
            <a:solidFill>
              <a:schemeClr val="accent4">
                <a:lumMod val="60000"/>
                <a:lumOff val="40000"/>
              </a:schemeClr>
            </a:solidFill>
            <a:ln w="25400">
              <a:noFill/>
            </a:ln>
            <a:effectLst>
              <a:outerShdw blurRad="57150" dist="19050" dir="5400000" algn="ctr" rotWithShape="0">
                <a:srgbClr val="000000">
                  <a:alpha val="63000"/>
                </a:srgbClr>
              </a:outerShdw>
            </a:effectLst>
          </c:spPr>
          <c:dPt>
            <c:idx val="0"/>
            <c:bubble3D val="0"/>
            <c:spPr>
              <a:solidFill>
                <a:schemeClr val="accent4">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F3-45AD-B478-804DCE26CFF5}"/>
              </c:ext>
            </c:extLst>
          </c:dPt>
          <c:dLbls>
            <c:dLbl>
              <c:idx val="0"/>
              <c:layout>
                <c:manualLayout>
                  <c:x val="1.5518908935164565E-2"/>
                  <c:y val="-1.5296364042222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F3-45AD-B478-804DCE26CF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tích'!$E$52:$E$61</c:f>
              <c:numCache>
                <c:formatCode>General</c:formatCode>
                <c:ptCount val="9"/>
                <c:pt idx="0">
                  <c:v>6</c:v>
                </c:pt>
                <c:pt idx="1">
                  <c:v>5</c:v>
                </c:pt>
                <c:pt idx="2">
                  <c:v>5</c:v>
                </c:pt>
                <c:pt idx="3">
                  <c:v>5</c:v>
                </c:pt>
                <c:pt idx="4">
                  <c:v>5</c:v>
                </c:pt>
                <c:pt idx="5">
                  <c:v>5</c:v>
                </c:pt>
                <c:pt idx="6">
                  <c:v>5</c:v>
                </c:pt>
                <c:pt idx="7">
                  <c:v>6</c:v>
                </c:pt>
              </c:numCache>
            </c:numRef>
          </c:val>
          <c:extLst>
            <c:ext xmlns:c16="http://schemas.microsoft.com/office/drawing/2014/chart" uri="{C3380CC4-5D6E-409C-BE32-E72D297353CC}">
              <c16:uniqueId val="{00000009-1323-4FA1-B775-E1C6E5D92002}"/>
            </c:ext>
          </c:extLst>
        </c:ser>
        <c:ser>
          <c:idx val="4"/>
          <c:order val="4"/>
          <c:tx>
            <c:strRef>
              <c:f>'Phân tích'!$F$50:$F$51</c:f>
              <c:strCache>
                <c:ptCount val="1"/>
                <c:pt idx="0">
                  <c:v>Không xác định</c:v>
                </c:pt>
              </c:strCache>
            </c:strRef>
          </c:tx>
          <c:spPr>
            <a:solidFill>
              <a:schemeClr val="accent4">
                <a:lumMod val="75000"/>
              </a:schemeClr>
            </a:soli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tích'!$A$52:$A$61</c:f>
              <c:strCache>
                <c:ptCount val="9"/>
                <c:pt idx="0">
                  <c:v>Thg1</c:v>
                </c:pt>
                <c:pt idx="1">
                  <c:v>Thg2</c:v>
                </c:pt>
                <c:pt idx="2">
                  <c:v>Thg3</c:v>
                </c:pt>
                <c:pt idx="3">
                  <c:v>Thg4</c:v>
                </c:pt>
                <c:pt idx="4">
                  <c:v>Thg5</c:v>
                </c:pt>
                <c:pt idx="5">
                  <c:v>Thg6</c:v>
                </c:pt>
                <c:pt idx="6">
                  <c:v>Thg7</c:v>
                </c:pt>
                <c:pt idx="7">
                  <c:v>Thg8</c:v>
                </c:pt>
                <c:pt idx="8">
                  <c:v>Thg9</c:v>
                </c:pt>
              </c:strCache>
            </c:strRef>
          </c:cat>
          <c:val>
            <c:numRef>
              <c:f>'Phân tích'!$F$52:$F$61</c:f>
              <c:numCache>
                <c:formatCode>General</c:formatCode>
                <c:ptCount val="9"/>
                <c:pt idx="0">
                  <c:v>41</c:v>
                </c:pt>
                <c:pt idx="1">
                  <c:v>44</c:v>
                </c:pt>
                <c:pt idx="2">
                  <c:v>46</c:v>
                </c:pt>
                <c:pt idx="3">
                  <c:v>48</c:v>
                </c:pt>
                <c:pt idx="4">
                  <c:v>51</c:v>
                </c:pt>
                <c:pt idx="5">
                  <c:v>53</c:v>
                </c:pt>
                <c:pt idx="6">
                  <c:v>57</c:v>
                </c:pt>
                <c:pt idx="7">
                  <c:v>82</c:v>
                </c:pt>
                <c:pt idx="8">
                  <c:v>6</c:v>
                </c:pt>
              </c:numCache>
            </c:numRef>
          </c:val>
          <c:extLst>
            <c:ext xmlns:c16="http://schemas.microsoft.com/office/drawing/2014/chart" uri="{C3380CC4-5D6E-409C-BE32-E72D297353CC}">
              <c16:uniqueId val="{0000000C-1323-4FA1-B775-E1C6E5D92002}"/>
            </c:ext>
          </c:extLst>
        </c:ser>
        <c:dLbls>
          <c:showLegendKey val="0"/>
          <c:showVal val="1"/>
          <c:showCatName val="0"/>
          <c:showSerName val="0"/>
          <c:showPercent val="0"/>
          <c:showBubbleSize val="0"/>
        </c:dLbls>
        <c:axId val="1778323215"/>
        <c:axId val="1778329871"/>
      </c:areaChart>
      <c:catAx>
        <c:axId val="17783232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78329871"/>
        <c:crosses val="autoZero"/>
        <c:auto val="1"/>
        <c:lblAlgn val="ctr"/>
        <c:lblOffset val="100"/>
        <c:noMultiLvlLbl val="0"/>
      </c:catAx>
      <c:valAx>
        <c:axId val="1778329871"/>
        <c:scaling>
          <c:orientation val="minMax"/>
        </c:scaling>
        <c:delete val="1"/>
        <c:axPos val="l"/>
        <c:numFmt formatCode="General" sourceLinked="1"/>
        <c:majorTickMark val="none"/>
        <c:minorTickMark val="none"/>
        <c:tickLblPos val="nextTo"/>
        <c:crossAx val="1778323215"/>
        <c:crosses val="autoZero"/>
        <c:crossBetween val="midCat"/>
      </c:valAx>
      <c:spPr>
        <a:noFill/>
        <a:ln>
          <a:noFill/>
        </a:ln>
        <a:effectLst/>
      </c:spPr>
    </c:plotArea>
    <c:legend>
      <c:legendPos val="b"/>
      <c:layout>
        <c:manualLayout>
          <c:xMode val="edge"/>
          <c:yMode val="edge"/>
          <c:x val="0.13897121853373193"/>
          <c:y val="0.88142541883757075"/>
          <c:w val="0.86102886719803773"/>
          <c:h val="0.118575079521707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tích!Số nhân sự theo tỉnh/TP</c:name>
    <c:fmtId val="2"/>
  </c:pivotSource>
  <c:chart>
    <c:title>
      <c:tx>
        <c:rich>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700" b="1" i="0" u="none" strike="noStrike" kern="1200" cap="all" spc="50" baseline="0">
                <a:solidFill>
                  <a:srgbClr val="C00000"/>
                </a:solidFill>
                <a:latin typeface="Arial" panose="020B0604020202020204" pitchFamily="34" charset="0"/>
                <a:ea typeface="+mn-ea"/>
                <a:cs typeface="Arial" panose="020B0604020202020204" pitchFamily="34" charset="0"/>
              </a:rPr>
              <a:t>Số lượng nhân sự theo tỉnh/thành phố</a:t>
            </a:r>
          </a:p>
        </c:rich>
      </c:tx>
      <c:layout>
        <c:manualLayout>
          <c:xMode val="edge"/>
          <c:yMode val="edge"/>
          <c:x val="0.20508709138630402"/>
          <c:y val="4.5960921551472725E-4"/>
        </c:manualLayout>
      </c:layout>
      <c:overlay val="0"/>
      <c:spPr>
        <a:noFill/>
        <a:ln>
          <a:noFill/>
        </a:ln>
        <a:effectLst/>
      </c:spPr>
      <c:txPr>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329057690492842E-2"/>
          <c:y val="8.0643110565953122E-2"/>
          <c:w val="0.98563440919520107"/>
          <c:h val="0.61311265703437556"/>
        </c:manualLayout>
      </c:layout>
      <c:lineChart>
        <c:grouping val="standard"/>
        <c:varyColors val="0"/>
        <c:ser>
          <c:idx val="0"/>
          <c:order val="0"/>
          <c:tx>
            <c:strRef>
              <c:f>'Phân tích'!$B$64</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tích'!$A$65:$A$82</c:f>
              <c:strCache>
                <c:ptCount val="17"/>
                <c:pt idx="0">
                  <c:v> Nam Định</c:v>
                </c:pt>
                <c:pt idx="1">
                  <c:v> Vĩnh Phúc</c:v>
                </c:pt>
                <c:pt idx="2">
                  <c:v> Yên Bái</c:v>
                </c:pt>
                <c:pt idx="3">
                  <c:v> Đồng Nai</c:v>
                </c:pt>
                <c:pt idx="4">
                  <c:v> Ninh Bình</c:v>
                </c:pt>
                <c:pt idx="5">
                  <c:v> Nghệ An</c:v>
                </c:pt>
                <c:pt idx="6">
                  <c:v> Hưng Yên</c:v>
                </c:pt>
                <c:pt idx="7">
                  <c:v> Hòa Bình</c:v>
                </c:pt>
                <c:pt idx="8">
                  <c:v> Thái Bình</c:v>
                </c:pt>
                <c:pt idx="9">
                  <c:v> Thái Nguyên</c:v>
                </c:pt>
                <c:pt idx="10">
                  <c:v> Hải Dương</c:v>
                </c:pt>
                <c:pt idx="11">
                  <c:v> Tuyên Quang</c:v>
                </c:pt>
                <c:pt idx="12">
                  <c:v> Thanh Hóa</c:v>
                </c:pt>
                <c:pt idx="13">
                  <c:v> Lạng Sơn</c:v>
                </c:pt>
                <c:pt idx="14">
                  <c:v> Hà Nội</c:v>
                </c:pt>
                <c:pt idx="15">
                  <c:v> Bắc Ninh</c:v>
                </c:pt>
                <c:pt idx="16">
                  <c:v> Bắc Giang</c:v>
                </c:pt>
              </c:strCache>
            </c:strRef>
          </c:cat>
          <c:val>
            <c:numRef>
              <c:f>'Phân tích'!$B$65:$B$82</c:f>
              <c:numCache>
                <c:formatCode>General</c:formatCode>
                <c:ptCount val="17"/>
                <c:pt idx="0">
                  <c:v>1</c:v>
                </c:pt>
                <c:pt idx="1">
                  <c:v>1</c:v>
                </c:pt>
                <c:pt idx="2">
                  <c:v>1</c:v>
                </c:pt>
                <c:pt idx="3">
                  <c:v>1</c:v>
                </c:pt>
                <c:pt idx="4">
                  <c:v>1</c:v>
                </c:pt>
                <c:pt idx="5">
                  <c:v>1</c:v>
                </c:pt>
                <c:pt idx="6">
                  <c:v>1</c:v>
                </c:pt>
                <c:pt idx="7">
                  <c:v>2</c:v>
                </c:pt>
                <c:pt idx="8">
                  <c:v>2</c:v>
                </c:pt>
                <c:pt idx="9">
                  <c:v>2</c:v>
                </c:pt>
                <c:pt idx="10">
                  <c:v>3</c:v>
                </c:pt>
                <c:pt idx="11">
                  <c:v>5</c:v>
                </c:pt>
                <c:pt idx="12">
                  <c:v>7</c:v>
                </c:pt>
                <c:pt idx="13">
                  <c:v>25</c:v>
                </c:pt>
                <c:pt idx="14">
                  <c:v>29</c:v>
                </c:pt>
                <c:pt idx="15">
                  <c:v>34</c:v>
                </c:pt>
                <c:pt idx="16">
                  <c:v>36</c:v>
                </c:pt>
              </c:numCache>
            </c:numRef>
          </c:val>
          <c:smooth val="0"/>
          <c:extLst>
            <c:ext xmlns:c16="http://schemas.microsoft.com/office/drawing/2014/chart" uri="{C3380CC4-5D6E-409C-BE32-E72D297353CC}">
              <c16:uniqueId val="{00000000-6BA7-476E-ABC0-CD92E0E72E4C}"/>
            </c:ext>
          </c:extLst>
        </c:ser>
        <c:dLbls>
          <c:dLblPos val="t"/>
          <c:showLegendKey val="0"/>
          <c:showVal val="1"/>
          <c:showCatName val="0"/>
          <c:showSerName val="0"/>
          <c:showPercent val="0"/>
          <c:showBubbleSize val="0"/>
        </c:dLbls>
        <c:marker val="1"/>
        <c:smooth val="0"/>
        <c:axId val="1654979967"/>
        <c:axId val="1654973727"/>
      </c:lineChart>
      <c:catAx>
        <c:axId val="165497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54973727"/>
        <c:crosses val="autoZero"/>
        <c:auto val="1"/>
        <c:lblAlgn val="ctr"/>
        <c:lblOffset val="100"/>
        <c:noMultiLvlLbl val="0"/>
      </c:catAx>
      <c:valAx>
        <c:axId val="1654973727"/>
        <c:scaling>
          <c:orientation val="minMax"/>
        </c:scaling>
        <c:delete val="1"/>
        <c:axPos val="l"/>
        <c:numFmt formatCode="General" sourceLinked="1"/>
        <c:majorTickMark val="none"/>
        <c:minorTickMark val="none"/>
        <c:tickLblPos val="nextTo"/>
        <c:crossAx val="165497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[Bao cao tong quan nhan su.01.xlsx]Phân tích!Tỉ trọng nhóm TGCT</c:name>
    <c:fmtId val="9"/>
  </c:pivotSource>
  <c:chart>
    <c:title>
      <c:tx>
        <c:rich>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700" b="1" i="0" u="none" strike="noStrike" kern="1200" cap="all" spc="50" baseline="0">
                <a:solidFill>
                  <a:srgbClr val="C00000"/>
                </a:solidFill>
                <a:latin typeface="Arial" panose="020B0604020202020204" pitchFamily="34" charset="0"/>
                <a:ea typeface="+mn-ea"/>
                <a:cs typeface="Arial" panose="020B0604020202020204" pitchFamily="34" charset="0"/>
              </a:rPr>
              <a:t>Tỉ trọng thâm niên công tác</a:t>
            </a:r>
          </a:p>
        </c:rich>
      </c:tx>
      <c:layout>
        <c:manualLayout>
          <c:xMode val="edge"/>
          <c:yMode val="edge"/>
          <c:x val="0.15161306962211873"/>
          <c:y val="1.3889110030172517E-2"/>
        </c:manualLayout>
      </c:layout>
      <c:overlay val="0"/>
      <c:spPr>
        <a:noFill/>
        <a:ln>
          <a:noFill/>
        </a:ln>
        <a:effectLst/>
      </c:spPr>
      <c:txPr>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a:sp3d contourW="25400">
            <a:contourClr>
              <a:schemeClr val="lt1"/>
            </a:contourClr>
          </a:sp3d>
        </c:spPr>
      </c:pivotFmt>
      <c:pivotFmt>
        <c:idx val="3"/>
        <c:spPr>
          <a:solidFill>
            <a:schemeClr val="accent2"/>
          </a:solidFill>
          <a:ln w="19050">
            <a:solidFill>
              <a:schemeClr val="lt1"/>
            </a:solidFill>
          </a:ln>
          <a:effectLst/>
          <a:sp3d contourW="25400">
            <a:contourClr>
              <a:schemeClr val="lt1"/>
            </a:contourClr>
          </a:sp3d>
        </c:spPr>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hade val="53000"/>
            </a:schemeClr>
          </a:solidFill>
          <a:ln w="25400">
            <a:solidFill>
              <a:schemeClr val="lt1"/>
            </a:solidFill>
          </a:ln>
          <a:effectLst/>
          <a:sp3d contourW="25400">
            <a:contourClr>
              <a:schemeClr val="lt1"/>
            </a:contourClr>
          </a:sp3d>
        </c:spPr>
      </c:pivotFmt>
      <c:pivotFmt>
        <c:idx val="9"/>
        <c:spPr>
          <a:solidFill>
            <a:schemeClr val="accent2">
              <a:shade val="76000"/>
            </a:schemeClr>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
        <c:idx val="11"/>
        <c:spPr>
          <a:solidFill>
            <a:schemeClr val="accent2">
              <a:tint val="77000"/>
            </a:schemeClr>
          </a:solidFill>
          <a:ln w="25400">
            <a:solidFill>
              <a:schemeClr val="lt1"/>
            </a:solidFill>
          </a:ln>
          <a:effectLst/>
          <a:sp3d contourW="25400">
            <a:contourClr>
              <a:schemeClr val="lt1"/>
            </a:contourClr>
          </a:sp3d>
        </c:spPr>
      </c:pivotFmt>
      <c:pivotFmt>
        <c:idx val="12"/>
        <c:spPr>
          <a:solidFill>
            <a:schemeClr val="accent2">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'Phân tích'!$B$87</c:f>
              <c:strCache>
                <c:ptCount val="1"/>
                <c:pt idx="0">
                  <c:v>Total</c:v>
                </c:pt>
              </c:strCache>
            </c:strRef>
          </c:tx>
          <c:dPt>
            <c:idx val="0"/>
            <c:bubble3D val="0"/>
            <c:spPr>
              <a:solidFill>
                <a:schemeClr val="accent2">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024-48A1-9B55-8B1F00D0FE2B}"/>
              </c:ext>
            </c:extLst>
          </c:dPt>
          <c:dPt>
            <c:idx val="1"/>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024-48A1-9B55-8B1F00D0FE2B}"/>
              </c:ext>
            </c:extLst>
          </c:dPt>
          <c:dPt>
            <c:idx val="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7024-48A1-9B55-8B1F00D0FE2B}"/>
              </c:ext>
            </c:extLst>
          </c:dPt>
          <c:dPt>
            <c:idx val="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024-48A1-9B55-8B1F00D0FE2B}"/>
              </c:ext>
            </c:extLst>
          </c:dPt>
          <c:dPt>
            <c:idx val="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7024-48A1-9B55-8B1F00D0FE2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'Phân tích'!$A$88:$A$93</c:f>
              <c:strCache>
                <c:ptCount val="5"/>
                <c:pt idx="0">
                  <c:v>Dưới 2 tháng</c:v>
                </c:pt>
                <c:pt idx="1">
                  <c:v>Từ 12 - 24 tháng</c:v>
                </c:pt>
                <c:pt idx="2">
                  <c:v>Từ 2 - 12 tháng</c:v>
                </c:pt>
                <c:pt idx="3">
                  <c:v>Từ 24 - 36 tháng</c:v>
                </c:pt>
                <c:pt idx="4">
                  <c:v>Từ 36 - 60 tháng</c:v>
                </c:pt>
              </c:strCache>
            </c:strRef>
          </c:cat>
          <c:val>
            <c:numRef>
              <c:f>'Phân tích'!$B$88:$B$93</c:f>
              <c:numCache>
                <c:formatCode>0.00%</c:formatCode>
                <c:ptCount val="5"/>
                <c:pt idx="0">
                  <c:v>3.6317567567567564E-2</c:v>
                </c:pt>
                <c:pt idx="1">
                  <c:v>0.22635135135135134</c:v>
                </c:pt>
                <c:pt idx="2">
                  <c:v>0.27702702702702703</c:v>
                </c:pt>
                <c:pt idx="3">
                  <c:v>0.2846283783783784</c:v>
                </c:pt>
                <c:pt idx="4">
                  <c:v>0.17567567567567569</c:v>
                </c:pt>
              </c:numCache>
            </c:numRef>
          </c:val>
          <c:extLst>
            <c:ext xmlns:c16="http://schemas.microsoft.com/office/drawing/2014/chart" uri="{C3380CC4-5D6E-409C-BE32-E72D297353CC}">
              <c16:uniqueId val="{0000000A-7024-48A1-9B55-8B1F00D0FE2B}"/>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tích!Giới tính theo nhóm tuổi</c:name>
    <c:fmtId val="2"/>
  </c:pivotSource>
  <c:chart>
    <c:title>
      <c:tx>
        <c:rich>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700" b="1" i="0" u="none" strike="noStrike" kern="1200" cap="all" spc="50" baseline="0">
                <a:solidFill>
                  <a:srgbClr val="C00000"/>
                </a:solidFill>
                <a:latin typeface="Arial" panose="020B0604020202020204" pitchFamily="34" charset="0"/>
                <a:ea typeface="+mn-ea"/>
                <a:cs typeface="Arial" panose="020B0604020202020204" pitchFamily="34" charset="0"/>
              </a:rPr>
              <a:t>Nhân sự theo nhóm tuổi, GT</a:t>
            </a:r>
          </a:p>
        </c:rich>
      </c:tx>
      <c:layout>
        <c:manualLayout>
          <c:xMode val="edge"/>
          <c:yMode val="edge"/>
          <c:x val="0.13749199242421778"/>
          <c:y val="0"/>
        </c:manualLayout>
      </c:layout>
      <c:overlay val="0"/>
      <c:spPr>
        <a:noFill/>
        <a:ln>
          <a:noFill/>
        </a:ln>
        <a:effectLst/>
      </c:spPr>
      <c:txPr>
        <a:bodyPr rot="0" spcFirstLastPara="1" vertOverflow="ellipsis" vert="horz" wrap="square" anchor="ctr" anchorCtr="1"/>
        <a:lstStyle/>
        <a:p>
          <a:pPr algn="ctr" rtl="0">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4533405120849E-3"/>
          <c:y val="9.4565334029378903E-2"/>
          <c:w val="0.98888888888888893"/>
          <c:h val="0.6624484229974047"/>
        </c:manualLayout>
      </c:layout>
      <c:barChart>
        <c:barDir val="col"/>
        <c:grouping val="clustered"/>
        <c:varyColors val="0"/>
        <c:ser>
          <c:idx val="0"/>
          <c:order val="0"/>
          <c:tx>
            <c:strRef>
              <c:f>'Phân tích'!$B$32:$B$33</c:f>
              <c:strCache>
                <c:ptCount val="1"/>
                <c:pt idx="0">
                  <c:v>Nam</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tích'!$A$34:$A$37</c:f>
              <c:strCache>
                <c:ptCount val="3"/>
                <c:pt idx="0">
                  <c:v>&lt;30</c:v>
                </c:pt>
                <c:pt idx="1">
                  <c:v>30 - 45</c:v>
                </c:pt>
                <c:pt idx="2">
                  <c:v>45+</c:v>
                </c:pt>
              </c:strCache>
            </c:strRef>
          </c:cat>
          <c:val>
            <c:numRef>
              <c:f>'Phân tích'!$B$34:$B$37</c:f>
              <c:numCache>
                <c:formatCode>General</c:formatCode>
                <c:ptCount val="3"/>
                <c:pt idx="0">
                  <c:v>59</c:v>
                </c:pt>
                <c:pt idx="1">
                  <c:v>24</c:v>
                </c:pt>
                <c:pt idx="2">
                  <c:v>1</c:v>
                </c:pt>
              </c:numCache>
            </c:numRef>
          </c:val>
          <c:extLst>
            <c:ext xmlns:c16="http://schemas.microsoft.com/office/drawing/2014/chart" uri="{C3380CC4-5D6E-409C-BE32-E72D297353CC}">
              <c16:uniqueId val="{00000000-9EE8-4096-8C2F-AD068B207D22}"/>
            </c:ext>
          </c:extLst>
        </c:ser>
        <c:ser>
          <c:idx val="1"/>
          <c:order val="1"/>
          <c:tx>
            <c:strRef>
              <c:f>'Phân tích'!$C$32:$C$33</c:f>
              <c:strCache>
                <c:ptCount val="1"/>
                <c:pt idx="0">
                  <c:v>Nữ</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tích'!$A$34:$A$37</c:f>
              <c:strCache>
                <c:ptCount val="3"/>
                <c:pt idx="0">
                  <c:v>&lt;30</c:v>
                </c:pt>
                <c:pt idx="1">
                  <c:v>30 - 45</c:v>
                </c:pt>
                <c:pt idx="2">
                  <c:v>45+</c:v>
                </c:pt>
              </c:strCache>
            </c:strRef>
          </c:cat>
          <c:val>
            <c:numRef>
              <c:f>'Phân tích'!$C$34:$C$37</c:f>
              <c:numCache>
                <c:formatCode>General</c:formatCode>
                <c:ptCount val="3"/>
                <c:pt idx="0">
                  <c:v>50</c:v>
                </c:pt>
                <c:pt idx="1">
                  <c:v>27</c:v>
                </c:pt>
                <c:pt idx="2">
                  <c:v>1</c:v>
                </c:pt>
              </c:numCache>
            </c:numRef>
          </c:val>
          <c:extLst>
            <c:ext xmlns:c16="http://schemas.microsoft.com/office/drawing/2014/chart" uri="{C3380CC4-5D6E-409C-BE32-E72D297353CC}">
              <c16:uniqueId val="{00000003-9EE8-4096-8C2F-AD068B207D22}"/>
            </c:ext>
          </c:extLst>
        </c:ser>
        <c:dLbls>
          <c:showLegendKey val="0"/>
          <c:showVal val="0"/>
          <c:showCatName val="0"/>
          <c:showSerName val="0"/>
          <c:showPercent val="0"/>
          <c:showBubbleSize val="0"/>
        </c:dLbls>
        <c:gapWidth val="219"/>
        <c:axId val="2033888463"/>
        <c:axId val="2033903023"/>
      </c:barChart>
      <c:catAx>
        <c:axId val="2033888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2033903023"/>
        <c:crosses val="autoZero"/>
        <c:auto val="1"/>
        <c:lblAlgn val="ctr"/>
        <c:lblOffset val="100"/>
        <c:noMultiLvlLbl val="0"/>
      </c:catAx>
      <c:valAx>
        <c:axId val="2033903023"/>
        <c:scaling>
          <c:orientation val="minMax"/>
        </c:scaling>
        <c:delete val="1"/>
        <c:axPos val="l"/>
        <c:numFmt formatCode="General" sourceLinked="1"/>
        <c:majorTickMark val="none"/>
        <c:minorTickMark val="none"/>
        <c:tickLblPos val="nextTo"/>
        <c:crossAx val="203388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[Bao cao tong quan nhan su.01.xlsx]Phân tích!Lí do nghỉ việc</c:name>
    <c:fmtId val="2"/>
  </c:pivotSource>
  <c:chart>
    <c:title>
      <c:tx>
        <c:rich>
          <a:bodyPr rot="0" spcFirstLastPara="1" vertOverflow="ellipsis" vert="horz" wrap="square" anchor="ctr" anchorCtr="1"/>
          <a:lstStyle/>
          <a:p>
            <a:pPr>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Số</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lượng</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nghỉ</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việc</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theo</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các</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lí</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do</a:t>
            </a:r>
          </a:p>
        </c:rich>
      </c:tx>
      <c:overlay val="0"/>
      <c:spPr>
        <a:noFill/>
        <a:ln>
          <a:noFill/>
        </a:ln>
        <a:effectLst/>
      </c:spPr>
      <c:txPr>
        <a:bodyPr rot="0" spcFirstLastPara="1" vertOverflow="ellipsis" vert="horz" wrap="square" anchor="ctr" anchorCtr="1"/>
        <a:lstStyle/>
        <a:p>
          <a:pPr>
            <a:defRPr lang="en-US" sz="700" b="1" i="0" u="none" strike="noStrike" kern="1200" cap="all" spc="50" baseline="0">
              <a:solidFill>
                <a:srgbClr val="C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47075446037866E-2"/>
          <c:y val="0.2326086956521739"/>
          <c:w val="0.92050584910792421"/>
          <c:h val="0.45111149149834534"/>
        </c:manualLayout>
      </c:layout>
      <c:barChart>
        <c:barDir val="col"/>
        <c:grouping val="clustered"/>
        <c:varyColors val="0"/>
        <c:ser>
          <c:idx val="0"/>
          <c:order val="0"/>
          <c:tx>
            <c:strRef>
              <c:f>'Phân tích'!$B$96</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'Phân tích'!$A$97:$A$101</c:f>
              <c:strCache>
                <c:ptCount val="4"/>
                <c:pt idx="0">
                  <c:v>Lí do khác</c:v>
                </c:pt>
                <c:pt idx="1">
                  <c:v>Vi phạm kỉ luật</c:v>
                </c:pt>
                <c:pt idx="2">
                  <c:v>Chuyển công việc khác</c:v>
                </c:pt>
                <c:pt idx="3">
                  <c:v>Thời gian làm việc</c:v>
                </c:pt>
              </c:strCache>
            </c:strRef>
          </c:cat>
          <c:val>
            <c:numRef>
              <c:f>'Phân tích'!$B$97:$B$101</c:f>
              <c:numCache>
                <c:formatCode>General</c:formatCode>
                <c:ptCount val="4"/>
                <c:pt idx="0">
                  <c:v>1</c:v>
                </c:pt>
                <c:pt idx="1">
                  <c:v>1</c:v>
                </c:pt>
                <c:pt idx="2">
                  <c:v>2</c:v>
                </c:pt>
                <c:pt idx="3">
                  <c:v>5</c:v>
                </c:pt>
              </c:numCache>
            </c:numRef>
          </c:val>
          <c:extLst>
            <c:ext xmlns:c16="http://schemas.microsoft.com/office/drawing/2014/chart" uri="{C3380CC4-5D6E-409C-BE32-E72D297353CC}">
              <c16:uniqueId val="{00000009-E648-4CC0-9EB3-CBB88C79BA6C}"/>
            </c:ext>
          </c:extLst>
        </c:ser>
        <c:dLbls>
          <c:dLblPos val="outEnd"/>
          <c:showLegendKey val="0"/>
          <c:showVal val="1"/>
          <c:showCatName val="0"/>
          <c:showSerName val="0"/>
          <c:showPercent val="0"/>
          <c:showBubbleSize val="0"/>
        </c:dLbls>
        <c:gapWidth val="219"/>
        <c:axId val="497649264"/>
        <c:axId val="497653424"/>
      </c:barChart>
      <c:catAx>
        <c:axId val="49764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497653424"/>
        <c:crosses val="autoZero"/>
        <c:auto val="1"/>
        <c:lblAlgn val="ctr"/>
        <c:lblOffset val="100"/>
        <c:noMultiLvlLbl val="0"/>
      </c:catAx>
      <c:valAx>
        <c:axId val="497653424"/>
        <c:scaling>
          <c:orientation val="minMax"/>
        </c:scaling>
        <c:delete val="1"/>
        <c:axPos val="l"/>
        <c:numFmt formatCode="General" sourceLinked="1"/>
        <c:majorTickMark val="none"/>
        <c:minorTickMark val="none"/>
        <c:tickLblPos val="nextTo"/>
        <c:crossAx val="497649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Trình độ học vấn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Trình độ học vấn</a:t>
          </a:r>
        </a:p>
      </cx:txPr>
    </cx:title>
    <cx:plotArea>
      <cx:plotAreaRegion>
        <cx:series layoutId="treemap" uniqueId="{42B2F2D5-3004-4DFC-A2CC-3A7F27EEC014}">
          <cx:tx>
            <cx:txData>
              <cx:f>_xlchart.v1.1</cx:f>
              <cx:v>Distinct Count of MSNV</cx:v>
            </cx:txData>
          </cx:tx>
          <cx:dataLabels>
            <cx:visibility seriesName="0" categoryName="1" value="1"/>
            <cx:separator> </cx:separator>
          </cx:dataLabels>
          <cx:dataId val="0"/>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sz="700" b="1">
                <a:latin typeface="Arial" panose="020B0604020202020204" pitchFamily="34" charset="0"/>
                <a:ea typeface="Arial" panose="020B0604020202020204" pitchFamily="34" charset="0"/>
                <a:cs typeface="Arial" panose="020B0604020202020204" pitchFamily="34" charset="0"/>
              </a:defRPr>
            </a:pP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Trình</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độ</a:t>
            </a:r>
            <a:r>
              <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học</a:t>
            </a:r>
            <a:r>
              <a:rPr lang="en-US" sz="700" b="1" i="0" u="none" strike="noStrike" baseline="0" dirty="0">
                <a:solidFill>
                  <a:sysClr val="windowText" lastClr="000000">
                    <a:lumMod val="65000"/>
                    <a:lumOff val="35000"/>
                  </a:sysClr>
                </a:solidFill>
                <a:latin typeface="Arial" panose="020B0604020202020204" pitchFamily="34" charset="0"/>
                <a:cs typeface="Arial" panose="020B0604020202020204" pitchFamily="34" charset="0"/>
              </a:rPr>
              <a:t> </a:t>
            </a:r>
            <a:r>
              <a:rPr lang="en-US" sz="700" b="1" i="0" u="none" strike="noStrike" kern="1200" cap="all" spc="50" baseline="0" dirty="0" err="1">
                <a:solidFill>
                  <a:srgbClr val="C00000"/>
                </a:solidFill>
                <a:latin typeface="Arial" panose="020B0604020202020204" pitchFamily="34" charset="0"/>
                <a:ea typeface="+mn-ea"/>
                <a:cs typeface="Arial" panose="020B0604020202020204" pitchFamily="34" charset="0"/>
              </a:rPr>
              <a:t>vấn</a:t>
            </a:r>
            <a:endParaRPr lang="en-US" sz="700" b="1" i="0" u="none" strike="noStrike" kern="1200" cap="all" spc="50" baseline="0" dirty="0">
              <a:solidFill>
                <a:srgbClr val="C00000"/>
              </a:solidFill>
              <a:latin typeface="Arial" panose="020B0604020202020204" pitchFamily="34" charset="0"/>
              <a:ea typeface="+mn-ea"/>
              <a:cs typeface="Arial" panose="020B0604020202020204" pitchFamily="34" charset="0"/>
            </a:endParaRPr>
          </a:p>
        </cx:rich>
      </cx:tx>
    </cx:title>
    <cx:plotArea>
      <cx:plotAreaRegion>
        <cx:series layoutId="treemap" uniqueId="{42B2F2D5-3004-4DFC-A2CC-3A7F27EEC014}">
          <cx:tx>
            <cx:txData>
              <cx:f>_xlchart.v1.4</cx:f>
              <cx:v>Distinct Count of MSNV</cx:v>
            </cx:txData>
          </cx:tx>
          <cx:dataPt idx="0">
            <cx:spPr>
              <a:solidFill>
                <a:srgbClr val="ED7D31">
                  <a:lumMod val="60000"/>
                  <a:lumOff val="40000"/>
                </a:srgbClr>
              </a:solidFill>
            </cx:spPr>
          </cx:dataPt>
          <cx:dataPt idx="1">
            <cx:spPr>
              <a:solidFill>
                <a:srgbClr val="FFC000">
                  <a:lumMod val="40000"/>
                  <a:lumOff val="60000"/>
                </a:srgbClr>
              </a:solidFill>
            </cx:spPr>
          </cx:dataPt>
          <cx:dataPt idx="2">
            <cx:spPr>
              <a:solidFill>
                <a:srgbClr val="FFC000">
                  <a:lumMod val="75000"/>
                </a:srgbClr>
              </a:solidFill>
            </cx:spPr>
          </cx:dataPt>
          <cx:dataPt idx="3">
            <cx:spPr>
              <a:solidFill>
                <a:srgbClr val="FFC000">
                  <a:lumMod val="20000"/>
                  <a:lumOff val="80000"/>
                </a:srgbClr>
              </a:solidFill>
            </cx:spPr>
          </cx:dataPt>
          <cx:dataLabels>
            <cx:txPr>
              <a:bodyPr spcFirstLastPara="1" vertOverflow="ellipsis" horzOverflow="overflow" wrap="square" lIns="0" tIns="0" rIns="0" bIns="0" anchor="ctr" anchorCtr="1"/>
              <a:lstStyle/>
              <a:p>
                <a:pPr algn="ctr" rtl="0">
                  <a:defRPr sz="700" b="1">
                    <a:solidFill>
                      <a:srgbClr val="002060"/>
                    </a:solidFill>
                    <a:latin typeface="Arial" panose="020B0604020202020204" pitchFamily="34" charset="0"/>
                    <a:ea typeface="Arial" panose="020B0604020202020204" pitchFamily="34" charset="0"/>
                    <a:cs typeface="Arial" panose="020B0604020202020204" pitchFamily="34" charset="0"/>
                  </a:defRPr>
                </a:pPr>
                <a:endParaRPr lang="en-US" sz="700" b="1" i="0" u="none" strike="noStrike" baseline="0">
                  <a:solidFill>
                    <a:srgbClr val="002060"/>
                  </a:solidFill>
                  <a:latin typeface="Arial" panose="020B0604020202020204" pitchFamily="34" charset="0"/>
                  <a:cs typeface="Arial" panose="020B0604020202020204" pitchFamily="34" charset="0"/>
                </a:endParaRPr>
              </a:p>
            </cx:txPr>
            <cx:visibility seriesName="0" categoryName="1" value="1"/>
            <cx:separator> </cx:separator>
          </cx:dataLabels>
          <cx:dataId val="0"/>
          <cx:layoutPr/>
        </cx:series>
      </cx:plotAreaRegion>
    </cx:plotArea>
    <cx:legend pos="b" align="ctr" overlay="0">
      <cx:txPr>
        <a:bodyPr vertOverflow="overflow" horzOverflow="overflow" wrap="square" lIns="0" tIns="0" rIns="0" bIns="0"/>
        <a:lstStyle/>
        <a:p>
          <a:pPr algn="ctr" rtl="0">
            <a:defRPr sz="900" b="1"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b="1">
            <a:latin typeface="Arial" panose="020B0604020202020204" pitchFamily="34" charset="0"/>
            <a:cs typeface="Arial" panose="020B0604020202020204" pitchFamily="34" charset="0"/>
          </a:endParaRPr>
        </a:p>
      </cx:txPr>
    </cx:legend>
  </cx:chart>
  <cx:spPr>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247650</xdr:colOff>
      <xdr:row>1</xdr:row>
      <xdr:rowOff>95250</xdr:rowOff>
    </xdr:from>
    <xdr:to>
      <xdr:col>5</xdr:col>
      <xdr:colOff>371475</xdr:colOff>
      <xdr:row>14</xdr:row>
      <xdr:rowOff>15875</xdr:rowOff>
    </xdr:to>
    <mc:AlternateContent xmlns:mc="http://schemas.openxmlformats.org/markup-compatibility/2006" xmlns:a14="http://schemas.microsoft.com/office/drawing/2010/main">
      <mc:Choice Requires="a14">
        <xdr:graphicFrame macro="">
          <xdr:nvGraphicFramePr>
            <xdr:cNvPr id="2" name="Chi nhánh">
              <a:extLst>
                <a:ext uri="{FF2B5EF4-FFF2-40B4-BE49-F238E27FC236}">
                  <a16:creationId xmlns:a16="http://schemas.microsoft.com/office/drawing/2014/main" id="{0B926C00-00BA-4966-9EA2-EA29AF1F1007}"/>
                </a:ext>
              </a:extLst>
            </xdr:cNvPr>
            <xdr:cNvGraphicFramePr/>
          </xdr:nvGraphicFramePr>
          <xdr:xfrm>
            <a:off x="0" y="0"/>
            <a:ext cx="0" cy="0"/>
          </xdr:xfrm>
          <a:graphic>
            <a:graphicData uri="http://schemas.microsoft.com/office/drawing/2010/slicer">
              <sle:slicer xmlns:sle="http://schemas.microsoft.com/office/drawing/2010/slicer" name="Chi nhánh"/>
            </a:graphicData>
          </a:graphic>
        </xdr:graphicFrame>
      </mc:Choice>
      <mc:Fallback xmlns="">
        <xdr:sp macro="" textlink="">
          <xdr:nvSpPr>
            <xdr:cNvPr id="0" name=""/>
            <xdr:cNvSpPr>
              <a:spLocks noTextEdit="1"/>
            </xdr:cNvSpPr>
          </xdr:nvSpPr>
          <xdr:spPr>
            <a:xfrm>
              <a:off x="3343275" y="285750"/>
              <a:ext cx="1828800" cy="2397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552450</xdr:colOff>
      <xdr:row>1</xdr:row>
      <xdr:rowOff>104775</xdr:rowOff>
    </xdr:from>
    <xdr:to>
      <xdr:col>7</xdr:col>
      <xdr:colOff>571500</xdr:colOff>
      <xdr:row>11</xdr:row>
      <xdr:rowOff>143775</xdr:rowOff>
    </xdr:to>
    <mc:AlternateContent xmlns:mc="http://schemas.openxmlformats.org/markup-compatibility/2006" xmlns:a14="http://schemas.microsoft.com/office/drawing/2010/main">
      <mc:Choice Requires="a14">
        <xdr:graphicFrame macro="">
          <xdr:nvGraphicFramePr>
            <xdr:cNvPr id="3" name="Date (Month)">
              <a:extLst>
                <a:ext uri="{FF2B5EF4-FFF2-40B4-BE49-F238E27FC236}">
                  <a16:creationId xmlns:a16="http://schemas.microsoft.com/office/drawing/2014/main" id="{19DC4CF2-D389-437C-8F5A-9260922D9E0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353050" y="295275"/>
              <a:ext cx="1828800" cy="194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219074</xdr:colOff>
      <xdr:row>0</xdr:row>
      <xdr:rowOff>114299</xdr:rowOff>
    </xdr:from>
    <xdr:to>
      <xdr:col>13</xdr:col>
      <xdr:colOff>342899</xdr:colOff>
      <xdr:row>19</xdr:row>
      <xdr:rowOff>58799</xdr:rowOff>
    </xdr:to>
    <mc:AlternateContent xmlns:mc="http://schemas.openxmlformats.org/markup-compatibility/2006" xmlns:a14="http://schemas.microsoft.com/office/drawing/2010/main">
      <mc:Choice Requires="a14">
        <xdr:graphicFrame macro="">
          <xdr:nvGraphicFramePr>
            <xdr:cNvPr id="4" name="Phòng ban/Bộ phận">
              <a:extLst>
                <a:ext uri="{FF2B5EF4-FFF2-40B4-BE49-F238E27FC236}">
                  <a16:creationId xmlns:a16="http://schemas.microsoft.com/office/drawing/2014/main" id="{409A1F1F-3865-47B7-BFF8-C58769FA73F8}"/>
                </a:ext>
              </a:extLst>
            </xdr:cNvPr>
            <xdr:cNvGraphicFramePr/>
          </xdr:nvGraphicFramePr>
          <xdr:xfrm>
            <a:off x="0" y="0"/>
            <a:ext cx="0" cy="0"/>
          </xdr:xfrm>
          <a:graphic>
            <a:graphicData uri="http://schemas.microsoft.com/office/drawing/2010/slicer">
              <sle:slicer xmlns:sle="http://schemas.microsoft.com/office/drawing/2010/slicer" name="Phòng ban/Bộ phận"/>
            </a:graphicData>
          </a:graphic>
        </xdr:graphicFrame>
      </mc:Choice>
      <mc:Fallback xmlns="">
        <xdr:sp macro="" textlink="">
          <xdr:nvSpPr>
            <xdr:cNvPr id="0" name=""/>
            <xdr:cNvSpPr>
              <a:spLocks noTextEdit="1"/>
            </xdr:cNvSpPr>
          </xdr:nvSpPr>
          <xdr:spPr>
            <a:xfrm>
              <a:off x="8658224" y="114299"/>
              <a:ext cx="1952625" cy="356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71438</xdr:colOff>
      <xdr:row>17</xdr:row>
      <xdr:rowOff>76199</xdr:rowOff>
    </xdr:from>
    <xdr:to>
      <xdr:col>11</xdr:col>
      <xdr:colOff>295275</xdr:colOff>
      <xdr:row>29</xdr:row>
      <xdr:rowOff>33336</xdr:rowOff>
    </xdr:to>
    <xdr:graphicFrame macro="">
      <xdr:nvGraphicFramePr>
        <xdr:cNvPr id="5" name="Chart 4">
          <a:extLst>
            <a:ext uri="{FF2B5EF4-FFF2-40B4-BE49-F238E27FC236}">
              <a16:creationId xmlns:a16="http://schemas.microsoft.com/office/drawing/2014/main" id="{BB3597B3-450E-4AA2-BCAF-C2D574A7E9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671512</xdr:colOff>
      <xdr:row>29</xdr:row>
      <xdr:rowOff>57150</xdr:rowOff>
    </xdr:from>
    <xdr:to>
      <xdr:col>9</xdr:col>
      <xdr:colOff>447675</xdr:colOff>
      <xdr:row>38</xdr:row>
      <xdr:rowOff>109536</xdr:rowOff>
    </xdr:to>
    <xdr:graphicFrame macro="">
      <xdr:nvGraphicFramePr>
        <xdr:cNvPr id="6" name="Chart 5">
          <a:extLst>
            <a:ext uri="{FF2B5EF4-FFF2-40B4-BE49-F238E27FC236}">
              <a16:creationId xmlns:a16="http://schemas.microsoft.com/office/drawing/2014/main" id="{F58282F6-963E-47D8-A462-9A260610F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233361</xdr:colOff>
      <xdr:row>51</xdr:row>
      <xdr:rowOff>171449</xdr:rowOff>
    </xdr:from>
    <xdr:to>
      <xdr:col>15</xdr:col>
      <xdr:colOff>266700</xdr:colOff>
      <xdr:row>64</xdr:row>
      <xdr:rowOff>90488</xdr:rowOff>
    </xdr:to>
    <xdr:graphicFrame macro="">
      <xdr:nvGraphicFramePr>
        <xdr:cNvPr id="8" name="Chart 7">
          <a:extLst>
            <a:ext uri="{FF2B5EF4-FFF2-40B4-BE49-F238E27FC236}">
              <a16:creationId xmlns:a16="http://schemas.microsoft.com/office/drawing/2014/main" id="{9F9019E9-84BC-4B99-920D-0856B37D6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161925</xdr:colOff>
      <xdr:row>65</xdr:row>
      <xdr:rowOff>85724</xdr:rowOff>
    </xdr:from>
    <xdr:to>
      <xdr:col>15</xdr:col>
      <xdr:colOff>438149</xdr:colOff>
      <xdr:row>76</xdr:row>
      <xdr:rowOff>100011</xdr:rowOff>
    </xdr:to>
    <xdr:graphicFrame macro="">
      <xdr:nvGraphicFramePr>
        <xdr:cNvPr id="9" name="Chart 8">
          <a:extLst>
            <a:ext uri="{FF2B5EF4-FFF2-40B4-BE49-F238E27FC236}">
              <a16:creationId xmlns:a16="http://schemas.microsoft.com/office/drawing/2014/main" id="{0CD3E2C1-3C23-4EDF-85AC-19ED8B647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1009650</xdr:colOff>
      <xdr:row>77</xdr:row>
      <xdr:rowOff>152400</xdr:rowOff>
    </xdr:from>
    <xdr:to>
      <xdr:col>12</xdr:col>
      <xdr:colOff>285750</xdr:colOff>
      <xdr:row>88</xdr:row>
      <xdr:rowOff>80962</xdr:rowOff>
    </xdr:to>
    <xdr:graphicFrame macro="">
      <xdr:nvGraphicFramePr>
        <xdr:cNvPr id="10" name="Chart 9">
          <a:extLst>
            <a:ext uri="{FF2B5EF4-FFF2-40B4-BE49-F238E27FC236}">
              <a16:creationId xmlns:a16="http://schemas.microsoft.com/office/drawing/2014/main" id="{C97068EE-0AB6-4E93-8329-B3FD68E44F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90486</xdr:colOff>
      <xdr:row>37</xdr:row>
      <xdr:rowOff>47625</xdr:rowOff>
    </xdr:from>
    <xdr:to>
      <xdr:col>15</xdr:col>
      <xdr:colOff>266699</xdr:colOff>
      <xdr:row>52</xdr:row>
      <xdr:rowOff>4762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AC06CD26-F4AC-4CDC-B3E1-04056BB802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986586" y="6626225"/>
              <a:ext cx="5053013" cy="26241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214312</xdr:colOff>
      <xdr:row>96</xdr:row>
      <xdr:rowOff>47625</xdr:rowOff>
    </xdr:from>
    <xdr:to>
      <xdr:col>9</xdr:col>
      <xdr:colOff>571500</xdr:colOff>
      <xdr:row>104</xdr:row>
      <xdr:rowOff>80961</xdr:rowOff>
    </xdr:to>
    <xdr:graphicFrame macro="">
      <xdr:nvGraphicFramePr>
        <xdr:cNvPr id="7" name="Chart 6">
          <a:extLst>
            <a:ext uri="{FF2B5EF4-FFF2-40B4-BE49-F238E27FC236}">
              <a16:creationId xmlns:a16="http://schemas.microsoft.com/office/drawing/2014/main" id="{49242F12-DCDC-4556-891B-ECCED2D43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9524</xdr:rowOff>
    </xdr:from>
    <xdr:to>
      <xdr:col>2</xdr:col>
      <xdr:colOff>228601</xdr:colOff>
      <xdr:row>4</xdr:row>
      <xdr:rowOff>57149</xdr:rowOff>
    </xdr:to>
    <xdr:sp macro="" textlink="">
      <xdr:nvSpPr>
        <xdr:cNvPr id="2" name="TextBox 1">
          <a:extLst>
            <a:ext uri="{FF2B5EF4-FFF2-40B4-BE49-F238E27FC236}">
              <a16:creationId xmlns:a16="http://schemas.microsoft.com/office/drawing/2014/main" id="{DF58084F-FEA4-4654-869D-13D3AC02270A}"/>
            </a:ext>
          </a:extLst>
        </xdr:cNvPr>
        <xdr:cNvSpPr txBox="1"/>
      </xdr:nvSpPr>
      <xdr:spPr>
        <a:xfrm>
          <a:off x="1" y="9524"/>
          <a:ext cx="1447800" cy="809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solidFill>
                <a:srgbClr val="C00000"/>
              </a:solidFill>
              <a:latin typeface="Arial" panose="020B0604020202020204" pitchFamily="34" charset="0"/>
              <a:cs typeface="Arial" panose="020B0604020202020204" pitchFamily="34" charset="0"/>
            </a:rPr>
            <a:t>BÁO</a:t>
          </a:r>
          <a:r>
            <a:rPr lang="en-US" sz="1050" b="1" baseline="0">
              <a:solidFill>
                <a:srgbClr val="C00000"/>
              </a:solidFill>
              <a:latin typeface="Arial" panose="020B0604020202020204" pitchFamily="34" charset="0"/>
              <a:cs typeface="Arial" panose="020B0604020202020204" pitchFamily="34" charset="0"/>
            </a:rPr>
            <a:t> CÁO SỬ DỤNG LAO ĐỘNG</a:t>
          </a:r>
          <a:endParaRPr lang="en-US" sz="1050" b="1">
            <a:solidFill>
              <a:srgbClr val="C00000"/>
            </a:solidFill>
            <a:latin typeface="Arial" panose="020B0604020202020204" pitchFamily="34" charset="0"/>
            <a:cs typeface="Arial" panose="020B0604020202020204" pitchFamily="34" charset="0"/>
          </a:endParaRPr>
        </a:p>
      </xdr:txBody>
    </xdr:sp>
    <xdr:clientData/>
  </xdr:twoCellAnchor>
  <xdr:twoCellAnchor>
    <xdr:from>
      <xdr:col>0</xdr:col>
      <xdr:colOff>0</xdr:colOff>
      <xdr:row>0</xdr:row>
      <xdr:rowOff>0</xdr:rowOff>
    </xdr:from>
    <xdr:to>
      <xdr:col>20</xdr:col>
      <xdr:colOff>561974</xdr:colOff>
      <xdr:row>26</xdr:row>
      <xdr:rowOff>9525</xdr:rowOff>
    </xdr:to>
    <xdr:grpSp>
      <xdr:nvGrpSpPr>
        <xdr:cNvPr id="29" name="Group 28">
          <a:extLst>
            <a:ext uri="{FF2B5EF4-FFF2-40B4-BE49-F238E27FC236}">
              <a16:creationId xmlns:a16="http://schemas.microsoft.com/office/drawing/2014/main" id="{CC4897A0-20D5-4CF3-925B-E0715FC99D50}"/>
            </a:ext>
          </a:extLst>
        </xdr:cNvPr>
        <xdr:cNvGrpSpPr/>
      </xdr:nvGrpSpPr>
      <xdr:grpSpPr>
        <a:xfrm>
          <a:off x="0" y="0"/>
          <a:ext cx="12753974" cy="4632325"/>
          <a:chOff x="0" y="0"/>
          <a:chExt cx="12753974" cy="4962525"/>
        </a:xfrm>
      </xdr:grpSpPr>
      <xdr:grpSp>
        <xdr:nvGrpSpPr>
          <xdr:cNvPr id="28" name="Group 27">
            <a:extLst>
              <a:ext uri="{FF2B5EF4-FFF2-40B4-BE49-F238E27FC236}">
                <a16:creationId xmlns:a16="http://schemas.microsoft.com/office/drawing/2014/main" id="{E2663903-9C79-4BCF-AB6E-06259F622A34}"/>
              </a:ext>
            </a:extLst>
          </xdr:cNvPr>
          <xdr:cNvGrpSpPr/>
        </xdr:nvGrpSpPr>
        <xdr:grpSpPr>
          <a:xfrm>
            <a:off x="0" y="0"/>
            <a:ext cx="10782299" cy="4962525"/>
            <a:chOff x="0" y="0"/>
            <a:chExt cx="12487274" cy="4962525"/>
          </a:xfrm>
        </xdr:grpSpPr>
        <xdr:grpSp>
          <xdr:nvGrpSpPr>
            <xdr:cNvPr id="17" name="Group 16">
              <a:extLst>
                <a:ext uri="{FF2B5EF4-FFF2-40B4-BE49-F238E27FC236}">
                  <a16:creationId xmlns:a16="http://schemas.microsoft.com/office/drawing/2014/main" id="{09020225-6C5A-40E2-B200-48F1ABFEC90A}"/>
                </a:ext>
              </a:extLst>
            </xdr:cNvPr>
            <xdr:cNvGrpSpPr/>
          </xdr:nvGrpSpPr>
          <xdr:grpSpPr>
            <a:xfrm>
              <a:off x="1720862" y="0"/>
              <a:ext cx="10766412" cy="819150"/>
              <a:chOff x="2595542" y="0"/>
              <a:chExt cx="9090568" cy="895350"/>
            </a:xfrm>
          </xdr:grpSpPr>
          <xdr:sp macro="" textlink="">
            <xdr:nvSpPr>
              <xdr:cNvPr id="4" name="Rectangle 3">
                <a:extLst>
                  <a:ext uri="{FF2B5EF4-FFF2-40B4-BE49-F238E27FC236}">
                    <a16:creationId xmlns:a16="http://schemas.microsoft.com/office/drawing/2014/main" id="{98031B15-1837-4F11-A9C5-6972DB253B26}"/>
                  </a:ext>
                </a:extLst>
              </xdr:cNvPr>
              <xdr:cNvSpPr/>
            </xdr:nvSpPr>
            <xdr:spPr>
              <a:xfrm>
                <a:off x="2595542" y="0"/>
                <a:ext cx="1843663" cy="438150"/>
              </a:xfrm>
              <a:prstGeom prst="rect">
                <a:avLst/>
              </a:prstGeom>
              <a:solidFill>
                <a:schemeClr val="accent4"/>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C00000"/>
                    </a:solidFill>
                    <a:latin typeface="Arial" panose="020B0604020202020204" pitchFamily="34" charset="0"/>
                    <a:cs typeface="Arial" panose="020B0604020202020204" pitchFamily="34" charset="0"/>
                  </a:rPr>
                  <a:t>Tổng</a:t>
                </a:r>
                <a:r>
                  <a:rPr lang="en-US" sz="1400" baseline="0">
                    <a:solidFill>
                      <a:srgbClr val="C00000"/>
                    </a:solidFill>
                    <a:latin typeface="Arial" panose="020B0604020202020204" pitchFamily="34" charset="0"/>
                    <a:cs typeface="Arial" panose="020B0604020202020204" pitchFamily="34" charset="0"/>
                  </a:rPr>
                  <a:t> số nhân viên</a:t>
                </a:r>
                <a:endParaRPr lang="en-US" sz="1400">
                  <a:solidFill>
                    <a:srgbClr val="C00000"/>
                  </a:solidFill>
                  <a:latin typeface="Arial" panose="020B0604020202020204" pitchFamily="34" charset="0"/>
                  <a:cs typeface="Arial" panose="020B0604020202020204" pitchFamily="34" charset="0"/>
                </a:endParaRPr>
              </a:p>
            </xdr:txBody>
          </xdr:sp>
          <xdr:sp macro="" textlink="">
            <xdr:nvSpPr>
              <xdr:cNvPr id="5" name="Rectangle 4">
                <a:extLst>
                  <a:ext uri="{FF2B5EF4-FFF2-40B4-BE49-F238E27FC236}">
                    <a16:creationId xmlns:a16="http://schemas.microsoft.com/office/drawing/2014/main" id="{67978473-2F87-4E82-9016-97A11A17465C}"/>
                  </a:ext>
                </a:extLst>
              </xdr:cNvPr>
              <xdr:cNvSpPr/>
            </xdr:nvSpPr>
            <xdr:spPr>
              <a:xfrm>
                <a:off x="4449241" y="0"/>
                <a:ext cx="1800779" cy="438150"/>
              </a:xfrm>
              <a:prstGeom prst="rect">
                <a:avLst/>
              </a:prstGeom>
              <a:solidFill>
                <a:schemeClr val="accent4"/>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C00000"/>
                    </a:solidFill>
                    <a:latin typeface="Arial" panose="020B0604020202020204" pitchFamily="34" charset="0"/>
                    <a:cs typeface="Arial" panose="020B0604020202020204" pitchFamily="34" charset="0"/>
                  </a:rPr>
                  <a:t>Nam</a:t>
                </a:r>
              </a:p>
            </xdr:txBody>
          </xdr:sp>
          <xdr:sp macro="" textlink="">
            <xdr:nvSpPr>
              <xdr:cNvPr id="6" name="Rectangle 5">
                <a:extLst>
                  <a:ext uri="{FF2B5EF4-FFF2-40B4-BE49-F238E27FC236}">
                    <a16:creationId xmlns:a16="http://schemas.microsoft.com/office/drawing/2014/main" id="{2F7E7056-AE79-44D8-9417-E063F8DC3221}"/>
                  </a:ext>
                </a:extLst>
              </xdr:cNvPr>
              <xdr:cNvSpPr/>
            </xdr:nvSpPr>
            <xdr:spPr>
              <a:xfrm>
                <a:off x="6265831" y="0"/>
                <a:ext cx="1800779" cy="438150"/>
              </a:xfrm>
              <a:prstGeom prst="rect">
                <a:avLst/>
              </a:prstGeom>
              <a:solidFill>
                <a:schemeClr val="accent4"/>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C00000"/>
                    </a:solidFill>
                    <a:latin typeface="Arial" panose="020B0604020202020204" pitchFamily="34" charset="0"/>
                    <a:cs typeface="Arial" panose="020B0604020202020204" pitchFamily="34" charset="0"/>
                  </a:rPr>
                  <a:t>Nữ</a:t>
                </a:r>
              </a:p>
            </xdr:txBody>
          </xdr:sp>
          <xdr:sp macro="" textlink="">
            <xdr:nvSpPr>
              <xdr:cNvPr id="7" name="Rectangle 6">
                <a:extLst>
                  <a:ext uri="{FF2B5EF4-FFF2-40B4-BE49-F238E27FC236}">
                    <a16:creationId xmlns:a16="http://schemas.microsoft.com/office/drawing/2014/main" id="{CDCBB102-0AE4-45F7-8A2F-B18DBC9BFFF5}"/>
                  </a:ext>
                </a:extLst>
              </xdr:cNvPr>
              <xdr:cNvSpPr/>
            </xdr:nvSpPr>
            <xdr:spPr>
              <a:xfrm>
                <a:off x="8076646" y="0"/>
                <a:ext cx="1800779" cy="438150"/>
              </a:xfrm>
              <a:prstGeom prst="rect">
                <a:avLst/>
              </a:prstGeom>
              <a:solidFill>
                <a:schemeClr val="accent4"/>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C00000"/>
                    </a:solidFill>
                    <a:latin typeface="Arial" panose="020B0604020202020204" pitchFamily="34" charset="0"/>
                    <a:cs typeface="Arial" panose="020B0604020202020204" pitchFamily="34" charset="0"/>
                  </a:rPr>
                  <a:t>Số</a:t>
                </a:r>
                <a:r>
                  <a:rPr lang="en-US" sz="1400" baseline="0">
                    <a:solidFill>
                      <a:srgbClr val="C00000"/>
                    </a:solidFill>
                    <a:latin typeface="Arial" panose="020B0604020202020204" pitchFamily="34" charset="0"/>
                    <a:cs typeface="Arial" panose="020B0604020202020204" pitchFamily="34" charset="0"/>
                  </a:rPr>
                  <a:t> tuyển mới</a:t>
                </a:r>
                <a:endParaRPr lang="en-US" sz="1400">
                  <a:solidFill>
                    <a:srgbClr val="C00000"/>
                  </a:solidFill>
                  <a:latin typeface="Arial" panose="020B0604020202020204" pitchFamily="34" charset="0"/>
                  <a:cs typeface="Arial" panose="020B0604020202020204" pitchFamily="34" charset="0"/>
                </a:endParaRPr>
              </a:p>
            </xdr:txBody>
          </xdr:sp>
          <xdr:sp macro="" textlink="'Phân tích'!A4">
            <xdr:nvSpPr>
              <xdr:cNvPr id="8" name="Rectangle 7">
                <a:extLst>
                  <a:ext uri="{FF2B5EF4-FFF2-40B4-BE49-F238E27FC236}">
                    <a16:creationId xmlns:a16="http://schemas.microsoft.com/office/drawing/2014/main" id="{E44B061A-A365-4EA1-B836-FAC2EE437A7B}"/>
                  </a:ext>
                </a:extLst>
              </xdr:cNvPr>
              <xdr:cNvSpPr/>
            </xdr:nvSpPr>
            <xdr:spPr>
              <a:xfrm>
                <a:off x="2595542" y="457200"/>
                <a:ext cx="1843663" cy="438150"/>
              </a:xfrm>
              <a:prstGeom prst="rect">
                <a:avLst/>
              </a:prstGeom>
              <a:solidFill>
                <a:schemeClr val="accent4">
                  <a:lumMod val="40000"/>
                  <a:lumOff val="6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E104735-ACD5-44ED-94AC-FE2C4D2C8A52}" type="TxLink">
                  <a:rPr lang="en-US" sz="1800" b="1" i="0" u="none" strike="noStrike">
                    <a:solidFill>
                      <a:srgbClr val="002060"/>
                    </a:solidFill>
                    <a:latin typeface="Arial" panose="020B0604020202020204" pitchFamily="34" charset="0"/>
                    <a:cs typeface="Arial" panose="020B0604020202020204" pitchFamily="34" charset="0"/>
                  </a:rPr>
                  <a:pPr algn="ctr"/>
                  <a:t>152</a:t>
                </a:fld>
                <a:endParaRPr lang="en-US" sz="2400" b="1">
                  <a:solidFill>
                    <a:srgbClr val="002060"/>
                  </a:solidFill>
                  <a:latin typeface="Arial" panose="020B0604020202020204" pitchFamily="34" charset="0"/>
                  <a:cs typeface="Arial" panose="020B0604020202020204" pitchFamily="34" charset="0"/>
                </a:endParaRPr>
              </a:p>
            </xdr:txBody>
          </xdr:sp>
          <xdr:sp macro="" textlink="'Phân tích'!B7">
            <xdr:nvSpPr>
              <xdr:cNvPr id="9" name="Rectangle 8">
                <a:extLst>
                  <a:ext uri="{FF2B5EF4-FFF2-40B4-BE49-F238E27FC236}">
                    <a16:creationId xmlns:a16="http://schemas.microsoft.com/office/drawing/2014/main" id="{255C1C1B-CC1C-4F1E-9AA1-AB3AB6BB9F19}"/>
                  </a:ext>
                </a:extLst>
              </xdr:cNvPr>
              <xdr:cNvSpPr/>
            </xdr:nvSpPr>
            <xdr:spPr>
              <a:xfrm>
                <a:off x="4449241" y="457200"/>
                <a:ext cx="1800779" cy="438150"/>
              </a:xfrm>
              <a:prstGeom prst="rect">
                <a:avLst/>
              </a:prstGeom>
              <a:solidFill>
                <a:schemeClr val="accent4">
                  <a:lumMod val="40000"/>
                  <a:lumOff val="6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81FF40C-6709-41C7-B8B1-85354AEAC983}" type="TxLink">
                  <a:rPr lang="en-US" sz="1800" b="1" i="0" u="none" strike="noStrike">
                    <a:solidFill>
                      <a:srgbClr val="002060"/>
                    </a:solidFill>
                    <a:latin typeface="Arial" panose="020B0604020202020204" pitchFamily="34" charset="0"/>
                    <a:cs typeface="Arial" panose="020B0604020202020204" pitchFamily="34" charset="0"/>
                  </a:rPr>
                  <a:pPr algn="ctr"/>
                  <a:t>78</a:t>
                </a:fld>
                <a:endParaRPr lang="en-US" sz="2400" b="1">
                  <a:solidFill>
                    <a:srgbClr val="002060"/>
                  </a:solidFill>
                  <a:latin typeface="Arial" panose="020B0604020202020204" pitchFamily="34" charset="0"/>
                  <a:cs typeface="Arial" panose="020B0604020202020204" pitchFamily="34" charset="0"/>
                </a:endParaRPr>
              </a:p>
            </xdr:txBody>
          </xdr:sp>
          <xdr:sp macro="" textlink="'Phân tích'!B8">
            <xdr:nvSpPr>
              <xdr:cNvPr id="10" name="Rectangle 9">
                <a:extLst>
                  <a:ext uri="{FF2B5EF4-FFF2-40B4-BE49-F238E27FC236}">
                    <a16:creationId xmlns:a16="http://schemas.microsoft.com/office/drawing/2014/main" id="{D6F03860-79A7-4FC8-936E-2B11027A3A98}"/>
                  </a:ext>
                </a:extLst>
              </xdr:cNvPr>
              <xdr:cNvSpPr/>
            </xdr:nvSpPr>
            <xdr:spPr>
              <a:xfrm>
                <a:off x="6265831" y="457200"/>
                <a:ext cx="1800779" cy="438150"/>
              </a:xfrm>
              <a:prstGeom prst="rect">
                <a:avLst/>
              </a:prstGeom>
              <a:solidFill>
                <a:schemeClr val="accent4">
                  <a:lumMod val="40000"/>
                  <a:lumOff val="6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79EE03E-6B0E-466B-B3C1-F0D5963F8BA4}" type="TxLink">
                  <a:rPr lang="en-US" sz="1800" b="1" i="0" u="none" strike="noStrike">
                    <a:solidFill>
                      <a:srgbClr val="002060"/>
                    </a:solidFill>
                    <a:latin typeface="Arial" panose="020B0604020202020204" pitchFamily="34" charset="0"/>
                    <a:cs typeface="Arial" panose="020B0604020202020204" pitchFamily="34" charset="0"/>
                  </a:rPr>
                  <a:pPr algn="ctr"/>
                  <a:t>74</a:t>
                </a:fld>
                <a:endParaRPr lang="en-US" sz="2400" b="1">
                  <a:solidFill>
                    <a:srgbClr val="002060"/>
                  </a:solidFill>
                  <a:latin typeface="Arial" panose="020B0604020202020204" pitchFamily="34" charset="0"/>
                  <a:cs typeface="Arial" panose="020B0604020202020204" pitchFamily="34" charset="0"/>
                </a:endParaRPr>
              </a:p>
            </xdr:txBody>
          </xdr:sp>
          <xdr:sp macro="" textlink="'Phân tích'!B12">
            <xdr:nvSpPr>
              <xdr:cNvPr id="11" name="Rectangle 10">
                <a:extLst>
                  <a:ext uri="{FF2B5EF4-FFF2-40B4-BE49-F238E27FC236}">
                    <a16:creationId xmlns:a16="http://schemas.microsoft.com/office/drawing/2014/main" id="{56048016-4156-49ED-8976-A57D7CFF0DAA}"/>
                  </a:ext>
                </a:extLst>
              </xdr:cNvPr>
              <xdr:cNvSpPr/>
            </xdr:nvSpPr>
            <xdr:spPr>
              <a:xfrm>
                <a:off x="8076646" y="457200"/>
                <a:ext cx="1800779" cy="438150"/>
              </a:xfrm>
              <a:prstGeom prst="rect">
                <a:avLst/>
              </a:prstGeom>
              <a:solidFill>
                <a:schemeClr val="accent4">
                  <a:lumMod val="40000"/>
                  <a:lumOff val="6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2A12969-A00E-4595-B66F-A8617FFA9AFA}" type="TxLink">
                  <a:rPr lang="en-US" sz="1800" b="1" i="0" u="none" strike="noStrike">
                    <a:solidFill>
                      <a:srgbClr val="002060"/>
                    </a:solidFill>
                    <a:latin typeface="Arial" panose="020B0604020202020204" pitchFamily="34" charset="0"/>
                    <a:cs typeface="Arial" panose="020B0604020202020204" pitchFamily="34" charset="0"/>
                  </a:rPr>
                  <a:pPr algn="ctr"/>
                  <a:t>36</a:t>
                </a:fld>
                <a:endParaRPr lang="en-US" sz="2400" b="1">
                  <a:solidFill>
                    <a:srgbClr val="002060"/>
                  </a:solidFill>
                  <a:latin typeface="Arial" panose="020B0604020202020204" pitchFamily="34" charset="0"/>
                  <a:cs typeface="Arial" panose="020B0604020202020204" pitchFamily="34" charset="0"/>
                </a:endParaRPr>
              </a:p>
            </xdr:txBody>
          </xdr:sp>
          <xdr:sp macro="" textlink="">
            <xdr:nvSpPr>
              <xdr:cNvPr id="13" name="Rectangle 12">
                <a:extLst>
                  <a:ext uri="{FF2B5EF4-FFF2-40B4-BE49-F238E27FC236}">
                    <a16:creationId xmlns:a16="http://schemas.microsoft.com/office/drawing/2014/main" id="{2B3C3968-7E9E-4AED-9412-6AD1FC890913}"/>
                  </a:ext>
                </a:extLst>
              </xdr:cNvPr>
              <xdr:cNvSpPr/>
            </xdr:nvSpPr>
            <xdr:spPr>
              <a:xfrm>
                <a:off x="9885331" y="0"/>
                <a:ext cx="1800779" cy="438150"/>
              </a:xfrm>
              <a:prstGeom prst="rect">
                <a:avLst/>
              </a:prstGeom>
              <a:solidFill>
                <a:schemeClr val="accent4"/>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C00000"/>
                    </a:solidFill>
                    <a:latin typeface="Arial" panose="020B0604020202020204" pitchFamily="34" charset="0"/>
                    <a:cs typeface="Arial" panose="020B0604020202020204" pitchFamily="34" charset="0"/>
                  </a:rPr>
                  <a:t>Số</a:t>
                </a:r>
                <a:r>
                  <a:rPr lang="en-US" sz="1400" baseline="0">
                    <a:solidFill>
                      <a:srgbClr val="C00000"/>
                    </a:solidFill>
                    <a:latin typeface="Arial" panose="020B0604020202020204" pitchFamily="34" charset="0"/>
                    <a:cs typeface="Arial" panose="020B0604020202020204" pitchFamily="34" charset="0"/>
                  </a:rPr>
                  <a:t> nghỉ việc</a:t>
                </a:r>
                <a:endParaRPr lang="en-US" sz="1400">
                  <a:solidFill>
                    <a:srgbClr val="C00000"/>
                  </a:solidFill>
                  <a:latin typeface="Arial" panose="020B0604020202020204" pitchFamily="34" charset="0"/>
                  <a:cs typeface="Arial" panose="020B0604020202020204" pitchFamily="34" charset="0"/>
                </a:endParaRPr>
              </a:p>
            </xdr:txBody>
          </xdr:sp>
          <xdr:sp macro="" textlink="'Phân tích'!A17">
            <xdr:nvSpPr>
              <xdr:cNvPr id="15" name="Rectangle 14">
                <a:extLst>
                  <a:ext uri="{FF2B5EF4-FFF2-40B4-BE49-F238E27FC236}">
                    <a16:creationId xmlns:a16="http://schemas.microsoft.com/office/drawing/2014/main" id="{DC3C8631-C7FD-45B3-B523-C261C04C2EE2}"/>
                  </a:ext>
                </a:extLst>
              </xdr:cNvPr>
              <xdr:cNvSpPr/>
            </xdr:nvSpPr>
            <xdr:spPr>
              <a:xfrm>
                <a:off x="9885331" y="457200"/>
                <a:ext cx="1800779" cy="438150"/>
              </a:xfrm>
              <a:prstGeom prst="rect">
                <a:avLst/>
              </a:prstGeom>
              <a:solidFill>
                <a:schemeClr val="accent4">
                  <a:lumMod val="40000"/>
                  <a:lumOff val="60000"/>
                </a:schemeClr>
              </a:solidFill>
              <a:ln w="190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0B3A46B3-BA85-4BEC-A63E-9A6EDAD89829}" type="TxLink">
                  <a:rPr lang="en-US" sz="1800" b="1" i="0" u="none" strike="noStrike">
                    <a:solidFill>
                      <a:srgbClr val="002060"/>
                    </a:solidFill>
                    <a:latin typeface="Arial" panose="020B0604020202020204" pitchFamily="34" charset="0"/>
                    <a:cs typeface="Arial" panose="020B0604020202020204" pitchFamily="34" charset="0"/>
                  </a:rPr>
                  <a:pPr algn="ctr"/>
                  <a:t>9</a:t>
                </a:fld>
                <a:endParaRPr lang="en-US" sz="2400" b="1">
                  <a:solidFill>
                    <a:srgbClr val="002060"/>
                  </a:solidFill>
                  <a:latin typeface="Arial" panose="020B0604020202020204" pitchFamily="34" charset="0"/>
                  <a:cs typeface="Arial" panose="020B0604020202020204" pitchFamily="34" charset="0"/>
                </a:endParaRPr>
              </a:p>
            </xdr:txBody>
          </xdr:sp>
        </xdr:grpSp>
        <xdr:graphicFrame macro="">
          <xdr:nvGraphicFramePr>
            <xdr:cNvPr id="18" name="Chart 17">
              <a:extLst>
                <a:ext uri="{FF2B5EF4-FFF2-40B4-BE49-F238E27FC236}">
                  <a16:creationId xmlns:a16="http://schemas.microsoft.com/office/drawing/2014/main" id="{6456F773-2AAD-494C-9475-696A274DA14D}"/>
                </a:ext>
              </a:extLst>
            </xdr:cNvPr>
            <xdr:cNvGraphicFramePr>
              <a:graphicFrameLocks/>
            </xdr:cNvGraphicFramePr>
          </xdr:nvGraphicFramePr>
          <xdr:xfrm>
            <a:off x="1709830" y="819151"/>
            <a:ext cx="4005170" cy="169544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20" name="Chart 19">
              <a:extLst>
                <a:ext uri="{FF2B5EF4-FFF2-40B4-BE49-F238E27FC236}">
                  <a16:creationId xmlns:a16="http://schemas.microsoft.com/office/drawing/2014/main" id="{C199D186-5151-49C7-AC15-1C9D7D0481C2}"/>
                </a:ext>
              </a:extLst>
            </xdr:cNvPr>
            <xdr:cNvGraphicFramePr>
              <a:graphicFrameLocks/>
            </xdr:cNvGraphicFramePr>
          </xdr:nvGraphicFramePr>
          <xdr:xfrm>
            <a:off x="5746589" y="819151"/>
            <a:ext cx="4181458" cy="169544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1" name="Chart 20">
              <a:extLst>
                <a:ext uri="{FF2B5EF4-FFF2-40B4-BE49-F238E27FC236}">
                  <a16:creationId xmlns:a16="http://schemas.microsoft.com/office/drawing/2014/main" id="{941B175C-B69B-40E5-9641-ECBB94AD4B89}"/>
                </a:ext>
              </a:extLst>
            </xdr:cNvPr>
            <xdr:cNvGraphicFramePr>
              <a:graphicFrameLocks/>
            </xdr:cNvGraphicFramePr>
          </xdr:nvGraphicFramePr>
          <xdr:xfrm>
            <a:off x="1709829" y="2543174"/>
            <a:ext cx="4004312" cy="218122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3" name="Chart 22">
              <a:extLst>
                <a:ext uri="{FF2B5EF4-FFF2-40B4-BE49-F238E27FC236}">
                  <a16:creationId xmlns:a16="http://schemas.microsoft.com/office/drawing/2014/main" id="{48D19302-FE1C-4A0E-8739-B077AEB41D55}"/>
                </a:ext>
              </a:extLst>
            </xdr:cNvPr>
            <xdr:cNvGraphicFramePr>
              <a:graphicFrameLocks/>
            </xdr:cNvGraphicFramePr>
          </xdr:nvGraphicFramePr>
          <xdr:xfrm>
            <a:off x="9961140" y="2533650"/>
            <a:ext cx="2504073" cy="219075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133C3148-83F3-4F99-95E1-59C01B6BA2E3}"/>
                    </a:ext>
                  </a:extLst>
                </xdr:cNvPr>
                <xdr:cNvGraphicFramePr/>
              </xdr:nvGraphicFramePr>
              <xdr:xfrm>
                <a:off x="5736204" y="2533650"/>
                <a:ext cx="4191841" cy="1295399"/>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36204" y="2533650"/>
                  <a:ext cx="4191841" cy="12953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xmlns:a14="http://schemas.microsoft.com/office/drawing/2010/main">
          <mc:Choice Requires="a14">
            <xdr:graphicFrame macro="">
              <xdr:nvGraphicFramePr>
                <xdr:cNvPr id="25" name="Chi nhánh 1">
                  <a:extLst>
                    <a:ext uri="{FF2B5EF4-FFF2-40B4-BE49-F238E27FC236}">
                      <a16:creationId xmlns:a16="http://schemas.microsoft.com/office/drawing/2014/main" id="{22501D84-6C2D-4734-9A69-6285831B2F7F}"/>
                    </a:ext>
                  </a:extLst>
                </xdr:cNvPr>
                <xdr:cNvGraphicFramePr/>
              </xdr:nvGraphicFramePr>
              <xdr:xfrm>
                <a:off x="0" y="800101"/>
                <a:ext cx="1676737" cy="1944000"/>
              </xdr:xfrm>
              <a:graphic>
                <a:graphicData uri="http://schemas.microsoft.com/office/drawing/2010/slicer">
                  <sle:slicer xmlns:sle="http://schemas.microsoft.com/office/drawing/2010/slicer" name="Chi nhánh 1"/>
                </a:graphicData>
              </a:graphic>
            </xdr:graphicFrame>
          </mc:Choice>
          <mc:Fallback xmlns="">
            <xdr:sp macro="" textlink="">
              <xdr:nvSpPr>
                <xdr:cNvPr id="0" name=""/>
                <xdr:cNvSpPr>
                  <a:spLocks noTextEdit="1"/>
                </xdr:cNvSpPr>
              </xdr:nvSpPr>
              <xdr:spPr>
                <a:xfrm>
                  <a:off x="0" y="800101"/>
                  <a:ext cx="1447800" cy="194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Date (Month) 1">
                  <a:extLst>
                    <a:ext uri="{FF2B5EF4-FFF2-40B4-BE49-F238E27FC236}">
                      <a16:creationId xmlns:a16="http://schemas.microsoft.com/office/drawing/2014/main" id="{5A5E810B-4B93-48F5-9664-E5ADEAB5CC93}"/>
                    </a:ext>
                  </a:extLst>
                </xdr:cNvPr>
                <xdr:cNvGraphicFramePr/>
              </xdr:nvGraphicFramePr>
              <xdr:xfrm>
                <a:off x="0" y="2762250"/>
                <a:ext cx="1676737" cy="2200275"/>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0" y="2762250"/>
                  <a:ext cx="1447800" cy="1962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mc:AlternateContent xmlns:mc="http://schemas.openxmlformats.org/markup-compatibility/2006" xmlns:a14="http://schemas.microsoft.com/office/drawing/2010/main">
        <mc:Choice Requires="a14">
          <xdr:graphicFrame macro="">
            <xdr:nvGraphicFramePr>
              <xdr:cNvPr id="27" name="Phòng ban/Bộ phận 1">
                <a:extLst>
                  <a:ext uri="{FF2B5EF4-FFF2-40B4-BE49-F238E27FC236}">
                    <a16:creationId xmlns:a16="http://schemas.microsoft.com/office/drawing/2014/main" id="{6FB8F250-EA06-4062-843C-56B546637C1D}"/>
                  </a:ext>
                </a:extLst>
              </xdr:cNvPr>
              <xdr:cNvGraphicFramePr/>
            </xdr:nvGraphicFramePr>
            <xdr:xfrm>
              <a:off x="10801349" y="0"/>
              <a:ext cx="1952625" cy="4686300"/>
            </xdr:xfrm>
            <a:graphic>
              <a:graphicData uri="http://schemas.microsoft.com/office/drawing/2010/slicer">
                <sle:slicer xmlns:sle="http://schemas.microsoft.com/office/drawing/2010/slicer" name="Phòng ban/Bộ phận 1"/>
              </a:graphicData>
            </a:graphic>
          </xdr:graphicFrame>
        </mc:Choice>
        <mc:Fallback xmlns="">
          <xdr:sp macro="" textlink="">
            <xdr:nvSpPr>
              <xdr:cNvPr id="0" name=""/>
              <xdr:cNvSpPr>
                <a:spLocks noTextEdit="1"/>
              </xdr:cNvSpPr>
            </xdr:nvSpPr>
            <xdr:spPr>
              <a:xfrm>
                <a:off x="10801349" y="0"/>
                <a:ext cx="1952625" cy="4686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14</xdr:col>
      <xdr:colOff>66675</xdr:colOff>
      <xdr:row>4</xdr:row>
      <xdr:rowOff>66675</xdr:rowOff>
    </xdr:from>
    <xdr:to>
      <xdr:col>17</xdr:col>
      <xdr:colOff>409574</xdr:colOff>
      <xdr:row>13</xdr:row>
      <xdr:rowOff>57150</xdr:rowOff>
    </xdr:to>
    <xdr:graphicFrame macro="">
      <xdr:nvGraphicFramePr>
        <xdr:cNvPr id="30" name="Chart 29">
          <a:extLst>
            <a:ext uri="{FF2B5EF4-FFF2-40B4-BE49-F238E27FC236}">
              <a16:creationId xmlns:a16="http://schemas.microsoft.com/office/drawing/2014/main" id="{0D9D4A8A-BB34-4568-A799-854285418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76198</xdr:colOff>
      <xdr:row>20</xdr:row>
      <xdr:rowOff>38100</xdr:rowOff>
    </xdr:from>
    <xdr:to>
      <xdr:col>14</xdr:col>
      <xdr:colOff>38099</xdr:colOff>
      <xdr:row>24</xdr:row>
      <xdr:rowOff>152400</xdr:rowOff>
    </xdr:to>
    <xdr:graphicFrame macro="">
      <xdr:nvGraphicFramePr>
        <xdr:cNvPr id="31" name="Chart 30">
          <a:extLst>
            <a:ext uri="{FF2B5EF4-FFF2-40B4-BE49-F238E27FC236}">
              <a16:creationId xmlns:a16="http://schemas.microsoft.com/office/drawing/2014/main" id="{6C1DC3A3-B2B4-412E-855B-D3039B76C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59259259" backgroundQuery="1" createdVersion="7" refreshedVersion="8" minRefreshableVersion="3" recordCount="0" supportSubquery="1" supportAdvancedDrill="1" xr:uid="{0525DCA7-515A-4D5C-A47F-E5F0A6B2FD1A}">
  <cacheSource type="external" connectionId="1"/>
  <cacheFields count="4">
    <cacheField name="[Measures].[Distinct Count of MSNV]" caption="Distinct Count of MSNV" numFmtId="0" hierarchy="50" level="32767"/>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2"/>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3"/>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1"/>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62731485" backgroundQuery="1" createdVersion="7" refreshedVersion="8" minRefreshableVersion="3" recordCount="0" supportSubquery="1" supportAdvancedDrill="1" xr:uid="{E3F3F960-0CBC-42FA-905C-1B45B51345E5}">
  <cacheSource type="external" connectionId="1"/>
  <cacheFields count="5">
    <cacheField name="[Measures].[Distinct Count of MSNV]" caption="Distinct Count of MSNV" numFmtId="0" hierarchy="50" level="32767"/>
    <cacheField name="[Data].[GT].[GT]" caption="GT" numFmtId="0" hierarchy="15" level="1">
      <sharedItems count="2">
        <s v="Nam"/>
        <s v="Nữ"/>
      </sharedItems>
    </cacheField>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3"/>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4"/>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2" memberValueDatatype="130" unbalanced="0">
      <fieldsUsage count="2">
        <fieldUsage x="-1"/>
        <fieldUsage x="1"/>
      </fieldsUsage>
    </cacheHierarchy>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68055558" backgroundQuery="1" createdVersion="7" refreshedVersion="8" minRefreshableVersion="3" recordCount="0" supportSubquery="1" supportAdvancedDrill="1" xr:uid="{D3667B7A-5A5A-4FB8-83C5-5F3FAB6C620C}">
  <cacheSource type="external" connectionId="1"/>
  <cacheFields count="6">
    <cacheField name="[Measures].[Distinct Count of MSNV]" caption="Distinct Count of MSNV" numFmtId="0" hierarchy="50" level="32767"/>
    <cacheField name="[Data].[GT].[GT]" caption="GT" numFmtId="0" hierarchy="15" level="1">
      <sharedItems count="2">
        <s v="Nam"/>
        <s v="Nữ"/>
      </sharedItems>
    </cacheField>
    <cacheField name="[Data].[Nhóm tuổi].[Nhóm tuổi]" caption="Nhóm tuổi" numFmtId="0" hierarchy="13" level="1">
      <sharedItems count="3">
        <s v="&lt;30"/>
        <s v="30 - 45"/>
        <s v="45+"/>
      </sharedItems>
    </cacheField>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4"/>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5"/>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2" memberValueDatatype="130" unbalanced="0">
      <fieldsUsage count="2">
        <fieldUsage x="-1"/>
        <fieldUsage x="2"/>
      </fieldsUsage>
    </cacheHierarchy>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2" memberValueDatatype="130" unbalanced="0">
      <fieldsUsage count="2">
        <fieldUsage x="-1"/>
        <fieldUsage x="1"/>
      </fieldsUsage>
    </cacheHierarchy>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3"/>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70949075" backgroundQuery="1" createdVersion="7" refreshedVersion="8" minRefreshableVersion="3" recordCount="0" supportSubquery="1" supportAdvancedDrill="1" xr:uid="{D8792E12-43B5-45E4-A72D-FAF6DE5EA340}">
  <cacheSource type="external" connectionId="1"/>
  <cacheFields count="5">
    <cacheField name="[Measures].[Count of MSNV]" caption="Count of MSNV" numFmtId="0" hierarchy="53" level="32767"/>
    <cacheField name="[Data].[Hợp đồng hiện tại].[Hợp đồng hiện tại]" caption="Hợp đồng hiện tại" numFmtId="0" hierarchy="39" level="1">
      <sharedItems count="5">
        <s v="12 tháng"/>
        <s v="24 tháng"/>
        <s v="36 tháng"/>
        <s v="Không xác định"/>
        <s v="Thử việc"/>
      </sharedItems>
    </cacheField>
    <cacheField name="[Data].[Date (Month)].[Date (Month)]" caption="Date (Month)" numFmtId="0" hierarchy="44" level="1">
      <sharedItems count="9">
        <s v="Thg1"/>
        <s v="Thg2"/>
        <s v="Thg3"/>
        <s v="Thg4"/>
        <s v="Thg5"/>
        <s v="Thg6"/>
        <s v="Thg7"/>
        <s v="Thg8"/>
        <s v="Thg9"/>
      </sharedItems>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3"/>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4"/>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2" memberValueDatatype="130" unbalanced="0">
      <fieldsUsage count="2">
        <fieldUsage x="-1"/>
        <fieldUsage x="1"/>
      </fieldsUsage>
    </cacheHierarchy>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hidden="1">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74421293" backgroundQuery="1" createdVersion="7" refreshedVersion="8" minRefreshableVersion="3" recordCount="0" supportSubquery="1" supportAdvancedDrill="1" xr:uid="{B46E0E07-7178-4022-A857-EC4009A67D09}">
  <cacheSource type="external" connectionId="1"/>
  <cacheFields count="5">
    <cacheField name="[Data].[Lí do thôi việc].[Lí do thôi việc]" caption="Lí do thôi việc" numFmtId="0" hierarchy="41" level="1">
      <sharedItems count="4">
        <s v="Chuyển công việc khác"/>
        <s v="Lí do khác"/>
        <s v="Thời gian làm việc"/>
        <s v="Vi phạm kỉ luật"/>
      </sharedItems>
    </cacheField>
    <cacheField name="[Measures].[Count of MSNV]" caption="Count of MSNV" numFmtId="0" hierarchy="53" level="32767"/>
    <cacheField name="[Data].[Chi nhánh].[Chi nhánh]" caption="Chi nhánh" numFmtId="0" hierarchy="5" level="1">
      <sharedItems containsSemiMixedTypes="0" containsNonDate="0" containsString="0"/>
    </cacheField>
    <cacheField name="[Data].[Date (Month)].[Date (Month)]" caption="Date (Month)" numFmtId="0" hierarchy="44"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2"/>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4"/>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2" memberValueDatatype="130" unbalanced="0">
      <fieldsUsage count="2">
        <fieldUsage x="-1"/>
        <fieldUsage x="0"/>
      </fieldsUsage>
    </cacheHierarchy>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3"/>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hidden="1">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77199072" backgroundQuery="1" createdVersion="7" refreshedVersion="8" minRefreshableVersion="3" recordCount="0" supportSubquery="1" supportAdvancedDrill="1" xr:uid="{8EBDEEB5-80C7-4E92-B408-5A5292D849D9}">
  <cacheSource type="external" connectionId="1"/>
  <cacheFields count="4">
    <cacheField name="[Measures].[Count of Ngày thôi việc]" caption="Count of Ngày thôi việc" numFmtId="0" hierarchy="51" level="32767"/>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2"/>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3"/>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1"/>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hidden="1">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oneField="1" hidden="1">
      <fieldsUsage count="1">
        <fieldUsage x="0"/>
      </fieldsUsage>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80324074" backgroundQuery="1" createdVersion="7" refreshedVersion="8" minRefreshableVersion="3" recordCount="0" supportSubquery="1" supportAdvancedDrill="1" xr:uid="{334ABC62-335E-461E-852F-0B037C8FAD25}">
  <cacheSource type="external" connectionId="1"/>
  <cacheFields count="5">
    <cacheField name="[Data].[Tỉnh/Thành phố].[Tỉnh/Thành phố]" caption="Tỉnh/Thành phố" numFmtId="0" hierarchy="20" level="1">
      <sharedItems count="17">
        <s v=" Bắc Giang"/>
        <s v=" Bắc Ninh"/>
        <s v=" Đồng Nai"/>
        <s v=" Hà Nội"/>
        <s v=" Hải Dương"/>
        <s v=" Hòa Bình"/>
        <s v=" Hưng Yên"/>
        <s v=" Lạng Sơn"/>
        <s v=" Nam Định"/>
        <s v=" Ninh Bình"/>
        <s v=" Nghệ An"/>
        <s v=" Tuyên Quang"/>
        <s v=" Thái Bình"/>
        <s v=" Thái Nguyên"/>
        <s v=" Thanh Hóa"/>
        <s v=" Vĩnh Phúc"/>
        <s v=" Yên Bái"/>
      </sharedItems>
    </cacheField>
    <cacheField name="[Measures].[Distinct Count of MSNV]" caption="Distinct Count of MSNV" numFmtId="0" hierarchy="50" level="32767"/>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3"/>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4"/>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2" memberValueDatatype="130" unbalanced="0">
      <fieldsUsage count="2">
        <fieldUsage x="-1"/>
        <fieldUsage x="0"/>
      </fieldsUsage>
    </cacheHierarchy>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83333337" backgroundQuery="1" createdVersion="7" refreshedVersion="8" minRefreshableVersion="3" recordCount="0" supportSubquery="1" supportAdvancedDrill="1" xr:uid="{B49C54C4-64CC-4E3A-B3C8-47EF3B24C10F}">
  <cacheSource type="external" connectionId="1"/>
  <cacheFields count="5">
    <cacheField name="[Measures].[Count of MSNV]" caption="Count of MSNV" numFmtId="0" hierarchy="53" level="32767"/>
    <cacheField name="[Data].[Nhóm TGCT].[Nhóm TGCT]" caption="Nhóm TGCT" numFmtId="0" hierarchy="25" level="1">
      <sharedItems count="5">
        <s v="Dưới 2 tháng"/>
        <s v="Từ 12 - 24 tháng"/>
        <s v="Từ 2 - 12 tháng"/>
        <s v="Từ 24 - 36 tháng"/>
        <s v="Từ 36 - 60 tháng"/>
      </sharedItems>
    </cacheField>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3"/>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4"/>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2" memberValueDatatype="130" unbalanced="0">
      <fieldsUsage count="2">
        <fieldUsage x="-1"/>
        <fieldUsage x="1"/>
      </fieldsUsage>
    </cacheHierarchy>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hidden="1">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86689816" backgroundQuery="1" createdVersion="7" refreshedVersion="8" minRefreshableVersion="3" recordCount="0" supportSubquery="1" supportAdvancedDrill="1" xr:uid="{05BB2ABD-12D1-440C-B010-62C5EA3C3906}">
  <cacheSource type="external" connectionId="1"/>
  <cacheFields count="5">
    <cacheField name="[Data].[Trạng thái].[Trạng thái]" caption="Trạng thái" numFmtId="0" hierarchy="42" level="1">
      <sharedItems count="1">
        <s v="Tăng mới"/>
      </sharedItems>
    </cacheField>
    <cacheField name="[Measures].[Count of MSNV]" caption="Count of MSNV" numFmtId="0" hierarchy="53" level="32767"/>
    <cacheField name="[Data].[Date (Month)].[Date (Month)]" caption="Date (Month)" numFmtId="0" hierarchy="44" level="1">
      <sharedItems containsSemiMixedTypes="0" containsNonDate="0" containsString="0"/>
    </cacheField>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3"/>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4"/>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2" memberValueDatatype="130" unbalanced="0">
      <fieldsUsage count="2">
        <fieldUsage x="-1"/>
        <fieldUsage x="0"/>
      </fieldsUsage>
    </cacheHierarchy>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hidden="1">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89583334" backgroundQuery="1" createdVersion="7" refreshedVersion="8" minRefreshableVersion="3" recordCount="0" supportSubquery="1" supportAdvancedDrill="1" xr:uid="{B411CBE6-BA5D-46C4-AFCD-38F65D8696E1}">
  <cacheSource type="external" connectionId="1"/>
  <cacheFields count="4">
    <cacheField name="[Data].[Trình độ].[Trình độ]" caption="Trình độ" numFmtId="0" hierarchy="23" level="1">
      <sharedItems count="4">
        <s v="Cao đẳng"/>
        <s v="Đại học"/>
        <s v="Thạc sĩ"/>
        <s v="THPT"/>
      </sharedItems>
    </cacheField>
    <cacheField name="[Measures].[Distinct Count of MSNV]" caption="Distinct Count of MSNV" numFmtId="0" hierarchy="50" level="32767"/>
    <cacheField name="[Data].[Date (Month)].[Date (Month)]" caption="Date (Month)" numFmtId="0" hierarchy="44"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0" memberValueDatatype="130" unbalanced="0"/>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3"/>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2" memberValueDatatype="130" unbalanced="0">
      <fieldsUsage count="2">
        <fieldUsage x="-1"/>
        <fieldUsage x="0"/>
      </fieldsUsage>
    </cacheHierarchy>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92245374" backgroundQuery="1" createdVersion="7" refreshedVersion="8" minRefreshableVersion="3" recordCount="0" supportSubquery="1" supportAdvancedDrill="1" xr:uid="{D1F36A75-CD91-4729-9CAF-E808F8F26202}">
  <cacheSource type="external" connectionId="1"/>
  <cacheFields count="7">
    <cacheField name="[Measures].[Distinct Count of MSNV]" caption="Distinct Count of MSNV" numFmtId="0" hierarchy="50" level="32767"/>
    <cacheField name="[Data].[Date].[Date]" caption="Date" numFmtId="0" hierarchy="1" level="1">
      <sharedItems containsSemiMixedTypes="0" containsNonDate="0" containsDate="1" containsString="0" minDate="2019-01-31T00:00:00" maxDate="2019-09-01T00:00:00" count="8">
        <d v="2019-01-31T00:00:00"/>
        <d v="2019-02-28T00:00:00"/>
        <d v="2019-03-31T00:00:00"/>
        <d v="2019-04-30T00:00:00"/>
        <d v="2019-05-31T00:00:00"/>
        <d v="2019-06-30T00:00:00"/>
        <d v="2019-07-31T00:00:00"/>
        <d v="2019-08-31T00:00:00"/>
      </sharedItems>
    </cacheField>
    <cacheField name="[Data].[Date (Month)].[Date (Month)]" caption="Date (Month)" numFmtId="0" hierarchy="44" level="1">
      <sharedItems count="9">
        <s v="Thg1"/>
        <s v="Thg2"/>
        <s v="Thg3"/>
        <s v="Thg4"/>
        <s v="Thg5"/>
        <s v="Thg6"/>
        <s v="Thg7"/>
        <s v="Thg8"/>
        <s v="Thg9"/>
      </sharedItems>
    </cacheField>
    <cacheField name="[Measures].[Count of Trạng thái]" caption="Count of Trạng thái" numFmtId="0" hierarchy="52" level="32767"/>
    <cacheField name="[Measures].[Count of Ngày thôi việc]" caption="Count of Ngày thôi việc" numFmtId="0" hierarchy="51" level="32767"/>
    <cacheField name="[Data].[Chi nhánh].[Chi nhánh]" caption="Chi nhánh" numFmtId="0" hierarchy="5" level="1">
      <sharedItems containsSemiMixedTypes="0" containsNonDate="0" containsString="0"/>
    </cacheField>
    <cacheField name="[Data].[Phòng ban/Bộ phận].[Phòng ban/Bộ phận]" caption="Phòng ban/Bộ phận" numFmtId="0" hierarchy="6" level="1">
      <sharedItems containsSemiMixedTypes="0" containsNonDate="0" containsString="0"/>
    </cacheField>
  </cacheFields>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2" memberValueDatatype="7" unbalanced="0">
      <fieldsUsage count="2">
        <fieldUsage x="-1"/>
        <fieldUsage x="1"/>
      </fieldsUsage>
    </cacheHierarchy>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fieldsUsage count="2">
        <fieldUsage x="-1"/>
        <fieldUsage x="5"/>
      </fieldsUsage>
    </cacheHierarchy>
    <cacheHierarchy uniqueName="[Data].[Phòng ban/Bộ phận]" caption="Phòng ban/Bộ phận" attribute="1" defaultMemberUniqueName="[Data].[Phòng ban/Bộ phận].[All]" allUniqueName="[Data].[Phòng ban/Bộ phận].[All]" dimensionUniqueName="[Data]" displayFolder="" count="2" memberValueDatatype="130" unbalanced="0">
      <fieldsUsage count="2">
        <fieldUsage x="-1"/>
        <fieldUsage x="6"/>
      </fieldsUsage>
    </cacheHierarchy>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fieldsUsage count="2">
        <fieldUsage x="-1"/>
        <fieldUsage x="2"/>
      </fieldsUsage>
    </cacheHierarchy>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oneField="1" hidden="1">
      <fieldsUsage count="1">
        <fieldUsage x="4"/>
      </fieldsUsage>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oneField="1" hidden="1">
      <fieldsUsage count="1">
        <fieldUsage x="3"/>
      </fieldsUsage>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ọc Excel mỗi ngày" refreshedDate="45242.861055787034" backgroundQuery="1" createdVersion="3" refreshedVersion="8" minRefreshableVersion="3" recordCount="0" supportSubquery="1" supportAdvancedDrill="1" xr:uid="{7EB00FE4-C8D3-43E9-A7A9-1F67BAC93016}">
  <cacheSource type="external" connectionId="1">
    <extLst>
      <ext xmlns:x14="http://schemas.microsoft.com/office/spreadsheetml/2009/9/main" uri="{F057638F-6D5F-4e77-A914-E7F072B9BCA8}">
        <x14:sourceConnection name="ThisWorkbookDataModel"/>
      </ext>
    </extLst>
  </cacheSource>
  <cacheFields count="0"/>
  <cacheHierarchies count="55">
    <cacheHierarchy uniqueName="[Data].[STT]" caption="STT" attribute="1" defaultMemberUniqueName="[Data].[STT].[All]" allUniqueName="[Data].[STT].[All]" dimensionUniqueName="[Data]" displayFolder="" count="0" memberValueDatatype="20" unbalanced="0"/>
    <cacheHierarchy uniqueName="[Data].[Date]" caption="Date" attribute="1" time="1" defaultMemberUniqueName="[Data].[Date].[All]" allUniqueName="[Data].[Date].[All]" dimensionUniqueName="[Data]" displayFolder="" count="0" memberValueDatatype="7" unbalanced="0"/>
    <cacheHierarchy uniqueName="[Data].[HS]" caption="HS" attribute="1" defaultMemberUniqueName="[Data].[HS].[All]" allUniqueName="[Data].[HS].[All]" dimensionUniqueName="[Data]" displayFolder="" count="0" memberValueDatatype="130" unbalanced="0"/>
    <cacheHierarchy uniqueName="[Data].[MSNV]" caption="MSNV" attribute="1" defaultMemberUniqueName="[Data].[MSNV].[All]" allUniqueName="[Data].[MSNV].[All]" dimensionUniqueName="[Data]" displayFolder="" count="0" memberValueDatatype="20" unbalanced="0"/>
    <cacheHierarchy uniqueName="[Data].[Họ và tên]" caption="Họ và tên" attribute="1" defaultMemberUniqueName="[Data].[Họ và tên].[All]" allUniqueName="[Data].[Họ và tên].[All]" dimensionUniqueName="[Data]" displayFolder="" count="0" memberValueDatatype="130" unbalanced="0"/>
    <cacheHierarchy uniqueName="[Data].[Chi nhánh]" caption="Chi nhánh" attribute="1" defaultMemberUniqueName="[Data].[Chi nhánh].[All]" allUniqueName="[Data].[Chi nhánh].[All]" dimensionUniqueName="[Data]" displayFolder="" count="2" memberValueDatatype="130" unbalanced="0"/>
    <cacheHierarchy uniqueName="[Data].[Phòng ban/Bộ phận]" caption="Phòng ban/Bộ phận" attribute="1" defaultMemberUniqueName="[Data].[Phòng ban/Bộ phận].[All]" allUniqueName="[Data].[Phòng ban/Bộ phận].[All]" dimensionUniqueName="[Data]" displayFolder="" count="2" memberValueDatatype="130" unbalanced="0"/>
    <cacheHierarchy uniqueName="[Data].[Chức vụ]" caption="Chức vụ" attribute="1" defaultMemberUniqueName="[Data].[Chức vụ].[All]" allUniqueName="[Data].[Chức vụ].[All]" dimensionUniqueName="[Data]" displayFolder="" count="0" memberValueDatatype="130" unbalanced="0"/>
    <cacheHierarchy uniqueName="[Data].[Ngày]" caption="Ngày" attribute="1" defaultMemberUniqueName="[Data].[Ngày].[All]" allUniqueName="[Data].[Ngày].[All]" dimensionUniqueName="[Data]" displayFolder="" count="0" memberValueDatatype="20" unbalanced="0"/>
    <cacheHierarchy uniqueName="[Data].[Tháng]" caption="Tháng" attribute="1" defaultMemberUniqueName="[Data].[Tháng].[All]" allUniqueName="[Data].[Tháng].[All]" dimensionUniqueName="[Data]" displayFolder="" count="0" memberValueDatatype="20" unbalanced="0"/>
    <cacheHierarchy uniqueName="[Data].[Năm]" caption="Năm" attribute="1" defaultMemberUniqueName="[Data].[Năm].[All]" allUniqueName="[Data].[Năm].[All]" dimensionUniqueName="[Data]" displayFolder="" count="0" memberValueDatatype="20" unbalanced="0"/>
    <cacheHierarchy uniqueName="[Data].[Năm sinh]" caption="Năm sinh" attribute="1" time="1" defaultMemberUniqueName="[Data].[Năm sinh].[All]" allUniqueName="[Data].[Năm sinh].[All]" dimensionUniqueName="[Data]" displayFolder="" count="0" memberValueDatatype="7" unbalanced="0"/>
    <cacheHierarchy uniqueName="[Data].[Tuổi]" caption="Tuổi" attribute="1" defaultMemberUniqueName="[Data].[Tuổi].[All]" allUniqueName="[Data].[Tuổi].[All]" dimensionUniqueName="[Data]" displayFolder="" count="0" memberValueDatatype="20" unbalanced="0"/>
    <cacheHierarchy uniqueName="[Data].[Nhóm tuổi]" caption="Nhóm tuổi" attribute="1" defaultMemberUniqueName="[Data].[Nhóm tuổi].[All]" allUniqueName="[Data].[Nhóm tuổi].[All]" dimensionUniqueName="[Data]" displayFolder="" count="0" memberValueDatatype="130" unbalanced="0"/>
    <cacheHierarchy uniqueName="[Data].[Giới tính]" caption="Giới tính" attribute="1" defaultMemberUniqueName="[Data].[Giới tính].[All]" allUniqueName="[Data].[Giới tính].[All]" dimensionUniqueName="[Data]" displayFolder="" count="0" memberValueDatatype="20" unbalanced="0"/>
    <cacheHierarchy uniqueName="[Data].[GT]" caption="GT" attribute="1" defaultMemberUniqueName="[Data].[GT].[All]" allUniqueName="[Data].[GT].[All]" dimensionUniqueName="[Data]" displayFolder="" count="0" memberValueDatatype="130" unbalanced="0"/>
    <cacheHierarchy uniqueName="[Data].[GT2]" caption="GT2" attribute="1" defaultMemberUniqueName="[Data].[GT2].[All]" allUniqueName="[Data].[GT2].[All]" dimensionUniqueName="[Data]" displayFolder="" count="0" memberValueDatatype="130" unbalanced="0"/>
    <cacheHierarchy uniqueName="[Data].[GĐ]" caption="GĐ" attribute="1" defaultMemberUniqueName="[Data].[GĐ].[All]" allUniqueName="[Data].[GĐ].[All]" dimensionUniqueName="[Data]" displayFolder="" count="0" memberValueDatatype="130" unbalanced="0"/>
    <cacheHierarchy uniqueName="[Data].[Xã/Phường/Thị trấn]" caption="Xã/Phường/Thị trấn" attribute="1" defaultMemberUniqueName="[Data].[Xã/Phường/Thị trấn].[All]" allUniqueName="[Data].[Xã/Phường/Thị trấn].[All]" dimensionUniqueName="[Data]" displayFolder="" count="0" memberValueDatatype="130" unbalanced="0"/>
    <cacheHierarchy uniqueName="[Data].[Quận/Huyện]" caption="Quận/Huyện" attribute="1" defaultMemberUniqueName="[Data].[Quận/Huyện].[All]" allUniqueName="[Data].[Quận/Huyện].[All]" dimensionUniqueName="[Data]" displayFolder="" count="0" memberValueDatatype="130" unbalanced="0"/>
    <cacheHierarchy uniqueName="[Data].[Tỉnh/Thành phố]" caption="Tỉnh/Thành phố" attribute="1" defaultMemberUniqueName="[Data].[Tỉnh/Thành phố].[All]" allUniqueName="[Data].[Tỉnh/Thành phố].[All]" dimensionUniqueName="[Data]" displayFolder="" count="0" memberValueDatatype="130" unbalanced="0"/>
    <cacheHierarchy uniqueName="[Data].[Hộ khẩu thường trú]" caption="Hộ khẩu thường trú" attribute="1" defaultMemberUniqueName="[Data].[Hộ khẩu thường trú].[All]" allUniqueName="[Data].[Hộ khẩu thường trú].[All]" dimensionUniqueName="[Data]" displayFolder="" count="0" memberValueDatatype="130" unbalanced="0"/>
    <cacheHierarchy uniqueName="[Data].[Dân tộc]" caption="Dân tộc" attribute="1" defaultMemberUniqueName="[Data].[Dân tộc].[All]" allUniqueName="[Data].[Dân tộc].[All]" dimensionUniqueName="[Data]" displayFolder="" count="0" memberValueDatatype="130" unbalanced="0"/>
    <cacheHierarchy uniqueName="[Data].[Trình độ]" caption="Trình độ" attribute="1" defaultMemberUniqueName="[Data].[Trình độ].[All]" allUniqueName="[Data].[Trình độ].[All]" dimensionUniqueName="[Data]" displayFolder="" count="0" memberValueDatatype="130" unbalanced="0"/>
    <cacheHierarchy uniqueName="[Data].[TGCT]" caption="TGCT" attribute="1" defaultMemberUniqueName="[Data].[TGCT].[All]" allUniqueName="[Data].[TGCT].[All]" dimensionUniqueName="[Data]" displayFolder="" count="0" memberValueDatatype="20" unbalanced="0"/>
    <cacheHierarchy uniqueName="[Data].[Nhóm TGCT]" caption="Nhóm TGCT" attribute="1" defaultMemberUniqueName="[Data].[Nhóm TGCT].[All]" allUniqueName="[Data].[Nhóm TGCT].[All]" dimensionUniqueName="[Data]" displayFolder="" count="0" memberValueDatatype="130" unbalanced="0"/>
    <cacheHierarchy uniqueName="[Data].[Ngày bắt đầu]" caption="Ngày bắt đầu" attribute="1" time="1" defaultMemberUniqueName="[Data].[Ngày bắt đầu].[All]" allUniqueName="[Data].[Ngày bắt đầu].[All]" dimensionUniqueName="[Data]" displayFolder="" count="0" memberValueDatatype="7" unbalanced="0"/>
    <cacheHierarchy uniqueName="[Data].[TGTV]" caption="TGTV" attribute="1" defaultMemberUniqueName="[Data].[TGTV].[All]" allUniqueName="[Data].[TGTV].[All]" dimensionUniqueName="[Data]" displayFolder="" count="0" memberValueDatatype="130" unbalanced="0"/>
    <cacheHierarchy uniqueName="[Data].[KTTV]" caption="KTTV" attribute="1" time="1" defaultMemberUniqueName="[Data].[KTTV].[All]" allUniqueName="[Data].[KTTV].[All]" dimensionUniqueName="[Data]" displayFolder="" count="0" memberValueDatatype="7" unbalanced="0"/>
    <cacheHierarchy uniqueName="[Data].[Hình thức]" caption="Hình thức" attribute="1" defaultMemberUniqueName="[Data].[Hình thức].[All]" allUniqueName="[Data].[Hình thức].[All]" dimensionUniqueName="[Data]" displayFolder="" count="0" memberValueDatatype="130" unbalanced="0"/>
    <cacheHierarchy uniqueName="[Data].[Mã HĐ lần 1]" caption="Mã HĐ lần 1" attribute="1" defaultMemberUniqueName="[Data].[Mã HĐ lần 1].[All]" allUniqueName="[Data].[Mã HĐ lần 1].[All]" dimensionUniqueName="[Data]" displayFolder="" count="0" memberValueDatatype="20" unbalanced="0"/>
    <cacheHierarchy uniqueName="[Data].[Loại hợp đồng lần 1]" caption="Loại hợp đồng lần 1" attribute="1" defaultMemberUniqueName="[Data].[Loại hợp đồng lần 1].[All]" allUniqueName="[Data].[Loại hợp đồng lần 1].[All]" dimensionUniqueName="[Data]" displayFolder="" count="0" memberValueDatatype="130" unbalanced="0"/>
    <cacheHierarchy uniqueName="[Data].[NKHĐ lần 1]" caption="NKHĐ lần 1" attribute="1" defaultMemberUniqueName="[Data].[NKHĐ lần 1].[All]" allUniqueName="[Data].[NKHĐ lần 1].[All]" dimensionUniqueName="[Data]" displayFolder="" count="0" memberValueDatatype="130" unbalanced="0"/>
    <cacheHierarchy uniqueName="[Data].[NKT lần 1]" caption="NKT lần 1" attribute="1" defaultMemberUniqueName="[Data].[NKT lần 1].[All]" allUniqueName="[Data].[NKT lần 1].[All]" dimensionUniqueName="[Data]" displayFolder="" count="0" memberValueDatatype="130" unbalanced="0"/>
    <cacheHierarchy uniqueName="[Data].[Mã HĐ lần 2]" caption="Mã HĐ lần 2" attribute="1" defaultMemberUniqueName="[Data].[Mã HĐ lần 2].[All]" allUniqueName="[Data].[Mã HĐ lần 2].[All]" dimensionUniqueName="[Data]" displayFolder="" count="0" memberValueDatatype="130" unbalanced="0"/>
    <cacheHierarchy uniqueName="[Data].[Loại hợp đồng lần 2]" caption="Loại hợp đồng lần 2" attribute="1" defaultMemberUniqueName="[Data].[Loại hợp đồng lần 2].[All]" allUniqueName="[Data].[Loại hợp đồng lần 2].[All]" dimensionUniqueName="[Data]" displayFolder="" count="0" memberValueDatatype="130" unbalanced="0"/>
    <cacheHierarchy uniqueName="[Data].[NKHĐ lần 2]" caption="NKHĐ lần 2" attribute="1" defaultMemberUniqueName="[Data].[NKHĐ lần 2].[All]" allUniqueName="[Data].[NKHĐ lần 2].[All]" dimensionUniqueName="[Data]" displayFolder="" count="0" memberValueDatatype="130" unbalanced="0"/>
    <cacheHierarchy uniqueName="[Data].[NKT lần 2]" caption="NKT lần 2" attribute="1" defaultMemberUniqueName="[Data].[NKT lần 2].[All]" allUniqueName="[Data].[NKT lần 2].[All]" dimensionUniqueName="[Data]" displayFolder="" count="0" memberValueDatatype="130" unbalanced="0"/>
    <cacheHierarchy uniqueName="[Data].[NBĐ HĐKXĐ]" caption="NBĐ HĐKXĐ" attribute="1" defaultMemberUniqueName="[Data].[NBĐ HĐKXĐ].[All]" allUniqueName="[Data].[NBĐ HĐKXĐ].[All]" dimensionUniqueName="[Data]" displayFolder="" count="0" memberValueDatatype="130" unbalanced="0"/>
    <cacheHierarchy uniqueName="[Data].[Hợp đồng hiện tại]" caption="Hợp đồng hiện tại" attribute="1" defaultMemberUniqueName="[Data].[Hợp đồng hiện tại].[All]" allUniqueName="[Data].[Hợp đồng hiện tại].[All]" dimensionUniqueName="[Data]" displayFolder="" count="0" memberValueDatatype="130" unbalanced="0"/>
    <cacheHierarchy uniqueName="[Data].[Ngày thôi việc]" caption="Ngày thôi việc" attribute="1" time="1" defaultMemberUniqueName="[Data].[Ngày thôi việc].[All]" allUniqueName="[Data].[Ngày thôi việc].[All]" dimensionUniqueName="[Data]" displayFolder="" count="0" memberValueDatatype="7" unbalanced="0"/>
    <cacheHierarchy uniqueName="[Data].[Lí do thôi việc]" caption="Lí do thôi việc" attribute="1" defaultMemberUniqueName="[Data].[Lí do thôi việc].[All]" allUniqueName="[Data].[Lí do thôi việc].[All]" dimensionUniqueName="[Data]" displayFolder="" count="0" memberValueDatatype="130" unbalanced="0"/>
    <cacheHierarchy uniqueName="[Data].[Trạng thái]" caption="Trạng thái" attribute="1" defaultMemberUniqueName="[Data].[Trạng thái].[All]" allUniqueName="[Data].[Trạng thái].[All]" dimensionUniqueName="[Data]" displayFolder="" count="0" memberValueDatatype="130" unbalanced="0"/>
    <cacheHierarchy uniqueName="[Data].[Ngày thôi việc (Month)]" caption="Ngày thôi việc (Month)" attribute="1" defaultMemberUniqueName="[Data].[Ngày thôi việc (Month)].[All]" allUniqueName="[Data].[Ngày thôi việc (Month)].[All]" dimensionUniqueName="[Data]" displayFolder="" count="0" memberValueDatatype="130" unbalanced="0"/>
    <cacheHierarchy uniqueName="[Data].[Date (Month)]" caption="Date (Month)" attribute="1" defaultMemberUniqueName="[Data].[Date (Month)].[All]" allUniqueName="[Data].[Date (Month)].[All]" dimensionUniqueName="[Data]" displayFolder="" count="2" memberValueDatatype="130" unbalanced="0"/>
    <cacheHierarchy uniqueName="[Data].[Date (Month Index)]" caption="Date (Month Index)" attribute="1" defaultMemberUniqueName="[Data].[Date (Month Index)].[All]" allUniqueName="[Data].[Date (Month Index)].[All]" dimensionUniqueName="[Data]" displayFolder="" count="0" memberValueDatatype="20" unbalanced="0" hidden="1"/>
    <cacheHierarchy uniqueName="[Data].[Ngày thôi việc (Month Index)]" caption="Ngày thôi việc (Month Index)" attribute="1" defaultMemberUniqueName="[Data].[Ngày thôi việc (Month Index)].[All]" allUniqueName="[Data].[Ngày thôi việc (Month Index)].[All]" dimensionUniqueName="[Data]" displayFolder="" count="0" memberValueDatatype="20" unbalanced="0" hidden="1"/>
    <cacheHierarchy uniqueName="[Measures].[__XL_Count Data]" caption="__XL_Count Data" measure="1" displayFolder="" measureGroup="Data" count="0" hidden="1"/>
    <cacheHierarchy uniqueName="[Measures].[__No measures defined]" caption="__No measures defined" measure="1" displayFolder="" count="0" hidden="1"/>
    <cacheHierarchy uniqueName="[Measures].[Sum of MSNV]" caption="Sum of MSNV" measure="1" displayFolder="" measureGroup="Data" count="0" hidden="1">
      <extLst>
        <ext xmlns:x15="http://schemas.microsoft.com/office/spreadsheetml/2010/11/main" uri="{B97F6D7D-B522-45F9-BDA1-12C45D357490}">
          <x15:cacheHierarchy aggregatedColumn="3"/>
        </ext>
      </extLst>
    </cacheHierarchy>
    <cacheHierarchy uniqueName="[Measures].[Distinct Count of MSNV]" caption="Distinct Count of MSNV" measure="1" displayFolder="" measureGroup="Data" count="0" hidden="1">
      <extLst>
        <ext xmlns:x15="http://schemas.microsoft.com/office/spreadsheetml/2010/11/main" uri="{B97F6D7D-B522-45F9-BDA1-12C45D357490}">
          <x15:cacheHierarchy aggregatedColumn="3"/>
        </ext>
      </extLst>
    </cacheHierarchy>
    <cacheHierarchy uniqueName="[Measures].[Count of Ngày thôi việc]" caption="Count of Ngày thôi việc" measure="1" displayFolder="" measureGroup="Data" count="0" hidden="1">
      <extLst>
        <ext xmlns:x15="http://schemas.microsoft.com/office/spreadsheetml/2010/11/main" uri="{B97F6D7D-B522-45F9-BDA1-12C45D357490}">
          <x15:cacheHierarchy aggregatedColumn="40"/>
        </ext>
      </extLst>
    </cacheHierarchy>
    <cacheHierarchy uniqueName="[Measures].[Count of Trạng thái]" caption="Count of Trạng thái" measure="1" displayFolder="" measureGroup="Data" count="0" hidden="1">
      <extLst>
        <ext xmlns:x15="http://schemas.microsoft.com/office/spreadsheetml/2010/11/main" uri="{B97F6D7D-B522-45F9-BDA1-12C45D357490}">
          <x15:cacheHierarchy aggregatedColumn="42"/>
        </ext>
      </extLst>
    </cacheHierarchy>
    <cacheHierarchy uniqueName="[Measures].[Count of MSNV]" caption="Count of MSNV" measure="1" displayFolder="" measureGroup="Data" count="0" hidden="1">
      <extLst>
        <ext xmlns:x15="http://schemas.microsoft.com/office/spreadsheetml/2010/11/main" uri="{B97F6D7D-B522-45F9-BDA1-12C45D357490}">
          <x15:cacheHierarchy aggregatedColumn="3"/>
        </ext>
      </extLst>
    </cacheHierarchy>
    <cacheHierarchy uniqueName="[Measures].[Varp of MSNV]" caption="Varp of MSNV" measure="1" displayFolder="" measureGroup="Data"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99607916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3E1CE0-A1D3-44CD-B473-953360C4C077}" name="Giới tính" cacheId="1" applyNumberFormats="0" applyBorderFormats="0" applyFontFormats="0" applyPatternFormats="0" applyAlignmentFormats="0" applyWidthHeightFormats="1" dataCaption="Values" tag="be80110d-6644-48c6-8fa4-41e160e80010" updatedVersion="8" minRefreshableVersion="3" subtotalHiddenItems="1" itemPrintTitles="1" createdVersion="7" indent="0" outline="1" outlineData="1" multipleFieldFilters="0" rowHeaderCaption="Giới tính">
  <location ref="A6:B9"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ố nhân viên" fld="0" subtotal="count" baseField="0" baseItem="0">
      <extLst>
        <ext xmlns:x15="http://schemas.microsoft.com/office/spreadsheetml/2010/11/main" uri="{FABC7310-3BB5-11E1-824E-6D434824019B}">
          <x15:dataField isCountDistinct="1"/>
        </ext>
      </extLst>
    </dataField>
  </dataField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6DD01-20D3-4833-A478-628FCC32874A}" name="Biến động NS tháng" cacheId="10"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3">
  <location ref="A20:D30" firstHeaderRow="0" firstDataRow="1" firstDataCol="1"/>
  <pivotFields count="7">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items count="9">
        <item x="0" e="0"/>
        <item x="1" e="0"/>
        <item x="2" e="0"/>
        <item x="3" e="0"/>
        <item x="4" e="0"/>
        <item x="5" e="0"/>
        <item x="6" e="0"/>
        <item x="7" e="0"/>
        <item x="8" e="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10">
    <i>
      <x/>
    </i>
    <i>
      <x v="1"/>
    </i>
    <i>
      <x v="2"/>
    </i>
    <i>
      <x v="3"/>
    </i>
    <i>
      <x v="4"/>
    </i>
    <i>
      <x v="5"/>
    </i>
    <i>
      <x v="6"/>
    </i>
    <i>
      <x v="7"/>
    </i>
    <i>
      <x v="8"/>
    </i>
    <i t="grand">
      <x/>
    </i>
  </rowItems>
  <colFields count="1">
    <field x="-2"/>
  </colFields>
  <colItems count="3">
    <i>
      <x/>
    </i>
    <i i="1">
      <x v="1"/>
    </i>
    <i i="2">
      <x v="2"/>
    </i>
  </colItems>
  <dataFields count="3">
    <dataField name="Số nhân viên thực tế" fld="0" subtotal="count" baseField="0" baseItem="0">
      <extLst>
        <ext xmlns:x15="http://schemas.microsoft.com/office/spreadsheetml/2010/11/main" uri="{FABC7310-3BB5-11E1-824E-6D434824019B}">
          <x15:dataField isCountDistinct="1"/>
        </ext>
      </extLst>
    </dataField>
    <dataField name="Số NV tăng mới" fld="3" subtotal="count" baseField="0" baseItem="0"/>
    <dataField name="Số NV nghỉ việc" fld="4"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ố nhân viên thực tế"/>
    <pivotHierarchy dragToData="1" caption="Số NV nghỉ việc"/>
    <pivotHierarchy dragToData="1" caption="Số NV tăng mới"/>
    <pivotHierarchy dragToData="1"/>
    <pivotHierarchy dragToData="1"/>
  </pivotHierarchies>
  <pivotTableStyleInfo name="PivotStyleLight16" showRowHeaders="1" showColHeaders="1" showRowStripes="0" showColStripes="0" showLastColumn="1"/>
  <rowHierarchiesUsage count="2">
    <rowHierarchyUsage hierarchyUsage="44"/>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503817-82F6-41BA-9187-664756C8A0D5}" name="Lí do nghỉ việc" cacheId="4" applyNumberFormats="0" applyBorderFormats="0" applyFontFormats="0" applyPatternFormats="0" applyAlignmentFormats="0" applyWidthHeightFormats="1" dataCaption="Values" tag="d92ad614-8016-4783-b58b-5a82a560917c" updatedVersion="8" minRefreshableVersion="3" subtotalHiddenItems="1" itemPrintTitles="1" createdVersion="7" indent="0" outline="1" outlineData="1" multipleFieldFilters="0" chartFormat="3" rowHeaderCaption="Nhóm thời gian làm việc">
  <location ref="A96:B101" firstHeaderRow="1" firstDataRow="1" firstDataCol="1"/>
  <pivotFields count="5">
    <pivotField axis="axisRow" allDrilled="1" subtotalTop="0" showAll="0" sortType="ascending" defaultSubtotal="0" defaultAttributeDrillState="1">
      <items count="4">
        <item s="1" x="0"/>
        <item s="1" x="1"/>
        <item s="1" x="2"/>
        <item s="1"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1"/>
    </i>
    <i>
      <x v="3"/>
    </i>
    <i>
      <x/>
    </i>
    <i>
      <x v="2"/>
    </i>
    <i t="grand">
      <x/>
    </i>
  </rowItems>
  <colItems count="1">
    <i/>
  </colItems>
  <dataFields count="1">
    <dataField name="Số nhân viê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caption="Số nhân viên"/>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CE3912-070E-465B-B2B1-40364E913405}" name="Giới tính theo nhóm tuổi" cacheId="2"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3" rowHeaderCaption="Giới tính">
  <location ref="A32:D37" firstHeaderRow="1" firstDataRow="2" firstDataCol="1"/>
  <pivotFields count="6">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Fields count="1">
    <field x="1"/>
  </colFields>
  <colItems count="3">
    <i>
      <x/>
    </i>
    <i>
      <x v="1"/>
    </i>
    <i t="grand">
      <x/>
    </i>
  </colItems>
  <dataFields count="1">
    <dataField name="Số nhân viên"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328063-D5B2-44C7-8083-5CBA62275A2E}" name="Tuyển mới" cacheId="8"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rowHeaderCaption="Số tuyển mới">
  <location ref="A11:B13" firstHeaderRow="1" firstDataRow="1" firstDataCol="1"/>
  <pivotFields count="5">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Count of MSNV" fld="1" subtotal="count" baseField="0" baseItem="0"/>
  </dataField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caption="Count of MSNV"/>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4F3E8-32B9-450E-91D3-0D78C0B1A94B}" name="Tỉ trọng nhóm TGCT" cacheId="7"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10" rowHeaderCaption="Nhóm thời gian làm việc">
  <location ref="A87:B93"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ố nhân viên" fld="0" subtotal="count" showDataAs="percentOfCol" baseField="0" baseItem="0" numFmtId="10"/>
  </dataFields>
  <chartFormats count="18">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2">
          <reference field="4294967294" count="1" selected="0">
            <x v="0"/>
          </reference>
          <reference field="1" count="1" selected="0">
            <x v="1"/>
          </reference>
        </references>
      </pivotArea>
    </chartFormat>
    <chartFormat chart="9" format="10">
      <pivotArea type="data" outline="0" fieldPosition="0">
        <references count="2">
          <reference field="4294967294" count="1" selected="0">
            <x v="0"/>
          </reference>
          <reference field="1" count="1" selected="0">
            <x v="2"/>
          </reference>
        </references>
      </pivotArea>
    </chartFormat>
    <chartFormat chart="9" format="11">
      <pivotArea type="data" outline="0" fieldPosition="0">
        <references count="2">
          <reference field="4294967294" count="1" selected="0">
            <x v="0"/>
          </reference>
          <reference field="1" count="1" selected="0">
            <x v="3"/>
          </reference>
        </references>
      </pivotArea>
    </chartFormat>
    <chartFormat chart="9" format="12">
      <pivotArea type="data" outline="0" fieldPosition="0">
        <references count="2">
          <reference field="4294967294" count="1" selected="0">
            <x v="0"/>
          </reference>
          <reference field="1" count="1" selected="0">
            <x v="4"/>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caption="Số nhân viên"/>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4FC977-BEE0-4526-9A09-7E641C6F4860}" name="Hợp đồng theo tháng" cacheId="3"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3" rowHeaderCaption="Chi nhánh">
  <location ref="A50:G61" firstHeaderRow="1" firstDataRow="2" firstDataCol="1"/>
  <pivotFields count="5">
    <pivotField dataField="1" subtotalTop="0" showAll="0" defaultSubtotal="0"/>
    <pivotField axis="axisCol" allDrilled="1" subtotalTop="0" showAll="0" defaultSubtotal="0" defaultAttributeDrillState="1">
      <items count="5">
        <item x="4"/>
        <item x="0"/>
        <item x="1"/>
        <item x="2"/>
        <item x="3"/>
      </items>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0">
    <i>
      <x/>
    </i>
    <i>
      <x v="1"/>
    </i>
    <i>
      <x v="2"/>
    </i>
    <i>
      <x v="3"/>
    </i>
    <i>
      <x v="4"/>
    </i>
    <i>
      <x v="5"/>
    </i>
    <i>
      <x v="6"/>
    </i>
    <i>
      <x v="7"/>
    </i>
    <i>
      <x v="8"/>
    </i>
    <i t="grand">
      <x/>
    </i>
  </rowItems>
  <colFields count="1">
    <field x="1"/>
  </colFields>
  <colItems count="6">
    <i>
      <x/>
    </i>
    <i>
      <x v="1"/>
    </i>
    <i>
      <x v="2"/>
    </i>
    <i>
      <x v="3"/>
    </i>
    <i>
      <x v="4"/>
    </i>
    <i t="grand">
      <x/>
    </i>
  </colItems>
  <dataFields count="1">
    <dataField name="Số nhân viên" fld="0" subtotal="count" baseField="0" baseItem="0"/>
  </dataField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3">
          <reference field="4294967294" count="1" selected="0">
            <x v="0"/>
          </reference>
          <reference field="1" count="1" selected="0">
            <x v="3"/>
          </reference>
          <reference field="2" count="1" selected="0">
            <x v="0"/>
          </reference>
        </references>
      </pivotArea>
    </chartFormat>
    <chartFormat chart="0" format="6">
      <pivotArea type="data" outline="0" fieldPosition="0">
        <references count="3">
          <reference field="4294967294" count="1" selected="0">
            <x v="0"/>
          </reference>
          <reference field="1" count="1" selected="0">
            <x v="2"/>
          </reference>
          <reference field="2" count="1" selected="0">
            <x v="2"/>
          </reference>
        </references>
      </pivotArea>
    </chartFormat>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pivotArea type="data" outline="0" fieldPosition="0">
        <references count="3">
          <reference field="4294967294" count="1" selected="0">
            <x v="0"/>
          </reference>
          <reference field="1" count="1" selected="0">
            <x v="2"/>
          </reference>
          <reference field="2" count="1" selected="0">
            <x v="2"/>
          </reference>
        </references>
      </pivotArea>
    </chartFormat>
    <chartFormat chart="2" format="18" series="1">
      <pivotArea type="data" outline="0" fieldPosition="0">
        <references count="2">
          <reference field="4294967294" count="1" selected="0">
            <x v="0"/>
          </reference>
          <reference field="1" count="1" selected="0">
            <x v="3"/>
          </reference>
        </references>
      </pivotArea>
    </chartFormat>
    <chartFormat chart="2" format="19">
      <pivotArea type="data" outline="0" fieldPosition="0">
        <references count="3">
          <reference field="4294967294" count="1" selected="0">
            <x v="0"/>
          </reference>
          <reference field="1" count="1" selected="0">
            <x v="3"/>
          </reference>
          <reference field="2" count="1" selected="0">
            <x v="0"/>
          </reference>
        </references>
      </pivotArea>
    </chartFormat>
    <chartFormat chart="2" format="20" series="1">
      <pivotArea type="data" outline="0" fieldPosition="0">
        <references count="2">
          <reference field="4294967294" count="1" selected="0">
            <x v="0"/>
          </reference>
          <reference field="1" count="1" selected="0">
            <x v="4"/>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caption="Số nhân viên"/>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3C7A8F-6C66-49AB-9572-4BF91363AFAA}" name="Số nhân viên" cacheId="0"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location ref="A3:A4"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nhân viên" fld="0" subtotal="count" baseField="0" baseItem="0">
      <extLst>
        <ext xmlns:x15="http://schemas.microsoft.com/office/spreadsheetml/2010/11/main" uri="{FABC7310-3BB5-11E1-824E-6D434824019B}">
          <x15:dataField isCountDistinct="1"/>
        </ext>
      </extLst>
    </dataField>
  </dataField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BA714C-12FB-4D8F-AD12-9EB0AECC164C}" name="Nhân sự theo chi nhánh" cacheId="9"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3" rowHeaderCaption="Chi nhánh">
  <location ref="A40:B45" firstHeaderRow="1" firstDataRow="1" firstDataCol="1"/>
  <pivotFields count="4">
    <pivotField axis="axisRow" allDrilled="1" subtotalTop="0" showAll="0" defaultSubtotal="0" defaultAttributeDrillState="1">
      <items count="4">
        <item x="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ố nhân viên" fld="1" subtotal="count" baseField="0" baseItem="0">
      <extLst>
        <ext xmlns:x15="http://schemas.microsoft.com/office/spreadsheetml/2010/11/main" uri="{FABC7310-3BB5-11E1-824E-6D434824019B}">
          <x15:dataField isCountDistinct="1"/>
        </ext>
      </extLst>
    </dataField>
  </dataFields>
  <chartFormats count="5">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 chart="2" format="1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hân viên"/>
    <pivotHierarchy dragToData="1"/>
    <pivotHierarchy dragToData="1"/>
    <pivotHierarchy dragToData="1" caption="Số nhân viên"/>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55D4D1-B555-41AB-992C-7EEBCF9D3264}" name="Số nhân sự theo tỉnh/TP" cacheId="6"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chartFormat="3" rowHeaderCaption="Nhóm thời gian làm việc">
  <location ref="A64:B82" firstHeaderRow="1" firstDataRow="1" firstDataCol="1"/>
  <pivotFields count="5">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8">
    <i>
      <x v="8"/>
    </i>
    <i>
      <x v="15"/>
    </i>
    <i>
      <x v="16"/>
    </i>
    <i>
      <x v="2"/>
    </i>
    <i>
      <x v="9"/>
    </i>
    <i>
      <x v="10"/>
    </i>
    <i>
      <x v="6"/>
    </i>
    <i>
      <x v="5"/>
    </i>
    <i>
      <x v="12"/>
    </i>
    <i>
      <x v="13"/>
    </i>
    <i>
      <x v="4"/>
    </i>
    <i>
      <x v="11"/>
    </i>
    <i>
      <x v="14"/>
    </i>
    <i>
      <x v="7"/>
    </i>
    <i>
      <x v="3"/>
    </i>
    <i>
      <x v="1"/>
    </i>
    <i>
      <x/>
    </i>
    <i t="grand">
      <x/>
    </i>
  </rowItems>
  <colItems count="1">
    <i/>
  </colItems>
  <dataFields count="1">
    <dataField name="Distinct Count of MSNV" fld="1" subtotal="count" baseField="0" baseItem="0">
      <extLst>
        <ext xmlns:x15="http://schemas.microsoft.com/office/spreadsheetml/2010/11/main" uri="{FABC7310-3BB5-11E1-824E-6D434824019B}">
          <x15:dataField isCountDistinct="1"/>
        </ext>
      </extLst>
    </dataField>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MSNV"/>
    <pivotHierarchy dragToData="1"/>
    <pivotHierarchy dragToData="1"/>
    <pivotHierarchy dragToData="1" caption="Count of MSNV"/>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C923631-D749-4805-A610-000B2F68291E}" name="Số nghỉ việc" cacheId="5" applyNumberFormats="0" applyBorderFormats="0" applyFontFormats="0" applyPatternFormats="0" applyAlignmentFormats="0" applyWidthHeightFormats="1" dataCaption="Values" updatedVersion="8" minRefreshableVersion="3" subtotalHiddenItems="1" itemPrintTitles="1" createdVersion="7" indent="0" outline="1" outlineData="1" multipleFieldFilters="0">
  <location ref="A16:A17"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ố nghỉ việc" fld="0" subtotal="count" baseField="0" baseItem="0"/>
  </dataFields>
  <pivotHierarchies count="55">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Số nghỉ việc"/>
    <pivotHierarchy dragToData="1" caption="Số nghỉ việc"/>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o cao su dung lao dong.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_nhánh" xr10:uid="{0C0ED84D-E568-4174-B22E-FE7F9BE9E04A}" sourceName="[Data].[Chi nhánh]">
  <pivotTables>
    <pivotTable tabId="3" name="Số nhân viên"/>
    <pivotTable tabId="3" name="Biến động NS tháng"/>
    <pivotTable tabId="3" name="Giới tính"/>
    <pivotTable tabId="3" name="Giới tính theo nhóm tuổi"/>
    <pivotTable tabId="3" name="Hợp đồng theo tháng"/>
    <pivotTable tabId="3" name="Lí do nghỉ việc"/>
    <pivotTable tabId="3" name="Số nghỉ việc"/>
    <pivotTable tabId="3" name="Số nhân sự theo tỉnh/TP"/>
    <pivotTable tabId="3" name="Tỉ trọng nhóm TGCT"/>
    <pivotTable tabId="3" name="Tuyển mới"/>
  </pivotTables>
  <data>
    <olap pivotCacheId="1996079165">
      <levels count="2">
        <level uniqueName="[Data].[Chi nhánh].[(All)]" sourceCaption="(All)" count="0"/>
        <level uniqueName="[Data].[Chi nhánh].[Chi nhánh]" sourceCaption="Chi nhánh" count="5">
          <ranges>
            <range startItem="0">
              <i n="[Data].[Chi nhánh].&amp;[CN Đà Nẵng]" c="CN Đà Nẵng"/>
              <i n="[Data].[Chi nhánh].&amp;[CN Hải Phòng]" c="CN Hải Phòng"/>
              <i n="[Data].[Chi nhánh].&amp;[CN TP.HCM]" c="CN TP.HCM"/>
              <i n="[Data].[Chi nhánh].&amp;[CN Thái Nguyên]" c="CN Thái Nguyên"/>
              <i n="[Data].[Chi nhánh].&amp;[Trụ sở chính]" c="Trụ sở chính"/>
            </range>
          </ranges>
        </level>
      </levels>
      <selections count="1">
        <selection n="[Data].[Chi nhán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4DEF77C-3D75-4123-A0C9-46FD4B48D5FF}" sourceName="[Data].[Date (Month)]">
  <pivotTables>
    <pivotTable tabId="3" name="Số nhân viên"/>
    <pivotTable tabId="3" name="Giới tính"/>
    <pivotTable tabId="3" name="Giới tính theo nhóm tuổi"/>
    <pivotTable tabId="3" name="Lí do nghỉ việc"/>
    <pivotTable tabId="3" name="Nhân sự theo chi nhánh"/>
    <pivotTable tabId="3" name="Số nghỉ việc"/>
    <pivotTable tabId="3" name="Số nhân sự theo tỉnh/TP"/>
    <pivotTable tabId="3" name="Tỉ trọng nhóm TGCT"/>
    <pivotTable tabId="3" name="Tuyển mới"/>
  </pivotTables>
  <data>
    <olap pivotCacheId="1996079165">
      <levels count="2">
        <level uniqueName="[Data].[Date (Month)].[(All)]" sourceCaption="(All)" count="0"/>
        <level uniqueName="[Data].[Date (Month)].[Date (Month)]" sourceCaption="Date (Month)" count="9">
          <ranges>
            <range startItem="0">
              <i n="[Data].[Date (Month)].&amp;[Thg1]" c="Thg1"/>
              <i n="[Data].[Date (Month)].&amp;[Thg2]" c="Thg2"/>
              <i n="[Data].[Date (Month)].&amp;[Thg3]" c="Thg3"/>
              <i n="[Data].[Date (Month)].&amp;[Thg4]" c="Thg4"/>
              <i n="[Data].[Date (Month)].&amp;[Thg5]" c="Thg5"/>
              <i n="[Data].[Date (Month)].&amp;[Thg6]" c="Thg6"/>
              <i n="[Data].[Date (Month)].&amp;[Thg7]" c="Thg7"/>
              <i n="[Data].[Date (Month)].&amp;[Thg8]" c="Thg8"/>
              <i n="[Data].[Date (Month)].&amp;[Thg9]" c="Thg9"/>
            </range>
          </ranges>
        </level>
      </levels>
      <selections count="1">
        <selection n="[Data].[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òng_ban_Bộ_phận" xr10:uid="{B8C69EEE-1432-4EDA-93C0-990FB246C48C}" sourceName="[Data].[Phòng ban/Bộ phận]">
  <pivotTables>
    <pivotTable tabId="3" name="Số nhân viên"/>
    <pivotTable tabId="3" name="Biến động NS tháng"/>
    <pivotTable tabId="3" name="Giới tính"/>
    <pivotTable tabId="3" name="Giới tính theo nhóm tuổi"/>
    <pivotTable tabId="3" name="Hợp đồng theo tháng"/>
    <pivotTable tabId="3" name="Lí do nghỉ việc"/>
    <pivotTable tabId="3" name="Nhân sự theo chi nhánh"/>
    <pivotTable tabId="3" name="Số nghỉ việc"/>
    <pivotTable tabId="3" name="Số nhân sự theo tỉnh/TP"/>
    <pivotTable tabId="3" name="Tỉ trọng nhóm TGCT"/>
    <pivotTable tabId="3" name="Tuyển mới"/>
  </pivotTables>
  <data>
    <olap pivotCacheId="1996079165">
      <levels count="2">
        <level uniqueName="[Data].[Phòng ban/Bộ phận].[(All)]" sourceCaption="(All)" count="0"/>
        <level uniqueName="[Data].[Phòng ban/Bộ phận].[Phòng ban/Bộ phận]" sourceCaption="Phòng ban/Bộ phận" count="10">
          <ranges>
            <range startItem="0">
              <i n="[Data].[Phòng ban/Bộ phận].&amp;[Admin]" c="Admin"/>
              <i n="[Data].[Phòng ban/Bộ phận].&amp;[Ban Giám đốc]" c="Ban Giám đốc"/>
              <i n="[Data].[Phòng ban/Bộ phận].&amp;[Bộ phận Admin]" c="Bộ phận Admin"/>
              <i n="[Data].[Phòng ban/Bộ phận].&amp;[Dự án]" c="Dự án"/>
              <i n="[Data].[Phòng ban/Bộ phận].&amp;[Đào tạo]" c="Đào tạo"/>
              <i n="[Data].[Phòng ban/Bộ phận].&amp;[Hành chính Nhân sự]" c="Hành chính Nhân sự"/>
              <i n="[Data].[Phòng ban/Bộ phận].&amp;[Kế toán]" c="Kế toán"/>
              <i n="[Data].[Phòng ban/Bộ phận].&amp;[Kinh doanh]" c="Kinh doanh"/>
              <i n="[Data].[Phòng ban/Bộ phận].&amp;[Marketing]" c="Marketing"/>
              <i n="[Data].[Phòng ban/Bộ phận].&amp;[Quản lý Chất lượng]" c="Quản lý Chất lượng"/>
            </range>
          </ranges>
        </level>
      </levels>
      <selections count="1">
        <selection n="[Data].[Phòng ban/Bộ phậ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xr10:uid="{EB8136E7-6432-448E-B0F9-F9D8417CB4BA}" cache="Slicer_Chi_nhánh" caption="Chi nhánh" level="1" rowHeight="360000"/>
  <slicer name="Date (Month)" xr10:uid="{0A25D86C-C170-428B-9E2D-248E895C7813}" cache="Slicer_Date__Month" caption="Tháng" columnCount="2" level="1" rowHeight="360000"/>
  <slicer name="Phòng ban/Bộ phận" xr10:uid="{B331B570-9660-4AB4-8B36-EC113D721ED7}" cache="Slicer_Phòng_ban_Bộ_phận" caption="Phòng ban/Bộ phận" level="1"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i nhánh 1" xr10:uid="{9016D600-31E7-4AB2-96C1-998D3E6A862A}" cache="Slicer_Chi_nhánh" caption="Chi nhánh" level="1" style="SlicerStyleLight1 2" rowHeight="288000"/>
  <slicer name="Date (Month) 1" xr10:uid="{05CE571E-C8FE-463C-BEDD-0E2A87981E27}" cache="Slicer_Date__Month" caption="Tháng" columnCount="2" level="1" style="SlicerStyleLight1 2" rowHeight="360000"/>
  <slicer name="Phòng ban/Bộ phận 1" xr10:uid="{0C85AC5A-79E1-40AD-B75E-BB66DF80E4C6}" cache="Slicer_Phòng_ban_Bộ_phận" caption="Phòng ban/Bộ phận" level="1" style="SlicerStyleLight1 2" rowHeight="388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A8CE14-F2B2-487C-9CAE-C7D32F43ACB2}" name="Data" displayName="Data" ref="A1:AQ1185" totalsRowShown="0" headerRowDxfId="14088" headerRowBorderDxfId="14087" tableBorderDxfId="14086" totalsRowBorderDxfId="14085" headerRowCellStyle="Normal 2">
  <tableColumns count="43">
    <tableColumn id="1" xr3:uid="{B2CB1972-B0CF-43FB-87DB-C1C9893EFFCF}" name="STT" dataDxfId="14084" dataCellStyle="Normal 2">
      <calculatedColumnFormula>IF(E2="","",SUBTOTAL(3,$B$2:B2))</calculatedColumnFormula>
    </tableColumn>
    <tableColumn id="2" xr3:uid="{4121A425-9DDB-4626-8F30-ADFDB9255563}" name="Date" dataDxfId="14083" dataCellStyle="Normal 2"/>
    <tableColumn id="3" xr3:uid="{715C567A-E9E3-47CB-8B7B-E4387D8CEB68}" name="HS" dataDxfId="14082" dataCellStyle="Normal 2"/>
    <tableColumn id="4" xr3:uid="{51C663E4-A660-49F1-9E56-3153EF4D59BE}" name="MSNV" dataDxfId="14081" dataCellStyle="Normal 2"/>
    <tableColumn id="5" xr3:uid="{FB3D3692-5A68-465F-A526-0488485018DB}" name="Họ và tên" dataDxfId="14080" dataCellStyle="Normal 2"/>
    <tableColumn id="6" xr3:uid="{E13E5C2E-7B2D-4DA6-9084-A7F7BFD4CE18}" name="Chi nhánh" dataDxfId="14079" dataCellStyle="Normal 2"/>
    <tableColumn id="7" xr3:uid="{028EFD36-B873-4689-AD78-D6D4FF707F7B}" name="Phòng ban/Bộ phận" dataDxfId="14078" dataCellStyle="Normal 2"/>
    <tableColumn id="8" xr3:uid="{010515B1-C234-4A5D-9787-53B0CB8B3727}" name="Chức vụ" dataDxfId="14077" dataCellStyle="Normal 2"/>
    <tableColumn id="9" xr3:uid="{21A2762D-9090-496B-8835-8FBF43B807ED}" name="Ngày " dataDxfId="14076" dataCellStyle="Normal 2"/>
    <tableColumn id="10" xr3:uid="{23405357-C339-4DBE-96F0-52A2B272CA67}" name="Tháng" dataDxfId="14075" dataCellStyle="Normal 2"/>
    <tableColumn id="11" xr3:uid="{CE4E288A-F945-458F-9B20-26752CF955BE}" name="Năm" dataDxfId="14074" dataCellStyle="Normal 2"/>
    <tableColumn id="12" xr3:uid="{E891607D-E863-4611-B1A9-57F1F9924595}" name="Năm sinh" dataDxfId="14073" dataCellStyle="Normal 2"/>
    <tableColumn id="13" xr3:uid="{A477FB7B-DA5E-490C-89E0-F8737298E1D5}" name="Tuổi" dataDxfId="14072" dataCellStyle="Normal 2">
      <calculatedColumnFormula>DATEDIF(L2,B2+1,"y")</calculatedColumnFormula>
    </tableColumn>
    <tableColumn id="14" xr3:uid="{18D7290D-31D2-4D9E-B02F-837C044F988F}" name="Nhóm tuổi" dataDxfId="14071" dataCellStyle="Normal 2"/>
    <tableColumn id="15" xr3:uid="{BD8EA9D3-FEEC-4616-A8FC-A25A7D659591}" name="Giới tính" dataDxfId="14070" dataCellStyle="Normal 2"/>
    <tableColumn id="16" xr3:uid="{C8A69949-885B-4355-B160-4E12BFD806A3}" name="GT" dataDxfId="14069" dataCellStyle="Normal 2">
      <calculatedColumnFormula>IF(O2=1,"Nam",IF(O2=2,"Nữ",""))</calculatedColumnFormula>
    </tableColumn>
    <tableColumn id="17" xr3:uid="{00075B1D-9A1C-4C75-976F-F8EC65728E5D}" name="GT2" dataDxfId="14068" dataCellStyle="Normal 2">
      <calculatedColumnFormula>IF(O2=1,"Ông",IF(O2=2,"Bà",""))</calculatedColumnFormula>
    </tableColumn>
    <tableColumn id="18" xr3:uid="{5364EBF7-FE67-4BC6-A42C-08BA1E4D84D3}" name="GĐ" dataDxfId="14067" dataCellStyle="Normal 2"/>
    <tableColumn id="19" xr3:uid="{85F29ABD-CFCD-4822-BD4C-30862E2DBA9A}" name="Xã/Phường/Thị trấn" dataDxfId="14066" dataCellStyle="Normal 2"/>
    <tableColumn id="20" xr3:uid="{EEE6A58F-169B-4F25-A232-5A3077721350}" name="Quận/Huyện" dataDxfId="14065" dataCellStyle="Normal 2"/>
    <tableColumn id="21" xr3:uid="{C050FD1E-B9DB-4164-89AB-6C8C22128AFC}" name="Tỉnh/Thành phố" dataDxfId="14064" dataCellStyle="Normal 2"/>
    <tableColumn id="22" xr3:uid="{D9969CCF-8FDA-44CE-A956-9EE0A44402A3}" name="Hộ khẩu thường trú" dataDxfId="14063" dataCellStyle="Normal 2">
      <calculatedColumnFormula>IF(AND(S2&lt;&gt;"",T2&lt;&gt;"",U2&lt;&gt;""),CONCATENATE(S2," - ",T2," - ",U2))</calculatedColumnFormula>
    </tableColumn>
    <tableColumn id="23" xr3:uid="{A5C55B4F-36D9-4F5F-BF40-B6CFD2452CB0}" name="Dân tộc" dataDxfId="14062" dataCellStyle="Normal 2"/>
    <tableColumn id="24" xr3:uid="{470F7689-7A0C-4E5C-A31A-5BF471D1F264}" name="Trình độ" dataDxfId="14061" dataCellStyle="Normal 2"/>
    <tableColumn id="25" xr3:uid="{0397D1C3-973E-4971-A88A-BAA9F59E625E}" name="TGCT" dataDxfId="14060" dataCellStyle="Normal 2">
      <calculatedColumnFormula>DATEDIF(AA2,B2,"M")</calculatedColumnFormula>
    </tableColumn>
    <tableColumn id="26" xr3:uid="{D708392D-09C7-4672-85C3-DA5B47D7B000}" name="Nhóm TGCT" dataDxfId="14059" dataCellStyle="Normal 2"/>
    <tableColumn id="27" xr3:uid="{5D6F64EE-4384-4D63-B1E4-854F302C9420}" name="Ngày bắt đầu" dataDxfId="14058" dataCellStyle="Normal 2"/>
    <tableColumn id="28" xr3:uid="{5E118A5D-7516-4EA2-A4BA-3E6490B2AA40}" name="TGTV" dataDxfId="14057" dataCellStyle="Normal 2"/>
    <tableColumn id="29" xr3:uid="{D07ED800-ED39-431F-9C59-87C66E684952}" name="KTTV" dataDxfId="14056" dataCellStyle="Normal 2">
      <calculatedColumnFormula>IF(AB2="60 ngày",AA2+59,IF(AB2="30 ngày",AA2+29,AA2))</calculatedColumnFormula>
    </tableColumn>
    <tableColumn id="30" xr3:uid="{4D463EFB-70A8-4EF7-9B9F-B184526F1901}" name="Hình thức" dataDxfId="14055" dataCellStyle="Normal 2"/>
    <tableColumn id="31" xr3:uid="{0B7A2158-B3CC-48EC-8CC1-5B235F38E6FA}" name="Mã HĐ lần 1" dataDxfId="14054" dataCellStyle="Normal 2"/>
    <tableColumn id="32" xr3:uid="{50DBCDA7-5B98-4D07-B176-17671A4E5F36}" name="Loại hợp đồng lần 1" dataDxfId="14053" dataCellStyle="Normal 2">
      <calculatedColumnFormula>VLOOKUP(AE2,$AW$2:$AX$6,2,0)</calculatedColumnFormula>
    </tableColumn>
    <tableColumn id="33" xr3:uid="{0CD7643D-7C16-4B2A-8010-E99CBCB58E41}" name="NKHĐ lần 1" dataDxfId="14052" dataCellStyle="Normal 2">
      <calculatedColumnFormula>IF(AE2=5,"",IF(AB2=0,AA2,AC2+1))</calculatedColumnFormula>
    </tableColumn>
    <tableColumn id="34" xr3:uid="{A3A46A32-6C56-403A-8609-8DD8E0291344}" name="NKT lần 1" dataDxfId="14051" dataCellStyle="Normal 2">
      <calculatedColumnFormula>IF(AE2=4,"",IF(AE2=1,EDATE(AG2,12)-1,IF(AE2=2,EDATE(AG2,24)-1,IF(AE2=3,EDATE(AG2,36)-1,""))))</calculatedColumnFormula>
    </tableColumn>
    <tableColumn id="35" xr3:uid="{A7E7049F-D920-4531-89E4-BD2B6FC00CB5}" name="Mã HĐ lần 2" dataDxfId="14050" dataCellStyle="Normal 2"/>
    <tableColumn id="36" xr3:uid="{0D489870-9FE9-4632-9AFB-A8A90941EBE4}" name="Loại hợp đồng lần 2" dataDxfId="14049" dataCellStyle="Normal 2">
      <calculatedColumnFormula>IFERROR(VLOOKUP(AI2,$AW$2:$AX$6,2,0),"")</calculatedColumnFormula>
    </tableColumn>
    <tableColumn id="37" xr3:uid="{DDB4FC2A-D7F2-4E3F-8163-D2E09AD3E907}" name="NKHĐ lần 2" dataDxfId="14048" dataCellStyle="Normal 2">
      <calculatedColumnFormula>IF(AI2="","",AH2+1)</calculatedColumnFormula>
    </tableColumn>
    <tableColumn id="38" xr3:uid="{154EF661-9B48-47FF-B274-352CBA21BBD1}" name="NKT lần 2" dataDxfId="14047" dataCellStyle="Normal 2">
      <calculatedColumnFormula>IFERROR(IF(OR(AI2="",AI2=4),"",IF(AI2=1,EDATE(AK2,12)-1,IF(AI2=2,EDATE(AK2,24)-1,IF(AI2=3,EDATE(AK2,36)-1)))),"")</calculatedColumnFormula>
    </tableColumn>
    <tableColumn id="39" xr3:uid="{207140C0-0E48-4D47-A4D7-47DC74DA1105}" name="NBĐ HĐKXĐ" dataDxfId="14046" dataCellStyle="Normal 2">
      <calculatedColumnFormula>IF(AE2=4,AG2,IF(TODAY()&gt;AL2,AL2+1,""))</calculatedColumnFormula>
    </tableColumn>
    <tableColumn id="40" xr3:uid="{7DAD643C-0355-43F8-B9F9-3E7A5136635A}" name="Hợp đồng hiện tại" dataDxfId="14045" dataCellStyle="Normal 2">
      <calculatedColumnFormula>IF(AM2&lt;&gt;"","Không xác định",IF(AJ2&lt;&gt;"",AJ2,IF(AF2&lt;&gt;"",AF2,"")))</calculatedColumnFormula>
    </tableColumn>
    <tableColumn id="41" xr3:uid="{8B4F0A0C-43CF-41DD-9ABD-E1F3B556DF3A}" name="Ngày thôi việc" dataDxfId="14044" dataCellStyle="Normal 2"/>
    <tableColumn id="42" xr3:uid="{AF293199-D8F1-4160-9F3B-5C00993E52E8}" name="Lí do thôi việc" dataDxfId="14043" dataCellStyle="Normal 2"/>
    <tableColumn id="43" xr3:uid="{E71F38CE-1D9B-455D-9500-1141A0F73401}" name="Trạng thái" dataDxfId="14042"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34D8-E7BD-4BC9-81FE-806CB74D8705}">
  <dimension ref="A1:E8"/>
  <sheetViews>
    <sheetView workbookViewId="0">
      <pane ySplit="1" topLeftCell="A2" activePane="bottomLeft" state="frozen"/>
      <selection pane="bottomLeft" activeCell="A6" sqref="A6"/>
    </sheetView>
  </sheetViews>
  <sheetFormatPr defaultRowHeight="14" x14ac:dyDescent="0.3"/>
  <cols>
    <col min="1" max="1" width="34" customWidth="1"/>
    <col min="3" max="3" width="43.54296875" customWidth="1"/>
    <col min="5" max="5" width="29" customWidth="1"/>
  </cols>
  <sheetData>
    <row r="1" spans="1:5" s="33" customFormat="1" ht="33" customHeight="1" x14ac:dyDescent="0.3">
      <c r="A1" s="33" t="s">
        <v>422</v>
      </c>
      <c r="C1" s="33" t="s">
        <v>423</v>
      </c>
      <c r="E1" s="33" t="s">
        <v>424</v>
      </c>
    </row>
    <row r="2" spans="1:5" s="31" customFormat="1" ht="33.75" customHeight="1" x14ac:dyDescent="0.3">
      <c r="A2" s="31" t="s">
        <v>414</v>
      </c>
      <c r="C2" s="32" t="s">
        <v>428</v>
      </c>
      <c r="E2" s="31" t="s">
        <v>425</v>
      </c>
    </row>
    <row r="3" spans="1:5" s="31" customFormat="1" ht="33.75" customHeight="1" x14ac:dyDescent="0.3">
      <c r="A3" s="31" t="s">
        <v>415</v>
      </c>
      <c r="C3" s="32" t="s">
        <v>418</v>
      </c>
      <c r="E3" s="31" t="s">
        <v>426</v>
      </c>
    </row>
    <row r="4" spans="1:5" s="31" customFormat="1" ht="33.75" customHeight="1" x14ac:dyDescent="0.3">
      <c r="A4" s="31" t="s">
        <v>416</v>
      </c>
      <c r="C4" s="32" t="s">
        <v>419</v>
      </c>
      <c r="E4" s="31" t="s">
        <v>427</v>
      </c>
    </row>
    <row r="5" spans="1:5" s="31" customFormat="1" ht="33.75" customHeight="1" x14ac:dyDescent="0.3">
      <c r="A5" s="31" t="s">
        <v>417</v>
      </c>
      <c r="C5" s="32" t="s">
        <v>420</v>
      </c>
    </row>
    <row r="6" spans="1:5" s="31" customFormat="1" ht="33.75" customHeight="1" x14ac:dyDescent="0.3">
      <c r="C6" s="32" t="s">
        <v>451</v>
      </c>
      <c r="D6" s="32"/>
    </row>
    <row r="7" spans="1:5" s="31" customFormat="1" ht="33.75" customHeight="1" x14ac:dyDescent="0.3">
      <c r="C7" s="31" t="s">
        <v>450</v>
      </c>
    </row>
    <row r="8" spans="1:5" s="31" customFormat="1" ht="33.75" customHeight="1" x14ac:dyDescent="0.3">
      <c r="C8" s="32" t="s">
        <v>421</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D938A-D409-4A2E-A45C-AF81DE5D3424}">
  <dimension ref="A1:AX1185"/>
  <sheetViews>
    <sheetView workbookViewId="0">
      <pane xSplit="4" ySplit="1" topLeftCell="E1123" activePane="bottomRight" state="frozen"/>
      <selection pane="topRight" activeCell="E1" sqref="E1"/>
      <selection pane="bottomLeft" activeCell="A2" sqref="A2"/>
      <selection pane="bottomRight" activeCell="E1183" sqref="E1183"/>
    </sheetView>
  </sheetViews>
  <sheetFormatPr defaultRowHeight="14" x14ac:dyDescent="0.3"/>
  <cols>
    <col min="1" max="1" width="6.1796875" customWidth="1"/>
    <col min="2" max="2" width="14" customWidth="1"/>
    <col min="3" max="3" width="7.453125" customWidth="1"/>
    <col min="5" max="5" width="23.7265625" customWidth="1"/>
    <col min="6" max="6" width="20" customWidth="1"/>
    <col min="7" max="7" width="20.453125" customWidth="1"/>
    <col min="8" max="8" width="20" customWidth="1"/>
    <col min="9" max="11" width="8.7265625" customWidth="1"/>
    <col min="12" max="12" width="12.7265625" customWidth="1"/>
    <col min="13" max="13" width="7.26953125" customWidth="1"/>
    <col min="14" max="14" width="12.54296875" customWidth="1"/>
    <col min="15" max="15" width="11.1796875" customWidth="1"/>
    <col min="16" max="17" width="9.54296875" customWidth="1"/>
    <col min="18" max="18" width="16.7265625" customWidth="1"/>
    <col min="19" max="19" width="21" customWidth="1"/>
    <col min="20" max="21" width="19.7265625" customWidth="1"/>
    <col min="22" max="22" width="37.453125" customWidth="1"/>
    <col min="23" max="25" width="12" customWidth="1"/>
    <col min="26" max="26" width="18.54296875" customWidth="1"/>
    <col min="27" max="27" width="15.26953125" customWidth="1"/>
    <col min="28" max="28" width="12" customWidth="1"/>
    <col min="29" max="29" width="12.54296875" customWidth="1"/>
    <col min="30" max="30" width="12" customWidth="1"/>
    <col min="31" max="31" width="13.7265625" customWidth="1"/>
    <col min="32" max="32" width="20.453125" customWidth="1"/>
    <col min="33" max="33" width="13" customWidth="1"/>
    <col min="34" max="34" width="12" customWidth="1"/>
    <col min="35" max="35" width="13.7265625" customWidth="1"/>
    <col min="36" max="36" width="20.453125" customWidth="1"/>
    <col min="37" max="37" width="13" customWidth="1"/>
    <col min="38" max="38" width="12.54296875" customWidth="1"/>
    <col min="39" max="39" width="14" customWidth="1"/>
    <col min="40" max="40" width="19.1796875" customWidth="1"/>
    <col min="41" max="41" width="16.7265625" customWidth="1"/>
    <col min="42" max="42" width="21.1796875" customWidth="1"/>
    <col min="43" max="43" width="11.81640625" customWidth="1"/>
    <col min="47" max="47" width="16" customWidth="1"/>
    <col min="49" max="49" width="10.54296875" customWidth="1"/>
    <col min="50" max="50" width="16.81640625" customWidth="1"/>
  </cols>
  <sheetData>
    <row r="1" spans="1:50" ht="14.5" x14ac:dyDescent="0.35">
      <c r="A1" s="17" t="s">
        <v>0</v>
      </c>
      <c r="B1" s="18" t="s">
        <v>1</v>
      </c>
      <c r="C1" s="19" t="s">
        <v>2</v>
      </c>
      <c r="D1" s="20" t="s">
        <v>3</v>
      </c>
      <c r="E1" s="18" t="s">
        <v>4</v>
      </c>
      <c r="F1" s="20" t="s">
        <v>5</v>
      </c>
      <c r="G1" s="20" t="s">
        <v>6</v>
      </c>
      <c r="H1" s="18" t="s">
        <v>7</v>
      </c>
      <c r="I1" s="20" t="s">
        <v>8</v>
      </c>
      <c r="J1" s="20" t="s">
        <v>9</v>
      </c>
      <c r="K1" s="20" t="s">
        <v>10</v>
      </c>
      <c r="L1" s="18" t="s">
        <v>11</v>
      </c>
      <c r="M1" s="20" t="s">
        <v>12</v>
      </c>
      <c r="N1" s="21" t="s">
        <v>13</v>
      </c>
      <c r="O1" s="20" t="s">
        <v>14</v>
      </c>
      <c r="P1" s="18" t="s">
        <v>15</v>
      </c>
      <c r="Q1" s="20" t="s">
        <v>16</v>
      </c>
      <c r="R1" s="20" t="s">
        <v>17</v>
      </c>
      <c r="S1" s="18" t="s">
        <v>411</v>
      </c>
      <c r="T1" s="18" t="s">
        <v>412</v>
      </c>
      <c r="U1" s="18" t="s">
        <v>413</v>
      </c>
      <c r="V1" s="18" t="s">
        <v>18</v>
      </c>
      <c r="W1" s="20" t="s">
        <v>19</v>
      </c>
      <c r="X1" s="18" t="s">
        <v>20</v>
      </c>
      <c r="Y1" s="20" t="s">
        <v>21</v>
      </c>
      <c r="Z1" s="20" t="s">
        <v>22</v>
      </c>
      <c r="AA1" s="18" t="s">
        <v>23</v>
      </c>
      <c r="AB1" s="20" t="s">
        <v>24</v>
      </c>
      <c r="AC1" s="18" t="s">
        <v>25</v>
      </c>
      <c r="AD1" s="18" t="s">
        <v>26</v>
      </c>
      <c r="AE1" s="20" t="s">
        <v>27</v>
      </c>
      <c r="AF1" s="20" t="s">
        <v>28</v>
      </c>
      <c r="AG1" s="18" t="s">
        <v>29</v>
      </c>
      <c r="AH1" s="18" t="s">
        <v>30</v>
      </c>
      <c r="AI1" s="20" t="s">
        <v>31</v>
      </c>
      <c r="AJ1" s="19" t="s">
        <v>32</v>
      </c>
      <c r="AK1" s="18" t="s">
        <v>33</v>
      </c>
      <c r="AL1" s="18" t="s">
        <v>34</v>
      </c>
      <c r="AM1" s="18" t="s">
        <v>35</v>
      </c>
      <c r="AN1" s="19" t="s">
        <v>36</v>
      </c>
      <c r="AO1" s="18" t="s">
        <v>37</v>
      </c>
      <c r="AP1" s="19" t="s">
        <v>38</v>
      </c>
      <c r="AQ1" s="22" t="s">
        <v>39</v>
      </c>
      <c r="AR1" s="3"/>
      <c r="AS1" s="1" t="s">
        <v>40</v>
      </c>
      <c r="AT1" s="2" t="s">
        <v>41</v>
      </c>
      <c r="AU1" s="2" t="s">
        <v>42</v>
      </c>
      <c r="AV1" s="3"/>
      <c r="AW1" s="1" t="s">
        <v>43</v>
      </c>
      <c r="AX1" s="2" t="s">
        <v>44</v>
      </c>
    </row>
    <row r="2" spans="1:50" ht="14.5" x14ac:dyDescent="0.35">
      <c r="A2" s="12">
        <f>IF(E2="","",SUBTOTAL(3,$B$2:B2))</f>
        <v>1</v>
      </c>
      <c r="B2" s="5">
        <v>43496</v>
      </c>
      <c r="C2" s="4" t="s">
        <v>45</v>
      </c>
      <c r="D2" s="4">
        <v>1001</v>
      </c>
      <c r="E2" s="6" t="s">
        <v>46</v>
      </c>
      <c r="F2" s="6" t="s">
        <v>47</v>
      </c>
      <c r="G2" s="7" t="s">
        <v>48</v>
      </c>
      <c r="H2" s="6" t="s">
        <v>49</v>
      </c>
      <c r="I2" s="4">
        <v>5</v>
      </c>
      <c r="J2" s="4">
        <v>4</v>
      </c>
      <c r="K2" s="4">
        <v>1980</v>
      </c>
      <c r="L2" s="6">
        <f t="shared" ref="L2:L65" si="0">IF(AND(I2&lt;&gt;"",J2&lt;&gt;"",K2&lt;&gt;""),DATE(K2,J2,I2),"")</f>
        <v>29316</v>
      </c>
      <c r="M2" s="4">
        <f>DATEDIF(L2,B2+1,"y")</f>
        <v>38</v>
      </c>
      <c r="N2" s="6" t="str">
        <f t="shared" ref="N2:N65" si="1">IF(M2&gt;=45,"45+",IF(M2&gt;=30,"30 - 45","&lt;30"))</f>
        <v>30 - 45</v>
      </c>
      <c r="O2" s="4">
        <v>1</v>
      </c>
      <c r="P2" s="6" t="str">
        <f t="shared" ref="P2:P65" si="2">IF(O2=1,"Nam",IF(O2=2,"Nữ",""))</f>
        <v>Nam</v>
      </c>
      <c r="Q2" s="6" t="str">
        <f t="shared" ref="Q2:Q65" si="3">IF(O2=1,"Ông",IF(O2=2,"Bà",""))</f>
        <v>Ông</v>
      </c>
      <c r="R2" s="7" t="s">
        <v>50</v>
      </c>
      <c r="S2" s="6" t="s">
        <v>253</v>
      </c>
      <c r="T2" s="6" t="s">
        <v>254</v>
      </c>
      <c r="U2" s="6" t="s">
        <v>255</v>
      </c>
      <c r="V2" s="6" t="str">
        <f>IF(AND(S2&lt;&gt;"",T2&lt;&gt;"",U2&lt;&gt;""),CONCATENATE(S2," - ",T2," - ",U2))</f>
        <v>Bắc Lý  -  Hiệp Hòa  -  Bắc Giang</v>
      </c>
      <c r="W2" s="6" t="s">
        <v>51</v>
      </c>
      <c r="X2" s="6" t="s">
        <v>52</v>
      </c>
      <c r="Y2" s="4">
        <f t="shared" ref="Y2:Y65" si="4">DATEDIF(AA2,B2,"M")</f>
        <v>46</v>
      </c>
      <c r="Z2" s="7" t="str">
        <f t="shared" ref="Z2:Z65" si="5">LOOKUP(Y2,$AS$2:$AT$7,$AU$2:$AU$7)</f>
        <v>Từ 36 - 60 tháng</v>
      </c>
      <c r="AA2" s="5">
        <v>42064</v>
      </c>
      <c r="AB2" s="4">
        <v>0</v>
      </c>
      <c r="AC2" s="8">
        <f t="shared" ref="AC2:AC65" si="6">IF(AB2="60 ngày",AA2+59,IF(AB2="30 ngày",AA2+29,AA2))</f>
        <v>42064</v>
      </c>
      <c r="AD2" s="5" t="s">
        <v>53</v>
      </c>
      <c r="AE2" s="4">
        <v>4</v>
      </c>
      <c r="AF2" s="7" t="str">
        <f t="shared" ref="AF2:AF65" si="7">VLOOKUP(AE2,$AW$2:$AX$6,2,0)</f>
        <v>Không xác định</v>
      </c>
      <c r="AG2" s="5">
        <f t="shared" ref="AG2:AG65" si="8">IF(AE2=5,"",IF(AB2=0,AA2,AC2+1))</f>
        <v>42064</v>
      </c>
      <c r="AH2" s="5" t="str">
        <f t="shared" ref="AH2:AH65" si="9">IF(AE2=4,"",IF(AE2=1,EDATE(AG2,12)-1,IF(AE2=2,EDATE(AG2,24)-1,IF(AE2=3,EDATE(AG2,36)-1,""))))</f>
        <v/>
      </c>
      <c r="AI2" s="9" t="str">
        <f>IF(OR(AE2=4,AE2=""),"","Điền")</f>
        <v/>
      </c>
      <c r="AJ2" s="7" t="str">
        <f>IFERROR(VLOOKUP(AI2,$AW$2:$AX$6,2,0),"")</f>
        <v/>
      </c>
      <c r="AK2" s="5" t="str">
        <f t="shared" ref="AK2:AK65" si="10">IFERROR(IF(AI2="","",AH2+1),"")</f>
        <v/>
      </c>
      <c r="AL2" s="5" t="str">
        <f>IFERROR(IF(OR(AI2="",AI2=4),"",IF(AI2=1,EDATE(AK2,12)-1,IF(AI2=2,EDATE(AK2,24)-1,IF(AI2=3,EDATE(AK2,36)-1)))),"")</f>
        <v/>
      </c>
      <c r="AM2" s="5">
        <f t="shared" ref="AM2:AM33" si="11">IFERROR(IF(AE2=4,AG2,IF(AI2=4,AH2+1,IF(AND(AI2&lt;&gt;4,AL2&gt;B2),"",AL2+1))),"")</f>
        <v>42064</v>
      </c>
      <c r="AN2" s="7" t="str">
        <f t="shared" ref="AN2:AN65" si="12">IF(AM2&lt;&gt;"","Không xác định",IF(AJ2&lt;&gt;"",AJ2,IF(AF2&lt;&gt;"",AF2,"")))</f>
        <v>Không xác định</v>
      </c>
      <c r="AO2" s="5"/>
      <c r="AP2" s="7"/>
      <c r="AQ2" s="16"/>
      <c r="AR2" s="3"/>
      <c r="AS2" s="9">
        <v>0</v>
      </c>
      <c r="AT2" s="9">
        <v>2</v>
      </c>
      <c r="AU2" s="7" t="s">
        <v>54</v>
      </c>
      <c r="AV2" s="3"/>
      <c r="AW2" s="9">
        <v>1</v>
      </c>
      <c r="AX2" s="10" t="s">
        <v>55</v>
      </c>
    </row>
    <row r="3" spans="1:50" ht="14.5" x14ac:dyDescent="0.35">
      <c r="A3" s="12">
        <f>IF(E3="","",SUBTOTAL(3,$B$2:B3))</f>
        <v>2</v>
      </c>
      <c r="B3" s="5">
        <v>43496</v>
      </c>
      <c r="C3" s="4" t="s">
        <v>45</v>
      </c>
      <c r="D3" s="4">
        <v>1002</v>
      </c>
      <c r="E3" s="6" t="s">
        <v>56</v>
      </c>
      <c r="F3" s="6" t="s">
        <v>47</v>
      </c>
      <c r="G3" s="7" t="s">
        <v>48</v>
      </c>
      <c r="H3" s="6" t="s">
        <v>57</v>
      </c>
      <c r="I3" s="4">
        <v>3</v>
      </c>
      <c r="J3" s="4">
        <v>5</v>
      </c>
      <c r="K3" s="4">
        <v>1985</v>
      </c>
      <c r="L3" s="6">
        <f t="shared" si="0"/>
        <v>31170</v>
      </c>
      <c r="M3" s="4">
        <f t="shared" ref="M3:M66" si="13">DATEDIF(L3,B3+1,"y")</f>
        <v>33</v>
      </c>
      <c r="N3" s="6" t="str">
        <f t="shared" si="1"/>
        <v>30 - 45</v>
      </c>
      <c r="O3" s="4">
        <v>2</v>
      </c>
      <c r="P3" s="6" t="str">
        <f t="shared" si="2"/>
        <v>Nữ</v>
      </c>
      <c r="Q3" s="6" t="str">
        <f t="shared" si="3"/>
        <v>Bà</v>
      </c>
      <c r="R3" s="7" t="s">
        <v>50</v>
      </c>
      <c r="S3" s="6" t="s">
        <v>256</v>
      </c>
      <c r="T3" s="6" t="s">
        <v>257</v>
      </c>
      <c r="U3" s="6" t="s">
        <v>255</v>
      </c>
      <c r="V3" s="6" t="str">
        <f t="shared" ref="V3:V66" si="14">IF(AND(S3&lt;&gt;"",T3&lt;&gt;"",U3&lt;&gt;""),CONCATENATE(S3," - ",T3," - ",U3))</f>
        <v>Hương Mai  -  Việt Yên  -  Bắc Giang</v>
      </c>
      <c r="W3" s="6" t="s">
        <v>51</v>
      </c>
      <c r="X3" s="6" t="s">
        <v>52</v>
      </c>
      <c r="Y3" s="4">
        <f t="shared" si="4"/>
        <v>46</v>
      </c>
      <c r="Z3" s="7" t="str">
        <f t="shared" si="5"/>
        <v>Từ 36 - 60 tháng</v>
      </c>
      <c r="AA3" s="5">
        <v>42067</v>
      </c>
      <c r="AB3" s="4">
        <v>0</v>
      </c>
      <c r="AC3" s="8">
        <f t="shared" si="6"/>
        <v>42067</v>
      </c>
      <c r="AD3" s="5" t="s">
        <v>53</v>
      </c>
      <c r="AE3" s="4">
        <v>4</v>
      </c>
      <c r="AF3" s="7" t="str">
        <f t="shared" si="7"/>
        <v>Không xác định</v>
      </c>
      <c r="AG3" s="5">
        <f t="shared" si="8"/>
        <v>42067</v>
      </c>
      <c r="AH3" s="5" t="str">
        <f t="shared" si="9"/>
        <v/>
      </c>
      <c r="AI3" s="9"/>
      <c r="AJ3" s="7" t="str">
        <f t="shared" ref="AJ3:AJ66" si="15">IFERROR(VLOOKUP(AI3,$AW$2:$AX$6,2,0),"")</f>
        <v/>
      </c>
      <c r="AK3" s="5" t="str">
        <f t="shared" si="10"/>
        <v/>
      </c>
      <c r="AL3" s="5" t="str">
        <f t="shared" ref="AL3:AL66" si="16">IFERROR(IF(OR(AI3="",AI3=4),"",IF(AI3=1,EDATE(AK3,12)-1,IF(AI3=2,EDATE(AK3,24)-1,IF(AI3=3,EDATE(AK3,36)-1)))),"")</f>
        <v/>
      </c>
      <c r="AM3" s="5">
        <f t="shared" si="11"/>
        <v>42067</v>
      </c>
      <c r="AN3" s="7" t="str">
        <f t="shared" si="12"/>
        <v>Không xác định</v>
      </c>
      <c r="AO3" s="5"/>
      <c r="AP3" s="7"/>
      <c r="AQ3" s="16"/>
      <c r="AR3" s="3"/>
      <c r="AS3" s="9">
        <v>2</v>
      </c>
      <c r="AT3" s="9">
        <v>12</v>
      </c>
      <c r="AU3" s="7" t="s">
        <v>58</v>
      </c>
      <c r="AV3" s="3"/>
      <c r="AW3" s="9">
        <v>2</v>
      </c>
      <c r="AX3" s="10" t="s">
        <v>59</v>
      </c>
    </row>
    <row r="4" spans="1:50" ht="14.5" x14ac:dyDescent="0.35">
      <c r="A4" s="12">
        <f>IF(E4="","",SUBTOTAL(3,$B$2:B4))</f>
        <v>3</v>
      </c>
      <c r="B4" s="5">
        <v>43496</v>
      </c>
      <c r="C4" s="4" t="s">
        <v>45</v>
      </c>
      <c r="D4" s="4">
        <v>1003</v>
      </c>
      <c r="E4" s="6" t="s">
        <v>60</v>
      </c>
      <c r="F4" s="6" t="s">
        <v>47</v>
      </c>
      <c r="G4" s="7" t="s">
        <v>61</v>
      </c>
      <c r="H4" s="6" t="s">
        <v>62</v>
      </c>
      <c r="I4" s="4">
        <v>14</v>
      </c>
      <c r="J4" s="4">
        <v>4</v>
      </c>
      <c r="K4" s="4">
        <v>1988</v>
      </c>
      <c r="L4" s="6">
        <f t="shared" si="0"/>
        <v>32247</v>
      </c>
      <c r="M4" s="4">
        <f t="shared" si="13"/>
        <v>30</v>
      </c>
      <c r="N4" s="6" t="str">
        <f t="shared" si="1"/>
        <v>30 - 45</v>
      </c>
      <c r="O4" s="4">
        <v>2</v>
      </c>
      <c r="P4" s="6" t="str">
        <f t="shared" si="2"/>
        <v>Nữ</v>
      </c>
      <c r="Q4" s="6" t="str">
        <f t="shared" si="3"/>
        <v>Bà</v>
      </c>
      <c r="R4" s="7" t="s">
        <v>63</v>
      </c>
      <c r="S4" s="6" t="s">
        <v>258</v>
      </c>
      <c r="T4" s="6" t="s">
        <v>254</v>
      </c>
      <c r="U4" s="6" t="s">
        <v>255</v>
      </c>
      <c r="V4" s="6" t="str">
        <f t="shared" si="14"/>
        <v>Đông Lỗ  -  Hiệp Hòa  -  Bắc Giang</v>
      </c>
      <c r="W4" s="6" t="s">
        <v>64</v>
      </c>
      <c r="X4" s="6" t="s">
        <v>65</v>
      </c>
      <c r="Y4" s="4">
        <f t="shared" si="4"/>
        <v>45</v>
      </c>
      <c r="Z4" s="7" t="str">
        <f t="shared" si="5"/>
        <v>Từ 36 - 60 tháng</v>
      </c>
      <c r="AA4" s="5">
        <v>42101</v>
      </c>
      <c r="AB4" s="4" t="s">
        <v>66</v>
      </c>
      <c r="AC4" s="8">
        <f t="shared" si="6"/>
        <v>42160</v>
      </c>
      <c r="AD4" s="5" t="s">
        <v>53</v>
      </c>
      <c r="AE4" s="4">
        <v>1</v>
      </c>
      <c r="AF4" s="7" t="str">
        <f t="shared" si="7"/>
        <v>12 tháng</v>
      </c>
      <c r="AG4" s="5">
        <f t="shared" si="8"/>
        <v>42161</v>
      </c>
      <c r="AH4" s="5">
        <f t="shared" si="9"/>
        <v>42526</v>
      </c>
      <c r="AI4" s="9">
        <v>1</v>
      </c>
      <c r="AJ4" s="7" t="str">
        <f t="shared" si="15"/>
        <v>12 tháng</v>
      </c>
      <c r="AK4" s="5">
        <f t="shared" si="10"/>
        <v>42527</v>
      </c>
      <c r="AL4" s="5">
        <f t="shared" si="16"/>
        <v>42891</v>
      </c>
      <c r="AM4" s="5">
        <f t="shared" si="11"/>
        <v>42892</v>
      </c>
      <c r="AN4" s="7" t="str">
        <f t="shared" si="12"/>
        <v>Không xác định</v>
      </c>
      <c r="AO4" s="5"/>
      <c r="AP4" s="7"/>
      <c r="AQ4" s="16"/>
      <c r="AR4" s="3"/>
      <c r="AS4" s="9">
        <v>12</v>
      </c>
      <c r="AT4" s="9">
        <v>24</v>
      </c>
      <c r="AU4" s="7" t="s">
        <v>67</v>
      </c>
      <c r="AV4" s="3"/>
      <c r="AW4" s="9">
        <v>3</v>
      </c>
      <c r="AX4" s="10" t="s">
        <v>68</v>
      </c>
    </row>
    <row r="5" spans="1:50" ht="14.5" x14ac:dyDescent="0.35">
      <c r="A5" s="12">
        <f>IF(E5="","",SUBTOTAL(3,$B$2:B5))</f>
        <v>4</v>
      </c>
      <c r="B5" s="5">
        <v>43496</v>
      </c>
      <c r="C5" s="4" t="s">
        <v>45</v>
      </c>
      <c r="D5" s="4">
        <v>1004</v>
      </c>
      <c r="E5" s="6" t="s">
        <v>69</v>
      </c>
      <c r="F5" s="6" t="s">
        <v>47</v>
      </c>
      <c r="G5" s="7" t="s">
        <v>70</v>
      </c>
      <c r="H5" s="6" t="s">
        <v>71</v>
      </c>
      <c r="I5" s="4">
        <v>17</v>
      </c>
      <c r="J5" s="4">
        <v>10</v>
      </c>
      <c r="K5" s="4">
        <v>1995</v>
      </c>
      <c r="L5" s="6">
        <f t="shared" si="0"/>
        <v>34989</v>
      </c>
      <c r="M5" s="4">
        <f t="shared" si="13"/>
        <v>23</v>
      </c>
      <c r="N5" s="6" t="str">
        <f t="shared" si="1"/>
        <v>&lt;30</v>
      </c>
      <c r="O5" s="4">
        <v>1</v>
      </c>
      <c r="P5" s="6" t="str">
        <f t="shared" si="2"/>
        <v>Nam</v>
      </c>
      <c r="Q5" s="6" t="str">
        <f t="shared" si="3"/>
        <v>Ông</v>
      </c>
      <c r="R5" s="7" t="s">
        <v>72</v>
      </c>
      <c r="S5" s="6" t="s">
        <v>259</v>
      </c>
      <c r="T5" s="6" t="s">
        <v>260</v>
      </c>
      <c r="U5" s="6" t="s">
        <v>255</v>
      </c>
      <c r="V5" s="6" t="str">
        <f t="shared" si="14"/>
        <v>Tuấn Đạo  -  Sơn Động  -  Bắc Giang</v>
      </c>
      <c r="W5" s="6" t="s">
        <v>51</v>
      </c>
      <c r="X5" s="6" t="s">
        <v>65</v>
      </c>
      <c r="Y5" s="4">
        <f t="shared" si="4"/>
        <v>45</v>
      </c>
      <c r="Z5" s="7" t="str">
        <f t="shared" si="5"/>
        <v>Từ 36 - 60 tháng</v>
      </c>
      <c r="AA5" s="5">
        <v>42104</v>
      </c>
      <c r="AB5" s="4" t="s">
        <v>66</v>
      </c>
      <c r="AC5" s="8">
        <f t="shared" si="6"/>
        <v>42163</v>
      </c>
      <c r="AD5" s="5" t="s">
        <v>53</v>
      </c>
      <c r="AE5" s="4">
        <v>4</v>
      </c>
      <c r="AF5" s="7" t="str">
        <f t="shared" si="7"/>
        <v>Không xác định</v>
      </c>
      <c r="AG5" s="5">
        <f t="shared" si="8"/>
        <v>42164</v>
      </c>
      <c r="AH5" s="5" t="str">
        <f t="shared" si="9"/>
        <v/>
      </c>
      <c r="AI5" s="9" t="str">
        <f>IF(AE5=4,"","Điền")</f>
        <v/>
      </c>
      <c r="AJ5" s="7" t="str">
        <f t="shared" si="15"/>
        <v/>
      </c>
      <c r="AK5" s="5" t="str">
        <f t="shared" si="10"/>
        <v/>
      </c>
      <c r="AL5" s="5" t="str">
        <f t="shared" si="16"/>
        <v/>
      </c>
      <c r="AM5" s="5">
        <f t="shared" si="11"/>
        <v>42164</v>
      </c>
      <c r="AN5" s="7" t="str">
        <f t="shared" si="12"/>
        <v>Không xác định</v>
      </c>
      <c r="AO5" s="5"/>
      <c r="AP5" s="7"/>
      <c r="AQ5" s="16"/>
      <c r="AR5" s="3"/>
      <c r="AS5" s="9">
        <v>24</v>
      </c>
      <c r="AT5" s="9">
        <v>36</v>
      </c>
      <c r="AU5" s="7" t="s">
        <v>73</v>
      </c>
      <c r="AV5" s="3"/>
      <c r="AW5" s="9">
        <v>4</v>
      </c>
      <c r="AX5" s="10" t="s">
        <v>74</v>
      </c>
    </row>
    <row r="6" spans="1:50" ht="14.5" x14ac:dyDescent="0.35">
      <c r="A6" s="12">
        <f>IF(E6="","",SUBTOTAL(3,$B$2:B6))</f>
        <v>5</v>
      </c>
      <c r="B6" s="5">
        <v>43496</v>
      </c>
      <c r="C6" s="4" t="s">
        <v>45</v>
      </c>
      <c r="D6" s="4">
        <v>1005</v>
      </c>
      <c r="E6" s="6" t="s">
        <v>75</v>
      </c>
      <c r="F6" s="6" t="s">
        <v>47</v>
      </c>
      <c r="G6" s="7" t="s">
        <v>76</v>
      </c>
      <c r="H6" s="6" t="s">
        <v>77</v>
      </c>
      <c r="I6" s="4">
        <v>15</v>
      </c>
      <c r="J6" s="4">
        <v>2</v>
      </c>
      <c r="K6" s="4">
        <v>1994</v>
      </c>
      <c r="L6" s="6">
        <f t="shared" si="0"/>
        <v>34380</v>
      </c>
      <c r="M6" s="4">
        <f t="shared" si="13"/>
        <v>24</v>
      </c>
      <c r="N6" s="6" t="str">
        <f t="shared" si="1"/>
        <v>&lt;30</v>
      </c>
      <c r="O6" s="4">
        <v>1</v>
      </c>
      <c r="P6" s="6" t="str">
        <f t="shared" si="2"/>
        <v>Nam</v>
      </c>
      <c r="Q6" s="6" t="str">
        <f t="shared" si="3"/>
        <v>Ông</v>
      </c>
      <c r="R6" s="7" t="s">
        <v>63</v>
      </c>
      <c r="S6" s="6" t="s">
        <v>261</v>
      </c>
      <c r="T6" s="6" t="s">
        <v>262</v>
      </c>
      <c r="U6" s="6" t="s">
        <v>263</v>
      </c>
      <c r="V6" s="6" t="str">
        <f t="shared" si="14"/>
        <v>Minh Hương  -  Hàm Yên  -  Tuyên Quang</v>
      </c>
      <c r="W6" s="6" t="s">
        <v>78</v>
      </c>
      <c r="X6" s="6" t="s">
        <v>65</v>
      </c>
      <c r="Y6" s="4">
        <f t="shared" si="4"/>
        <v>44</v>
      </c>
      <c r="Z6" s="7" t="str">
        <f t="shared" si="5"/>
        <v>Từ 36 - 60 tháng</v>
      </c>
      <c r="AA6" s="5">
        <v>42136</v>
      </c>
      <c r="AB6" s="4" t="s">
        <v>66</v>
      </c>
      <c r="AC6" s="8">
        <f t="shared" si="6"/>
        <v>42195</v>
      </c>
      <c r="AD6" s="5" t="s">
        <v>53</v>
      </c>
      <c r="AE6" s="4">
        <v>2</v>
      </c>
      <c r="AF6" s="7" t="str">
        <f t="shared" si="7"/>
        <v>24 tháng</v>
      </c>
      <c r="AG6" s="5">
        <f t="shared" si="8"/>
        <v>42196</v>
      </c>
      <c r="AH6" s="5">
        <f t="shared" si="9"/>
        <v>42926</v>
      </c>
      <c r="AI6" s="9">
        <v>2</v>
      </c>
      <c r="AJ6" s="7" t="str">
        <f t="shared" si="15"/>
        <v>24 tháng</v>
      </c>
      <c r="AK6" s="5">
        <f t="shared" si="10"/>
        <v>42927</v>
      </c>
      <c r="AL6" s="5">
        <f t="shared" si="16"/>
        <v>43656</v>
      </c>
      <c r="AM6" s="5" t="str">
        <f t="shared" si="11"/>
        <v/>
      </c>
      <c r="AN6" s="7" t="str">
        <f t="shared" si="12"/>
        <v>24 tháng</v>
      </c>
      <c r="AO6" s="5"/>
      <c r="AP6" s="7"/>
      <c r="AQ6" s="16"/>
      <c r="AR6" s="3"/>
      <c r="AS6" s="9">
        <v>36</v>
      </c>
      <c r="AT6" s="9">
        <v>60</v>
      </c>
      <c r="AU6" s="7" t="s">
        <v>79</v>
      </c>
      <c r="AV6" s="3"/>
      <c r="AW6" s="9">
        <v>5</v>
      </c>
      <c r="AX6" s="10" t="s">
        <v>80</v>
      </c>
    </row>
    <row r="7" spans="1:50" ht="14.5" x14ac:dyDescent="0.35">
      <c r="A7" s="12">
        <f>IF(E7="","",SUBTOTAL(3,$B$2:B7))</f>
        <v>6</v>
      </c>
      <c r="B7" s="5">
        <v>43496</v>
      </c>
      <c r="C7" s="4" t="s">
        <v>45</v>
      </c>
      <c r="D7" s="4">
        <v>1006</v>
      </c>
      <c r="E7" s="6" t="s">
        <v>81</v>
      </c>
      <c r="F7" s="6" t="s">
        <v>82</v>
      </c>
      <c r="G7" s="7" t="s">
        <v>61</v>
      </c>
      <c r="H7" s="6" t="s">
        <v>83</v>
      </c>
      <c r="I7" s="4">
        <v>10</v>
      </c>
      <c r="J7" s="4">
        <v>1</v>
      </c>
      <c r="K7" s="4">
        <v>1988</v>
      </c>
      <c r="L7" s="6">
        <f t="shared" si="0"/>
        <v>32152</v>
      </c>
      <c r="M7" s="4">
        <f t="shared" si="13"/>
        <v>31</v>
      </c>
      <c r="N7" s="6" t="str">
        <f t="shared" si="1"/>
        <v>30 - 45</v>
      </c>
      <c r="O7" s="4">
        <v>2</v>
      </c>
      <c r="P7" s="6" t="str">
        <f t="shared" si="2"/>
        <v>Nữ</v>
      </c>
      <c r="Q7" s="6" t="str">
        <f t="shared" si="3"/>
        <v>Bà</v>
      </c>
      <c r="R7" s="7" t="s">
        <v>50</v>
      </c>
      <c r="S7" s="6" t="s">
        <v>264</v>
      </c>
      <c r="T7" s="6" t="s">
        <v>265</v>
      </c>
      <c r="U7" s="6" t="s">
        <v>266</v>
      </c>
      <c r="V7" s="6" t="str">
        <f t="shared" si="14"/>
        <v>Xuân Thu  -  Sóc Sơn  -  Hà Nội</v>
      </c>
      <c r="W7" s="6" t="s">
        <v>84</v>
      </c>
      <c r="X7" s="6" t="s">
        <v>52</v>
      </c>
      <c r="Y7" s="4">
        <f t="shared" si="4"/>
        <v>44</v>
      </c>
      <c r="Z7" s="7" t="str">
        <f t="shared" si="5"/>
        <v>Từ 36 - 60 tháng</v>
      </c>
      <c r="AA7" s="5">
        <v>42150</v>
      </c>
      <c r="AB7" s="4" t="s">
        <v>66</v>
      </c>
      <c r="AC7" s="8">
        <f t="shared" si="6"/>
        <v>42209</v>
      </c>
      <c r="AD7" s="5" t="s">
        <v>53</v>
      </c>
      <c r="AE7" s="4">
        <v>1</v>
      </c>
      <c r="AF7" s="7" t="str">
        <f t="shared" si="7"/>
        <v>12 tháng</v>
      </c>
      <c r="AG7" s="5">
        <f t="shared" si="8"/>
        <v>42210</v>
      </c>
      <c r="AH7" s="5">
        <f t="shared" si="9"/>
        <v>42575</v>
      </c>
      <c r="AI7" s="9">
        <v>1</v>
      </c>
      <c r="AJ7" s="7" t="str">
        <f t="shared" si="15"/>
        <v>12 tháng</v>
      </c>
      <c r="AK7" s="5">
        <f t="shared" si="10"/>
        <v>42576</v>
      </c>
      <c r="AL7" s="5">
        <f t="shared" si="16"/>
        <v>42940</v>
      </c>
      <c r="AM7" s="5">
        <f t="shared" si="11"/>
        <v>42941</v>
      </c>
      <c r="AN7" s="7" t="str">
        <f t="shared" si="12"/>
        <v>Không xác định</v>
      </c>
      <c r="AO7" s="5"/>
      <c r="AP7" s="7"/>
      <c r="AQ7" s="16"/>
      <c r="AR7" s="3"/>
      <c r="AS7" s="9">
        <v>60</v>
      </c>
      <c r="AT7" s="9"/>
      <c r="AU7" s="7" t="s">
        <v>85</v>
      </c>
      <c r="AV7" s="3"/>
      <c r="AW7" s="3"/>
      <c r="AX7" s="3"/>
    </row>
    <row r="8" spans="1:50" ht="14.5" x14ac:dyDescent="0.35">
      <c r="A8" s="12">
        <f>IF(E8="","",SUBTOTAL(3,$B$2:B8))</f>
        <v>7</v>
      </c>
      <c r="B8" s="5">
        <v>43496</v>
      </c>
      <c r="C8" s="4" t="s">
        <v>45</v>
      </c>
      <c r="D8" s="4">
        <v>1009</v>
      </c>
      <c r="E8" s="6" t="s">
        <v>86</v>
      </c>
      <c r="F8" s="6" t="s">
        <v>47</v>
      </c>
      <c r="G8" s="7" t="s">
        <v>87</v>
      </c>
      <c r="H8" s="6" t="s">
        <v>87</v>
      </c>
      <c r="I8" s="4">
        <v>20</v>
      </c>
      <c r="J8" s="4">
        <v>2</v>
      </c>
      <c r="K8" s="4">
        <v>1992</v>
      </c>
      <c r="L8" s="6">
        <f t="shared" si="0"/>
        <v>33654</v>
      </c>
      <c r="M8" s="4">
        <f t="shared" si="13"/>
        <v>26</v>
      </c>
      <c r="N8" s="6" t="str">
        <f t="shared" si="1"/>
        <v>&lt;30</v>
      </c>
      <c r="O8" s="4">
        <v>1</v>
      </c>
      <c r="P8" s="6" t="str">
        <f t="shared" si="2"/>
        <v>Nam</v>
      </c>
      <c r="Q8" s="6" t="str">
        <f t="shared" si="3"/>
        <v>Ông</v>
      </c>
      <c r="R8" s="7" t="s">
        <v>50</v>
      </c>
      <c r="S8" s="6" t="s">
        <v>267</v>
      </c>
      <c r="T8" s="6" t="s">
        <v>268</v>
      </c>
      <c r="U8" s="6" t="s">
        <v>269</v>
      </c>
      <c r="V8" s="6" t="str">
        <f t="shared" si="14"/>
        <v>Minh Đạo  -  Tiên Du  -  Bắc Ninh</v>
      </c>
      <c r="W8" s="6" t="s">
        <v>51</v>
      </c>
      <c r="X8" s="6" t="s">
        <v>65</v>
      </c>
      <c r="Y8" s="4">
        <f t="shared" si="4"/>
        <v>43</v>
      </c>
      <c r="Z8" s="7" t="str">
        <f t="shared" si="5"/>
        <v>Từ 36 - 60 tháng</v>
      </c>
      <c r="AA8" s="5">
        <v>42180</v>
      </c>
      <c r="AB8" s="4" t="s">
        <v>66</v>
      </c>
      <c r="AC8" s="8">
        <f t="shared" si="6"/>
        <v>42239</v>
      </c>
      <c r="AD8" s="5" t="s">
        <v>53</v>
      </c>
      <c r="AE8" s="4">
        <v>1</v>
      </c>
      <c r="AF8" s="7" t="str">
        <f t="shared" si="7"/>
        <v>12 tháng</v>
      </c>
      <c r="AG8" s="5">
        <f t="shared" si="8"/>
        <v>42240</v>
      </c>
      <c r="AH8" s="5">
        <f t="shared" si="9"/>
        <v>42605</v>
      </c>
      <c r="AI8" s="9">
        <v>1</v>
      </c>
      <c r="AJ8" s="7" t="str">
        <f t="shared" si="15"/>
        <v>12 tháng</v>
      </c>
      <c r="AK8" s="5">
        <f t="shared" si="10"/>
        <v>42606</v>
      </c>
      <c r="AL8" s="5">
        <f t="shared" si="16"/>
        <v>42970</v>
      </c>
      <c r="AM8" s="5">
        <f t="shared" si="11"/>
        <v>42971</v>
      </c>
      <c r="AN8" s="7" t="str">
        <f t="shared" si="12"/>
        <v>Không xác định</v>
      </c>
      <c r="AO8" s="5"/>
      <c r="AP8" s="7"/>
      <c r="AQ8" s="16"/>
      <c r="AR8" s="3"/>
      <c r="AS8" s="11"/>
      <c r="AT8" s="11"/>
      <c r="AU8" s="3"/>
      <c r="AV8" s="3"/>
      <c r="AW8" s="3"/>
      <c r="AX8" s="3"/>
    </row>
    <row r="9" spans="1:50" ht="14.5" x14ac:dyDescent="0.35">
      <c r="A9" s="12">
        <f>IF(E9="","",SUBTOTAL(3,$B$2:B9))</f>
        <v>8</v>
      </c>
      <c r="B9" s="5">
        <v>43496</v>
      </c>
      <c r="C9" s="4" t="s">
        <v>45</v>
      </c>
      <c r="D9" s="4">
        <v>1011</v>
      </c>
      <c r="E9" s="6" t="s">
        <v>88</v>
      </c>
      <c r="F9" s="6" t="s">
        <v>47</v>
      </c>
      <c r="G9" s="7" t="s">
        <v>70</v>
      </c>
      <c r="H9" s="6" t="s">
        <v>89</v>
      </c>
      <c r="I9" s="4">
        <v>16</v>
      </c>
      <c r="J9" s="4">
        <v>10</v>
      </c>
      <c r="K9" s="4">
        <v>1993</v>
      </c>
      <c r="L9" s="6">
        <f t="shared" si="0"/>
        <v>34258</v>
      </c>
      <c r="M9" s="4">
        <f t="shared" si="13"/>
        <v>25</v>
      </c>
      <c r="N9" s="6" t="str">
        <f t="shared" si="1"/>
        <v>&lt;30</v>
      </c>
      <c r="O9" s="4">
        <v>1</v>
      </c>
      <c r="P9" s="6" t="str">
        <f t="shared" si="2"/>
        <v>Nam</v>
      </c>
      <c r="Q9" s="6" t="str">
        <f t="shared" si="3"/>
        <v>Ông</v>
      </c>
      <c r="R9" s="7" t="s">
        <v>63</v>
      </c>
      <c r="S9" s="6" t="s">
        <v>270</v>
      </c>
      <c r="T9" s="6" t="s">
        <v>268</v>
      </c>
      <c r="U9" s="6" t="s">
        <v>269</v>
      </c>
      <c r="V9" s="6" t="str">
        <f t="shared" si="14"/>
        <v>Đại Đồng  -  Tiên Du  -  Bắc Ninh</v>
      </c>
      <c r="W9" s="6" t="s">
        <v>51</v>
      </c>
      <c r="X9" s="6" t="s">
        <v>52</v>
      </c>
      <c r="Y9" s="4">
        <f t="shared" si="4"/>
        <v>42</v>
      </c>
      <c r="Z9" s="7" t="str">
        <f t="shared" si="5"/>
        <v>Từ 36 - 60 tháng</v>
      </c>
      <c r="AA9" s="5">
        <v>42195</v>
      </c>
      <c r="AB9" s="4" t="s">
        <v>66</v>
      </c>
      <c r="AC9" s="8">
        <f t="shared" si="6"/>
        <v>42254</v>
      </c>
      <c r="AD9" s="5" t="s">
        <v>53</v>
      </c>
      <c r="AE9" s="4">
        <v>1</v>
      </c>
      <c r="AF9" s="7" t="str">
        <f t="shared" si="7"/>
        <v>12 tháng</v>
      </c>
      <c r="AG9" s="5">
        <f t="shared" si="8"/>
        <v>42255</v>
      </c>
      <c r="AH9" s="5">
        <f t="shared" si="9"/>
        <v>42620</v>
      </c>
      <c r="AI9" s="9">
        <v>2</v>
      </c>
      <c r="AJ9" s="7" t="str">
        <f t="shared" si="15"/>
        <v>24 tháng</v>
      </c>
      <c r="AK9" s="5">
        <f t="shared" si="10"/>
        <v>42621</v>
      </c>
      <c r="AL9" s="5">
        <f t="shared" si="16"/>
        <v>43350</v>
      </c>
      <c r="AM9" s="5">
        <f t="shared" si="11"/>
        <v>43351</v>
      </c>
      <c r="AN9" s="7" t="str">
        <f t="shared" si="12"/>
        <v>Không xác định</v>
      </c>
      <c r="AO9" s="5"/>
      <c r="AP9" s="7"/>
      <c r="AQ9" s="16"/>
      <c r="AR9" s="3"/>
      <c r="AS9" s="11"/>
      <c r="AT9" s="11"/>
      <c r="AU9" s="3"/>
      <c r="AV9" s="3"/>
      <c r="AW9" s="3"/>
      <c r="AX9" s="3"/>
    </row>
    <row r="10" spans="1:50" ht="14.5" x14ac:dyDescent="0.35">
      <c r="A10" s="12">
        <f>IF(E10="","",SUBTOTAL(3,$B$2:B10))</f>
        <v>9</v>
      </c>
      <c r="B10" s="5">
        <v>43496</v>
      </c>
      <c r="C10" s="4" t="s">
        <v>45</v>
      </c>
      <c r="D10" s="4">
        <v>1012</v>
      </c>
      <c r="E10" s="6" t="s">
        <v>90</v>
      </c>
      <c r="F10" s="6" t="s">
        <v>47</v>
      </c>
      <c r="G10" s="7" t="s">
        <v>48</v>
      </c>
      <c r="H10" s="6" t="s">
        <v>91</v>
      </c>
      <c r="I10" s="4">
        <v>7</v>
      </c>
      <c r="J10" s="4">
        <v>1</v>
      </c>
      <c r="K10" s="4">
        <v>1990</v>
      </c>
      <c r="L10" s="6">
        <f t="shared" si="0"/>
        <v>32880</v>
      </c>
      <c r="M10" s="4">
        <f t="shared" si="13"/>
        <v>29</v>
      </c>
      <c r="N10" s="6" t="str">
        <f t="shared" si="1"/>
        <v>&lt;30</v>
      </c>
      <c r="O10" s="4">
        <v>1</v>
      </c>
      <c r="P10" s="6" t="str">
        <f t="shared" si="2"/>
        <v>Nam</v>
      </c>
      <c r="Q10" s="6" t="str">
        <f t="shared" si="3"/>
        <v>Ông</v>
      </c>
      <c r="R10" s="7" t="s">
        <v>50</v>
      </c>
      <c r="S10" s="6" t="s">
        <v>271</v>
      </c>
      <c r="T10" s="6" t="s">
        <v>272</v>
      </c>
      <c r="U10" s="6" t="s">
        <v>269</v>
      </c>
      <c r="V10" s="6" t="str">
        <f t="shared" si="14"/>
        <v>Đông Ngàn  -  Từ Sơn  -  Bắc Ninh</v>
      </c>
      <c r="W10" s="6" t="s">
        <v>51</v>
      </c>
      <c r="X10" s="6" t="s">
        <v>65</v>
      </c>
      <c r="Y10" s="4">
        <f t="shared" si="4"/>
        <v>41</v>
      </c>
      <c r="Z10" s="7" t="str">
        <f t="shared" si="5"/>
        <v>Từ 36 - 60 tháng</v>
      </c>
      <c r="AA10" s="5">
        <v>42233</v>
      </c>
      <c r="AB10" s="4" t="s">
        <v>66</v>
      </c>
      <c r="AC10" s="8">
        <f t="shared" si="6"/>
        <v>42292</v>
      </c>
      <c r="AD10" s="5" t="s">
        <v>53</v>
      </c>
      <c r="AE10" s="4">
        <v>1</v>
      </c>
      <c r="AF10" s="7" t="str">
        <f t="shared" si="7"/>
        <v>12 tháng</v>
      </c>
      <c r="AG10" s="5">
        <f t="shared" si="8"/>
        <v>42293</v>
      </c>
      <c r="AH10" s="5">
        <f t="shared" si="9"/>
        <v>42658</v>
      </c>
      <c r="AI10" s="9">
        <v>2</v>
      </c>
      <c r="AJ10" s="7" t="str">
        <f t="shared" si="15"/>
        <v>24 tháng</v>
      </c>
      <c r="AK10" s="5">
        <f t="shared" si="10"/>
        <v>42659</v>
      </c>
      <c r="AL10" s="5">
        <f t="shared" si="16"/>
        <v>43388</v>
      </c>
      <c r="AM10" s="5">
        <f t="shared" si="11"/>
        <v>43389</v>
      </c>
      <c r="AN10" s="7" t="str">
        <f t="shared" si="12"/>
        <v>Không xác định</v>
      </c>
      <c r="AO10" s="5"/>
      <c r="AP10" s="7"/>
      <c r="AQ10" s="16"/>
      <c r="AR10" s="3"/>
      <c r="AS10" s="11"/>
      <c r="AT10" s="11"/>
      <c r="AU10" s="3"/>
      <c r="AV10" s="3"/>
      <c r="AW10" s="3"/>
      <c r="AX10" s="3"/>
    </row>
    <row r="11" spans="1:50" ht="14.5" x14ac:dyDescent="0.35">
      <c r="A11" s="12">
        <f>IF(E11="","",SUBTOTAL(3,$B$2:B11))</f>
        <v>10</v>
      </c>
      <c r="B11" s="5">
        <v>43496</v>
      </c>
      <c r="C11" s="4" t="s">
        <v>45</v>
      </c>
      <c r="D11" s="4">
        <v>1013</v>
      </c>
      <c r="E11" s="6" t="s">
        <v>92</v>
      </c>
      <c r="F11" s="6" t="s">
        <v>47</v>
      </c>
      <c r="G11" s="7" t="s">
        <v>93</v>
      </c>
      <c r="H11" s="6" t="s">
        <v>94</v>
      </c>
      <c r="I11" s="4">
        <v>26</v>
      </c>
      <c r="J11" s="4">
        <v>1</v>
      </c>
      <c r="K11" s="4">
        <v>1988</v>
      </c>
      <c r="L11" s="6">
        <f t="shared" si="0"/>
        <v>32168</v>
      </c>
      <c r="M11" s="4">
        <f t="shared" si="13"/>
        <v>31</v>
      </c>
      <c r="N11" s="6" t="str">
        <f t="shared" si="1"/>
        <v>30 - 45</v>
      </c>
      <c r="O11" s="4">
        <v>1</v>
      </c>
      <c r="P11" s="6" t="str">
        <f t="shared" si="2"/>
        <v>Nam</v>
      </c>
      <c r="Q11" s="6" t="str">
        <f t="shared" si="3"/>
        <v>Ông</v>
      </c>
      <c r="R11" s="7" t="s">
        <v>72</v>
      </c>
      <c r="S11" s="6" t="s">
        <v>273</v>
      </c>
      <c r="T11" s="6" t="s">
        <v>274</v>
      </c>
      <c r="U11" s="6" t="s">
        <v>266</v>
      </c>
      <c r="V11" s="6" t="str">
        <f t="shared" si="14"/>
        <v>Liên Hà  -  Đông Anh  -  Hà Nội</v>
      </c>
      <c r="W11" s="6" t="s">
        <v>51</v>
      </c>
      <c r="X11" s="6" t="s">
        <v>65</v>
      </c>
      <c r="Y11" s="4">
        <f t="shared" si="4"/>
        <v>41</v>
      </c>
      <c r="Z11" s="7" t="str">
        <f t="shared" si="5"/>
        <v>Từ 36 - 60 tháng</v>
      </c>
      <c r="AA11" s="5">
        <v>42241</v>
      </c>
      <c r="AB11" s="4" t="s">
        <v>66</v>
      </c>
      <c r="AC11" s="8">
        <f t="shared" si="6"/>
        <v>42300</v>
      </c>
      <c r="AD11" s="5" t="s">
        <v>53</v>
      </c>
      <c r="AE11" s="4">
        <v>2</v>
      </c>
      <c r="AF11" s="7" t="str">
        <f t="shared" si="7"/>
        <v>24 tháng</v>
      </c>
      <c r="AG11" s="5">
        <f t="shared" si="8"/>
        <v>42301</v>
      </c>
      <c r="AH11" s="5">
        <f t="shared" si="9"/>
        <v>43031</v>
      </c>
      <c r="AI11" s="9">
        <v>1</v>
      </c>
      <c r="AJ11" s="7" t="str">
        <f t="shared" si="15"/>
        <v>12 tháng</v>
      </c>
      <c r="AK11" s="5">
        <f t="shared" si="10"/>
        <v>43032</v>
      </c>
      <c r="AL11" s="5">
        <f t="shared" si="16"/>
        <v>43396</v>
      </c>
      <c r="AM11" s="5">
        <f t="shared" si="11"/>
        <v>43397</v>
      </c>
      <c r="AN11" s="7" t="str">
        <f t="shared" si="12"/>
        <v>Không xác định</v>
      </c>
      <c r="AO11" s="5"/>
      <c r="AP11" s="7"/>
      <c r="AQ11" s="16"/>
      <c r="AR11" s="3"/>
      <c r="AS11" s="11"/>
      <c r="AT11" s="11"/>
      <c r="AU11" s="3"/>
      <c r="AV11" s="3"/>
      <c r="AW11" s="3"/>
      <c r="AX11" s="3"/>
    </row>
    <row r="12" spans="1:50" ht="14.5" x14ac:dyDescent="0.35">
      <c r="A12" s="12">
        <f>IF(E12="","",SUBTOTAL(3,$B$2:B12))</f>
        <v>11</v>
      </c>
      <c r="B12" s="5">
        <v>43496</v>
      </c>
      <c r="C12" s="4" t="s">
        <v>45</v>
      </c>
      <c r="D12" s="4">
        <v>1014</v>
      </c>
      <c r="E12" s="6" t="s">
        <v>95</v>
      </c>
      <c r="F12" s="6" t="s">
        <v>96</v>
      </c>
      <c r="G12" s="7" t="s">
        <v>61</v>
      </c>
      <c r="H12" s="6" t="s">
        <v>62</v>
      </c>
      <c r="I12" s="4">
        <v>20</v>
      </c>
      <c r="J12" s="4">
        <v>2</v>
      </c>
      <c r="K12" s="4">
        <v>1992</v>
      </c>
      <c r="L12" s="6">
        <f t="shared" si="0"/>
        <v>33654</v>
      </c>
      <c r="M12" s="4">
        <f t="shared" si="13"/>
        <v>26</v>
      </c>
      <c r="N12" s="6" t="str">
        <f t="shared" si="1"/>
        <v>&lt;30</v>
      </c>
      <c r="O12" s="4">
        <v>1</v>
      </c>
      <c r="P12" s="6" t="str">
        <f t="shared" si="2"/>
        <v>Nam</v>
      </c>
      <c r="Q12" s="6" t="str">
        <f t="shared" si="3"/>
        <v>Ông</v>
      </c>
      <c r="R12" s="7" t="s">
        <v>50</v>
      </c>
      <c r="S12" s="6" t="s">
        <v>275</v>
      </c>
      <c r="T12" s="6" t="s">
        <v>276</v>
      </c>
      <c r="U12" s="6" t="s">
        <v>255</v>
      </c>
      <c r="V12" s="6" t="str">
        <f t="shared" si="14"/>
        <v>Thanh Lâm  -  Lục Nam  -  Bắc Giang</v>
      </c>
      <c r="W12" s="6" t="s">
        <v>51</v>
      </c>
      <c r="X12" s="6" t="s">
        <v>65</v>
      </c>
      <c r="Y12" s="4">
        <f t="shared" si="4"/>
        <v>41</v>
      </c>
      <c r="Z12" s="7" t="str">
        <f t="shared" si="5"/>
        <v>Từ 36 - 60 tháng</v>
      </c>
      <c r="AA12" s="5">
        <v>42246</v>
      </c>
      <c r="AB12" s="4" t="s">
        <v>66</v>
      </c>
      <c r="AC12" s="8">
        <f t="shared" si="6"/>
        <v>42305</v>
      </c>
      <c r="AD12" s="5" t="s">
        <v>53</v>
      </c>
      <c r="AE12" s="4">
        <v>1</v>
      </c>
      <c r="AF12" s="7" t="str">
        <f t="shared" si="7"/>
        <v>12 tháng</v>
      </c>
      <c r="AG12" s="5">
        <f t="shared" si="8"/>
        <v>42306</v>
      </c>
      <c r="AH12" s="5">
        <f t="shared" si="9"/>
        <v>42671</v>
      </c>
      <c r="AI12" s="9">
        <v>1</v>
      </c>
      <c r="AJ12" s="7" t="str">
        <f t="shared" si="15"/>
        <v>12 tháng</v>
      </c>
      <c r="AK12" s="5">
        <f t="shared" si="10"/>
        <v>42672</v>
      </c>
      <c r="AL12" s="5">
        <f t="shared" si="16"/>
        <v>43036</v>
      </c>
      <c r="AM12" s="5">
        <f t="shared" si="11"/>
        <v>43037</v>
      </c>
      <c r="AN12" s="7" t="str">
        <f t="shared" si="12"/>
        <v>Không xác định</v>
      </c>
      <c r="AO12" s="5"/>
      <c r="AP12" s="7"/>
      <c r="AQ12" s="16"/>
      <c r="AR12" s="3"/>
      <c r="AS12" s="11"/>
      <c r="AT12" s="11"/>
      <c r="AU12" s="3"/>
      <c r="AV12" s="3"/>
      <c r="AW12" s="3"/>
      <c r="AX12" s="3"/>
    </row>
    <row r="13" spans="1:50" ht="14.5" x14ac:dyDescent="0.35">
      <c r="A13" s="12">
        <f>IF(E13="","",SUBTOTAL(3,$B$2:B13))</f>
        <v>12</v>
      </c>
      <c r="B13" s="5">
        <v>43496</v>
      </c>
      <c r="C13" s="4" t="s">
        <v>45</v>
      </c>
      <c r="D13" s="4">
        <v>1016</v>
      </c>
      <c r="E13" s="6" t="s">
        <v>97</v>
      </c>
      <c r="F13" s="6" t="s">
        <v>82</v>
      </c>
      <c r="G13" s="7" t="s">
        <v>98</v>
      </c>
      <c r="H13" s="6" t="s">
        <v>99</v>
      </c>
      <c r="I13" s="4">
        <v>4</v>
      </c>
      <c r="J13" s="4">
        <v>7</v>
      </c>
      <c r="K13" s="4">
        <v>1982</v>
      </c>
      <c r="L13" s="6">
        <f t="shared" si="0"/>
        <v>30136</v>
      </c>
      <c r="M13" s="4">
        <f t="shared" si="13"/>
        <v>36</v>
      </c>
      <c r="N13" s="6" t="str">
        <f t="shared" si="1"/>
        <v>30 - 45</v>
      </c>
      <c r="O13" s="4">
        <v>2</v>
      </c>
      <c r="P13" s="6" t="str">
        <f t="shared" si="2"/>
        <v>Nữ</v>
      </c>
      <c r="Q13" s="6" t="str">
        <f t="shared" si="3"/>
        <v>Bà</v>
      </c>
      <c r="R13" s="7" t="s">
        <v>72</v>
      </c>
      <c r="S13" s="6" t="s">
        <v>277</v>
      </c>
      <c r="T13" s="6" t="s">
        <v>276</v>
      </c>
      <c r="U13" s="6" t="s">
        <v>255</v>
      </c>
      <c r="V13" s="6" t="str">
        <f t="shared" si="14"/>
        <v>Bảo Sơn  -  Lục Nam  -  Bắc Giang</v>
      </c>
      <c r="W13" s="6" t="s">
        <v>51</v>
      </c>
      <c r="X13" s="6" t="s">
        <v>100</v>
      </c>
      <c r="Y13" s="4">
        <f t="shared" si="4"/>
        <v>40</v>
      </c>
      <c r="Z13" s="7" t="str">
        <f t="shared" si="5"/>
        <v>Từ 36 - 60 tháng</v>
      </c>
      <c r="AA13" s="5">
        <v>42264</v>
      </c>
      <c r="AB13" s="4" t="s">
        <v>66</v>
      </c>
      <c r="AC13" s="8">
        <f t="shared" si="6"/>
        <v>42323</v>
      </c>
      <c r="AD13" s="5" t="s">
        <v>53</v>
      </c>
      <c r="AE13" s="4">
        <v>1</v>
      </c>
      <c r="AF13" s="7" t="str">
        <f t="shared" si="7"/>
        <v>12 tháng</v>
      </c>
      <c r="AG13" s="5">
        <f t="shared" si="8"/>
        <v>42324</v>
      </c>
      <c r="AH13" s="5">
        <f t="shared" si="9"/>
        <v>42689</v>
      </c>
      <c r="AI13" s="9">
        <v>1</v>
      </c>
      <c r="AJ13" s="7" t="str">
        <f t="shared" si="15"/>
        <v>12 tháng</v>
      </c>
      <c r="AK13" s="5">
        <f t="shared" si="10"/>
        <v>42690</v>
      </c>
      <c r="AL13" s="5">
        <f t="shared" si="16"/>
        <v>43054</v>
      </c>
      <c r="AM13" s="5">
        <f t="shared" si="11"/>
        <v>43055</v>
      </c>
      <c r="AN13" s="7" t="str">
        <f t="shared" si="12"/>
        <v>Không xác định</v>
      </c>
      <c r="AO13" s="5"/>
      <c r="AP13" s="7"/>
      <c r="AQ13" s="16"/>
    </row>
    <row r="14" spans="1:50" ht="14.5" x14ac:dyDescent="0.35">
      <c r="A14" s="12">
        <f>IF(E14="","",SUBTOTAL(3,$B$2:B14))</f>
        <v>13</v>
      </c>
      <c r="B14" s="5">
        <v>43496</v>
      </c>
      <c r="C14" s="4" t="s">
        <v>45</v>
      </c>
      <c r="D14" s="4">
        <v>1017</v>
      </c>
      <c r="E14" s="6" t="s">
        <v>101</v>
      </c>
      <c r="F14" s="6" t="s">
        <v>102</v>
      </c>
      <c r="G14" s="7" t="s">
        <v>61</v>
      </c>
      <c r="H14" s="6" t="s">
        <v>83</v>
      </c>
      <c r="I14" s="4">
        <v>28</v>
      </c>
      <c r="J14" s="4">
        <v>10</v>
      </c>
      <c r="K14" s="4">
        <v>1996</v>
      </c>
      <c r="L14" s="6">
        <f t="shared" si="0"/>
        <v>35366</v>
      </c>
      <c r="M14" s="4">
        <f t="shared" si="13"/>
        <v>22</v>
      </c>
      <c r="N14" s="6" t="str">
        <f t="shared" si="1"/>
        <v>&lt;30</v>
      </c>
      <c r="O14" s="4">
        <v>1</v>
      </c>
      <c r="P14" s="6" t="str">
        <f t="shared" si="2"/>
        <v>Nam</v>
      </c>
      <c r="Q14" s="6" t="str">
        <f t="shared" si="3"/>
        <v>Ông</v>
      </c>
      <c r="R14" s="7" t="s">
        <v>50</v>
      </c>
      <c r="S14" s="6" t="s">
        <v>278</v>
      </c>
      <c r="T14" s="6" t="s">
        <v>279</v>
      </c>
      <c r="U14" s="6" t="s">
        <v>280</v>
      </c>
      <c r="V14" s="6" t="str">
        <f t="shared" si="14"/>
        <v>Hữu Khánh  -  Lộc Bình  -  Lạng Sơn</v>
      </c>
      <c r="W14" s="6" t="s">
        <v>51</v>
      </c>
      <c r="X14" s="6" t="s">
        <v>65</v>
      </c>
      <c r="Y14" s="4">
        <f t="shared" si="4"/>
        <v>39</v>
      </c>
      <c r="Z14" s="7" t="str">
        <f t="shared" si="5"/>
        <v>Từ 36 - 60 tháng</v>
      </c>
      <c r="AA14" s="5">
        <v>42287</v>
      </c>
      <c r="AB14" s="4" t="s">
        <v>66</v>
      </c>
      <c r="AC14" s="8">
        <f t="shared" si="6"/>
        <v>42346</v>
      </c>
      <c r="AD14" s="5" t="s">
        <v>53</v>
      </c>
      <c r="AE14" s="4">
        <v>1</v>
      </c>
      <c r="AF14" s="7" t="str">
        <f t="shared" si="7"/>
        <v>12 tháng</v>
      </c>
      <c r="AG14" s="5">
        <f t="shared" si="8"/>
        <v>42347</v>
      </c>
      <c r="AH14" s="5">
        <f t="shared" si="9"/>
        <v>42712</v>
      </c>
      <c r="AI14" s="9">
        <v>1</v>
      </c>
      <c r="AJ14" s="7" t="str">
        <f t="shared" si="15"/>
        <v>12 tháng</v>
      </c>
      <c r="AK14" s="5">
        <f t="shared" si="10"/>
        <v>42713</v>
      </c>
      <c r="AL14" s="5">
        <f t="shared" si="16"/>
        <v>43077</v>
      </c>
      <c r="AM14" s="5">
        <f t="shared" si="11"/>
        <v>43078</v>
      </c>
      <c r="AN14" s="7" t="str">
        <f t="shared" si="12"/>
        <v>Không xác định</v>
      </c>
      <c r="AO14" s="5"/>
      <c r="AP14" s="7"/>
      <c r="AQ14" s="16"/>
      <c r="AR14" s="3"/>
      <c r="AS14" s="11"/>
      <c r="AT14" s="11"/>
      <c r="AU14" s="3"/>
      <c r="AV14" s="3"/>
      <c r="AW14" s="3"/>
      <c r="AX14" s="3"/>
    </row>
    <row r="15" spans="1:50" ht="14.5" x14ac:dyDescent="0.35">
      <c r="A15" s="12">
        <f>IF(E15="","",SUBTOTAL(3,$B$2:B15))</f>
        <v>14</v>
      </c>
      <c r="B15" s="5">
        <v>43496</v>
      </c>
      <c r="C15" s="4" t="s">
        <v>45</v>
      </c>
      <c r="D15" s="4">
        <v>1020</v>
      </c>
      <c r="E15" s="6" t="s">
        <v>103</v>
      </c>
      <c r="F15" s="6" t="s">
        <v>96</v>
      </c>
      <c r="G15" s="7" t="s">
        <v>104</v>
      </c>
      <c r="H15" s="6" t="s">
        <v>105</v>
      </c>
      <c r="I15" s="4">
        <v>28</v>
      </c>
      <c r="J15" s="4">
        <v>10</v>
      </c>
      <c r="K15" s="4">
        <v>1993</v>
      </c>
      <c r="L15" s="6">
        <f t="shared" si="0"/>
        <v>34270</v>
      </c>
      <c r="M15" s="4">
        <f t="shared" si="13"/>
        <v>25</v>
      </c>
      <c r="N15" s="6" t="str">
        <f t="shared" si="1"/>
        <v>&lt;30</v>
      </c>
      <c r="O15" s="4">
        <v>2</v>
      </c>
      <c r="P15" s="6" t="str">
        <f t="shared" si="2"/>
        <v>Nữ</v>
      </c>
      <c r="Q15" s="6" t="str">
        <f t="shared" si="3"/>
        <v>Bà</v>
      </c>
      <c r="R15" s="7" t="s">
        <v>50</v>
      </c>
      <c r="S15" s="6" t="s">
        <v>261</v>
      </c>
      <c r="T15" s="6" t="s">
        <v>262</v>
      </c>
      <c r="U15" s="6" t="s">
        <v>263</v>
      </c>
      <c r="V15" s="6" t="str">
        <f t="shared" si="14"/>
        <v>Minh Hương  -  Hàm Yên  -  Tuyên Quang</v>
      </c>
      <c r="W15" s="6" t="s">
        <v>51</v>
      </c>
      <c r="X15" s="6" t="s">
        <v>106</v>
      </c>
      <c r="Y15" s="4">
        <f t="shared" si="4"/>
        <v>37</v>
      </c>
      <c r="Z15" s="7" t="str">
        <f t="shared" si="5"/>
        <v>Từ 36 - 60 tháng</v>
      </c>
      <c r="AA15" s="5">
        <v>42343</v>
      </c>
      <c r="AB15" s="4" t="s">
        <v>66</v>
      </c>
      <c r="AC15" s="8">
        <f t="shared" si="6"/>
        <v>42402</v>
      </c>
      <c r="AD15" s="5" t="s">
        <v>53</v>
      </c>
      <c r="AE15" s="4">
        <v>1</v>
      </c>
      <c r="AF15" s="7" t="str">
        <f t="shared" si="7"/>
        <v>12 tháng</v>
      </c>
      <c r="AG15" s="5">
        <f t="shared" si="8"/>
        <v>42403</v>
      </c>
      <c r="AH15" s="5">
        <f t="shared" si="9"/>
        <v>42768</v>
      </c>
      <c r="AI15" s="9">
        <v>1</v>
      </c>
      <c r="AJ15" s="7" t="str">
        <f t="shared" si="15"/>
        <v>12 tháng</v>
      </c>
      <c r="AK15" s="5">
        <f t="shared" si="10"/>
        <v>42769</v>
      </c>
      <c r="AL15" s="5">
        <f t="shared" si="16"/>
        <v>43133</v>
      </c>
      <c r="AM15" s="5">
        <f t="shared" si="11"/>
        <v>43134</v>
      </c>
      <c r="AN15" s="7" t="str">
        <f t="shared" si="12"/>
        <v>Không xác định</v>
      </c>
      <c r="AO15" s="5"/>
      <c r="AP15" s="7"/>
      <c r="AQ15" s="16"/>
    </row>
    <row r="16" spans="1:50" ht="14.5" x14ac:dyDescent="0.35">
      <c r="A16" s="12">
        <f>IF(E16="","",SUBTOTAL(3,$B$2:B16))</f>
        <v>15</v>
      </c>
      <c r="B16" s="5">
        <v>43496</v>
      </c>
      <c r="C16" s="4" t="s">
        <v>45</v>
      </c>
      <c r="D16" s="4">
        <v>1021</v>
      </c>
      <c r="E16" s="6" t="s">
        <v>107</v>
      </c>
      <c r="F16" s="6" t="s">
        <v>96</v>
      </c>
      <c r="G16" s="7" t="s">
        <v>98</v>
      </c>
      <c r="H16" s="6" t="s">
        <v>108</v>
      </c>
      <c r="I16" s="4">
        <v>15</v>
      </c>
      <c r="J16" s="4">
        <v>2</v>
      </c>
      <c r="K16" s="4">
        <v>1994</v>
      </c>
      <c r="L16" s="6">
        <f t="shared" si="0"/>
        <v>34380</v>
      </c>
      <c r="M16" s="4">
        <f t="shared" si="13"/>
        <v>24</v>
      </c>
      <c r="N16" s="6" t="str">
        <f t="shared" si="1"/>
        <v>&lt;30</v>
      </c>
      <c r="O16" s="4">
        <v>1</v>
      </c>
      <c r="P16" s="6" t="str">
        <f t="shared" si="2"/>
        <v>Nam</v>
      </c>
      <c r="Q16" s="6" t="str">
        <f t="shared" si="3"/>
        <v>Ông</v>
      </c>
      <c r="R16" s="7" t="s">
        <v>50</v>
      </c>
      <c r="S16" s="6" t="s">
        <v>281</v>
      </c>
      <c r="T16" s="6" t="s">
        <v>282</v>
      </c>
      <c r="U16" s="6" t="s">
        <v>283</v>
      </c>
      <c r="V16" s="6" t="str">
        <f t="shared" si="14"/>
        <v>Yên Đổ  -  Phú Lương  -  Thái Nguyên</v>
      </c>
      <c r="W16" s="6" t="s">
        <v>51</v>
      </c>
      <c r="X16" s="6" t="s">
        <v>65</v>
      </c>
      <c r="Y16" s="4">
        <f t="shared" si="4"/>
        <v>37</v>
      </c>
      <c r="Z16" s="7" t="str">
        <f t="shared" si="5"/>
        <v>Từ 36 - 60 tháng</v>
      </c>
      <c r="AA16" s="5">
        <v>42360</v>
      </c>
      <c r="AB16" s="4" t="s">
        <v>66</v>
      </c>
      <c r="AC16" s="8">
        <f t="shared" si="6"/>
        <v>42419</v>
      </c>
      <c r="AD16" s="5" t="s">
        <v>53</v>
      </c>
      <c r="AE16" s="4">
        <v>1</v>
      </c>
      <c r="AF16" s="7" t="str">
        <f t="shared" si="7"/>
        <v>12 tháng</v>
      </c>
      <c r="AG16" s="5">
        <f t="shared" si="8"/>
        <v>42420</v>
      </c>
      <c r="AH16" s="5">
        <f t="shared" si="9"/>
        <v>42785</v>
      </c>
      <c r="AI16" s="9">
        <v>2</v>
      </c>
      <c r="AJ16" s="7" t="str">
        <f t="shared" si="15"/>
        <v>24 tháng</v>
      </c>
      <c r="AK16" s="5">
        <f t="shared" si="10"/>
        <v>42786</v>
      </c>
      <c r="AL16" s="5">
        <f t="shared" si="16"/>
        <v>43515</v>
      </c>
      <c r="AM16" s="5" t="str">
        <f t="shared" si="11"/>
        <v/>
      </c>
      <c r="AN16" s="7" t="str">
        <f t="shared" si="12"/>
        <v>24 tháng</v>
      </c>
      <c r="AO16" s="5"/>
      <c r="AP16" s="7"/>
      <c r="AQ16" s="16"/>
    </row>
    <row r="17" spans="1:50" ht="14.5" x14ac:dyDescent="0.35">
      <c r="A17" s="12">
        <f>IF(E17="","",SUBTOTAL(3,$B$2:B17))</f>
        <v>16</v>
      </c>
      <c r="B17" s="5">
        <v>43496</v>
      </c>
      <c r="C17" s="4" t="s">
        <v>45</v>
      </c>
      <c r="D17" s="4">
        <v>1022</v>
      </c>
      <c r="E17" s="6" t="s">
        <v>109</v>
      </c>
      <c r="F17" s="6" t="s">
        <v>96</v>
      </c>
      <c r="G17" s="7" t="s">
        <v>98</v>
      </c>
      <c r="H17" s="6" t="s">
        <v>110</v>
      </c>
      <c r="I17" s="4">
        <v>17</v>
      </c>
      <c r="J17" s="4">
        <v>3</v>
      </c>
      <c r="K17" s="4">
        <v>1988</v>
      </c>
      <c r="L17" s="6">
        <f t="shared" si="0"/>
        <v>32219</v>
      </c>
      <c r="M17" s="4">
        <f t="shared" si="13"/>
        <v>30</v>
      </c>
      <c r="N17" s="6" t="str">
        <f t="shared" si="1"/>
        <v>30 - 45</v>
      </c>
      <c r="O17" s="4">
        <v>1</v>
      </c>
      <c r="P17" s="6" t="str">
        <f t="shared" si="2"/>
        <v>Nam</v>
      </c>
      <c r="Q17" s="6" t="str">
        <f t="shared" si="3"/>
        <v>Ông</v>
      </c>
      <c r="R17" s="7" t="s">
        <v>50</v>
      </c>
      <c r="S17" s="6" t="s">
        <v>284</v>
      </c>
      <c r="T17" s="6" t="s">
        <v>285</v>
      </c>
      <c r="U17" s="6" t="s">
        <v>286</v>
      </c>
      <c r="V17" s="6" t="str">
        <f t="shared" si="14"/>
        <v>Mỹ Thành  -  Lạc Sơn  -  Hòa Bình</v>
      </c>
      <c r="W17" s="6" t="s">
        <v>51</v>
      </c>
      <c r="X17" s="6" t="s">
        <v>100</v>
      </c>
      <c r="Y17" s="4">
        <f t="shared" si="4"/>
        <v>36</v>
      </c>
      <c r="Z17" s="7" t="str">
        <f t="shared" si="5"/>
        <v>Từ 36 - 60 tháng</v>
      </c>
      <c r="AA17" s="5">
        <v>42391</v>
      </c>
      <c r="AB17" s="4" t="s">
        <v>66</v>
      </c>
      <c r="AC17" s="8">
        <f t="shared" si="6"/>
        <v>42450</v>
      </c>
      <c r="AD17" s="5" t="s">
        <v>53</v>
      </c>
      <c r="AE17" s="4">
        <v>1</v>
      </c>
      <c r="AF17" s="7" t="str">
        <f t="shared" si="7"/>
        <v>12 tháng</v>
      </c>
      <c r="AG17" s="5">
        <f t="shared" si="8"/>
        <v>42451</v>
      </c>
      <c r="AH17" s="5">
        <f t="shared" si="9"/>
        <v>42815</v>
      </c>
      <c r="AI17" s="9">
        <v>3</v>
      </c>
      <c r="AJ17" s="7" t="str">
        <f t="shared" si="15"/>
        <v>36 tháng</v>
      </c>
      <c r="AK17" s="5">
        <f t="shared" si="10"/>
        <v>42816</v>
      </c>
      <c r="AL17" s="5">
        <f t="shared" si="16"/>
        <v>43911</v>
      </c>
      <c r="AM17" s="5" t="str">
        <f t="shared" si="11"/>
        <v/>
      </c>
      <c r="AN17" s="7" t="str">
        <f t="shared" si="12"/>
        <v>36 tháng</v>
      </c>
      <c r="AO17" s="5"/>
      <c r="AP17" s="7"/>
      <c r="AQ17" s="16"/>
    </row>
    <row r="18" spans="1:50" ht="14.5" x14ac:dyDescent="0.35">
      <c r="A18" s="12">
        <f>IF(E18="","",SUBTOTAL(3,$B$2:B18))</f>
        <v>17</v>
      </c>
      <c r="B18" s="5">
        <v>43496</v>
      </c>
      <c r="C18" s="4" t="s">
        <v>45</v>
      </c>
      <c r="D18" s="4">
        <v>1023</v>
      </c>
      <c r="E18" s="6" t="s">
        <v>111</v>
      </c>
      <c r="F18" s="6" t="s">
        <v>112</v>
      </c>
      <c r="G18" s="7" t="s">
        <v>104</v>
      </c>
      <c r="H18" s="6" t="s">
        <v>105</v>
      </c>
      <c r="I18" s="4">
        <v>28</v>
      </c>
      <c r="J18" s="4">
        <v>7</v>
      </c>
      <c r="K18" s="4">
        <v>1989</v>
      </c>
      <c r="L18" s="6">
        <f t="shared" si="0"/>
        <v>32717</v>
      </c>
      <c r="M18" s="4">
        <f t="shared" si="13"/>
        <v>29</v>
      </c>
      <c r="N18" s="6" t="str">
        <f t="shared" si="1"/>
        <v>&lt;30</v>
      </c>
      <c r="O18" s="4">
        <v>1</v>
      </c>
      <c r="P18" s="6" t="str">
        <f t="shared" si="2"/>
        <v>Nam</v>
      </c>
      <c r="Q18" s="6" t="str">
        <f t="shared" si="3"/>
        <v>Ông</v>
      </c>
      <c r="R18" s="7" t="s">
        <v>50</v>
      </c>
      <c r="S18" s="6" t="s">
        <v>270</v>
      </c>
      <c r="T18" s="6" t="s">
        <v>268</v>
      </c>
      <c r="U18" s="6" t="s">
        <v>269</v>
      </c>
      <c r="V18" s="6" t="str">
        <f t="shared" si="14"/>
        <v>Đại Đồng  -  Tiên Du  -  Bắc Ninh</v>
      </c>
      <c r="W18" s="6" t="s">
        <v>51</v>
      </c>
      <c r="X18" s="6" t="s">
        <v>65</v>
      </c>
      <c r="Y18" s="4">
        <f t="shared" si="4"/>
        <v>36</v>
      </c>
      <c r="Z18" s="7" t="str">
        <f t="shared" si="5"/>
        <v>Từ 36 - 60 tháng</v>
      </c>
      <c r="AA18" s="5">
        <v>42394</v>
      </c>
      <c r="AB18" s="4" t="s">
        <v>66</v>
      </c>
      <c r="AC18" s="8">
        <f t="shared" si="6"/>
        <v>42453</v>
      </c>
      <c r="AD18" s="5" t="s">
        <v>53</v>
      </c>
      <c r="AE18" s="4">
        <v>1</v>
      </c>
      <c r="AF18" s="7" t="str">
        <f t="shared" si="7"/>
        <v>12 tháng</v>
      </c>
      <c r="AG18" s="5">
        <f t="shared" si="8"/>
        <v>42454</v>
      </c>
      <c r="AH18" s="5">
        <f t="shared" si="9"/>
        <v>42818</v>
      </c>
      <c r="AI18" s="9">
        <v>2</v>
      </c>
      <c r="AJ18" s="7" t="str">
        <f t="shared" si="15"/>
        <v>24 tháng</v>
      </c>
      <c r="AK18" s="5">
        <f t="shared" si="10"/>
        <v>42819</v>
      </c>
      <c r="AL18" s="5">
        <f t="shared" si="16"/>
        <v>43548</v>
      </c>
      <c r="AM18" s="5" t="str">
        <f t="shared" si="11"/>
        <v/>
      </c>
      <c r="AN18" s="7" t="str">
        <f t="shared" si="12"/>
        <v>24 tháng</v>
      </c>
      <c r="AO18" s="5"/>
      <c r="AP18" s="7"/>
      <c r="AQ18" s="16"/>
    </row>
    <row r="19" spans="1:50" ht="14.5" x14ac:dyDescent="0.35">
      <c r="A19" s="12">
        <f>IF(E19="","",SUBTOTAL(3,$B$2:B19))</f>
        <v>18</v>
      </c>
      <c r="B19" s="5">
        <v>43496</v>
      </c>
      <c r="C19" s="4" t="s">
        <v>45</v>
      </c>
      <c r="D19" s="4">
        <v>1026</v>
      </c>
      <c r="E19" s="6" t="s">
        <v>113</v>
      </c>
      <c r="F19" s="6" t="s">
        <v>82</v>
      </c>
      <c r="G19" s="7" t="s">
        <v>61</v>
      </c>
      <c r="H19" s="6" t="s">
        <v>62</v>
      </c>
      <c r="I19" s="4">
        <v>12</v>
      </c>
      <c r="J19" s="4">
        <v>8</v>
      </c>
      <c r="K19" s="4">
        <v>1993</v>
      </c>
      <c r="L19" s="6">
        <f t="shared" si="0"/>
        <v>34193</v>
      </c>
      <c r="M19" s="4">
        <f t="shared" si="13"/>
        <v>25</v>
      </c>
      <c r="N19" s="6" t="str">
        <f t="shared" si="1"/>
        <v>&lt;30</v>
      </c>
      <c r="O19" s="4">
        <v>2</v>
      </c>
      <c r="P19" s="6" t="str">
        <f t="shared" si="2"/>
        <v>Nữ</v>
      </c>
      <c r="Q19" s="6" t="str">
        <f t="shared" si="3"/>
        <v>Bà</v>
      </c>
      <c r="R19" s="7" t="s">
        <v>50</v>
      </c>
      <c r="S19" s="6" t="s">
        <v>287</v>
      </c>
      <c r="T19" s="6" t="s">
        <v>268</v>
      </c>
      <c r="U19" s="6" t="s">
        <v>269</v>
      </c>
      <c r="V19" s="6" t="str">
        <f t="shared" si="14"/>
        <v>Phú Lâm  -  Tiên Du  -  Bắc Ninh</v>
      </c>
      <c r="W19" s="6" t="s">
        <v>51</v>
      </c>
      <c r="X19" s="6" t="s">
        <v>65</v>
      </c>
      <c r="Y19" s="4">
        <f t="shared" si="4"/>
        <v>35</v>
      </c>
      <c r="Z19" s="7" t="str">
        <f t="shared" si="5"/>
        <v>Từ 24 - 36 tháng</v>
      </c>
      <c r="AA19" s="5">
        <v>42419</v>
      </c>
      <c r="AB19" s="4" t="s">
        <v>66</v>
      </c>
      <c r="AC19" s="8">
        <f t="shared" si="6"/>
        <v>42478</v>
      </c>
      <c r="AD19" s="5" t="s">
        <v>53</v>
      </c>
      <c r="AE19" s="4">
        <v>1</v>
      </c>
      <c r="AF19" s="7" t="str">
        <f t="shared" si="7"/>
        <v>12 tháng</v>
      </c>
      <c r="AG19" s="5">
        <f t="shared" si="8"/>
        <v>42479</v>
      </c>
      <c r="AH19" s="5">
        <f t="shared" si="9"/>
        <v>42843</v>
      </c>
      <c r="AI19" s="9">
        <v>1</v>
      </c>
      <c r="AJ19" s="7" t="str">
        <f t="shared" si="15"/>
        <v>12 tháng</v>
      </c>
      <c r="AK19" s="5">
        <f t="shared" si="10"/>
        <v>42844</v>
      </c>
      <c r="AL19" s="5">
        <f t="shared" si="16"/>
        <v>43208</v>
      </c>
      <c r="AM19" s="5">
        <f t="shared" si="11"/>
        <v>43209</v>
      </c>
      <c r="AN19" s="7" t="str">
        <f t="shared" si="12"/>
        <v>Không xác định</v>
      </c>
      <c r="AO19" s="5"/>
      <c r="AP19" s="7"/>
      <c r="AQ19" s="16"/>
    </row>
    <row r="20" spans="1:50" ht="14.5" x14ac:dyDescent="0.35">
      <c r="A20" s="12">
        <f>IF(E20="","",SUBTOTAL(3,$B$2:B20))</f>
        <v>19</v>
      </c>
      <c r="B20" s="5">
        <v>43496</v>
      </c>
      <c r="C20" s="4" t="s">
        <v>45</v>
      </c>
      <c r="D20" s="4">
        <v>1028</v>
      </c>
      <c r="E20" s="6" t="s">
        <v>114</v>
      </c>
      <c r="F20" s="6" t="s">
        <v>47</v>
      </c>
      <c r="G20" s="7" t="s">
        <v>48</v>
      </c>
      <c r="H20" s="6" t="s">
        <v>115</v>
      </c>
      <c r="I20" s="4">
        <v>2</v>
      </c>
      <c r="J20" s="4">
        <v>1</v>
      </c>
      <c r="K20" s="4">
        <v>1992</v>
      </c>
      <c r="L20" s="6">
        <f t="shared" si="0"/>
        <v>33605</v>
      </c>
      <c r="M20" s="4">
        <f t="shared" si="13"/>
        <v>27</v>
      </c>
      <c r="N20" s="6" t="str">
        <f t="shared" si="1"/>
        <v>&lt;30</v>
      </c>
      <c r="O20" s="4">
        <v>1</v>
      </c>
      <c r="P20" s="6" t="str">
        <f t="shared" si="2"/>
        <v>Nam</v>
      </c>
      <c r="Q20" s="6" t="str">
        <f t="shared" si="3"/>
        <v>Ông</v>
      </c>
      <c r="R20" s="7" t="s">
        <v>63</v>
      </c>
      <c r="S20" s="6" t="s">
        <v>288</v>
      </c>
      <c r="T20" s="6" t="s">
        <v>289</v>
      </c>
      <c r="U20" s="6" t="s">
        <v>266</v>
      </c>
      <c r="V20" s="6" t="str">
        <f t="shared" si="14"/>
        <v>Yên Thường  -  Gia Lâm  -  Hà Nội</v>
      </c>
      <c r="W20" s="6" t="s">
        <v>51</v>
      </c>
      <c r="X20" s="6" t="s">
        <v>65</v>
      </c>
      <c r="Y20" s="4">
        <f t="shared" si="4"/>
        <v>34</v>
      </c>
      <c r="Z20" s="7" t="str">
        <f t="shared" si="5"/>
        <v>Từ 24 - 36 tháng</v>
      </c>
      <c r="AA20" s="5">
        <v>42441</v>
      </c>
      <c r="AB20" s="4" t="s">
        <v>66</v>
      </c>
      <c r="AC20" s="8">
        <f t="shared" si="6"/>
        <v>42500</v>
      </c>
      <c r="AD20" s="5" t="s">
        <v>53</v>
      </c>
      <c r="AE20" s="4">
        <v>1</v>
      </c>
      <c r="AF20" s="7" t="str">
        <f t="shared" si="7"/>
        <v>12 tháng</v>
      </c>
      <c r="AG20" s="5">
        <f t="shared" si="8"/>
        <v>42501</v>
      </c>
      <c r="AH20" s="5">
        <f t="shared" si="9"/>
        <v>42865</v>
      </c>
      <c r="AI20" s="9">
        <v>1</v>
      </c>
      <c r="AJ20" s="7" t="str">
        <f t="shared" si="15"/>
        <v>12 tháng</v>
      </c>
      <c r="AK20" s="5">
        <f t="shared" si="10"/>
        <v>42866</v>
      </c>
      <c r="AL20" s="5">
        <f t="shared" si="16"/>
        <v>43230</v>
      </c>
      <c r="AM20" s="5">
        <f t="shared" si="11"/>
        <v>43231</v>
      </c>
      <c r="AN20" s="7" t="str">
        <f t="shared" si="12"/>
        <v>Không xác định</v>
      </c>
      <c r="AO20" s="5"/>
      <c r="AP20" s="7"/>
      <c r="AQ20" s="16"/>
    </row>
    <row r="21" spans="1:50" ht="14.5" x14ac:dyDescent="0.35">
      <c r="A21" s="12">
        <f>IF(E21="","",SUBTOTAL(3,$B$2:B21))</f>
        <v>20</v>
      </c>
      <c r="B21" s="5">
        <v>43496</v>
      </c>
      <c r="C21" s="4" t="s">
        <v>45</v>
      </c>
      <c r="D21" s="4">
        <v>1029</v>
      </c>
      <c r="E21" s="6" t="s">
        <v>116</v>
      </c>
      <c r="F21" s="6" t="s">
        <v>47</v>
      </c>
      <c r="G21" s="7" t="s">
        <v>70</v>
      </c>
      <c r="H21" s="6" t="s">
        <v>71</v>
      </c>
      <c r="I21" s="4">
        <v>28</v>
      </c>
      <c r="J21" s="4">
        <v>10</v>
      </c>
      <c r="K21" s="4">
        <v>1993</v>
      </c>
      <c r="L21" s="6">
        <f t="shared" si="0"/>
        <v>34270</v>
      </c>
      <c r="M21" s="4">
        <f t="shared" si="13"/>
        <v>25</v>
      </c>
      <c r="N21" s="6" t="str">
        <f t="shared" si="1"/>
        <v>&lt;30</v>
      </c>
      <c r="O21" s="4">
        <v>2</v>
      </c>
      <c r="P21" s="6" t="str">
        <f t="shared" si="2"/>
        <v>Nữ</v>
      </c>
      <c r="Q21" s="6" t="str">
        <f t="shared" si="3"/>
        <v>Bà</v>
      </c>
      <c r="R21" s="7" t="s">
        <v>72</v>
      </c>
      <c r="S21" s="6" t="s">
        <v>290</v>
      </c>
      <c r="T21" s="6" t="s">
        <v>291</v>
      </c>
      <c r="U21" s="6" t="s">
        <v>292</v>
      </c>
      <c r="V21" s="6" t="str">
        <f t="shared" si="14"/>
        <v>Thụy Ninh  -  Thái Thụy  -  Thái Bình</v>
      </c>
      <c r="W21" s="6" t="s">
        <v>51</v>
      </c>
      <c r="X21" s="6" t="s">
        <v>65</v>
      </c>
      <c r="Y21" s="4">
        <f t="shared" si="4"/>
        <v>33</v>
      </c>
      <c r="Z21" s="7" t="str">
        <f t="shared" si="5"/>
        <v>Từ 24 - 36 tháng</v>
      </c>
      <c r="AA21" s="5">
        <v>42472</v>
      </c>
      <c r="AB21" s="4" t="s">
        <v>117</v>
      </c>
      <c r="AC21" s="8">
        <f t="shared" si="6"/>
        <v>42501</v>
      </c>
      <c r="AD21" s="5" t="s">
        <v>53</v>
      </c>
      <c r="AE21" s="4">
        <v>1</v>
      </c>
      <c r="AF21" s="7" t="str">
        <f t="shared" si="7"/>
        <v>12 tháng</v>
      </c>
      <c r="AG21" s="5">
        <f t="shared" si="8"/>
        <v>42502</v>
      </c>
      <c r="AH21" s="5">
        <f t="shared" si="9"/>
        <v>42866</v>
      </c>
      <c r="AI21" s="9">
        <v>2</v>
      </c>
      <c r="AJ21" s="7" t="str">
        <f t="shared" si="15"/>
        <v>24 tháng</v>
      </c>
      <c r="AK21" s="5">
        <f t="shared" si="10"/>
        <v>42867</v>
      </c>
      <c r="AL21" s="5">
        <f t="shared" si="16"/>
        <v>43596</v>
      </c>
      <c r="AM21" s="5" t="str">
        <f t="shared" si="11"/>
        <v/>
      </c>
      <c r="AN21" s="7" t="str">
        <f t="shared" si="12"/>
        <v>24 tháng</v>
      </c>
      <c r="AO21" s="5"/>
      <c r="AP21" s="7"/>
      <c r="AQ21" s="16"/>
    </row>
    <row r="22" spans="1:50" ht="14.5" x14ac:dyDescent="0.35">
      <c r="A22" s="12">
        <f>IF(E22="","",SUBTOTAL(3,$B$2:B22))</f>
        <v>21</v>
      </c>
      <c r="B22" s="5">
        <v>43496</v>
      </c>
      <c r="C22" s="4" t="s">
        <v>45</v>
      </c>
      <c r="D22" s="4">
        <v>1030</v>
      </c>
      <c r="E22" s="6" t="s">
        <v>118</v>
      </c>
      <c r="F22" s="6" t="s">
        <v>47</v>
      </c>
      <c r="G22" s="7" t="s">
        <v>70</v>
      </c>
      <c r="H22" s="6" t="s">
        <v>99</v>
      </c>
      <c r="I22" s="4">
        <v>26</v>
      </c>
      <c r="J22" s="4">
        <v>11</v>
      </c>
      <c r="K22" s="4">
        <v>1991</v>
      </c>
      <c r="L22" s="6">
        <f t="shared" si="0"/>
        <v>33568</v>
      </c>
      <c r="M22" s="4">
        <f t="shared" si="13"/>
        <v>27</v>
      </c>
      <c r="N22" s="6" t="str">
        <f t="shared" si="1"/>
        <v>&lt;30</v>
      </c>
      <c r="O22" s="4">
        <v>1</v>
      </c>
      <c r="P22" s="6" t="str">
        <f t="shared" si="2"/>
        <v>Nam</v>
      </c>
      <c r="Q22" s="6" t="str">
        <f t="shared" si="3"/>
        <v>Ông</v>
      </c>
      <c r="R22" s="7" t="s">
        <v>63</v>
      </c>
      <c r="S22" s="6" t="s">
        <v>264</v>
      </c>
      <c r="T22" s="6" t="s">
        <v>265</v>
      </c>
      <c r="U22" s="6" t="s">
        <v>266</v>
      </c>
      <c r="V22" s="6" t="str">
        <f t="shared" si="14"/>
        <v>Xuân Thu  -  Sóc Sơn  -  Hà Nội</v>
      </c>
      <c r="W22" s="6" t="s">
        <v>51</v>
      </c>
      <c r="X22" s="6" t="s">
        <v>100</v>
      </c>
      <c r="Y22" s="4">
        <f t="shared" si="4"/>
        <v>33</v>
      </c>
      <c r="Z22" s="7" t="str">
        <f t="shared" si="5"/>
        <v>Từ 24 - 36 tháng</v>
      </c>
      <c r="AA22" s="5">
        <v>42486</v>
      </c>
      <c r="AB22" s="4" t="s">
        <v>66</v>
      </c>
      <c r="AC22" s="8">
        <f t="shared" si="6"/>
        <v>42545</v>
      </c>
      <c r="AD22" s="5" t="s">
        <v>53</v>
      </c>
      <c r="AE22" s="4">
        <v>1</v>
      </c>
      <c r="AF22" s="7" t="str">
        <f t="shared" si="7"/>
        <v>12 tháng</v>
      </c>
      <c r="AG22" s="5">
        <f t="shared" si="8"/>
        <v>42546</v>
      </c>
      <c r="AH22" s="5">
        <f t="shared" si="9"/>
        <v>42910</v>
      </c>
      <c r="AI22" s="9">
        <v>4</v>
      </c>
      <c r="AJ22" s="7" t="str">
        <f t="shared" si="15"/>
        <v>Không xác định</v>
      </c>
      <c r="AK22" s="5">
        <f t="shared" si="10"/>
        <v>42911</v>
      </c>
      <c r="AL22" s="5" t="str">
        <f t="shared" si="16"/>
        <v/>
      </c>
      <c r="AM22" s="5">
        <f t="shared" si="11"/>
        <v>42911</v>
      </c>
      <c r="AN22" s="7" t="str">
        <f t="shared" si="12"/>
        <v>Không xác định</v>
      </c>
      <c r="AO22" s="5"/>
      <c r="AP22" s="7"/>
      <c r="AQ22" s="16"/>
    </row>
    <row r="23" spans="1:50" ht="14.5" x14ac:dyDescent="0.35">
      <c r="A23" s="12">
        <f>IF(E23="","",SUBTOTAL(3,$B$2:B23))</f>
        <v>22</v>
      </c>
      <c r="B23" s="5">
        <v>43496</v>
      </c>
      <c r="C23" s="4" t="s">
        <v>45</v>
      </c>
      <c r="D23" s="4">
        <v>1031</v>
      </c>
      <c r="E23" s="6" t="s">
        <v>119</v>
      </c>
      <c r="F23" s="6" t="s">
        <v>96</v>
      </c>
      <c r="G23" s="7" t="s">
        <v>104</v>
      </c>
      <c r="H23" s="6" t="s">
        <v>83</v>
      </c>
      <c r="I23" s="4">
        <v>26</v>
      </c>
      <c r="J23" s="4">
        <v>1</v>
      </c>
      <c r="K23" s="4">
        <v>1988</v>
      </c>
      <c r="L23" s="6">
        <f t="shared" si="0"/>
        <v>32168</v>
      </c>
      <c r="M23" s="4">
        <f t="shared" si="13"/>
        <v>31</v>
      </c>
      <c r="N23" s="6" t="str">
        <f t="shared" si="1"/>
        <v>30 - 45</v>
      </c>
      <c r="O23" s="4">
        <v>1</v>
      </c>
      <c r="P23" s="6" t="str">
        <f t="shared" si="2"/>
        <v>Nam</v>
      </c>
      <c r="Q23" s="6" t="str">
        <f t="shared" si="3"/>
        <v>Ông</v>
      </c>
      <c r="R23" s="7" t="s">
        <v>72</v>
      </c>
      <c r="S23" s="6" t="s">
        <v>293</v>
      </c>
      <c r="T23" s="6" t="s">
        <v>294</v>
      </c>
      <c r="U23" s="6" t="s">
        <v>263</v>
      </c>
      <c r="V23" s="6" t="str">
        <f t="shared" si="14"/>
        <v>Phúc Ứng  -  Sơn Dương  -  Tuyên Quang</v>
      </c>
      <c r="W23" s="6" t="s">
        <v>51</v>
      </c>
      <c r="X23" s="6" t="s">
        <v>65</v>
      </c>
      <c r="Y23" s="4">
        <f t="shared" si="4"/>
        <v>32</v>
      </c>
      <c r="Z23" s="7" t="str">
        <f t="shared" si="5"/>
        <v>Từ 24 - 36 tháng</v>
      </c>
      <c r="AA23" s="5">
        <v>42500</v>
      </c>
      <c r="AB23" s="4" t="s">
        <v>66</v>
      </c>
      <c r="AC23" s="8">
        <f t="shared" si="6"/>
        <v>42559</v>
      </c>
      <c r="AD23" s="5" t="s">
        <v>53</v>
      </c>
      <c r="AE23" s="4">
        <v>1</v>
      </c>
      <c r="AF23" s="7" t="str">
        <f t="shared" si="7"/>
        <v>12 tháng</v>
      </c>
      <c r="AG23" s="5">
        <f t="shared" si="8"/>
        <v>42560</v>
      </c>
      <c r="AH23" s="5">
        <f t="shared" si="9"/>
        <v>42924</v>
      </c>
      <c r="AI23" s="9">
        <v>2</v>
      </c>
      <c r="AJ23" s="7" t="str">
        <f t="shared" si="15"/>
        <v>24 tháng</v>
      </c>
      <c r="AK23" s="5">
        <f t="shared" si="10"/>
        <v>42925</v>
      </c>
      <c r="AL23" s="5">
        <f t="shared" si="16"/>
        <v>43654</v>
      </c>
      <c r="AM23" s="5" t="str">
        <f t="shared" si="11"/>
        <v/>
      </c>
      <c r="AN23" s="7" t="str">
        <f t="shared" si="12"/>
        <v>24 tháng</v>
      </c>
      <c r="AO23" s="5"/>
      <c r="AP23" s="7"/>
      <c r="AQ23" s="16"/>
    </row>
    <row r="24" spans="1:50" ht="14.5" x14ac:dyDescent="0.35">
      <c r="A24" s="12">
        <f>IF(E24="","",SUBTOTAL(3,$B$2:B24))</f>
        <v>23</v>
      </c>
      <c r="B24" s="5">
        <v>43496</v>
      </c>
      <c r="C24" s="4" t="s">
        <v>45</v>
      </c>
      <c r="D24" s="4">
        <v>1033</v>
      </c>
      <c r="E24" s="6" t="s">
        <v>120</v>
      </c>
      <c r="F24" s="6" t="s">
        <v>96</v>
      </c>
      <c r="G24" s="7" t="s">
        <v>104</v>
      </c>
      <c r="H24" s="6" t="s">
        <v>105</v>
      </c>
      <c r="I24" s="4">
        <v>17</v>
      </c>
      <c r="J24" s="4">
        <v>10</v>
      </c>
      <c r="K24" s="4">
        <v>1995</v>
      </c>
      <c r="L24" s="6">
        <f t="shared" si="0"/>
        <v>34989</v>
      </c>
      <c r="M24" s="4">
        <f t="shared" si="13"/>
        <v>23</v>
      </c>
      <c r="N24" s="6" t="str">
        <f t="shared" si="1"/>
        <v>&lt;30</v>
      </c>
      <c r="O24" s="4">
        <v>2</v>
      </c>
      <c r="P24" s="6" t="str">
        <f t="shared" si="2"/>
        <v>Nữ</v>
      </c>
      <c r="Q24" s="6" t="str">
        <f t="shared" si="3"/>
        <v>Bà</v>
      </c>
      <c r="R24" s="7" t="s">
        <v>72</v>
      </c>
      <c r="S24" s="6" t="s">
        <v>295</v>
      </c>
      <c r="T24" s="6" t="s">
        <v>296</v>
      </c>
      <c r="U24" s="6" t="s">
        <v>269</v>
      </c>
      <c r="V24" s="6" t="str">
        <f t="shared" si="14"/>
        <v>Tân Hồng  -  Tx. Từ Sơn  -  Bắc Ninh</v>
      </c>
      <c r="W24" s="6" t="s">
        <v>51</v>
      </c>
      <c r="X24" s="6" t="s">
        <v>106</v>
      </c>
      <c r="Y24" s="4">
        <f t="shared" si="4"/>
        <v>32</v>
      </c>
      <c r="Z24" s="7" t="str">
        <f t="shared" si="5"/>
        <v>Từ 24 - 36 tháng</v>
      </c>
      <c r="AA24" s="5">
        <v>42510</v>
      </c>
      <c r="AB24" s="4" t="s">
        <v>66</v>
      </c>
      <c r="AC24" s="8">
        <f t="shared" si="6"/>
        <v>42569</v>
      </c>
      <c r="AD24" s="5" t="s">
        <v>53</v>
      </c>
      <c r="AE24" s="4">
        <v>1</v>
      </c>
      <c r="AF24" s="7" t="str">
        <f t="shared" si="7"/>
        <v>12 tháng</v>
      </c>
      <c r="AG24" s="5">
        <f t="shared" si="8"/>
        <v>42570</v>
      </c>
      <c r="AH24" s="5">
        <f t="shared" si="9"/>
        <v>42934</v>
      </c>
      <c r="AI24" s="9">
        <v>2</v>
      </c>
      <c r="AJ24" s="7" t="str">
        <f t="shared" si="15"/>
        <v>24 tháng</v>
      </c>
      <c r="AK24" s="5">
        <f t="shared" si="10"/>
        <v>42935</v>
      </c>
      <c r="AL24" s="5">
        <f t="shared" si="16"/>
        <v>43664</v>
      </c>
      <c r="AM24" s="5" t="str">
        <f t="shared" si="11"/>
        <v/>
      </c>
      <c r="AN24" s="7" t="str">
        <f t="shared" si="12"/>
        <v>24 tháng</v>
      </c>
      <c r="AO24" s="5"/>
      <c r="AP24" s="7"/>
      <c r="AQ24" s="16"/>
    </row>
    <row r="25" spans="1:50" ht="14.5" x14ac:dyDescent="0.35">
      <c r="A25" s="12">
        <f>IF(E25="","",SUBTOTAL(3,$B$2:B25))</f>
        <v>24</v>
      </c>
      <c r="B25" s="5">
        <v>43496</v>
      </c>
      <c r="C25" s="4" t="s">
        <v>45</v>
      </c>
      <c r="D25" s="4">
        <v>1034</v>
      </c>
      <c r="E25" s="6" t="s">
        <v>121</v>
      </c>
      <c r="F25" s="6" t="s">
        <v>96</v>
      </c>
      <c r="G25" s="7" t="s">
        <v>61</v>
      </c>
      <c r="H25" s="6" t="s">
        <v>62</v>
      </c>
      <c r="I25" s="4">
        <v>20</v>
      </c>
      <c r="J25" s="4">
        <v>7</v>
      </c>
      <c r="K25" s="4">
        <v>1989</v>
      </c>
      <c r="L25" s="6">
        <f t="shared" si="0"/>
        <v>32709</v>
      </c>
      <c r="M25" s="4">
        <f t="shared" si="13"/>
        <v>29</v>
      </c>
      <c r="N25" s="6" t="str">
        <f t="shared" si="1"/>
        <v>&lt;30</v>
      </c>
      <c r="O25" s="4">
        <v>1</v>
      </c>
      <c r="P25" s="6" t="str">
        <f t="shared" si="2"/>
        <v>Nam</v>
      </c>
      <c r="Q25" s="6" t="str">
        <f t="shared" si="3"/>
        <v>Ông</v>
      </c>
      <c r="R25" s="7" t="s">
        <v>63</v>
      </c>
      <c r="S25" s="6" t="s">
        <v>297</v>
      </c>
      <c r="T25" s="6" t="s">
        <v>298</v>
      </c>
      <c r="U25" s="6" t="s">
        <v>255</v>
      </c>
      <c r="V25" s="6" t="str">
        <f t="shared" si="14"/>
        <v>Trí Yên  -  Yên Dũng  -  Bắc Giang</v>
      </c>
      <c r="W25" s="6" t="s">
        <v>51</v>
      </c>
      <c r="X25" s="6" t="s">
        <v>65</v>
      </c>
      <c r="Y25" s="4">
        <f t="shared" si="4"/>
        <v>32</v>
      </c>
      <c r="Z25" s="7" t="str">
        <f t="shared" si="5"/>
        <v>Từ 24 - 36 tháng</v>
      </c>
      <c r="AA25" s="5">
        <v>42519</v>
      </c>
      <c r="AB25" s="4" t="s">
        <v>66</v>
      </c>
      <c r="AC25" s="8">
        <f t="shared" si="6"/>
        <v>42578</v>
      </c>
      <c r="AD25" s="5" t="s">
        <v>53</v>
      </c>
      <c r="AE25" s="4">
        <v>1</v>
      </c>
      <c r="AF25" s="7" t="str">
        <f t="shared" si="7"/>
        <v>12 tháng</v>
      </c>
      <c r="AG25" s="5">
        <f t="shared" si="8"/>
        <v>42579</v>
      </c>
      <c r="AH25" s="5">
        <f t="shared" si="9"/>
        <v>42943</v>
      </c>
      <c r="AI25" s="9">
        <v>1</v>
      </c>
      <c r="AJ25" s="7" t="str">
        <f t="shared" si="15"/>
        <v>12 tháng</v>
      </c>
      <c r="AK25" s="5">
        <f t="shared" si="10"/>
        <v>42944</v>
      </c>
      <c r="AL25" s="5">
        <f t="shared" si="16"/>
        <v>43308</v>
      </c>
      <c r="AM25" s="5">
        <f t="shared" si="11"/>
        <v>43309</v>
      </c>
      <c r="AN25" s="7" t="str">
        <f t="shared" si="12"/>
        <v>Không xác định</v>
      </c>
      <c r="AO25" s="5"/>
      <c r="AP25" s="7"/>
      <c r="AQ25" s="16"/>
      <c r="AR25" s="3"/>
      <c r="AS25" s="11"/>
      <c r="AT25" s="11"/>
      <c r="AU25" s="3"/>
      <c r="AV25" s="3"/>
      <c r="AW25" s="11"/>
      <c r="AX25" s="3"/>
    </row>
    <row r="26" spans="1:50" ht="14.5" x14ac:dyDescent="0.35">
      <c r="A26" s="12">
        <f>IF(E26="","",SUBTOTAL(3,$B$2:B26))</f>
        <v>25</v>
      </c>
      <c r="B26" s="5">
        <v>43496</v>
      </c>
      <c r="C26" s="4" t="s">
        <v>45</v>
      </c>
      <c r="D26" s="4">
        <v>1035</v>
      </c>
      <c r="E26" s="6" t="s">
        <v>122</v>
      </c>
      <c r="F26" s="6" t="s">
        <v>96</v>
      </c>
      <c r="G26" s="7" t="s">
        <v>61</v>
      </c>
      <c r="H26" s="6" t="s">
        <v>62</v>
      </c>
      <c r="I26" s="4">
        <v>2</v>
      </c>
      <c r="J26" s="4">
        <v>2</v>
      </c>
      <c r="K26" s="4">
        <v>1994</v>
      </c>
      <c r="L26" s="6">
        <f t="shared" si="0"/>
        <v>34367</v>
      </c>
      <c r="M26" s="4">
        <f t="shared" si="13"/>
        <v>24</v>
      </c>
      <c r="N26" s="6" t="str">
        <f t="shared" si="1"/>
        <v>&lt;30</v>
      </c>
      <c r="O26" s="4">
        <v>2</v>
      </c>
      <c r="P26" s="6" t="str">
        <f t="shared" si="2"/>
        <v>Nữ</v>
      </c>
      <c r="Q26" s="6" t="str">
        <f t="shared" si="3"/>
        <v>Bà</v>
      </c>
      <c r="R26" s="7" t="s">
        <v>50</v>
      </c>
      <c r="S26" s="6" t="s">
        <v>299</v>
      </c>
      <c r="T26" s="6" t="s">
        <v>300</v>
      </c>
      <c r="U26" s="6" t="s">
        <v>301</v>
      </c>
      <c r="V26" s="6" t="str">
        <f t="shared" si="14"/>
        <v>Thành Công  -  Khoái Châu  -  Hưng Yên</v>
      </c>
      <c r="W26" s="6" t="s">
        <v>51</v>
      </c>
      <c r="X26" s="6" t="s">
        <v>65</v>
      </c>
      <c r="Y26" s="4">
        <f t="shared" si="4"/>
        <v>31</v>
      </c>
      <c r="Z26" s="7" t="str">
        <f t="shared" si="5"/>
        <v>Từ 24 - 36 tháng</v>
      </c>
      <c r="AA26" s="5">
        <v>42524</v>
      </c>
      <c r="AB26" s="4" t="s">
        <v>66</v>
      </c>
      <c r="AC26" s="8">
        <f t="shared" si="6"/>
        <v>42583</v>
      </c>
      <c r="AD26" s="5" t="s">
        <v>53</v>
      </c>
      <c r="AE26" s="4">
        <v>1</v>
      </c>
      <c r="AF26" s="7" t="str">
        <f t="shared" si="7"/>
        <v>12 tháng</v>
      </c>
      <c r="AG26" s="5">
        <f t="shared" si="8"/>
        <v>42584</v>
      </c>
      <c r="AH26" s="5">
        <f t="shared" si="9"/>
        <v>42948</v>
      </c>
      <c r="AI26" s="9">
        <v>1</v>
      </c>
      <c r="AJ26" s="7" t="str">
        <f t="shared" si="15"/>
        <v>12 tháng</v>
      </c>
      <c r="AK26" s="5">
        <f t="shared" si="10"/>
        <v>42949</v>
      </c>
      <c r="AL26" s="5">
        <f t="shared" si="16"/>
        <v>43313</v>
      </c>
      <c r="AM26" s="5">
        <f t="shared" si="11"/>
        <v>43314</v>
      </c>
      <c r="AN26" s="7" t="str">
        <f t="shared" si="12"/>
        <v>Không xác định</v>
      </c>
      <c r="AO26" s="5"/>
      <c r="AP26" s="7"/>
      <c r="AQ26" s="16"/>
      <c r="AR26" s="3"/>
      <c r="AS26" s="11"/>
      <c r="AT26" s="11"/>
      <c r="AU26" s="3"/>
      <c r="AV26" s="3"/>
      <c r="AW26" s="11"/>
      <c r="AX26" s="3"/>
    </row>
    <row r="27" spans="1:50" ht="14.5" x14ac:dyDescent="0.35">
      <c r="A27" s="12">
        <f>IF(E27="","",SUBTOTAL(3,$B$2:B27))</f>
        <v>26</v>
      </c>
      <c r="B27" s="5">
        <v>43496</v>
      </c>
      <c r="C27" s="4" t="s">
        <v>45</v>
      </c>
      <c r="D27" s="4">
        <v>1036</v>
      </c>
      <c r="E27" s="6" t="s">
        <v>123</v>
      </c>
      <c r="F27" s="6" t="s">
        <v>96</v>
      </c>
      <c r="G27" s="7" t="s">
        <v>98</v>
      </c>
      <c r="H27" s="6" t="s">
        <v>99</v>
      </c>
      <c r="I27" s="4">
        <v>4</v>
      </c>
      <c r="J27" s="4">
        <v>3</v>
      </c>
      <c r="K27" s="4">
        <v>1992</v>
      </c>
      <c r="L27" s="6">
        <f t="shared" si="0"/>
        <v>33667</v>
      </c>
      <c r="M27" s="4">
        <f t="shared" si="13"/>
        <v>26</v>
      </c>
      <c r="N27" s="6" t="str">
        <f t="shared" si="1"/>
        <v>&lt;30</v>
      </c>
      <c r="O27" s="4">
        <v>1</v>
      </c>
      <c r="P27" s="6" t="str">
        <f t="shared" si="2"/>
        <v>Nam</v>
      </c>
      <c r="Q27" s="6" t="str">
        <f t="shared" si="3"/>
        <v>Ông</v>
      </c>
      <c r="R27" s="7" t="s">
        <v>50</v>
      </c>
      <c r="S27" s="6" t="s">
        <v>302</v>
      </c>
      <c r="T27" s="6" t="s">
        <v>303</v>
      </c>
      <c r="U27" s="6" t="s">
        <v>304</v>
      </c>
      <c r="V27" s="6" t="str">
        <f t="shared" si="14"/>
        <v>Đông Xuyên  -  Ninh Giang  -  Hải Dương</v>
      </c>
      <c r="W27" s="6" t="s">
        <v>51</v>
      </c>
      <c r="X27" s="6" t="s">
        <v>100</v>
      </c>
      <c r="Y27" s="4">
        <f t="shared" si="4"/>
        <v>31</v>
      </c>
      <c r="Z27" s="7" t="str">
        <f t="shared" si="5"/>
        <v>Từ 24 - 36 tháng</v>
      </c>
      <c r="AA27" s="5">
        <v>42531</v>
      </c>
      <c r="AB27" s="4" t="s">
        <v>66</v>
      </c>
      <c r="AC27" s="8">
        <f t="shared" si="6"/>
        <v>42590</v>
      </c>
      <c r="AD27" s="5" t="s">
        <v>53</v>
      </c>
      <c r="AE27" s="4">
        <v>1</v>
      </c>
      <c r="AF27" s="7" t="str">
        <f t="shared" si="7"/>
        <v>12 tháng</v>
      </c>
      <c r="AG27" s="5">
        <f t="shared" si="8"/>
        <v>42591</v>
      </c>
      <c r="AH27" s="5">
        <f t="shared" si="9"/>
        <v>42955</v>
      </c>
      <c r="AI27" s="9">
        <v>2</v>
      </c>
      <c r="AJ27" s="7" t="str">
        <f t="shared" si="15"/>
        <v>24 tháng</v>
      </c>
      <c r="AK27" s="5">
        <f t="shared" si="10"/>
        <v>42956</v>
      </c>
      <c r="AL27" s="5">
        <f t="shared" si="16"/>
        <v>43685</v>
      </c>
      <c r="AM27" s="5" t="str">
        <f t="shared" si="11"/>
        <v/>
      </c>
      <c r="AN27" s="7" t="str">
        <f t="shared" si="12"/>
        <v>24 tháng</v>
      </c>
      <c r="AO27" s="5"/>
      <c r="AP27" s="7"/>
      <c r="AQ27" s="16"/>
      <c r="AR27" s="3"/>
      <c r="AS27" s="11"/>
      <c r="AT27" s="11"/>
      <c r="AU27" s="3"/>
      <c r="AV27" s="3"/>
      <c r="AW27" s="11"/>
      <c r="AX27" s="3"/>
    </row>
    <row r="28" spans="1:50" ht="14.5" x14ac:dyDescent="0.35">
      <c r="A28" s="12">
        <f>IF(E28="","",SUBTOTAL(3,$B$2:B28))</f>
        <v>27</v>
      </c>
      <c r="B28" s="5">
        <v>43496</v>
      </c>
      <c r="C28" s="4" t="s">
        <v>45</v>
      </c>
      <c r="D28" s="4">
        <v>1037</v>
      </c>
      <c r="E28" s="6" t="s">
        <v>124</v>
      </c>
      <c r="F28" s="6" t="s">
        <v>96</v>
      </c>
      <c r="G28" s="7" t="s">
        <v>98</v>
      </c>
      <c r="H28" s="6" t="s">
        <v>110</v>
      </c>
      <c r="I28" s="4">
        <v>3</v>
      </c>
      <c r="J28" s="4">
        <v>3</v>
      </c>
      <c r="K28" s="4">
        <v>1985</v>
      </c>
      <c r="L28" s="6">
        <f t="shared" si="0"/>
        <v>31109</v>
      </c>
      <c r="M28" s="4">
        <f t="shared" si="13"/>
        <v>33</v>
      </c>
      <c r="N28" s="6" t="str">
        <f t="shared" si="1"/>
        <v>30 - 45</v>
      </c>
      <c r="O28" s="4">
        <v>1</v>
      </c>
      <c r="P28" s="6" t="str">
        <f t="shared" si="2"/>
        <v>Nam</v>
      </c>
      <c r="Q28" s="6" t="str">
        <f t="shared" si="3"/>
        <v>Ông</v>
      </c>
      <c r="R28" s="7" t="s">
        <v>50</v>
      </c>
      <c r="S28" s="6" t="s">
        <v>305</v>
      </c>
      <c r="T28" s="6" t="s">
        <v>265</v>
      </c>
      <c r="U28" s="6" t="s">
        <v>266</v>
      </c>
      <c r="V28" s="6" t="str">
        <f t="shared" si="14"/>
        <v>Đông Xuân  -  Sóc Sơn  -  Hà Nội</v>
      </c>
      <c r="W28" s="6" t="s">
        <v>51</v>
      </c>
      <c r="X28" s="6" t="s">
        <v>100</v>
      </c>
      <c r="Y28" s="4">
        <f t="shared" si="4"/>
        <v>31</v>
      </c>
      <c r="Z28" s="7" t="str">
        <f t="shared" si="5"/>
        <v>Từ 24 - 36 tháng</v>
      </c>
      <c r="AA28" s="5">
        <v>42540</v>
      </c>
      <c r="AB28" s="4" t="s">
        <v>66</v>
      </c>
      <c r="AC28" s="8">
        <f t="shared" si="6"/>
        <v>42599</v>
      </c>
      <c r="AD28" s="5" t="s">
        <v>53</v>
      </c>
      <c r="AE28" s="4">
        <v>1</v>
      </c>
      <c r="AF28" s="7" t="str">
        <f t="shared" si="7"/>
        <v>12 tháng</v>
      </c>
      <c r="AG28" s="5">
        <f t="shared" si="8"/>
        <v>42600</v>
      </c>
      <c r="AH28" s="5">
        <f t="shared" si="9"/>
        <v>42964</v>
      </c>
      <c r="AI28" s="9">
        <v>1</v>
      </c>
      <c r="AJ28" s="7" t="str">
        <f t="shared" si="15"/>
        <v>12 tháng</v>
      </c>
      <c r="AK28" s="5">
        <f t="shared" si="10"/>
        <v>42965</v>
      </c>
      <c r="AL28" s="5">
        <f t="shared" si="16"/>
        <v>43329</v>
      </c>
      <c r="AM28" s="5">
        <f t="shared" si="11"/>
        <v>43330</v>
      </c>
      <c r="AN28" s="7" t="str">
        <f t="shared" si="12"/>
        <v>Không xác định</v>
      </c>
      <c r="AO28" s="5"/>
      <c r="AP28" s="7"/>
      <c r="AQ28" s="16"/>
      <c r="AR28" s="3"/>
      <c r="AS28" s="11"/>
      <c r="AT28" s="11"/>
      <c r="AU28" s="3"/>
      <c r="AV28" s="3"/>
      <c r="AW28" s="11"/>
      <c r="AX28" s="3"/>
    </row>
    <row r="29" spans="1:50" ht="14.5" x14ac:dyDescent="0.35">
      <c r="A29" s="12">
        <f>IF(E29="","",SUBTOTAL(3,$B$2:B29))</f>
        <v>28</v>
      </c>
      <c r="B29" s="5">
        <v>43496</v>
      </c>
      <c r="C29" s="4" t="s">
        <v>45</v>
      </c>
      <c r="D29" s="4">
        <v>1038</v>
      </c>
      <c r="E29" s="6" t="s">
        <v>60</v>
      </c>
      <c r="F29" s="6" t="s">
        <v>112</v>
      </c>
      <c r="G29" s="7" t="s">
        <v>61</v>
      </c>
      <c r="H29" s="6" t="s">
        <v>62</v>
      </c>
      <c r="I29" s="4">
        <v>15</v>
      </c>
      <c r="J29" s="4">
        <v>2</v>
      </c>
      <c r="K29" s="4">
        <v>1983</v>
      </c>
      <c r="L29" s="6">
        <f t="shared" si="0"/>
        <v>30362</v>
      </c>
      <c r="M29" s="4">
        <f t="shared" si="13"/>
        <v>35</v>
      </c>
      <c r="N29" s="6" t="str">
        <f t="shared" si="1"/>
        <v>30 - 45</v>
      </c>
      <c r="O29" s="4">
        <v>2</v>
      </c>
      <c r="P29" s="6" t="str">
        <f t="shared" si="2"/>
        <v>Nữ</v>
      </c>
      <c r="Q29" s="6" t="str">
        <f t="shared" si="3"/>
        <v>Bà</v>
      </c>
      <c r="R29" s="7" t="s">
        <v>50</v>
      </c>
      <c r="S29" s="6" t="s">
        <v>306</v>
      </c>
      <c r="T29" s="6" t="s">
        <v>307</v>
      </c>
      <c r="U29" s="6" t="s">
        <v>269</v>
      </c>
      <c r="V29" s="6" t="str">
        <f t="shared" si="14"/>
        <v>Tam Giang  -  Yên Phong  -  Bắc Ninh</v>
      </c>
      <c r="W29" s="6" t="s">
        <v>51</v>
      </c>
      <c r="X29" s="6" t="s">
        <v>65</v>
      </c>
      <c r="Y29" s="4">
        <f t="shared" si="4"/>
        <v>31</v>
      </c>
      <c r="Z29" s="7" t="str">
        <f t="shared" si="5"/>
        <v>Từ 24 - 36 tháng</v>
      </c>
      <c r="AA29" s="5">
        <v>42540</v>
      </c>
      <c r="AB29" s="4" t="s">
        <v>66</v>
      </c>
      <c r="AC29" s="8">
        <f t="shared" si="6"/>
        <v>42599</v>
      </c>
      <c r="AD29" s="5" t="s">
        <v>53</v>
      </c>
      <c r="AE29" s="4">
        <v>1</v>
      </c>
      <c r="AF29" s="7" t="str">
        <f t="shared" si="7"/>
        <v>12 tháng</v>
      </c>
      <c r="AG29" s="5">
        <f t="shared" si="8"/>
        <v>42600</v>
      </c>
      <c r="AH29" s="5">
        <f t="shared" si="9"/>
        <v>42964</v>
      </c>
      <c r="AI29" s="9">
        <v>4</v>
      </c>
      <c r="AJ29" s="7" t="str">
        <f t="shared" si="15"/>
        <v>Không xác định</v>
      </c>
      <c r="AK29" s="5">
        <f t="shared" si="10"/>
        <v>42965</v>
      </c>
      <c r="AL29" s="5" t="str">
        <f t="shared" si="16"/>
        <v/>
      </c>
      <c r="AM29" s="5">
        <f t="shared" si="11"/>
        <v>42965</v>
      </c>
      <c r="AN29" s="7" t="str">
        <f t="shared" si="12"/>
        <v>Không xác định</v>
      </c>
      <c r="AO29" s="5"/>
      <c r="AP29" s="7"/>
      <c r="AQ29" s="16"/>
      <c r="AR29" s="3"/>
      <c r="AS29" s="11"/>
      <c r="AT29" s="11"/>
      <c r="AU29" s="3"/>
      <c r="AV29" s="3"/>
      <c r="AW29" s="11"/>
      <c r="AX29" s="3"/>
    </row>
    <row r="30" spans="1:50" ht="14.5" x14ac:dyDescent="0.35">
      <c r="A30" s="12">
        <f>IF(E30="","",SUBTOTAL(3,$B$2:B30))</f>
        <v>29</v>
      </c>
      <c r="B30" s="5">
        <v>43496</v>
      </c>
      <c r="C30" s="4" t="s">
        <v>45</v>
      </c>
      <c r="D30" s="4">
        <v>1039</v>
      </c>
      <c r="E30" s="6" t="s">
        <v>125</v>
      </c>
      <c r="F30" s="6" t="s">
        <v>112</v>
      </c>
      <c r="G30" s="7" t="s">
        <v>104</v>
      </c>
      <c r="H30" s="6" t="s">
        <v>126</v>
      </c>
      <c r="I30" s="4">
        <v>8</v>
      </c>
      <c r="J30" s="4">
        <v>10</v>
      </c>
      <c r="K30" s="4">
        <v>1991</v>
      </c>
      <c r="L30" s="6">
        <f t="shared" si="0"/>
        <v>33519</v>
      </c>
      <c r="M30" s="4">
        <f t="shared" si="13"/>
        <v>27</v>
      </c>
      <c r="N30" s="6" t="str">
        <f t="shared" si="1"/>
        <v>&lt;30</v>
      </c>
      <c r="O30" s="4">
        <v>1</v>
      </c>
      <c r="P30" s="6" t="str">
        <f t="shared" si="2"/>
        <v>Nam</v>
      </c>
      <c r="Q30" s="6" t="str">
        <f t="shared" si="3"/>
        <v>Ông</v>
      </c>
      <c r="R30" s="7" t="s">
        <v>50</v>
      </c>
      <c r="S30" s="6" t="s">
        <v>308</v>
      </c>
      <c r="T30" s="6" t="s">
        <v>254</v>
      </c>
      <c r="U30" s="6" t="s">
        <v>255</v>
      </c>
      <c r="V30" s="6" t="str">
        <f t="shared" si="14"/>
        <v>Hòa Sơn  -  Hiệp Hòa  -  Bắc Giang</v>
      </c>
      <c r="W30" s="6" t="s">
        <v>51</v>
      </c>
      <c r="X30" s="6" t="s">
        <v>52</v>
      </c>
      <c r="Y30" s="4">
        <f t="shared" si="4"/>
        <v>31</v>
      </c>
      <c r="Z30" s="7" t="str">
        <f t="shared" si="5"/>
        <v>Từ 24 - 36 tháng</v>
      </c>
      <c r="AA30" s="5">
        <v>42546</v>
      </c>
      <c r="AB30" s="4" t="s">
        <v>66</v>
      </c>
      <c r="AC30" s="8">
        <f t="shared" si="6"/>
        <v>42605</v>
      </c>
      <c r="AD30" s="5" t="s">
        <v>53</v>
      </c>
      <c r="AE30" s="4">
        <v>1</v>
      </c>
      <c r="AF30" s="7" t="str">
        <f t="shared" si="7"/>
        <v>12 tháng</v>
      </c>
      <c r="AG30" s="5">
        <f t="shared" si="8"/>
        <v>42606</v>
      </c>
      <c r="AH30" s="5">
        <f t="shared" si="9"/>
        <v>42970</v>
      </c>
      <c r="AI30" s="9">
        <v>4</v>
      </c>
      <c r="AJ30" s="7" t="str">
        <f t="shared" si="15"/>
        <v>Không xác định</v>
      </c>
      <c r="AK30" s="5">
        <f t="shared" si="10"/>
        <v>42971</v>
      </c>
      <c r="AL30" s="5" t="str">
        <f t="shared" si="16"/>
        <v/>
      </c>
      <c r="AM30" s="5">
        <f t="shared" si="11"/>
        <v>42971</v>
      </c>
      <c r="AN30" s="7" t="str">
        <f t="shared" si="12"/>
        <v>Không xác định</v>
      </c>
      <c r="AO30" s="5"/>
      <c r="AP30" s="7"/>
      <c r="AQ30" s="16"/>
      <c r="AR30" s="3"/>
      <c r="AS30" s="11"/>
      <c r="AT30" s="11"/>
      <c r="AU30" s="3"/>
      <c r="AV30" s="3"/>
      <c r="AW30" s="3"/>
      <c r="AX30" s="3"/>
    </row>
    <row r="31" spans="1:50" ht="14.5" x14ac:dyDescent="0.35">
      <c r="A31" s="12">
        <f>IF(E31="","",SUBTOTAL(3,$B$2:B31))</f>
        <v>30</v>
      </c>
      <c r="B31" s="5">
        <v>43496</v>
      </c>
      <c r="C31" s="4" t="s">
        <v>45</v>
      </c>
      <c r="D31" s="4">
        <v>1040</v>
      </c>
      <c r="E31" s="6" t="s">
        <v>69</v>
      </c>
      <c r="F31" s="6" t="s">
        <v>112</v>
      </c>
      <c r="G31" s="7" t="s">
        <v>98</v>
      </c>
      <c r="H31" s="6" t="s">
        <v>99</v>
      </c>
      <c r="I31" s="4">
        <v>12</v>
      </c>
      <c r="J31" s="4">
        <v>7</v>
      </c>
      <c r="K31" s="4">
        <v>1990</v>
      </c>
      <c r="L31" s="6">
        <f t="shared" si="0"/>
        <v>33066</v>
      </c>
      <c r="M31" s="4">
        <f t="shared" si="13"/>
        <v>28</v>
      </c>
      <c r="N31" s="6" t="str">
        <f t="shared" si="1"/>
        <v>&lt;30</v>
      </c>
      <c r="O31" s="4">
        <v>2</v>
      </c>
      <c r="P31" s="6" t="str">
        <f t="shared" si="2"/>
        <v>Nữ</v>
      </c>
      <c r="Q31" s="6" t="str">
        <f t="shared" si="3"/>
        <v>Bà</v>
      </c>
      <c r="R31" s="7" t="s">
        <v>50</v>
      </c>
      <c r="S31" s="6" t="s">
        <v>309</v>
      </c>
      <c r="T31" s="6" t="s">
        <v>310</v>
      </c>
      <c r="U31" s="6" t="s">
        <v>255</v>
      </c>
      <c r="V31" s="6" t="str">
        <f t="shared" si="14"/>
        <v>Hương Lạc  -  Lạng Giang  -  Bắc Giang</v>
      </c>
      <c r="W31" s="6" t="s">
        <v>51</v>
      </c>
      <c r="X31" s="6" t="s">
        <v>100</v>
      </c>
      <c r="Y31" s="4">
        <f t="shared" si="4"/>
        <v>31</v>
      </c>
      <c r="Z31" s="7" t="str">
        <f t="shared" si="5"/>
        <v>Từ 24 - 36 tháng</v>
      </c>
      <c r="AA31" s="5">
        <v>42547</v>
      </c>
      <c r="AB31" s="4" t="s">
        <v>66</v>
      </c>
      <c r="AC31" s="8">
        <f t="shared" si="6"/>
        <v>42606</v>
      </c>
      <c r="AD31" s="5" t="s">
        <v>53</v>
      </c>
      <c r="AE31" s="4">
        <v>1</v>
      </c>
      <c r="AF31" s="7" t="str">
        <f t="shared" si="7"/>
        <v>12 tháng</v>
      </c>
      <c r="AG31" s="5">
        <f t="shared" si="8"/>
        <v>42607</v>
      </c>
      <c r="AH31" s="5">
        <f t="shared" si="9"/>
        <v>42971</v>
      </c>
      <c r="AI31" s="9">
        <v>2</v>
      </c>
      <c r="AJ31" s="7" t="str">
        <f t="shared" si="15"/>
        <v>24 tháng</v>
      </c>
      <c r="AK31" s="5">
        <f t="shared" si="10"/>
        <v>42972</v>
      </c>
      <c r="AL31" s="5">
        <f t="shared" si="16"/>
        <v>43701</v>
      </c>
      <c r="AM31" s="5" t="str">
        <f t="shared" si="11"/>
        <v/>
      </c>
      <c r="AN31" s="7" t="str">
        <f t="shared" si="12"/>
        <v>24 tháng</v>
      </c>
      <c r="AO31" s="5"/>
      <c r="AP31" s="7"/>
      <c r="AQ31" s="16"/>
      <c r="AR31" s="3"/>
      <c r="AS31" s="11"/>
      <c r="AT31" s="11"/>
      <c r="AU31" s="3"/>
      <c r="AV31" s="3"/>
      <c r="AW31" s="3"/>
      <c r="AX31" s="3"/>
    </row>
    <row r="32" spans="1:50" ht="14.5" x14ac:dyDescent="0.35">
      <c r="A32" s="12">
        <f>IF(E32="","",SUBTOTAL(3,$B$2:B32))</f>
        <v>31</v>
      </c>
      <c r="B32" s="5">
        <v>43496</v>
      </c>
      <c r="C32" s="4" t="s">
        <v>45</v>
      </c>
      <c r="D32" s="4">
        <v>1041</v>
      </c>
      <c r="E32" s="6" t="s">
        <v>127</v>
      </c>
      <c r="F32" s="6" t="s">
        <v>112</v>
      </c>
      <c r="G32" s="7" t="s">
        <v>98</v>
      </c>
      <c r="H32" s="6" t="s">
        <v>110</v>
      </c>
      <c r="I32" s="4">
        <v>4</v>
      </c>
      <c r="J32" s="4">
        <v>10</v>
      </c>
      <c r="K32" s="4">
        <v>1988</v>
      </c>
      <c r="L32" s="6">
        <f t="shared" si="0"/>
        <v>32420</v>
      </c>
      <c r="M32" s="4">
        <f t="shared" si="13"/>
        <v>30</v>
      </c>
      <c r="N32" s="6" t="str">
        <f t="shared" si="1"/>
        <v>30 - 45</v>
      </c>
      <c r="O32" s="4">
        <v>1</v>
      </c>
      <c r="P32" s="6" t="str">
        <f t="shared" si="2"/>
        <v>Nam</v>
      </c>
      <c r="Q32" s="6" t="str">
        <f t="shared" si="3"/>
        <v>Ông</v>
      </c>
      <c r="R32" s="7" t="s">
        <v>50</v>
      </c>
      <c r="S32" s="6" t="s">
        <v>311</v>
      </c>
      <c r="T32" s="6" t="s">
        <v>274</v>
      </c>
      <c r="U32" s="6" t="s">
        <v>266</v>
      </c>
      <c r="V32" s="6" t="str">
        <f t="shared" si="14"/>
        <v>Cổ Loa  -  Đông Anh  -  Hà Nội</v>
      </c>
      <c r="W32" s="6" t="s">
        <v>51</v>
      </c>
      <c r="X32" s="6" t="s">
        <v>100</v>
      </c>
      <c r="Y32" s="4">
        <f t="shared" si="4"/>
        <v>30</v>
      </c>
      <c r="Z32" s="7" t="str">
        <f t="shared" si="5"/>
        <v>Từ 24 - 36 tháng</v>
      </c>
      <c r="AA32" s="5">
        <v>42553</v>
      </c>
      <c r="AB32" s="4" t="s">
        <v>66</v>
      </c>
      <c r="AC32" s="8">
        <f t="shared" si="6"/>
        <v>42612</v>
      </c>
      <c r="AD32" s="5" t="s">
        <v>53</v>
      </c>
      <c r="AE32" s="4">
        <v>1</v>
      </c>
      <c r="AF32" s="7" t="str">
        <f t="shared" si="7"/>
        <v>12 tháng</v>
      </c>
      <c r="AG32" s="5">
        <f t="shared" si="8"/>
        <v>42613</v>
      </c>
      <c r="AH32" s="5">
        <f t="shared" si="9"/>
        <v>42977</v>
      </c>
      <c r="AI32" s="9">
        <v>2</v>
      </c>
      <c r="AJ32" s="7" t="str">
        <f t="shared" si="15"/>
        <v>24 tháng</v>
      </c>
      <c r="AK32" s="5">
        <f t="shared" si="10"/>
        <v>42978</v>
      </c>
      <c r="AL32" s="5">
        <f t="shared" si="16"/>
        <v>43707</v>
      </c>
      <c r="AM32" s="5" t="str">
        <f t="shared" si="11"/>
        <v/>
      </c>
      <c r="AN32" s="7" t="str">
        <f t="shared" si="12"/>
        <v>24 tháng</v>
      </c>
      <c r="AO32" s="5"/>
      <c r="AP32" s="7"/>
      <c r="AQ32" s="16"/>
      <c r="AR32" s="3"/>
      <c r="AS32" s="11"/>
      <c r="AT32" s="11"/>
      <c r="AU32" s="3"/>
      <c r="AV32" s="3"/>
      <c r="AW32" s="3"/>
      <c r="AX32" s="3"/>
    </row>
    <row r="33" spans="1:50" ht="14.5" x14ac:dyDescent="0.35">
      <c r="A33" s="12">
        <f>IF(E33="","",SUBTOTAL(3,$B$2:B33))</f>
        <v>32</v>
      </c>
      <c r="B33" s="5">
        <v>43496</v>
      </c>
      <c r="C33" s="4" t="s">
        <v>45</v>
      </c>
      <c r="D33" s="4">
        <v>1042</v>
      </c>
      <c r="E33" s="6" t="s">
        <v>128</v>
      </c>
      <c r="F33" s="6" t="s">
        <v>112</v>
      </c>
      <c r="G33" s="7" t="s">
        <v>104</v>
      </c>
      <c r="H33" s="6" t="s">
        <v>105</v>
      </c>
      <c r="I33" s="4">
        <v>5</v>
      </c>
      <c r="J33" s="4">
        <v>9</v>
      </c>
      <c r="K33" s="4">
        <v>1996</v>
      </c>
      <c r="L33" s="6">
        <f t="shared" si="0"/>
        <v>35313</v>
      </c>
      <c r="M33" s="4">
        <f t="shared" si="13"/>
        <v>22</v>
      </c>
      <c r="N33" s="6" t="str">
        <f t="shared" si="1"/>
        <v>&lt;30</v>
      </c>
      <c r="O33" s="4">
        <v>1</v>
      </c>
      <c r="P33" s="6" t="str">
        <f t="shared" si="2"/>
        <v>Nam</v>
      </c>
      <c r="Q33" s="6" t="str">
        <f t="shared" si="3"/>
        <v>Ông</v>
      </c>
      <c r="R33" s="7" t="s">
        <v>50</v>
      </c>
      <c r="S33" s="6" t="s">
        <v>312</v>
      </c>
      <c r="T33" s="6" t="s">
        <v>268</v>
      </c>
      <c r="U33" s="6" t="s">
        <v>269</v>
      </c>
      <c r="V33" s="6" t="str">
        <f t="shared" si="14"/>
        <v>Phật Tích  -  Tiên Du  -  Bắc Ninh</v>
      </c>
      <c r="W33" s="6" t="s">
        <v>51</v>
      </c>
      <c r="X33" s="6" t="s">
        <v>106</v>
      </c>
      <c r="Y33" s="4">
        <f t="shared" si="4"/>
        <v>30</v>
      </c>
      <c r="Z33" s="7" t="str">
        <f t="shared" si="5"/>
        <v>Từ 24 - 36 tháng</v>
      </c>
      <c r="AA33" s="5">
        <v>42555</v>
      </c>
      <c r="AB33" s="4" t="s">
        <v>66</v>
      </c>
      <c r="AC33" s="8">
        <f t="shared" si="6"/>
        <v>42614</v>
      </c>
      <c r="AD33" s="5" t="s">
        <v>53</v>
      </c>
      <c r="AE33" s="4">
        <v>1</v>
      </c>
      <c r="AF33" s="7" t="str">
        <f t="shared" si="7"/>
        <v>12 tháng</v>
      </c>
      <c r="AG33" s="5">
        <f t="shared" si="8"/>
        <v>42615</v>
      </c>
      <c r="AH33" s="5">
        <f t="shared" si="9"/>
        <v>42979</v>
      </c>
      <c r="AI33" s="9">
        <v>1</v>
      </c>
      <c r="AJ33" s="7" t="str">
        <f t="shared" si="15"/>
        <v>12 tháng</v>
      </c>
      <c r="AK33" s="5">
        <f t="shared" si="10"/>
        <v>42980</v>
      </c>
      <c r="AL33" s="5">
        <f t="shared" si="16"/>
        <v>43344</v>
      </c>
      <c r="AM33" s="5">
        <f t="shared" si="11"/>
        <v>43345</v>
      </c>
      <c r="AN33" s="7" t="str">
        <f t="shared" si="12"/>
        <v>Không xác định</v>
      </c>
      <c r="AO33" s="5"/>
      <c r="AP33" s="7"/>
      <c r="AQ33" s="16"/>
      <c r="AR33" s="3"/>
      <c r="AS33" s="11"/>
      <c r="AT33" s="11"/>
      <c r="AU33" s="3"/>
      <c r="AV33" s="3"/>
      <c r="AW33" s="3"/>
      <c r="AX33" s="3"/>
    </row>
    <row r="34" spans="1:50" ht="14.5" x14ac:dyDescent="0.35">
      <c r="A34" s="12">
        <f>IF(E34="","",SUBTOTAL(3,$B$2:B34))</f>
        <v>33</v>
      </c>
      <c r="B34" s="5">
        <v>43496</v>
      </c>
      <c r="C34" s="4" t="s">
        <v>45</v>
      </c>
      <c r="D34" s="4">
        <v>1044</v>
      </c>
      <c r="E34" s="6" t="s">
        <v>129</v>
      </c>
      <c r="F34" s="6" t="s">
        <v>82</v>
      </c>
      <c r="G34" s="7" t="s">
        <v>104</v>
      </c>
      <c r="H34" s="6" t="s">
        <v>105</v>
      </c>
      <c r="I34" s="4">
        <v>22</v>
      </c>
      <c r="J34" s="4">
        <v>2</v>
      </c>
      <c r="K34" s="4">
        <v>1990</v>
      </c>
      <c r="L34" s="6">
        <f t="shared" si="0"/>
        <v>32926</v>
      </c>
      <c r="M34" s="4">
        <f t="shared" si="13"/>
        <v>28</v>
      </c>
      <c r="N34" s="6" t="str">
        <f t="shared" si="1"/>
        <v>&lt;30</v>
      </c>
      <c r="O34" s="4">
        <v>1</v>
      </c>
      <c r="P34" s="6" t="str">
        <f t="shared" si="2"/>
        <v>Nam</v>
      </c>
      <c r="Q34" s="6" t="str">
        <f t="shared" si="3"/>
        <v>Ông</v>
      </c>
      <c r="R34" s="7" t="s">
        <v>50</v>
      </c>
      <c r="S34" s="6" t="s">
        <v>305</v>
      </c>
      <c r="T34" s="6" t="s">
        <v>265</v>
      </c>
      <c r="U34" s="6" t="s">
        <v>266</v>
      </c>
      <c r="V34" s="6" t="str">
        <f t="shared" si="14"/>
        <v>Đông Xuân  -  Sóc Sơn  -  Hà Nội</v>
      </c>
      <c r="W34" s="6" t="s">
        <v>51</v>
      </c>
      <c r="X34" s="6" t="s">
        <v>65</v>
      </c>
      <c r="Y34" s="4">
        <f t="shared" si="4"/>
        <v>30</v>
      </c>
      <c r="Z34" s="7" t="str">
        <f t="shared" si="5"/>
        <v>Từ 24 - 36 tháng</v>
      </c>
      <c r="AA34" s="5">
        <v>42559</v>
      </c>
      <c r="AB34" s="4" t="s">
        <v>66</v>
      </c>
      <c r="AC34" s="8">
        <f t="shared" si="6"/>
        <v>42618</v>
      </c>
      <c r="AD34" s="5" t="s">
        <v>53</v>
      </c>
      <c r="AE34" s="4">
        <v>1</v>
      </c>
      <c r="AF34" s="7" t="str">
        <f t="shared" si="7"/>
        <v>12 tháng</v>
      </c>
      <c r="AG34" s="5">
        <f t="shared" si="8"/>
        <v>42619</v>
      </c>
      <c r="AH34" s="5">
        <f t="shared" si="9"/>
        <v>42983</v>
      </c>
      <c r="AI34" s="9">
        <v>1</v>
      </c>
      <c r="AJ34" s="7" t="str">
        <f t="shared" si="15"/>
        <v>12 tháng</v>
      </c>
      <c r="AK34" s="5">
        <f t="shared" si="10"/>
        <v>42984</v>
      </c>
      <c r="AL34" s="5">
        <f t="shared" si="16"/>
        <v>43348</v>
      </c>
      <c r="AM34" s="5">
        <f t="shared" ref="AM34:AM65" si="17">IFERROR(IF(AE34=4,AG34,IF(AI34=4,AH34+1,IF(AND(AI34&lt;&gt;4,AL34&gt;B34),"",AL34+1))),"")</f>
        <v>43349</v>
      </c>
      <c r="AN34" s="7" t="str">
        <f t="shared" si="12"/>
        <v>Không xác định</v>
      </c>
      <c r="AO34" s="5"/>
      <c r="AP34" s="7"/>
      <c r="AQ34" s="16"/>
      <c r="AR34" s="3"/>
      <c r="AS34" s="11"/>
      <c r="AT34" s="11"/>
      <c r="AU34" s="3"/>
      <c r="AV34" s="3"/>
      <c r="AW34" s="3"/>
      <c r="AX34" s="3"/>
    </row>
    <row r="35" spans="1:50" ht="14.5" x14ac:dyDescent="0.35">
      <c r="A35" s="12">
        <f>IF(E35="","",SUBTOTAL(3,$B$2:B35))</f>
        <v>34</v>
      </c>
      <c r="B35" s="5">
        <v>43496</v>
      </c>
      <c r="C35" s="4" t="s">
        <v>45</v>
      </c>
      <c r="D35" s="4">
        <v>1045</v>
      </c>
      <c r="E35" s="6" t="s">
        <v>130</v>
      </c>
      <c r="F35" s="6" t="s">
        <v>82</v>
      </c>
      <c r="G35" s="7" t="s">
        <v>61</v>
      </c>
      <c r="H35" s="6" t="s">
        <v>62</v>
      </c>
      <c r="I35" s="4">
        <v>27</v>
      </c>
      <c r="J35" s="4">
        <v>10</v>
      </c>
      <c r="K35" s="4">
        <v>1988</v>
      </c>
      <c r="L35" s="6">
        <f t="shared" si="0"/>
        <v>32443</v>
      </c>
      <c r="M35" s="4">
        <f t="shared" si="13"/>
        <v>30</v>
      </c>
      <c r="N35" s="6" t="str">
        <f t="shared" si="1"/>
        <v>30 - 45</v>
      </c>
      <c r="O35" s="4">
        <v>2</v>
      </c>
      <c r="P35" s="6" t="str">
        <f t="shared" si="2"/>
        <v>Nữ</v>
      </c>
      <c r="Q35" s="6" t="str">
        <f t="shared" si="3"/>
        <v>Bà</v>
      </c>
      <c r="R35" s="7" t="s">
        <v>50</v>
      </c>
      <c r="S35" s="6" t="s">
        <v>271</v>
      </c>
      <c r="T35" s="6" t="s">
        <v>272</v>
      </c>
      <c r="U35" s="6" t="s">
        <v>269</v>
      </c>
      <c r="V35" s="6" t="str">
        <f t="shared" si="14"/>
        <v>Đông Ngàn  -  Từ Sơn  -  Bắc Ninh</v>
      </c>
      <c r="W35" s="6" t="s">
        <v>51</v>
      </c>
      <c r="X35" s="6" t="s">
        <v>52</v>
      </c>
      <c r="Y35" s="4">
        <f t="shared" si="4"/>
        <v>30</v>
      </c>
      <c r="Z35" s="7" t="str">
        <f t="shared" si="5"/>
        <v>Từ 24 - 36 tháng</v>
      </c>
      <c r="AA35" s="5">
        <v>42566</v>
      </c>
      <c r="AB35" s="4" t="s">
        <v>66</v>
      </c>
      <c r="AC35" s="8">
        <f t="shared" si="6"/>
        <v>42625</v>
      </c>
      <c r="AD35" s="5" t="s">
        <v>53</v>
      </c>
      <c r="AE35" s="4">
        <v>1</v>
      </c>
      <c r="AF35" s="7" t="str">
        <f t="shared" si="7"/>
        <v>12 tháng</v>
      </c>
      <c r="AG35" s="5">
        <f t="shared" si="8"/>
        <v>42626</v>
      </c>
      <c r="AH35" s="5">
        <f t="shared" si="9"/>
        <v>42990</v>
      </c>
      <c r="AI35" s="9">
        <v>1</v>
      </c>
      <c r="AJ35" s="7" t="str">
        <f t="shared" si="15"/>
        <v>12 tháng</v>
      </c>
      <c r="AK35" s="5">
        <f t="shared" si="10"/>
        <v>42991</v>
      </c>
      <c r="AL35" s="5">
        <f t="shared" si="16"/>
        <v>43355</v>
      </c>
      <c r="AM35" s="5">
        <f t="shared" si="17"/>
        <v>43356</v>
      </c>
      <c r="AN35" s="7" t="str">
        <f t="shared" si="12"/>
        <v>Không xác định</v>
      </c>
      <c r="AO35" s="5"/>
      <c r="AP35" s="7"/>
      <c r="AQ35" s="16"/>
      <c r="AR35" s="3"/>
      <c r="AS35" s="11"/>
      <c r="AT35" s="11"/>
      <c r="AU35" s="3"/>
      <c r="AV35" s="3"/>
      <c r="AW35" s="3"/>
      <c r="AX35" s="3"/>
    </row>
    <row r="36" spans="1:50" ht="14.5" x14ac:dyDescent="0.35">
      <c r="A36" s="12">
        <f>IF(E36="","",SUBTOTAL(3,$B$2:B36))</f>
        <v>35</v>
      </c>
      <c r="B36" s="5">
        <v>43496</v>
      </c>
      <c r="C36" s="4" t="s">
        <v>45</v>
      </c>
      <c r="D36" s="4">
        <v>1046</v>
      </c>
      <c r="E36" s="6" t="s">
        <v>113</v>
      </c>
      <c r="F36" s="6" t="s">
        <v>112</v>
      </c>
      <c r="G36" s="7" t="s">
        <v>61</v>
      </c>
      <c r="H36" s="6" t="s">
        <v>62</v>
      </c>
      <c r="I36" s="4">
        <v>8</v>
      </c>
      <c r="J36" s="4">
        <v>8</v>
      </c>
      <c r="K36" s="4">
        <v>1990</v>
      </c>
      <c r="L36" s="6">
        <f t="shared" si="0"/>
        <v>33093</v>
      </c>
      <c r="M36" s="4">
        <f t="shared" si="13"/>
        <v>28</v>
      </c>
      <c r="N36" s="6" t="str">
        <f t="shared" si="1"/>
        <v>&lt;30</v>
      </c>
      <c r="O36" s="4">
        <v>1</v>
      </c>
      <c r="P36" s="6" t="str">
        <f t="shared" si="2"/>
        <v>Nam</v>
      </c>
      <c r="Q36" s="6" t="str">
        <f t="shared" si="3"/>
        <v>Ông</v>
      </c>
      <c r="R36" s="7" t="s">
        <v>50</v>
      </c>
      <c r="S36" s="6" t="s">
        <v>313</v>
      </c>
      <c r="T36" s="6" t="s">
        <v>254</v>
      </c>
      <c r="U36" s="6" t="s">
        <v>255</v>
      </c>
      <c r="V36" s="6" t="str">
        <f t="shared" si="14"/>
        <v>Hợp Thịnh  -  Hiệp Hòa  -  Bắc Giang</v>
      </c>
      <c r="W36" s="6" t="s">
        <v>51</v>
      </c>
      <c r="X36" s="6" t="s">
        <v>65</v>
      </c>
      <c r="Y36" s="4">
        <f t="shared" si="4"/>
        <v>30</v>
      </c>
      <c r="Z36" s="7" t="str">
        <f t="shared" si="5"/>
        <v>Từ 24 - 36 tháng</v>
      </c>
      <c r="AA36" s="5">
        <v>42567</v>
      </c>
      <c r="AB36" s="4" t="s">
        <v>66</v>
      </c>
      <c r="AC36" s="8">
        <f t="shared" si="6"/>
        <v>42626</v>
      </c>
      <c r="AD36" s="5" t="s">
        <v>53</v>
      </c>
      <c r="AE36" s="4">
        <v>1</v>
      </c>
      <c r="AF36" s="7" t="str">
        <f t="shared" si="7"/>
        <v>12 tháng</v>
      </c>
      <c r="AG36" s="5">
        <f t="shared" si="8"/>
        <v>42627</v>
      </c>
      <c r="AH36" s="5">
        <f t="shared" si="9"/>
        <v>42991</v>
      </c>
      <c r="AI36" s="9">
        <v>4</v>
      </c>
      <c r="AJ36" s="7" t="str">
        <f t="shared" si="15"/>
        <v>Không xác định</v>
      </c>
      <c r="AK36" s="5">
        <f t="shared" si="10"/>
        <v>42992</v>
      </c>
      <c r="AL36" s="5" t="str">
        <f t="shared" si="16"/>
        <v/>
      </c>
      <c r="AM36" s="5">
        <f t="shared" si="17"/>
        <v>42992</v>
      </c>
      <c r="AN36" s="7" t="str">
        <f t="shared" si="12"/>
        <v>Không xác định</v>
      </c>
      <c r="AO36" s="5"/>
      <c r="AP36" s="7"/>
      <c r="AQ36" s="16"/>
      <c r="AR36" s="3"/>
      <c r="AS36" s="11"/>
      <c r="AT36" s="11"/>
      <c r="AU36" s="3"/>
      <c r="AV36" s="3"/>
      <c r="AW36" s="3"/>
      <c r="AX36" s="3"/>
    </row>
    <row r="37" spans="1:50" ht="14.5" x14ac:dyDescent="0.35">
      <c r="A37" s="12">
        <f>IF(E37="","",SUBTOTAL(3,$B$2:B37))</f>
        <v>36</v>
      </c>
      <c r="B37" s="5">
        <v>43496</v>
      </c>
      <c r="C37" s="4" t="s">
        <v>45</v>
      </c>
      <c r="D37" s="4">
        <v>1047</v>
      </c>
      <c r="E37" s="6" t="s">
        <v>69</v>
      </c>
      <c r="F37" s="6" t="s">
        <v>82</v>
      </c>
      <c r="G37" s="7" t="s">
        <v>98</v>
      </c>
      <c r="H37" s="6" t="s">
        <v>110</v>
      </c>
      <c r="I37" s="4">
        <v>21</v>
      </c>
      <c r="J37" s="4">
        <v>6</v>
      </c>
      <c r="K37" s="4">
        <v>1993</v>
      </c>
      <c r="L37" s="6">
        <f t="shared" si="0"/>
        <v>34141</v>
      </c>
      <c r="M37" s="4">
        <f t="shared" si="13"/>
        <v>25</v>
      </c>
      <c r="N37" s="6" t="str">
        <f t="shared" si="1"/>
        <v>&lt;30</v>
      </c>
      <c r="O37" s="4">
        <v>1</v>
      </c>
      <c r="P37" s="6" t="str">
        <f t="shared" si="2"/>
        <v>Nam</v>
      </c>
      <c r="Q37" s="6" t="str">
        <f t="shared" si="3"/>
        <v>Ông</v>
      </c>
      <c r="R37" s="7" t="s">
        <v>50</v>
      </c>
      <c r="S37" s="6" t="s">
        <v>314</v>
      </c>
      <c r="T37" s="6" t="s">
        <v>289</v>
      </c>
      <c r="U37" s="6" t="s">
        <v>266</v>
      </c>
      <c r="V37" s="6" t="str">
        <f t="shared" si="14"/>
        <v>Yên Viên  -  Gia Lâm  -  Hà Nội</v>
      </c>
      <c r="W37" s="6" t="s">
        <v>51</v>
      </c>
      <c r="X37" s="6" t="s">
        <v>100</v>
      </c>
      <c r="Y37" s="4">
        <f t="shared" si="4"/>
        <v>30</v>
      </c>
      <c r="Z37" s="7" t="str">
        <f t="shared" si="5"/>
        <v>Từ 24 - 36 tháng</v>
      </c>
      <c r="AA37" s="5">
        <v>42577</v>
      </c>
      <c r="AB37" s="4" t="s">
        <v>66</v>
      </c>
      <c r="AC37" s="8">
        <f t="shared" si="6"/>
        <v>42636</v>
      </c>
      <c r="AD37" s="5" t="s">
        <v>53</v>
      </c>
      <c r="AE37" s="4">
        <v>1</v>
      </c>
      <c r="AF37" s="7" t="str">
        <f t="shared" si="7"/>
        <v>12 tháng</v>
      </c>
      <c r="AG37" s="5">
        <f t="shared" si="8"/>
        <v>42637</v>
      </c>
      <c r="AH37" s="5">
        <f t="shared" si="9"/>
        <v>43001</v>
      </c>
      <c r="AI37" s="9">
        <v>2</v>
      </c>
      <c r="AJ37" s="7" t="str">
        <f t="shared" si="15"/>
        <v>24 tháng</v>
      </c>
      <c r="AK37" s="5">
        <f t="shared" si="10"/>
        <v>43002</v>
      </c>
      <c r="AL37" s="5">
        <f t="shared" si="16"/>
        <v>43731</v>
      </c>
      <c r="AM37" s="5" t="str">
        <f t="shared" si="17"/>
        <v/>
      </c>
      <c r="AN37" s="7" t="str">
        <f t="shared" si="12"/>
        <v>24 tháng</v>
      </c>
      <c r="AO37" s="5"/>
      <c r="AP37" s="7"/>
      <c r="AQ37" s="16"/>
      <c r="AR37" s="3"/>
      <c r="AS37" s="11"/>
      <c r="AT37" s="11"/>
      <c r="AU37" s="3"/>
      <c r="AV37" s="3"/>
      <c r="AW37" s="3"/>
      <c r="AX37" s="3"/>
    </row>
    <row r="38" spans="1:50" ht="14.5" x14ac:dyDescent="0.35">
      <c r="A38" s="12">
        <f>IF(E38="","",SUBTOTAL(3,$B$2:B38))</f>
        <v>37</v>
      </c>
      <c r="B38" s="5">
        <v>43496</v>
      </c>
      <c r="C38" s="4" t="s">
        <v>45</v>
      </c>
      <c r="D38" s="4">
        <v>1048</v>
      </c>
      <c r="E38" s="6" t="s">
        <v>131</v>
      </c>
      <c r="F38" s="6" t="s">
        <v>102</v>
      </c>
      <c r="G38" s="7" t="s">
        <v>104</v>
      </c>
      <c r="H38" s="6" t="s">
        <v>105</v>
      </c>
      <c r="I38" s="4">
        <v>20</v>
      </c>
      <c r="J38" s="4">
        <v>8</v>
      </c>
      <c r="K38" s="4">
        <v>1989</v>
      </c>
      <c r="L38" s="6">
        <f t="shared" si="0"/>
        <v>32740</v>
      </c>
      <c r="M38" s="4">
        <f t="shared" si="13"/>
        <v>29</v>
      </c>
      <c r="N38" s="6" t="str">
        <f t="shared" si="1"/>
        <v>&lt;30</v>
      </c>
      <c r="O38" s="4">
        <v>1</v>
      </c>
      <c r="P38" s="6" t="str">
        <f t="shared" si="2"/>
        <v>Nam</v>
      </c>
      <c r="Q38" s="6" t="str">
        <f t="shared" si="3"/>
        <v>Ông</v>
      </c>
      <c r="R38" s="7" t="s">
        <v>72</v>
      </c>
      <c r="S38" s="6" t="s">
        <v>270</v>
      </c>
      <c r="T38" s="6" t="s">
        <v>268</v>
      </c>
      <c r="U38" s="6" t="s">
        <v>269</v>
      </c>
      <c r="V38" s="6" t="str">
        <f t="shared" si="14"/>
        <v>Đại Đồng  -  Tiên Du  -  Bắc Ninh</v>
      </c>
      <c r="W38" s="6" t="s">
        <v>51</v>
      </c>
      <c r="X38" s="6" t="s">
        <v>65</v>
      </c>
      <c r="Y38" s="4">
        <f t="shared" si="4"/>
        <v>30</v>
      </c>
      <c r="Z38" s="7" t="str">
        <f t="shared" si="5"/>
        <v>Từ 24 - 36 tháng</v>
      </c>
      <c r="AA38" s="5">
        <v>42581</v>
      </c>
      <c r="AB38" s="4" t="s">
        <v>66</v>
      </c>
      <c r="AC38" s="8">
        <f t="shared" si="6"/>
        <v>42640</v>
      </c>
      <c r="AD38" s="5" t="s">
        <v>53</v>
      </c>
      <c r="AE38" s="4">
        <v>1</v>
      </c>
      <c r="AF38" s="7" t="str">
        <f t="shared" si="7"/>
        <v>12 tháng</v>
      </c>
      <c r="AG38" s="5">
        <f t="shared" si="8"/>
        <v>42641</v>
      </c>
      <c r="AH38" s="5">
        <f t="shared" si="9"/>
        <v>43005</v>
      </c>
      <c r="AI38" s="9">
        <v>1</v>
      </c>
      <c r="AJ38" s="7" t="str">
        <f t="shared" si="15"/>
        <v>12 tháng</v>
      </c>
      <c r="AK38" s="5">
        <f t="shared" si="10"/>
        <v>43006</v>
      </c>
      <c r="AL38" s="5">
        <f t="shared" si="16"/>
        <v>43370</v>
      </c>
      <c r="AM38" s="5">
        <f t="shared" si="17"/>
        <v>43371</v>
      </c>
      <c r="AN38" s="7" t="str">
        <f t="shared" si="12"/>
        <v>Không xác định</v>
      </c>
      <c r="AO38" s="5"/>
      <c r="AP38" s="7"/>
      <c r="AQ38" s="16"/>
      <c r="AR38" s="3"/>
      <c r="AS38" s="11"/>
      <c r="AT38" s="11"/>
      <c r="AU38" s="3"/>
      <c r="AV38" s="3"/>
      <c r="AW38" s="3"/>
      <c r="AX38" s="3"/>
    </row>
    <row r="39" spans="1:50" ht="14.5" x14ac:dyDescent="0.35">
      <c r="A39" s="12">
        <f>IF(E39="","",SUBTOTAL(3,$B$2:B39))</f>
        <v>38</v>
      </c>
      <c r="B39" s="5">
        <v>43496</v>
      </c>
      <c r="C39" s="4" t="s">
        <v>45</v>
      </c>
      <c r="D39" s="4">
        <v>1049</v>
      </c>
      <c r="E39" s="6" t="s">
        <v>132</v>
      </c>
      <c r="F39" s="6" t="s">
        <v>102</v>
      </c>
      <c r="G39" s="7" t="s">
        <v>104</v>
      </c>
      <c r="H39" s="6" t="s">
        <v>105</v>
      </c>
      <c r="I39" s="4">
        <v>29</v>
      </c>
      <c r="J39" s="4">
        <v>1</v>
      </c>
      <c r="K39" s="4">
        <v>1994</v>
      </c>
      <c r="L39" s="6">
        <f t="shared" si="0"/>
        <v>34363</v>
      </c>
      <c r="M39" s="4">
        <f t="shared" si="13"/>
        <v>25</v>
      </c>
      <c r="N39" s="6" t="str">
        <f t="shared" si="1"/>
        <v>&lt;30</v>
      </c>
      <c r="O39" s="4">
        <v>2</v>
      </c>
      <c r="P39" s="6" t="str">
        <f t="shared" si="2"/>
        <v>Nữ</v>
      </c>
      <c r="Q39" s="6" t="str">
        <f t="shared" si="3"/>
        <v>Bà</v>
      </c>
      <c r="R39" s="7" t="s">
        <v>50</v>
      </c>
      <c r="S39" s="6" t="s">
        <v>315</v>
      </c>
      <c r="T39" s="6" t="s">
        <v>260</v>
      </c>
      <c r="U39" s="6" t="s">
        <v>255</v>
      </c>
      <c r="V39" s="6" t="str">
        <f t="shared" si="14"/>
        <v>Dương Hưu  -  Sơn Động  -  Bắc Giang</v>
      </c>
      <c r="W39" s="6" t="s">
        <v>51</v>
      </c>
      <c r="X39" s="6" t="s">
        <v>106</v>
      </c>
      <c r="Y39" s="4">
        <f t="shared" si="4"/>
        <v>29</v>
      </c>
      <c r="Z39" s="7" t="str">
        <f t="shared" si="5"/>
        <v>Từ 24 - 36 tháng</v>
      </c>
      <c r="AA39" s="5">
        <v>42584</v>
      </c>
      <c r="AB39" s="4" t="s">
        <v>66</v>
      </c>
      <c r="AC39" s="8">
        <f t="shared" si="6"/>
        <v>42643</v>
      </c>
      <c r="AD39" s="5" t="s">
        <v>53</v>
      </c>
      <c r="AE39" s="4">
        <v>1</v>
      </c>
      <c r="AF39" s="7" t="str">
        <f t="shared" si="7"/>
        <v>12 tháng</v>
      </c>
      <c r="AG39" s="5">
        <f t="shared" si="8"/>
        <v>42644</v>
      </c>
      <c r="AH39" s="5">
        <f t="shared" si="9"/>
        <v>43008</v>
      </c>
      <c r="AI39" s="9">
        <v>3</v>
      </c>
      <c r="AJ39" s="7" t="str">
        <f t="shared" si="15"/>
        <v>36 tháng</v>
      </c>
      <c r="AK39" s="5">
        <f t="shared" si="10"/>
        <v>43009</v>
      </c>
      <c r="AL39" s="5">
        <f t="shared" si="16"/>
        <v>44104</v>
      </c>
      <c r="AM39" s="5" t="str">
        <f t="shared" si="17"/>
        <v/>
      </c>
      <c r="AN39" s="7" t="str">
        <f t="shared" si="12"/>
        <v>36 tháng</v>
      </c>
      <c r="AO39" s="5"/>
      <c r="AP39" s="7"/>
      <c r="AQ39" s="16"/>
    </row>
    <row r="40" spans="1:50" ht="14.5" x14ac:dyDescent="0.35">
      <c r="A40" s="12">
        <f>IF(E40="","",SUBTOTAL(3,$B$2:B40))</f>
        <v>39</v>
      </c>
      <c r="B40" s="5">
        <v>43496</v>
      </c>
      <c r="C40" s="4" t="s">
        <v>45</v>
      </c>
      <c r="D40" s="4">
        <v>1050</v>
      </c>
      <c r="E40" s="6" t="s">
        <v>133</v>
      </c>
      <c r="F40" s="6" t="s">
        <v>96</v>
      </c>
      <c r="G40" s="7" t="s">
        <v>104</v>
      </c>
      <c r="H40" s="6" t="s">
        <v>134</v>
      </c>
      <c r="I40" s="4">
        <v>2</v>
      </c>
      <c r="J40" s="4">
        <v>4</v>
      </c>
      <c r="K40" s="4">
        <v>1990</v>
      </c>
      <c r="L40" s="6">
        <f t="shared" si="0"/>
        <v>32965</v>
      </c>
      <c r="M40" s="4">
        <f t="shared" si="13"/>
        <v>28</v>
      </c>
      <c r="N40" s="6" t="str">
        <f t="shared" si="1"/>
        <v>&lt;30</v>
      </c>
      <c r="O40" s="4">
        <v>2</v>
      </c>
      <c r="P40" s="6" t="str">
        <f t="shared" si="2"/>
        <v>Nữ</v>
      </c>
      <c r="Q40" s="6" t="str">
        <f t="shared" si="3"/>
        <v>Bà</v>
      </c>
      <c r="R40" s="7" t="s">
        <v>50</v>
      </c>
      <c r="S40" s="6" t="s">
        <v>316</v>
      </c>
      <c r="T40" s="6" t="s">
        <v>317</v>
      </c>
      <c r="U40" s="6" t="s">
        <v>280</v>
      </c>
      <c r="V40" s="6" t="str">
        <f t="shared" si="14"/>
        <v>Thiện Thuật  -  Bình Gia  -  Lạng Sơn</v>
      </c>
      <c r="W40" s="6" t="s">
        <v>51</v>
      </c>
      <c r="X40" s="6" t="s">
        <v>65</v>
      </c>
      <c r="Y40" s="4">
        <f t="shared" si="4"/>
        <v>29</v>
      </c>
      <c r="Z40" s="7" t="str">
        <f t="shared" si="5"/>
        <v>Từ 24 - 36 tháng</v>
      </c>
      <c r="AA40" s="5">
        <v>42590</v>
      </c>
      <c r="AB40" s="4" t="s">
        <v>66</v>
      </c>
      <c r="AC40" s="8">
        <f t="shared" si="6"/>
        <v>42649</v>
      </c>
      <c r="AD40" s="5" t="s">
        <v>53</v>
      </c>
      <c r="AE40" s="4">
        <v>1</v>
      </c>
      <c r="AF40" s="7" t="str">
        <f t="shared" si="7"/>
        <v>12 tháng</v>
      </c>
      <c r="AG40" s="5">
        <f t="shared" si="8"/>
        <v>42650</v>
      </c>
      <c r="AH40" s="5">
        <f t="shared" si="9"/>
        <v>43014</v>
      </c>
      <c r="AI40" s="9">
        <v>1</v>
      </c>
      <c r="AJ40" s="7" t="str">
        <f t="shared" si="15"/>
        <v>12 tháng</v>
      </c>
      <c r="AK40" s="5">
        <f t="shared" si="10"/>
        <v>43015</v>
      </c>
      <c r="AL40" s="5">
        <f t="shared" si="16"/>
        <v>43379</v>
      </c>
      <c r="AM40" s="5">
        <f t="shared" si="17"/>
        <v>43380</v>
      </c>
      <c r="AN40" s="7" t="str">
        <f t="shared" si="12"/>
        <v>Không xác định</v>
      </c>
      <c r="AO40" s="5"/>
      <c r="AP40" s="7"/>
      <c r="AQ40" s="16"/>
    </row>
    <row r="41" spans="1:50" ht="14.5" x14ac:dyDescent="0.35">
      <c r="A41" s="12">
        <f>IF(E41="","",SUBTOTAL(3,$B$2:B41))</f>
        <v>40</v>
      </c>
      <c r="B41" s="5">
        <v>43496</v>
      </c>
      <c r="C41" s="4" t="s">
        <v>45</v>
      </c>
      <c r="D41" s="4">
        <v>1051</v>
      </c>
      <c r="E41" s="6" t="s">
        <v>135</v>
      </c>
      <c r="F41" s="6" t="s">
        <v>82</v>
      </c>
      <c r="G41" s="7" t="s">
        <v>61</v>
      </c>
      <c r="H41" s="6" t="s">
        <v>62</v>
      </c>
      <c r="I41" s="4">
        <v>14</v>
      </c>
      <c r="J41" s="4">
        <v>4</v>
      </c>
      <c r="K41" s="4">
        <v>1989</v>
      </c>
      <c r="L41" s="6">
        <f t="shared" si="0"/>
        <v>32612</v>
      </c>
      <c r="M41" s="4">
        <f t="shared" si="13"/>
        <v>29</v>
      </c>
      <c r="N41" s="6" t="str">
        <f t="shared" si="1"/>
        <v>&lt;30</v>
      </c>
      <c r="O41" s="4">
        <v>1</v>
      </c>
      <c r="P41" s="6" t="str">
        <f t="shared" si="2"/>
        <v>Nam</v>
      </c>
      <c r="Q41" s="6" t="str">
        <f t="shared" si="3"/>
        <v>Ông</v>
      </c>
      <c r="R41" s="7" t="s">
        <v>50</v>
      </c>
      <c r="S41" s="6" t="s">
        <v>318</v>
      </c>
      <c r="T41" s="6" t="s">
        <v>319</v>
      </c>
      <c r="U41" s="6" t="s">
        <v>269</v>
      </c>
      <c r="V41" s="6" t="str">
        <f t="shared" si="14"/>
        <v>Hồ  -  Thuận Thành  -  Bắc Ninh</v>
      </c>
      <c r="W41" s="6" t="s">
        <v>51</v>
      </c>
      <c r="X41" s="6" t="s">
        <v>65</v>
      </c>
      <c r="Y41" s="4">
        <f t="shared" si="4"/>
        <v>29</v>
      </c>
      <c r="Z41" s="7" t="str">
        <f t="shared" si="5"/>
        <v>Từ 24 - 36 tháng</v>
      </c>
      <c r="AA41" s="5">
        <v>42600</v>
      </c>
      <c r="AB41" s="4" t="s">
        <v>66</v>
      </c>
      <c r="AC41" s="8">
        <f t="shared" si="6"/>
        <v>42659</v>
      </c>
      <c r="AD41" s="5" t="s">
        <v>53</v>
      </c>
      <c r="AE41" s="4">
        <v>1</v>
      </c>
      <c r="AF41" s="7" t="str">
        <f t="shared" si="7"/>
        <v>12 tháng</v>
      </c>
      <c r="AG41" s="5">
        <f t="shared" si="8"/>
        <v>42660</v>
      </c>
      <c r="AH41" s="5">
        <f t="shared" si="9"/>
        <v>43024</v>
      </c>
      <c r="AI41" s="9">
        <v>1</v>
      </c>
      <c r="AJ41" s="7" t="str">
        <f t="shared" si="15"/>
        <v>12 tháng</v>
      </c>
      <c r="AK41" s="5">
        <f t="shared" si="10"/>
        <v>43025</v>
      </c>
      <c r="AL41" s="5">
        <f t="shared" si="16"/>
        <v>43389</v>
      </c>
      <c r="AM41" s="5">
        <f t="shared" si="17"/>
        <v>43390</v>
      </c>
      <c r="AN41" s="7" t="str">
        <f t="shared" si="12"/>
        <v>Không xác định</v>
      </c>
      <c r="AO41" s="5"/>
      <c r="AP41" s="7"/>
      <c r="AQ41" s="16"/>
    </row>
    <row r="42" spans="1:50" ht="14.5" x14ac:dyDescent="0.35">
      <c r="A42" s="12">
        <f>IF(E42="","",SUBTOTAL(3,$B$2:B42))</f>
        <v>41</v>
      </c>
      <c r="B42" s="5">
        <v>43496</v>
      </c>
      <c r="C42" s="4" t="s">
        <v>45</v>
      </c>
      <c r="D42" s="4">
        <v>1052</v>
      </c>
      <c r="E42" s="6" t="s">
        <v>136</v>
      </c>
      <c r="F42" s="6" t="s">
        <v>47</v>
      </c>
      <c r="G42" s="7" t="s">
        <v>93</v>
      </c>
      <c r="H42" s="6" t="s">
        <v>94</v>
      </c>
      <c r="I42" s="4">
        <v>2</v>
      </c>
      <c r="J42" s="4">
        <v>4</v>
      </c>
      <c r="K42" s="4">
        <v>1990</v>
      </c>
      <c r="L42" s="6">
        <f t="shared" si="0"/>
        <v>32965</v>
      </c>
      <c r="M42" s="4">
        <f t="shared" si="13"/>
        <v>28</v>
      </c>
      <c r="N42" s="6" t="str">
        <f t="shared" si="1"/>
        <v>&lt;30</v>
      </c>
      <c r="O42" s="4">
        <v>2</v>
      </c>
      <c r="P42" s="6" t="str">
        <f t="shared" si="2"/>
        <v>Nữ</v>
      </c>
      <c r="Q42" s="6" t="str">
        <f t="shared" si="3"/>
        <v>Bà</v>
      </c>
      <c r="R42" s="7" t="s">
        <v>72</v>
      </c>
      <c r="S42" s="6" t="s">
        <v>320</v>
      </c>
      <c r="T42" s="6" t="s">
        <v>321</v>
      </c>
      <c r="U42" s="6" t="s">
        <v>266</v>
      </c>
      <c r="V42" s="6" t="str">
        <f t="shared" si="14"/>
        <v>Xuân Tiên  -  Chương Mỹ  -  Hà Nội</v>
      </c>
      <c r="W42" s="6" t="s">
        <v>51</v>
      </c>
      <c r="X42" s="6" t="s">
        <v>65</v>
      </c>
      <c r="Y42" s="4">
        <f t="shared" si="4"/>
        <v>29</v>
      </c>
      <c r="Z42" s="7" t="str">
        <f t="shared" si="5"/>
        <v>Từ 24 - 36 tháng</v>
      </c>
      <c r="AA42" s="5">
        <v>42609</v>
      </c>
      <c r="AB42" s="4">
        <v>0</v>
      </c>
      <c r="AC42" s="8">
        <f t="shared" si="6"/>
        <v>42609</v>
      </c>
      <c r="AD42" s="5" t="s">
        <v>53</v>
      </c>
      <c r="AE42" s="4">
        <v>3</v>
      </c>
      <c r="AF42" s="7" t="str">
        <f t="shared" si="7"/>
        <v>36 tháng</v>
      </c>
      <c r="AG42" s="5">
        <f t="shared" si="8"/>
        <v>42609</v>
      </c>
      <c r="AH42" s="5">
        <f t="shared" si="9"/>
        <v>43703</v>
      </c>
      <c r="AI42" s="9"/>
      <c r="AJ42" s="7" t="str">
        <f t="shared" si="15"/>
        <v/>
      </c>
      <c r="AK42" s="5" t="str">
        <f t="shared" si="10"/>
        <v/>
      </c>
      <c r="AL42" s="5" t="str">
        <f t="shared" si="16"/>
        <v/>
      </c>
      <c r="AM42" s="5" t="str">
        <f t="shared" si="17"/>
        <v/>
      </c>
      <c r="AN42" s="7" t="str">
        <f t="shared" si="12"/>
        <v>36 tháng</v>
      </c>
      <c r="AO42" s="5"/>
      <c r="AP42" s="7"/>
      <c r="AQ42" s="16"/>
    </row>
    <row r="43" spans="1:50" ht="14.5" x14ac:dyDescent="0.35">
      <c r="A43" s="12">
        <f>IF(E43="","",SUBTOTAL(3,$B$2:B43))</f>
        <v>42</v>
      </c>
      <c r="B43" s="5">
        <v>43496</v>
      </c>
      <c r="C43" s="4" t="s">
        <v>45</v>
      </c>
      <c r="D43" s="4">
        <v>1054</v>
      </c>
      <c r="E43" s="6" t="s">
        <v>137</v>
      </c>
      <c r="F43" s="6" t="s">
        <v>47</v>
      </c>
      <c r="G43" s="7" t="s">
        <v>87</v>
      </c>
      <c r="H43" s="6" t="s">
        <v>87</v>
      </c>
      <c r="I43" s="4">
        <v>28</v>
      </c>
      <c r="J43" s="4">
        <v>9</v>
      </c>
      <c r="K43" s="4">
        <v>1989</v>
      </c>
      <c r="L43" s="6">
        <f t="shared" si="0"/>
        <v>32779</v>
      </c>
      <c r="M43" s="4">
        <f t="shared" si="13"/>
        <v>29</v>
      </c>
      <c r="N43" s="6" t="str">
        <f t="shared" si="1"/>
        <v>&lt;30</v>
      </c>
      <c r="O43" s="4">
        <v>1</v>
      </c>
      <c r="P43" s="6" t="str">
        <f t="shared" si="2"/>
        <v>Nam</v>
      </c>
      <c r="Q43" s="6" t="str">
        <f t="shared" si="3"/>
        <v>Ông</v>
      </c>
      <c r="R43" s="7" t="s">
        <v>72</v>
      </c>
      <c r="S43" s="6" t="s">
        <v>270</v>
      </c>
      <c r="T43" s="6" t="s">
        <v>268</v>
      </c>
      <c r="U43" s="6" t="s">
        <v>269</v>
      </c>
      <c r="V43" s="6" t="str">
        <f t="shared" si="14"/>
        <v>Đại Đồng  -  Tiên Du  -  Bắc Ninh</v>
      </c>
      <c r="W43" s="6" t="s">
        <v>51</v>
      </c>
      <c r="X43" s="6" t="s">
        <v>65</v>
      </c>
      <c r="Y43" s="4">
        <f t="shared" si="4"/>
        <v>28</v>
      </c>
      <c r="Z43" s="7" t="str">
        <f t="shared" si="5"/>
        <v>Từ 24 - 36 tháng</v>
      </c>
      <c r="AA43" s="5">
        <v>42628</v>
      </c>
      <c r="AB43" s="4" t="s">
        <v>66</v>
      </c>
      <c r="AC43" s="8">
        <f t="shared" si="6"/>
        <v>42687</v>
      </c>
      <c r="AD43" s="5" t="s">
        <v>53</v>
      </c>
      <c r="AE43" s="4">
        <v>3</v>
      </c>
      <c r="AF43" s="7" t="str">
        <f t="shared" si="7"/>
        <v>36 tháng</v>
      </c>
      <c r="AG43" s="5">
        <f t="shared" si="8"/>
        <v>42688</v>
      </c>
      <c r="AH43" s="5">
        <f t="shared" si="9"/>
        <v>43782</v>
      </c>
      <c r="AI43" s="9"/>
      <c r="AJ43" s="7" t="str">
        <f t="shared" si="15"/>
        <v/>
      </c>
      <c r="AK43" s="5" t="str">
        <f t="shared" si="10"/>
        <v/>
      </c>
      <c r="AL43" s="5" t="str">
        <f t="shared" si="16"/>
        <v/>
      </c>
      <c r="AM43" s="5" t="str">
        <f t="shared" si="17"/>
        <v/>
      </c>
      <c r="AN43" s="7" t="str">
        <f t="shared" si="12"/>
        <v>36 tháng</v>
      </c>
      <c r="AO43" s="5"/>
      <c r="AP43" s="7"/>
      <c r="AQ43" s="16"/>
    </row>
    <row r="44" spans="1:50" ht="14.5" x14ac:dyDescent="0.35">
      <c r="A44" s="12">
        <f>IF(E44="","",SUBTOTAL(3,$B$2:B44))</f>
        <v>43</v>
      </c>
      <c r="B44" s="5">
        <v>43496</v>
      </c>
      <c r="C44" s="4" t="s">
        <v>45</v>
      </c>
      <c r="D44" s="4">
        <v>1056</v>
      </c>
      <c r="E44" s="6" t="s">
        <v>138</v>
      </c>
      <c r="F44" s="6" t="s">
        <v>47</v>
      </c>
      <c r="G44" s="7" t="s">
        <v>76</v>
      </c>
      <c r="H44" s="6" t="s">
        <v>139</v>
      </c>
      <c r="I44" s="4">
        <v>25</v>
      </c>
      <c r="J44" s="4">
        <v>3</v>
      </c>
      <c r="K44" s="4">
        <v>1978</v>
      </c>
      <c r="L44" s="6">
        <f t="shared" si="0"/>
        <v>28574</v>
      </c>
      <c r="M44" s="4">
        <f t="shared" si="13"/>
        <v>40</v>
      </c>
      <c r="N44" s="6" t="str">
        <f t="shared" si="1"/>
        <v>30 - 45</v>
      </c>
      <c r="O44" s="4">
        <v>2</v>
      </c>
      <c r="P44" s="6" t="str">
        <f t="shared" si="2"/>
        <v>Nữ</v>
      </c>
      <c r="Q44" s="6" t="str">
        <f t="shared" si="3"/>
        <v>Bà</v>
      </c>
      <c r="R44" s="7" t="s">
        <v>63</v>
      </c>
      <c r="S44" s="6" t="s">
        <v>322</v>
      </c>
      <c r="T44" s="6" t="s">
        <v>274</v>
      </c>
      <c r="U44" s="6" t="s">
        <v>266</v>
      </c>
      <c r="V44" s="6" t="str">
        <f t="shared" si="14"/>
        <v>Dục Tú  -  Đông Anh  -  Hà Nội</v>
      </c>
      <c r="W44" s="6" t="s">
        <v>51</v>
      </c>
      <c r="X44" s="6" t="s">
        <v>65</v>
      </c>
      <c r="Y44" s="4">
        <f t="shared" si="4"/>
        <v>28</v>
      </c>
      <c r="Z44" s="7" t="str">
        <f t="shared" si="5"/>
        <v>Từ 24 - 36 tháng</v>
      </c>
      <c r="AA44" s="5">
        <v>42643</v>
      </c>
      <c r="AB44" s="4" t="s">
        <v>117</v>
      </c>
      <c r="AC44" s="8">
        <f t="shared" si="6"/>
        <v>42672</v>
      </c>
      <c r="AD44" s="5" t="s">
        <v>53</v>
      </c>
      <c r="AE44" s="4">
        <v>2</v>
      </c>
      <c r="AF44" s="7" t="str">
        <f t="shared" si="7"/>
        <v>24 tháng</v>
      </c>
      <c r="AG44" s="5">
        <f t="shared" si="8"/>
        <v>42673</v>
      </c>
      <c r="AH44" s="5">
        <f t="shared" si="9"/>
        <v>43402</v>
      </c>
      <c r="AI44" s="9">
        <v>1</v>
      </c>
      <c r="AJ44" s="7" t="str">
        <f t="shared" si="15"/>
        <v>12 tháng</v>
      </c>
      <c r="AK44" s="5">
        <f t="shared" si="10"/>
        <v>43403</v>
      </c>
      <c r="AL44" s="5">
        <f t="shared" si="16"/>
        <v>43767</v>
      </c>
      <c r="AM44" s="5" t="str">
        <f t="shared" si="17"/>
        <v/>
      </c>
      <c r="AN44" s="7" t="str">
        <f t="shared" si="12"/>
        <v>12 tháng</v>
      </c>
      <c r="AO44" s="5"/>
      <c r="AP44" s="7"/>
      <c r="AQ44" s="16"/>
    </row>
    <row r="45" spans="1:50" ht="14.5" x14ac:dyDescent="0.35">
      <c r="A45" s="12">
        <f>IF(E45="","",SUBTOTAL(3,$B$2:B45))</f>
        <v>44</v>
      </c>
      <c r="B45" s="5">
        <v>43496</v>
      </c>
      <c r="C45" s="4" t="s">
        <v>45</v>
      </c>
      <c r="D45" s="4">
        <v>1057</v>
      </c>
      <c r="E45" s="6" t="s">
        <v>140</v>
      </c>
      <c r="F45" s="6" t="s">
        <v>47</v>
      </c>
      <c r="G45" s="7" t="s">
        <v>76</v>
      </c>
      <c r="H45" s="6" t="s">
        <v>141</v>
      </c>
      <c r="I45" s="4">
        <v>9</v>
      </c>
      <c r="J45" s="4">
        <v>5</v>
      </c>
      <c r="K45" s="4">
        <v>1987</v>
      </c>
      <c r="L45" s="6">
        <f t="shared" si="0"/>
        <v>31906</v>
      </c>
      <c r="M45" s="4">
        <f t="shared" si="13"/>
        <v>31</v>
      </c>
      <c r="N45" s="6" t="str">
        <f t="shared" si="1"/>
        <v>30 - 45</v>
      </c>
      <c r="O45" s="4">
        <v>1</v>
      </c>
      <c r="P45" s="6" t="str">
        <f t="shared" si="2"/>
        <v>Nam</v>
      </c>
      <c r="Q45" s="6" t="str">
        <f t="shared" si="3"/>
        <v>Ông</v>
      </c>
      <c r="R45" s="7" t="s">
        <v>50</v>
      </c>
      <c r="S45" s="6" t="s">
        <v>264</v>
      </c>
      <c r="T45" s="6" t="s">
        <v>265</v>
      </c>
      <c r="U45" s="6" t="s">
        <v>266</v>
      </c>
      <c r="V45" s="6" t="str">
        <f t="shared" si="14"/>
        <v>Xuân Thu  -  Sóc Sơn  -  Hà Nội</v>
      </c>
      <c r="W45" s="6" t="s">
        <v>51</v>
      </c>
      <c r="X45" s="6" t="s">
        <v>65</v>
      </c>
      <c r="Y45" s="4">
        <f t="shared" si="4"/>
        <v>27</v>
      </c>
      <c r="Z45" s="7" t="str">
        <f t="shared" si="5"/>
        <v>Từ 24 - 36 tháng</v>
      </c>
      <c r="AA45" s="5">
        <v>42649</v>
      </c>
      <c r="AB45" s="4" t="s">
        <v>66</v>
      </c>
      <c r="AC45" s="8">
        <f t="shared" si="6"/>
        <v>42708</v>
      </c>
      <c r="AD45" s="5" t="s">
        <v>53</v>
      </c>
      <c r="AE45" s="4">
        <v>1</v>
      </c>
      <c r="AF45" s="7" t="str">
        <f t="shared" si="7"/>
        <v>12 tháng</v>
      </c>
      <c r="AG45" s="5">
        <f t="shared" si="8"/>
        <v>42709</v>
      </c>
      <c r="AH45" s="5">
        <f t="shared" si="9"/>
        <v>43073</v>
      </c>
      <c r="AI45" s="9">
        <v>1</v>
      </c>
      <c r="AJ45" s="7" t="str">
        <f t="shared" si="15"/>
        <v>12 tháng</v>
      </c>
      <c r="AK45" s="5">
        <f t="shared" si="10"/>
        <v>43074</v>
      </c>
      <c r="AL45" s="5">
        <f t="shared" si="16"/>
        <v>43438</v>
      </c>
      <c r="AM45" s="5">
        <f t="shared" si="17"/>
        <v>43439</v>
      </c>
      <c r="AN45" s="7" t="str">
        <f t="shared" si="12"/>
        <v>Không xác định</v>
      </c>
      <c r="AO45" s="5"/>
      <c r="AP45" s="7"/>
      <c r="AQ45" s="16"/>
    </row>
    <row r="46" spans="1:50" ht="14.5" x14ac:dyDescent="0.35">
      <c r="A46" s="12">
        <f>IF(E46="","",SUBTOTAL(3,$B$2:B46))</f>
        <v>45</v>
      </c>
      <c r="B46" s="5">
        <v>43496</v>
      </c>
      <c r="C46" s="4" t="s">
        <v>45</v>
      </c>
      <c r="D46" s="4">
        <v>1058</v>
      </c>
      <c r="E46" s="6" t="s">
        <v>142</v>
      </c>
      <c r="F46" s="6" t="s">
        <v>112</v>
      </c>
      <c r="G46" s="7" t="s">
        <v>61</v>
      </c>
      <c r="H46" s="6" t="s">
        <v>62</v>
      </c>
      <c r="I46" s="4">
        <v>20</v>
      </c>
      <c r="J46" s="4">
        <v>8</v>
      </c>
      <c r="K46" s="4">
        <v>1989</v>
      </c>
      <c r="L46" s="6">
        <f t="shared" si="0"/>
        <v>32740</v>
      </c>
      <c r="M46" s="4">
        <f t="shared" si="13"/>
        <v>29</v>
      </c>
      <c r="N46" s="6" t="str">
        <f t="shared" si="1"/>
        <v>&lt;30</v>
      </c>
      <c r="O46" s="4">
        <v>1</v>
      </c>
      <c r="P46" s="6" t="str">
        <f t="shared" si="2"/>
        <v>Nam</v>
      </c>
      <c r="Q46" s="6" t="str">
        <f t="shared" si="3"/>
        <v>Ông</v>
      </c>
      <c r="R46" s="7" t="s">
        <v>50</v>
      </c>
      <c r="S46" s="6" t="s">
        <v>273</v>
      </c>
      <c r="T46" s="6" t="s">
        <v>274</v>
      </c>
      <c r="U46" s="6" t="s">
        <v>266</v>
      </c>
      <c r="V46" s="6" t="str">
        <f t="shared" si="14"/>
        <v>Liên Hà  -  Đông Anh  -  Hà Nội</v>
      </c>
      <c r="W46" s="6" t="s">
        <v>51</v>
      </c>
      <c r="X46" s="6" t="s">
        <v>65</v>
      </c>
      <c r="Y46" s="4">
        <f t="shared" si="4"/>
        <v>27</v>
      </c>
      <c r="Z46" s="7" t="str">
        <f t="shared" si="5"/>
        <v>Từ 24 - 36 tháng</v>
      </c>
      <c r="AA46" s="5">
        <v>42663</v>
      </c>
      <c r="AB46" s="4" t="s">
        <v>66</v>
      </c>
      <c r="AC46" s="8">
        <f t="shared" si="6"/>
        <v>42722</v>
      </c>
      <c r="AD46" s="5" t="s">
        <v>53</v>
      </c>
      <c r="AE46" s="4">
        <v>1</v>
      </c>
      <c r="AF46" s="7" t="str">
        <f t="shared" si="7"/>
        <v>12 tháng</v>
      </c>
      <c r="AG46" s="5">
        <f t="shared" si="8"/>
        <v>42723</v>
      </c>
      <c r="AH46" s="5">
        <f t="shared" si="9"/>
        <v>43087</v>
      </c>
      <c r="AI46" s="9">
        <v>1</v>
      </c>
      <c r="AJ46" s="7" t="str">
        <f t="shared" si="15"/>
        <v>12 tháng</v>
      </c>
      <c r="AK46" s="5">
        <f t="shared" si="10"/>
        <v>43088</v>
      </c>
      <c r="AL46" s="5">
        <f t="shared" si="16"/>
        <v>43452</v>
      </c>
      <c r="AM46" s="5">
        <f t="shared" si="17"/>
        <v>43453</v>
      </c>
      <c r="AN46" s="7" t="str">
        <f t="shared" si="12"/>
        <v>Không xác định</v>
      </c>
      <c r="AO46" s="5"/>
      <c r="AP46" s="7"/>
      <c r="AQ46" s="16"/>
    </row>
    <row r="47" spans="1:50" ht="14.5" x14ac:dyDescent="0.35">
      <c r="A47" s="12">
        <f>IF(E47="","",SUBTOTAL(3,$B$2:B47))</f>
        <v>46</v>
      </c>
      <c r="B47" s="5">
        <v>43496</v>
      </c>
      <c r="C47" s="4" t="s">
        <v>45</v>
      </c>
      <c r="D47" s="4">
        <v>1059</v>
      </c>
      <c r="E47" s="6" t="s">
        <v>143</v>
      </c>
      <c r="F47" s="6" t="s">
        <v>47</v>
      </c>
      <c r="G47" s="7" t="s">
        <v>76</v>
      </c>
      <c r="H47" s="6" t="s">
        <v>144</v>
      </c>
      <c r="I47" s="4">
        <v>25</v>
      </c>
      <c r="J47" s="4">
        <v>12</v>
      </c>
      <c r="K47" s="4">
        <v>1989</v>
      </c>
      <c r="L47" s="6">
        <f t="shared" si="0"/>
        <v>32867</v>
      </c>
      <c r="M47" s="4">
        <f t="shared" si="13"/>
        <v>29</v>
      </c>
      <c r="N47" s="6" t="str">
        <f t="shared" si="1"/>
        <v>&lt;30</v>
      </c>
      <c r="O47" s="4">
        <v>1</v>
      </c>
      <c r="P47" s="6" t="str">
        <f t="shared" si="2"/>
        <v>Nam</v>
      </c>
      <c r="Q47" s="6" t="str">
        <f t="shared" si="3"/>
        <v>Ông</v>
      </c>
      <c r="R47" s="7" t="s">
        <v>72</v>
      </c>
      <c r="S47" s="6" t="s">
        <v>323</v>
      </c>
      <c r="T47" s="6" t="s">
        <v>324</v>
      </c>
      <c r="U47" s="6" t="s">
        <v>280</v>
      </c>
      <c r="V47" s="6" t="str">
        <f t="shared" si="14"/>
        <v>Hòa Bình  -  Hữu Lũng  -  Lạng Sơn</v>
      </c>
      <c r="W47" s="6" t="s">
        <v>145</v>
      </c>
      <c r="X47" s="6" t="s">
        <v>65</v>
      </c>
      <c r="Y47" s="4">
        <f t="shared" si="4"/>
        <v>27</v>
      </c>
      <c r="Z47" s="7" t="str">
        <f t="shared" si="5"/>
        <v>Từ 24 - 36 tháng</v>
      </c>
      <c r="AA47" s="5">
        <v>42672</v>
      </c>
      <c r="AB47" s="4" t="s">
        <v>66</v>
      </c>
      <c r="AC47" s="8">
        <f t="shared" si="6"/>
        <v>42731</v>
      </c>
      <c r="AD47" s="5" t="s">
        <v>53</v>
      </c>
      <c r="AE47" s="4">
        <v>1</v>
      </c>
      <c r="AF47" s="7" t="str">
        <f t="shared" si="7"/>
        <v>12 tháng</v>
      </c>
      <c r="AG47" s="5">
        <f t="shared" si="8"/>
        <v>42732</v>
      </c>
      <c r="AH47" s="5">
        <f t="shared" si="9"/>
        <v>43096</v>
      </c>
      <c r="AI47" s="9">
        <v>1</v>
      </c>
      <c r="AJ47" s="7" t="str">
        <f t="shared" si="15"/>
        <v>12 tháng</v>
      </c>
      <c r="AK47" s="5">
        <f t="shared" si="10"/>
        <v>43097</v>
      </c>
      <c r="AL47" s="5">
        <f t="shared" si="16"/>
        <v>43461</v>
      </c>
      <c r="AM47" s="5">
        <f t="shared" si="17"/>
        <v>43462</v>
      </c>
      <c r="AN47" s="7" t="str">
        <f t="shared" si="12"/>
        <v>Không xác định</v>
      </c>
      <c r="AO47" s="5"/>
      <c r="AP47" s="7"/>
      <c r="AQ47" s="16"/>
    </row>
    <row r="48" spans="1:50" ht="14.5" x14ac:dyDescent="0.35">
      <c r="A48" s="12">
        <f>IF(E48="","",SUBTOTAL(3,$B$2:B48))</f>
        <v>47</v>
      </c>
      <c r="B48" s="5">
        <v>43496</v>
      </c>
      <c r="C48" s="4" t="s">
        <v>45</v>
      </c>
      <c r="D48" s="4">
        <v>1060</v>
      </c>
      <c r="E48" s="6" t="s">
        <v>146</v>
      </c>
      <c r="F48" s="6" t="s">
        <v>96</v>
      </c>
      <c r="G48" s="7" t="s">
        <v>104</v>
      </c>
      <c r="H48" s="6" t="s">
        <v>147</v>
      </c>
      <c r="I48" s="4">
        <v>26</v>
      </c>
      <c r="J48" s="4">
        <v>8</v>
      </c>
      <c r="K48" s="4">
        <v>1990</v>
      </c>
      <c r="L48" s="6">
        <f t="shared" si="0"/>
        <v>33111</v>
      </c>
      <c r="M48" s="4">
        <f t="shared" si="13"/>
        <v>28</v>
      </c>
      <c r="N48" s="6" t="str">
        <f t="shared" si="1"/>
        <v>&lt;30</v>
      </c>
      <c r="O48" s="4">
        <v>2</v>
      </c>
      <c r="P48" s="6" t="str">
        <f t="shared" si="2"/>
        <v>Nữ</v>
      </c>
      <c r="Q48" s="6" t="str">
        <f t="shared" si="3"/>
        <v>Bà</v>
      </c>
      <c r="R48" s="7" t="s">
        <v>50</v>
      </c>
      <c r="S48" s="6" t="s">
        <v>325</v>
      </c>
      <c r="T48" s="6" t="s">
        <v>260</v>
      </c>
      <c r="U48" s="6" t="s">
        <v>255</v>
      </c>
      <c r="V48" s="6" t="str">
        <f t="shared" si="14"/>
        <v>Tuấn Mậu  -  Sơn Động  -  Bắc Giang</v>
      </c>
      <c r="W48" s="6" t="s">
        <v>51</v>
      </c>
      <c r="X48" s="6" t="s">
        <v>65</v>
      </c>
      <c r="Y48" s="4">
        <f t="shared" si="4"/>
        <v>26</v>
      </c>
      <c r="Z48" s="7" t="str">
        <f t="shared" si="5"/>
        <v>Từ 24 - 36 tháng</v>
      </c>
      <c r="AA48" s="5">
        <v>42678</v>
      </c>
      <c r="AB48" s="4" t="s">
        <v>66</v>
      </c>
      <c r="AC48" s="8">
        <f t="shared" si="6"/>
        <v>42737</v>
      </c>
      <c r="AD48" s="5" t="s">
        <v>53</v>
      </c>
      <c r="AE48" s="4">
        <v>1</v>
      </c>
      <c r="AF48" s="7" t="str">
        <f t="shared" si="7"/>
        <v>12 tháng</v>
      </c>
      <c r="AG48" s="5">
        <f t="shared" si="8"/>
        <v>42738</v>
      </c>
      <c r="AH48" s="5">
        <f t="shared" si="9"/>
        <v>43102</v>
      </c>
      <c r="AI48" s="9">
        <v>2</v>
      </c>
      <c r="AJ48" s="7" t="str">
        <f t="shared" si="15"/>
        <v>24 tháng</v>
      </c>
      <c r="AK48" s="5">
        <f t="shared" si="10"/>
        <v>43103</v>
      </c>
      <c r="AL48" s="5">
        <f t="shared" si="16"/>
        <v>43832</v>
      </c>
      <c r="AM48" s="5" t="str">
        <f t="shared" si="17"/>
        <v/>
      </c>
      <c r="AN48" s="7" t="str">
        <f t="shared" si="12"/>
        <v>24 tháng</v>
      </c>
      <c r="AO48" s="5"/>
      <c r="AP48" s="7"/>
      <c r="AQ48" s="16"/>
    </row>
    <row r="49" spans="1:43" ht="14.5" x14ac:dyDescent="0.35">
      <c r="A49" s="12">
        <f>IF(E49="","",SUBTOTAL(3,$B$2:B49))</f>
        <v>48</v>
      </c>
      <c r="B49" s="5">
        <v>43496</v>
      </c>
      <c r="C49" s="4" t="s">
        <v>45</v>
      </c>
      <c r="D49" s="4">
        <v>1061</v>
      </c>
      <c r="E49" s="6" t="s">
        <v>148</v>
      </c>
      <c r="F49" s="6" t="s">
        <v>112</v>
      </c>
      <c r="G49" s="7" t="s">
        <v>104</v>
      </c>
      <c r="H49" s="6" t="s">
        <v>147</v>
      </c>
      <c r="I49" s="4">
        <v>30</v>
      </c>
      <c r="J49" s="4">
        <v>3</v>
      </c>
      <c r="K49" s="4">
        <v>1992</v>
      </c>
      <c r="L49" s="6">
        <f t="shared" si="0"/>
        <v>33693</v>
      </c>
      <c r="M49" s="4">
        <f t="shared" si="13"/>
        <v>26</v>
      </c>
      <c r="N49" s="6" t="str">
        <f t="shared" si="1"/>
        <v>&lt;30</v>
      </c>
      <c r="O49" s="4">
        <v>1</v>
      </c>
      <c r="P49" s="6" t="str">
        <f t="shared" si="2"/>
        <v>Nam</v>
      </c>
      <c r="Q49" s="6" t="str">
        <f t="shared" si="3"/>
        <v>Ông</v>
      </c>
      <c r="R49" s="7" t="s">
        <v>50</v>
      </c>
      <c r="S49" s="6" t="s">
        <v>295</v>
      </c>
      <c r="T49" s="6" t="s">
        <v>272</v>
      </c>
      <c r="U49" s="6" t="s">
        <v>269</v>
      </c>
      <c r="V49" s="6" t="str">
        <f t="shared" si="14"/>
        <v>Tân Hồng  -  Từ Sơn  -  Bắc Ninh</v>
      </c>
      <c r="W49" s="6" t="s">
        <v>145</v>
      </c>
      <c r="X49" s="6" t="s">
        <v>65</v>
      </c>
      <c r="Y49" s="4">
        <f t="shared" si="4"/>
        <v>26</v>
      </c>
      <c r="Z49" s="7" t="str">
        <f t="shared" si="5"/>
        <v>Từ 24 - 36 tháng</v>
      </c>
      <c r="AA49" s="5">
        <v>42683</v>
      </c>
      <c r="AB49" s="4" t="s">
        <v>66</v>
      </c>
      <c r="AC49" s="8">
        <f t="shared" si="6"/>
        <v>42742</v>
      </c>
      <c r="AD49" s="5" t="s">
        <v>53</v>
      </c>
      <c r="AE49" s="4">
        <v>1</v>
      </c>
      <c r="AF49" s="7" t="str">
        <f t="shared" si="7"/>
        <v>12 tháng</v>
      </c>
      <c r="AG49" s="5">
        <f t="shared" si="8"/>
        <v>42743</v>
      </c>
      <c r="AH49" s="5">
        <f t="shared" si="9"/>
        <v>43107</v>
      </c>
      <c r="AI49" s="9">
        <v>1</v>
      </c>
      <c r="AJ49" s="7" t="str">
        <f t="shared" si="15"/>
        <v>12 tháng</v>
      </c>
      <c r="AK49" s="5">
        <f t="shared" si="10"/>
        <v>43108</v>
      </c>
      <c r="AL49" s="5">
        <f t="shared" si="16"/>
        <v>43472</v>
      </c>
      <c r="AM49" s="5">
        <f t="shared" si="17"/>
        <v>43473</v>
      </c>
      <c r="AN49" s="7" t="str">
        <f t="shared" si="12"/>
        <v>Không xác định</v>
      </c>
      <c r="AO49" s="5"/>
      <c r="AP49" s="7"/>
      <c r="AQ49" s="16"/>
    </row>
    <row r="50" spans="1:43" ht="14.5" x14ac:dyDescent="0.35">
      <c r="A50" s="12">
        <f>IF(E50="","",SUBTOTAL(3,$B$2:B50))</f>
        <v>49</v>
      </c>
      <c r="B50" s="5">
        <v>43496</v>
      </c>
      <c r="C50" s="4" t="s">
        <v>45</v>
      </c>
      <c r="D50" s="4">
        <v>1062</v>
      </c>
      <c r="E50" s="6" t="s">
        <v>130</v>
      </c>
      <c r="F50" s="6" t="s">
        <v>112</v>
      </c>
      <c r="G50" s="7" t="s">
        <v>104</v>
      </c>
      <c r="H50" s="6" t="s">
        <v>105</v>
      </c>
      <c r="I50" s="4">
        <v>11</v>
      </c>
      <c r="J50" s="4">
        <v>12</v>
      </c>
      <c r="K50" s="4">
        <v>1991</v>
      </c>
      <c r="L50" s="6">
        <f t="shared" si="0"/>
        <v>33583</v>
      </c>
      <c r="M50" s="4">
        <f t="shared" si="13"/>
        <v>27</v>
      </c>
      <c r="N50" s="6" t="str">
        <f t="shared" si="1"/>
        <v>&lt;30</v>
      </c>
      <c r="O50" s="4">
        <v>1</v>
      </c>
      <c r="P50" s="6" t="str">
        <f t="shared" si="2"/>
        <v>Nam</v>
      </c>
      <c r="Q50" s="6" t="str">
        <f t="shared" si="3"/>
        <v>Ông</v>
      </c>
      <c r="R50" s="7" t="s">
        <v>50</v>
      </c>
      <c r="S50" s="6" t="s">
        <v>326</v>
      </c>
      <c r="T50" s="6" t="s">
        <v>327</v>
      </c>
      <c r="U50" s="6" t="s">
        <v>269</v>
      </c>
      <c r="V50" s="6" t="str">
        <f t="shared" si="14"/>
        <v>Thị Cầu  -  TP. Bắc Ninh  -  Bắc Ninh</v>
      </c>
      <c r="W50" s="6" t="s">
        <v>78</v>
      </c>
      <c r="X50" s="6" t="s">
        <v>65</v>
      </c>
      <c r="Y50" s="4">
        <f t="shared" si="4"/>
        <v>26</v>
      </c>
      <c r="Z50" s="7" t="str">
        <f t="shared" si="5"/>
        <v>Từ 24 - 36 tháng</v>
      </c>
      <c r="AA50" s="5">
        <v>42689</v>
      </c>
      <c r="AB50" s="4" t="s">
        <v>66</v>
      </c>
      <c r="AC50" s="8">
        <f t="shared" si="6"/>
        <v>42748</v>
      </c>
      <c r="AD50" s="5" t="s">
        <v>53</v>
      </c>
      <c r="AE50" s="4">
        <v>1</v>
      </c>
      <c r="AF50" s="7" t="str">
        <f t="shared" si="7"/>
        <v>12 tháng</v>
      </c>
      <c r="AG50" s="5">
        <f t="shared" si="8"/>
        <v>42749</v>
      </c>
      <c r="AH50" s="5">
        <f t="shared" si="9"/>
        <v>43113</v>
      </c>
      <c r="AI50" s="9">
        <v>1</v>
      </c>
      <c r="AJ50" s="7" t="str">
        <f t="shared" si="15"/>
        <v>12 tháng</v>
      </c>
      <c r="AK50" s="5">
        <f t="shared" si="10"/>
        <v>43114</v>
      </c>
      <c r="AL50" s="5">
        <f t="shared" si="16"/>
        <v>43478</v>
      </c>
      <c r="AM50" s="5">
        <f t="shared" si="17"/>
        <v>43479</v>
      </c>
      <c r="AN50" s="7" t="str">
        <f t="shared" si="12"/>
        <v>Không xác định</v>
      </c>
      <c r="AO50" s="5">
        <v>43479</v>
      </c>
      <c r="AP50" s="7" t="s">
        <v>149</v>
      </c>
      <c r="AQ50" s="16"/>
    </row>
    <row r="51" spans="1:43" ht="14.5" x14ac:dyDescent="0.35">
      <c r="A51" s="12">
        <f>IF(E51="","",SUBTOTAL(3,$B$2:B51))</f>
        <v>50</v>
      </c>
      <c r="B51" s="5">
        <v>43496</v>
      </c>
      <c r="C51" s="4" t="s">
        <v>45</v>
      </c>
      <c r="D51" s="4">
        <v>1063</v>
      </c>
      <c r="E51" s="6" t="s">
        <v>150</v>
      </c>
      <c r="F51" s="6" t="s">
        <v>112</v>
      </c>
      <c r="G51" s="7" t="s">
        <v>61</v>
      </c>
      <c r="H51" s="6" t="s">
        <v>62</v>
      </c>
      <c r="I51" s="4">
        <v>7</v>
      </c>
      <c r="J51" s="4">
        <v>4</v>
      </c>
      <c r="K51" s="4">
        <v>1993</v>
      </c>
      <c r="L51" s="6">
        <f t="shared" si="0"/>
        <v>34066</v>
      </c>
      <c r="M51" s="4">
        <f t="shared" si="13"/>
        <v>25</v>
      </c>
      <c r="N51" s="6" t="str">
        <f t="shared" si="1"/>
        <v>&lt;30</v>
      </c>
      <c r="O51" s="4">
        <v>2</v>
      </c>
      <c r="P51" s="6" t="str">
        <f t="shared" si="2"/>
        <v>Nữ</v>
      </c>
      <c r="Q51" s="6" t="str">
        <f t="shared" si="3"/>
        <v>Bà</v>
      </c>
      <c r="R51" s="7" t="s">
        <v>50</v>
      </c>
      <c r="S51" s="6" t="s">
        <v>322</v>
      </c>
      <c r="T51" s="6" t="s">
        <v>274</v>
      </c>
      <c r="U51" s="6" t="s">
        <v>266</v>
      </c>
      <c r="V51" s="6" t="str">
        <f t="shared" si="14"/>
        <v>Dục Tú  -  Đông Anh  -  Hà Nội</v>
      </c>
      <c r="W51" s="6" t="s">
        <v>151</v>
      </c>
      <c r="X51" s="6" t="s">
        <v>65</v>
      </c>
      <c r="Y51" s="4">
        <f t="shared" si="4"/>
        <v>26</v>
      </c>
      <c r="Z51" s="7" t="str">
        <f t="shared" si="5"/>
        <v>Từ 24 - 36 tháng</v>
      </c>
      <c r="AA51" s="5">
        <v>42694</v>
      </c>
      <c r="AB51" s="4" t="s">
        <v>66</v>
      </c>
      <c r="AC51" s="8">
        <f t="shared" si="6"/>
        <v>42753</v>
      </c>
      <c r="AD51" s="5" t="s">
        <v>53</v>
      </c>
      <c r="AE51" s="4">
        <v>1</v>
      </c>
      <c r="AF51" s="7" t="str">
        <f t="shared" si="7"/>
        <v>12 tháng</v>
      </c>
      <c r="AG51" s="5">
        <f t="shared" si="8"/>
        <v>42754</v>
      </c>
      <c r="AH51" s="5">
        <f t="shared" si="9"/>
        <v>43118</v>
      </c>
      <c r="AI51" s="9">
        <v>4</v>
      </c>
      <c r="AJ51" s="7" t="str">
        <f t="shared" si="15"/>
        <v>Không xác định</v>
      </c>
      <c r="AK51" s="5">
        <f t="shared" si="10"/>
        <v>43119</v>
      </c>
      <c r="AL51" s="5" t="str">
        <f t="shared" si="16"/>
        <v/>
      </c>
      <c r="AM51" s="5">
        <f t="shared" si="17"/>
        <v>43119</v>
      </c>
      <c r="AN51" s="7" t="str">
        <f t="shared" si="12"/>
        <v>Không xác định</v>
      </c>
      <c r="AO51" s="5"/>
      <c r="AP51" s="7"/>
      <c r="AQ51" s="16"/>
    </row>
    <row r="52" spans="1:43" ht="14.5" x14ac:dyDescent="0.35">
      <c r="A52" s="12">
        <f>IF(E52="","",SUBTOTAL(3,$B$2:B52))</f>
        <v>51</v>
      </c>
      <c r="B52" s="5">
        <v>43496</v>
      </c>
      <c r="C52" s="4" t="s">
        <v>45</v>
      </c>
      <c r="D52" s="4">
        <v>1064</v>
      </c>
      <c r="E52" s="6" t="s">
        <v>152</v>
      </c>
      <c r="F52" s="6" t="s">
        <v>96</v>
      </c>
      <c r="G52" s="7" t="s">
        <v>104</v>
      </c>
      <c r="H52" s="6" t="s">
        <v>105</v>
      </c>
      <c r="I52" s="4">
        <v>16</v>
      </c>
      <c r="J52" s="4">
        <v>10</v>
      </c>
      <c r="K52" s="4">
        <v>1993</v>
      </c>
      <c r="L52" s="6">
        <f t="shared" si="0"/>
        <v>34258</v>
      </c>
      <c r="M52" s="4">
        <f t="shared" si="13"/>
        <v>25</v>
      </c>
      <c r="N52" s="6" t="str">
        <f t="shared" si="1"/>
        <v>&lt;30</v>
      </c>
      <c r="O52" s="4">
        <v>1</v>
      </c>
      <c r="P52" s="6" t="str">
        <f t="shared" si="2"/>
        <v>Nam</v>
      </c>
      <c r="Q52" s="6" t="str">
        <f t="shared" si="3"/>
        <v>Ông</v>
      </c>
      <c r="R52" s="7" t="s">
        <v>63</v>
      </c>
      <c r="S52" s="6" t="s">
        <v>328</v>
      </c>
      <c r="T52" s="6" t="s">
        <v>329</v>
      </c>
      <c r="U52" s="6" t="s">
        <v>255</v>
      </c>
      <c r="V52" s="6" t="str">
        <f t="shared" si="14"/>
        <v>Liên Chung  -  Tân Yên  -  Bắc Giang</v>
      </c>
      <c r="W52" s="6" t="s">
        <v>145</v>
      </c>
      <c r="X52" s="6" t="s">
        <v>106</v>
      </c>
      <c r="Y52" s="4">
        <f t="shared" si="4"/>
        <v>26</v>
      </c>
      <c r="Z52" s="7" t="str">
        <f t="shared" si="5"/>
        <v>Từ 24 - 36 tháng</v>
      </c>
      <c r="AA52" s="5">
        <v>42696</v>
      </c>
      <c r="AB52" s="4" t="s">
        <v>66</v>
      </c>
      <c r="AC52" s="8">
        <f t="shared" si="6"/>
        <v>42755</v>
      </c>
      <c r="AD52" s="5" t="s">
        <v>53</v>
      </c>
      <c r="AE52" s="4">
        <v>1</v>
      </c>
      <c r="AF52" s="7" t="str">
        <f t="shared" si="7"/>
        <v>12 tháng</v>
      </c>
      <c r="AG52" s="5">
        <f t="shared" si="8"/>
        <v>42756</v>
      </c>
      <c r="AH52" s="5">
        <f t="shared" si="9"/>
        <v>43120</v>
      </c>
      <c r="AI52" s="9">
        <v>2</v>
      </c>
      <c r="AJ52" s="7" t="str">
        <f t="shared" si="15"/>
        <v>24 tháng</v>
      </c>
      <c r="AK52" s="5">
        <f t="shared" si="10"/>
        <v>43121</v>
      </c>
      <c r="AL52" s="5">
        <f t="shared" si="16"/>
        <v>43850</v>
      </c>
      <c r="AM52" s="5" t="str">
        <f t="shared" si="17"/>
        <v/>
      </c>
      <c r="AN52" s="7" t="str">
        <f t="shared" si="12"/>
        <v>24 tháng</v>
      </c>
      <c r="AO52" s="5"/>
      <c r="AP52" s="7"/>
      <c r="AQ52" s="16"/>
    </row>
    <row r="53" spans="1:43" ht="14.5" x14ac:dyDescent="0.35">
      <c r="A53" s="12">
        <f>IF(E53="","",SUBTOTAL(3,$B$2:B53))</f>
        <v>52</v>
      </c>
      <c r="B53" s="5">
        <v>43496</v>
      </c>
      <c r="C53" s="4" t="s">
        <v>45</v>
      </c>
      <c r="D53" s="4">
        <v>1065</v>
      </c>
      <c r="E53" s="6" t="s">
        <v>153</v>
      </c>
      <c r="F53" s="6" t="s">
        <v>82</v>
      </c>
      <c r="G53" s="7" t="s">
        <v>98</v>
      </c>
      <c r="H53" s="6" t="s">
        <v>110</v>
      </c>
      <c r="I53" s="4">
        <v>2</v>
      </c>
      <c r="J53" s="4">
        <v>8</v>
      </c>
      <c r="K53" s="4">
        <v>1989</v>
      </c>
      <c r="L53" s="6">
        <f t="shared" si="0"/>
        <v>32722</v>
      </c>
      <c r="M53" s="4">
        <f t="shared" si="13"/>
        <v>29</v>
      </c>
      <c r="N53" s="6" t="str">
        <f t="shared" si="1"/>
        <v>&lt;30</v>
      </c>
      <c r="O53" s="4">
        <v>2</v>
      </c>
      <c r="P53" s="6" t="str">
        <f t="shared" si="2"/>
        <v>Nữ</v>
      </c>
      <c r="Q53" s="6" t="str">
        <f t="shared" si="3"/>
        <v>Bà</v>
      </c>
      <c r="R53" s="7" t="s">
        <v>50</v>
      </c>
      <c r="S53" s="6" t="s">
        <v>330</v>
      </c>
      <c r="T53" s="6" t="s">
        <v>331</v>
      </c>
      <c r="U53" s="6" t="s">
        <v>304</v>
      </c>
      <c r="V53" s="6" t="str">
        <f t="shared" si="14"/>
        <v>Lê Lợi  -  Chí Linh  -  Hải Dương</v>
      </c>
      <c r="W53" s="6" t="s">
        <v>51</v>
      </c>
      <c r="X53" s="6" t="s">
        <v>100</v>
      </c>
      <c r="Y53" s="4">
        <f t="shared" si="4"/>
        <v>26</v>
      </c>
      <c r="Z53" s="7" t="str">
        <f t="shared" si="5"/>
        <v>Từ 24 - 36 tháng</v>
      </c>
      <c r="AA53" s="5">
        <v>42699</v>
      </c>
      <c r="AB53" s="4" t="s">
        <v>66</v>
      </c>
      <c r="AC53" s="8">
        <f t="shared" si="6"/>
        <v>42758</v>
      </c>
      <c r="AD53" s="5" t="s">
        <v>53</v>
      </c>
      <c r="AE53" s="4">
        <v>1</v>
      </c>
      <c r="AF53" s="7" t="str">
        <f t="shared" si="7"/>
        <v>12 tháng</v>
      </c>
      <c r="AG53" s="5">
        <f t="shared" si="8"/>
        <v>42759</v>
      </c>
      <c r="AH53" s="5">
        <f t="shared" si="9"/>
        <v>43123</v>
      </c>
      <c r="AI53" s="9">
        <v>1</v>
      </c>
      <c r="AJ53" s="7" t="str">
        <f t="shared" si="15"/>
        <v>12 tháng</v>
      </c>
      <c r="AK53" s="5">
        <f t="shared" si="10"/>
        <v>43124</v>
      </c>
      <c r="AL53" s="5">
        <f t="shared" si="16"/>
        <v>43488</v>
      </c>
      <c r="AM53" s="5">
        <f t="shared" si="17"/>
        <v>43489</v>
      </c>
      <c r="AN53" s="7" t="str">
        <f t="shared" si="12"/>
        <v>Không xác định</v>
      </c>
      <c r="AO53" s="5"/>
      <c r="AP53" s="7"/>
      <c r="AQ53" s="16"/>
    </row>
    <row r="54" spans="1:43" ht="14.5" x14ac:dyDescent="0.35">
      <c r="A54" s="12">
        <f>IF(E54="","",SUBTOTAL(3,$B$2:B54))</f>
        <v>53</v>
      </c>
      <c r="B54" s="5">
        <v>43496</v>
      </c>
      <c r="C54" s="4" t="s">
        <v>45</v>
      </c>
      <c r="D54" s="4">
        <v>1066</v>
      </c>
      <c r="E54" s="6" t="s">
        <v>154</v>
      </c>
      <c r="F54" s="6" t="s">
        <v>47</v>
      </c>
      <c r="G54" s="7" t="s">
        <v>93</v>
      </c>
      <c r="H54" s="6" t="s">
        <v>94</v>
      </c>
      <c r="I54" s="4">
        <v>21</v>
      </c>
      <c r="J54" s="4">
        <v>8</v>
      </c>
      <c r="K54" s="4">
        <v>1990</v>
      </c>
      <c r="L54" s="6">
        <f t="shared" si="0"/>
        <v>33106</v>
      </c>
      <c r="M54" s="4">
        <f t="shared" si="13"/>
        <v>28</v>
      </c>
      <c r="N54" s="6" t="str">
        <f t="shared" si="1"/>
        <v>&lt;30</v>
      </c>
      <c r="O54" s="4">
        <v>2</v>
      </c>
      <c r="P54" s="6" t="str">
        <f t="shared" si="2"/>
        <v>Nữ</v>
      </c>
      <c r="Q54" s="6" t="str">
        <f t="shared" si="3"/>
        <v>Bà</v>
      </c>
      <c r="R54" s="7" t="s">
        <v>63</v>
      </c>
      <c r="S54" s="6" t="s">
        <v>332</v>
      </c>
      <c r="T54" s="6" t="s">
        <v>268</v>
      </c>
      <c r="U54" s="6" t="s">
        <v>269</v>
      </c>
      <c r="V54" s="6" t="str">
        <f t="shared" si="14"/>
        <v>Hiên Vân  -  Tiên Du  -  Bắc Ninh</v>
      </c>
      <c r="W54" s="6" t="s">
        <v>51</v>
      </c>
      <c r="X54" s="6" t="s">
        <v>65</v>
      </c>
      <c r="Y54" s="4">
        <f t="shared" si="4"/>
        <v>26</v>
      </c>
      <c r="Z54" s="7" t="str">
        <f t="shared" si="5"/>
        <v>Từ 24 - 36 tháng</v>
      </c>
      <c r="AA54" s="5">
        <v>42703</v>
      </c>
      <c r="AB54" s="4" t="s">
        <v>117</v>
      </c>
      <c r="AC54" s="8">
        <f t="shared" si="6"/>
        <v>42732</v>
      </c>
      <c r="AD54" s="5" t="s">
        <v>53</v>
      </c>
      <c r="AE54" s="4">
        <v>4</v>
      </c>
      <c r="AF54" s="7" t="str">
        <f t="shared" si="7"/>
        <v>Không xác định</v>
      </c>
      <c r="AG54" s="5">
        <f t="shared" si="8"/>
        <v>42733</v>
      </c>
      <c r="AH54" s="5" t="str">
        <f t="shared" si="9"/>
        <v/>
      </c>
      <c r="AI54" s="9"/>
      <c r="AJ54" s="7" t="str">
        <f t="shared" si="15"/>
        <v/>
      </c>
      <c r="AK54" s="5" t="str">
        <f t="shared" si="10"/>
        <v/>
      </c>
      <c r="AL54" s="5" t="str">
        <f t="shared" si="16"/>
        <v/>
      </c>
      <c r="AM54" s="5">
        <f t="shared" si="17"/>
        <v>42733</v>
      </c>
      <c r="AN54" s="7" t="str">
        <f t="shared" si="12"/>
        <v>Không xác định</v>
      </c>
      <c r="AO54" s="5"/>
      <c r="AP54" s="7"/>
      <c r="AQ54" s="16"/>
    </row>
    <row r="55" spans="1:43" ht="14.5" x14ac:dyDescent="0.35">
      <c r="A55" s="12">
        <f>IF(E55="","",SUBTOTAL(3,$B$2:B55))</f>
        <v>54</v>
      </c>
      <c r="B55" s="5">
        <v>43496</v>
      </c>
      <c r="C55" s="4" t="s">
        <v>45</v>
      </c>
      <c r="D55" s="4">
        <v>1067</v>
      </c>
      <c r="E55" s="6" t="s">
        <v>97</v>
      </c>
      <c r="F55" s="6" t="s">
        <v>47</v>
      </c>
      <c r="G55" s="7" t="s">
        <v>70</v>
      </c>
      <c r="H55" s="6" t="s">
        <v>71</v>
      </c>
      <c r="I55" s="4">
        <v>9</v>
      </c>
      <c r="J55" s="4">
        <v>1</v>
      </c>
      <c r="K55" s="4">
        <v>1992</v>
      </c>
      <c r="L55" s="6">
        <f t="shared" si="0"/>
        <v>33612</v>
      </c>
      <c r="M55" s="4">
        <f t="shared" si="13"/>
        <v>27</v>
      </c>
      <c r="N55" s="6" t="str">
        <f t="shared" si="1"/>
        <v>&lt;30</v>
      </c>
      <c r="O55" s="4">
        <v>1</v>
      </c>
      <c r="P55" s="6" t="str">
        <f t="shared" si="2"/>
        <v>Nam</v>
      </c>
      <c r="Q55" s="6" t="str">
        <f t="shared" si="3"/>
        <v>Ông</v>
      </c>
      <c r="R55" s="7" t="s">
        <v>63</v>
      </c>
      <c r="S55" s="6" t="s">
        <v>333</v>
      </c>
      <c r="T55" s="6" t="s">
        <v>324</v>
      </c>
      <c r="U55" s="6" t="s">
        <v>280</v>
      </c>
      <c r="V55" s="6" t="str">
        <f t="shared" si="14"/>
        <v>Thanh Sơn  -  Hữu Lũng  -  Lạng Sơn</v>
      </c>
      <c r="W55" s="6" t="s">
        <v>145</v>
      </c>
      <c r="X55" s="6" t="s">
        <v>65</v>
      </c>
      <c r="Y55" s="4">
        <f t="shared" si="4"/>
        <v>25</v>
      </c>
      <c r="Z55" s="7" t="str">
        <f t="shared" si="5"/>
        <v>Từ 24 - 36 tháng</v>
      </c>
      <c r="AA55" s="5">
        <v>42708</v>
      </c>
      <c r="AB55" s="4" t="s">
        <v>66</v>
      </c>
      <c r="AC55" s="8">
        <f t="shared" si="6"/>
        <v>42767</v>
      </c>
      <c r="AD55" s="5" t="s">
        <v>53</v>
      </c>
      <c r="AE55" s="4">
        <v>3</v>
      </c>
      <c r="AF55" s="7" t="str">
        <f t="shared" si="7"/>
        <v>36 tháng</v>
      </c>
      <c r="AG55" s="5">
        <f t="shared" si="8"/>
        <v>42768</v>
      </c>
      <c r="AH55" s="5">
        <f t="shared" si="9"/>
        <v>43862</v>
      </c>
      <c r="AI55" s="9"/>
      <c r="AJ55" s="7" t="str">
        <f t="shared" si="15"/>
        <v/>
      </c>
      <c r="AK55" s="5" t="str">
        <f t="shared" si="10"/>
        <v/>
      </c>
      <c r="AL55" s="5" t="str">
        <f t="shared" si="16"/>
        <v/>
      </c>
      <c r="AM55" s="5" t="str">
        <f t="shared" si="17"/>
        <v/>
      </c>
      <c r="AN55" s="7" t="str">
        <f t="shared" si="12"/>
        <v>36 tháng</v>
      </c>
      <c r="AO55" s="5"/>
      <c r="AP55" s="7"/>
      <c r="AQ55" s="16"/>
    </row>
    <row r="56" spans="1:43" ht="14.5" x14ac:dyDescent="0.35">
      <c r="A56" s="12">
        <f>IF(E56="","",SUBTOTAL(3,$B$2:B56))</f>
        <v>55</v>
      </c>
      <c r="B56" s="5">
        <v>43496</v>
      </c>
      <c r="C56" s="4" t="s">
        <v>45</v>
      </c>
      <c r="D56" s="4">
        <v>1068</v>
      </c>
      <c r="E56" s="6" t="s">
        <v>155</v>
      </c>
      <c r="F56" s="6" t="s">
        <v>47</v>
      </c>
      <c r="G56" s="7" t="s">
        <v>156</v>
      </c>
      <c r="H56" s="6" t="s">
        <v>157</v>
      </c>
      <c r="I56" s="4">
        <v>9</v>
      </c>
      <c r="J56" s="4">
        <v>11</v>
      </c>
      <c r="K56" s="4">
        <v>1988</v>
      </c>
      <c r="L56" s="6">
        <f t="shared" si="0"/>
        <v>32456</v>
      </c>
      <c r="M56" s="4">
        <f t="shared" si="13"/>
        <v>30</v>
      </c>
      <c r="N56" s="6" t="str">
        <f t="shared" si="1"/>
        <v>30 - 45</v>
      </c>
      <c r="O56" s="4">
        <v>2</v>
      </c>
      <c r="P56" s="6" t="str">
        <f t="shared" si="2"/>
        <v>Nữ</v>
      </c>
      <c r="Q56" s="6" t="str">
        <f t="shared" si="3"/>
        <v>Bà</v>
      </c>
      <c r="R56" s="7" t="s">
        <v>50</v>
      </c>
      <c r="S56" s="6" t="s">
        <v>316</v>
      </c>
      <c r="T56" s="6" t="s">
        <v>317</v>
      </c>
      <c r="U56" s="6" t="s">
        <v>280</v>
      </c>
      <c r="V56" s="6" t="str">
        <f t="shared" si="14"/>
        <v>Thiện Thuật  -  Bình Gia  -  Lạng Sơn</v>
      </c>
      <c r="W56" s="6" t="s">
        <v>145</v>
      </c>
      <c r="X56" s="6" t="s">
        <v>65</v>
      </c>
      <c r="Y56" s="4">
        <f t="shared" si="4"/>
        <v>25</v>
      </c>
      <c r="Z56" s="7" t="str">
        <f t="shared" si="5"/>
        <v>Từ 24 - 36 tháng</v>
      </c>
      <c r="AA56" s="5">
        <v>42714</v>
      </c>
      <c r="AB56" s="4" t="s">
        <v>66</v>
      </c>
      <c r="AC56" s="8">
        <f t="shared" si="6"/>
        <v>42773</v>
      </c>
      <c r="AD56" s="5" t="s">
        <v>53</v>
      </c>
      <c r="AE56" s="4">
        <v>1</v>
      </c>
      <c r="AF56" s="7" t="str">
        <f t="shared" si="7"/>
        <v>12 tháng</v>
      </c>
      <c r="AG56" s="5">
        <f t="shared" si="8"/>
        <v>42774</v>
      </c>
      <c r="AH56" s="5">
        <f t="shared" si="9"/>
        <v>43138</v>
      </c>
      <c r="AI56" s="9">
        <v>1</v>
      </c>
      <c r="AJ56" s="7" t="str">
        <f t="shared" si="15"/>
        <v>12 tháng</v>
      </c>
      <c r="AK56" s="5">
        <f t="shared" si="10"/>
        <v>43139</v>
      </c>
      <c r="AL56" s="5">
        <f t="shared" si="16"/>
        <v>43503</v>
      </c>
      <c r="AM56" s="5" t="str">
        <f t="shared" si="17"/>
        <v/>
      </c>
      <c r="AN56" s="7" t="str">
        <f t="shared" si="12"/>
        <v>12 tháng</v>
      </c>
      <c r="AO56" s="5"/>
      <c r="AP56" s="7"/>
      <c r="AQ56" s="16"/>
    </row>
    <row r="57" spans="1:43" ht="14.5" x14ac:dyDescent="0.35">
      <c r="A57" s="12">
        <f>IF(E57="","",SUBTOTAL(3,$B$2:B57))</f>
        <v>56</v>
      </c>
      <c r="B57" s="5">
        <v>43496</v>
      </c>
      <c r="C57" s="4" t="s">
        <v>45</v>
      </c>
      <c r="D57" s="4">
        <v>1069</v>
      </c>
      <c r="E57" s="6" t="s">
        <v>158</v>
      </c>
      <c r="F57" s="6" t="s">
        <v>47</v>
      </c>
      <c r="G57" s="7" t="s">
        <v>156</v>
      </c>
      <c r="H57" s="6" t="s">
        <v>159</v>
      </c>
      <c r="I57" s="4">
        <v>20</v>
      </c>
      <c r="J57" s="4">
        <v>7</v>
      </c>
      <c r="K57" s="4">
        <v>1989</v>
      </c>
      <c r="L57" s="6">
        <f t="shared" si="0"/>
        <v>32709</v>
      </c>
      <c r="M57" s="4">
        <f t="shared" si="13"/>
        <v>29</v>
      </c>
      <c r="N57" s="6" t="str">
        <f t="shared" si="1"/>
        <v>&lt;30</v>
      </c>
      <c r="O57" s="4">
        <v>1</v>
      </c>
      <c r="P57" s="6" t="str">
        <f t="shared" si="2"/>
        <v>Nam</v>
      </c>
      <c r="Q57" s="6" t="str">
        <f t="shared" si="3"/>
        <v>Ông</v>
      </c>
      <c r="R57" s="7" t="s">
        <v>50</v>
      </c>
      <c r="S57" s="6" t="s">
        <v>325</v>
      </c>
      <c r="T57" s="6" t="s">
        <v>260</v>
      </c>
      <c r="U57" s="6" t="s">
        <v>255</v>
      </c>
      <c r="V57" s="6" t="str">
        <f t="shared" si="14"/>
        <v>Tuấn Mậu  -  Sơn Động  -  Bắc Giang</v>
      </c>
      <c r="W57" s="6" t="s">
        <v>51</v>
      </c>
      <c r="X57" s="6" t="s">
        <v>65</v>
      </c>
      <c r="Y57" s="4">
        <f t="shared" si="4"/>
        <v>25</v>
      </c>
      <c r="Z57" s="7" t="str">
        <f t="shared" si="5"/>
        <v>Từ 24 - 36 tháng</v>
      </c>
      <c r="AA57" s="5">
        <v>42716</v>
      </c>
      <c r="AB57" s="4" t="s">
        <v>66</v>
      </c>
      <c r="AC57" s="8">
        <f t="shared" si="6"/>
        <v>42775</v>
      </c>
      <c r="AD57" s="5" t="s">
        <v>53</v>
      </c>
      <c r="AE57" s="4">
        <v>3</v>
      </c>
      <c r="AF57" s="7" t="str">
        <f t="shared" si="7"/>
        <v>36 tháng</v>
      </c>
      <c r="AG57" s="5">
        <f t="shared" si="8"/>
        <v>42776</v>
      </c>
      <c r="AH57" s="5">
        <f t="shared" si="9"/>
        <v>43870</v>
      </c>
      <c r="AI57" s="9"/>
      <c r="AJ57" s="7" t="str">
        <f t="shared" si="15"/>
        <v/>
      </c>
      <c r="AK57" s="5" t="str">
        <f t="shared" si="10"/>
        <v/>
      </c>
      <c r="AL57" s="5" t="str">
        <f t="shared" si="16"/>
        <v/>
      </c>
      <c r="AM57" s="5" t="str">
        <f t="shared" si="17"/>
        <v/>
      </c>
      <c r="AN57" s="7" t="str">
        <f t="shared" si="12"/>
        <v>36 tháng</v>
      </c>
      <c r="AO57" s="5">
        <v>43492</v>
      </c>
      <c r="AP57" s="7" t="s">
        <v>160</v>
      </c>
      <c r="AQ57" s="16"/>
    </row>
    <row r="58" spans="1:43" ht="14.5" x14ac:dyDescent="0.35">
      <c r="A58" s="12">
        <f>IF(E58="","",SUBTOTAL(3,$B$2:B58))</f>
        <v>57</v>
      </c>
      <c r="B58" s="5">
        <v>43496</v>
      </c>
      <c r="C58" s="4" t="s">
        <v>45</v>
      </c>
      <c r="D58" s="4">
        <v>1070</v>
      </c>
      <c r="E58" s="6" t="s">
        <v>161</v>
      </c>
      <c r="F58" s="6" t="s">
        <v>47</v>
      </c>
      <c r="G58" s="7" t="s">
        <v>76</v>
      </c>
      <c r="H58" s="6" t="s">
        <v>77</v>
      </c>
      <c r="I58" s="4">
        <v>22</v>
      </c>
      <c r="J58" s="4">
        <v>8</v>
      </c>
      <c r="K58" s="4">
        <v>1994</v>
      </c>
      <c r="L58" s="6">
        <f t="shared" si="0"/>
        <v>34568</v>
      </c>
      <c r="M58" s="4">
        <f t="shared" si="13"/>
        <v>24</v>
      </c>
      <c r="N58" s="6" t="str">
        <f t="shared" si="1"/>
        <v>&lt;30</v>
      </c>
      <c r="O58" s="4">
        <v>1</v>
      </c>
      <c r="P58" s="6" t="str">
        <f t="shared" si="2"/>
        <v>Nam</v>
      </c>
      <c r="Q58" s="6" t="str">
        <f t="shared" si="3"/>
        <v>Ông</v>
      </c>
      <c r="R58" s="7" t="s">
        <v>63</v>
      </c>
      <c r="S58" s="6" t="s">
        <v>295</v>
      </c>
      <c r="T58" s="6" t="s">
        <v>296</v>
      </c>
      <c r="U58" s="6" t="s">
        <v>269</v>
      </c>
      <c r="V58" s="6" t="str">
        <f t="shared" si="14"/>
        <v>Tân Hồng  -  Tx. Từ Sơn  -  Bắc Ninh</v>
      </c>
      <c r="W58" s="6" t="s">
        <v>51</v>
      </c>
      <c r="X58" s="6" t="s">
        <v>65</v>
      </c>
      <c r="Y58" s="4">
        <f t="shared" si="4"/>
        <v>25</v>
      </c>
      <c r="Z58" s="7" t="str">
        <f t="shared" si="5"/>
        <v>Từ 24 - 36 tháng</v>
      </c>
      <c r="AA58" s="5">
        <v>42722</v>
      </c>
      <c r="AB58" s="4" t="s">
        <v>66</v>
      </c>
      <c r="AC58" s="8">
        <f t="shared" si="6"/>
        <v>42781</v>
      </c>
      <c r="AD58" s="5" t="s">
        <v>53</v>
      </c>
      <c r="AE58" s="4">
        <v>1</v>
      </c>
      <c r="AF58" s="7" t="str">
        <f t="shared" si="7"/>
        <v>12 tháng</v>
      </c>
      <c r="AG58" s="5">
        <f t="shared" si="8"/>
        <v>42782</v>
      </c>
      <c r="AH58" s="5">
        <f t="shared" si="9"/>
        <v>43146</v>
      </c>
      <c r="AI58" s="9">
        <v>1</v>
      </c>
      <c r="AJ58" s="7" t="str">
        <f t="shared" si="15"/>
        <v>12 tháng</v>
      </c>
      <c r="AK58" s="5">
        <f t="shared" si="10"/>
        <v>43147</v>
      </c>
      <c r="AL58" s="5">
        <f t="shared" si="16"/>
        <v>43511</v>
      </c>
      <c r="AM58" s="5" t="str">
        <f t="shared" si="17"/>
        <v/>
      </c>
      <c r="AN58" s="7" t="str">
        <f t="shared" si="12"/>
        <v>12 tháng</v>
      </c>
      <c r="AO58" s="5"/>
      <c r="AP58" s="7"/>
      <c r="AQ58" s="16"/>
    </row>
    <row r="59" spans="1:43" ht="14.5" x14ac:dyDescent="0.35">
      <c r="A59" s="12">
        <f>IF(E59="","",SUBTOTAL(3,$B$2:B59))</f>
        <v>58</v>
      </c>
      <c r="B59" s="5">
        <v>43496</v>
      </c>
      <c r="C59" s="4" t="s">
        <v>45</v>
      </c>
      <c r="D59" s="4">
        <v>1071</v>
      </c>
      <c r="E59" s="6" t="s">
        <v>162</v>
      </c>
      <c r="F59" s="6" t="s">
        <v>47</v>
      </c>
      <c r="G59" s="7" t="s">
        <v>76</v>
      </c>
      <c r="H59" s="6" t="s">
        <v>77</v>
      </c>
      <c r="I59" s="4">
        <v>2</v>
      </c>
      <c r="J59" s="4">
        <v>12</v>
      </c>
      <c r="K59" s="4">
        <v>1970</v>
      </c>
      <c r="L59" s="6">
        <f t="shared" si="0"/>
        <v>25904</v>
      </c>
      <c r="M59" s="4">
        <f t="shared" si="13"/>
        <v>48</v>
      </c>
      <c r="N59" s="6" t="str">
        <f t="shared" si="1"/>
        <v>45+</v>
      </c>
      <c r="O59" s="4">
        <v>1</v>
      </c>
      <c r="P59" s="6" t="str">
        <f t="shared" si="2"/>
        <v>Nam</v>
      </c>
      <c r="Q59" s="6" t="str">
        <f t="shared" si="3"/>
        <v>Ông</v>
      </c>
      <c r="R59" s="7" t="s">
        <v>72</v>
      </c>
      <c r="S59" s="6" t="s">
        <v>334</v>
      </c>
      <c r="T59" s="6" t="s">
        <v>296</v>
      </c>
      <c r="U59" s="6" t="s">
        <v>269</v>
      </c>
      <c r="V59" s="6" t="str">
        <f t="shared" si="14"/>
        <v>Phù Chẩn  -  Tx. Từ Sơn  -  Bắc Ninh</v>
      </c>
      <c r="W59" s="6" t="s">
        <v>51</v>
      </c>
      <c r="X59" s="6" t="s">
        <v>65</v>
      </c>
      <c r="Y59" s="4">
        <f t="shared" si="4"/>
        <v>25</v>
      </c>
      <c r="Z59" s="7" t="str">
        <f t="shared" si="5"/>
        <v>Từ 24 - 36 tháng</v>
      </c>
      <c r="AA59" s="5">
        <v>42725</v>
      </c>
      <c r="AB59" s="4" t="s">
        <v>117</v>
      </c>
      <c r="AC59" s="8">
        <f t="shared" si="6"/>
        <v>42754</v>
      </c>
      <c r="AD59" s="5" t="s">
        <v>53</v>
      </c>
      <c r="AE59" s="4">
        <v>1</v>
      </c>
      <c r="AF59" s="7" t="str">
        <f t="shared" si="7"/>
        <v>12 tháng</v>
      </c>
      <c r="AG59" s="5">
        <f t="shared" si="8"/>
        <v>42755</v>
      </c>
      <c r="AH59" s="5">
        <f t="shared" si="9"/>
        <v>43119</v>
      </c>
      <c r="AI59" s="9">
        <v>1</v>
      </c>
      <c r="AJ59" s="7" t="str">
        <f t="shared" si="15"/>
        <v>12 tháng</v>
      </c>
      <c r="AK59" s="5">
        <f t="shared" si="10"/>
        <v>43120</v>
      </c>
      <c r="AL59" s="5">
        <f t="shared" si="16"/>
        <v>43484</v>
      </c>
      <c r="AM59" s="5">
        <f t="shared" si="17"/>
        <v>43485</v>
      </c>
      <c r="AN59" s="7" t="str">
        <f t="shared" si="12"/>
        <v>Không xác định</v>
      </c>
      <c r="AO59" s="5"/>
      <c r="AP59" s="7"/>
      <c r="AQ59" s="16"/>
    </row>
    <row r="60" spans="1:43" ht="14.5" x14ac:dyDescent="0.35">
      <c r="A60" s="12">
        <f>IF(E60="","",SUBTOTAL(3,$B$2:B60))</f>
        <v>59</v>
      </c>
      <c r="B60" s="5">
        <v>43496</v>
      </c>
      <c r="C60" s="4" t="s">
        <v>45</v>
      </c>
      <c r="D60" s="4">
        <v>1073</v>
      </c>
      <c r="E60" s="6" t="s">
        <v>163</v>
      </c>
      <c r="F60" s="6" t="s">
        <v>96</v>
      </c>
      <c r="G60" s="7" t="s">
        <v>61</v>
      </c>
      <c r="H60" s="6" t="s">
        <v>62</v>
      </c>
      <c r="I60" s="4">
        <v>26</v>
      </c>
      <c r="J60" s="4">
        <v>11</v>
      </c>
      <c r="K60" s="4">
        <v>1991</v>
      </c>
      <c r="L60" s="6">
        <f t="shared" si="0"/>
        <v>33568</v>
      </c>
      <c r="M60" s="4">
        <f t="shared" si="13"/>
        <v>27</v>
      </c>
      <c r="N60" s="6" t="str">
        <f t="shared" si="1"/>
        <v>&lt;30</v>
      </c>
      <c r="O60" s="4">
        <v>1</v>
      </c>
      <c r="P60" s="6" t="str">
        <f t="shared" si="2"/>
        <v>Nam</v>
      </c>
      <c r="Q60" s="6" t="str">
        <f t="shared" si="3"/>
        <v>Ông</v>
      </c>
      <c r="R60" s="7" t="s">
        <v>50</v>
      </c>
      <c r="S60" s="6" t="s">
        <v>322</v>
      </c>
      <c r="T60" s="6" t="s">
        <v>274</v>
      </c>
      <c r="U60" s="6" t="s">
        <v>266</v>
      </c>
      <c r="V60" s="6" t="str">
        <f t="shared" si="14"/>
        <v>Dục Tú  -  Đông Anh  -  Hà Nội</v>
      </c>
      <c r="W60" s="6" t="s">
        <v>145</v>
      </c>
      <c r="X60" s="6" t="s">
        <v>52</v>
      </c>
      <c r="Y60" s="4">
        <f t="shared" si="4"/>
        <v>25</v>
      </c>
      <c r="Z60" s="7" t="str">
        <f t="shared" si="5"/>
        <v>Từ 24 - 36 tháng</v>
      </c>
      <c r="AA60" s="5">
        <v>42733</v>
      </c>
      <c r="AB60" s="4" t="s">
        <v>66</v>
      </c>
      <c r="AC60" s="8">
        <f t="shared" si="6"/>
        <v>42792</v>
      </c>
      <c r="AD60" s="5" t="s">
        <v>53</v>
      </c>
      <c r="AE60" s="4">
        <v>1</v>
      </c>
      <c r="AF60" s="7" t="str">
        <f t="shared" si="7"/>
        <v>12 tháng</v>
      </c>
      <c r="AG60" s="5">
        <f t="shared" si="8"/>
        <v>42793</v>
      </c>
      <c r="AH60" s="5">
        <f t="shared" si="9"/>
        <v>43157</v>
      </c>
      <c r="AI60" s="9">
        <v>1</v>
      </c>
      <c r="AJ60" s="7" t="str">
        <f t="shared" si="15"/>
        <v>12 tháng</v>
      </c>
      <c r="AK60" s="5">
        <f t="shared" si="10"/>
        <v>43158</v>
      </c>
      <c r="AL60" s="5">
        <f t="shared" si="16"/>
        <v>43522</v>
      </c>
      <c r="AM60" s="5" t="str">
        <f t="shared" si="17"/>
        <v/>
      </c>
      <c r="AN60" s="7" t="str">
        <f t="shared" si="12"/>
        <v>12 tháng</v>
      </c>
      <c r="AO60" s="5"/>
      <c r="AP60" s="7"/>
      <c r="AQ60" s="16"/>
    </row>
    <row r="61" spans="1:43" ht="14.5" x14ac:dyDescent="0.35">
      <c r="A61" s="12">
        <f>IF(E61="","",SUBTOTAL(3,$B$2:B61))</f>
        <v>60</v>
      </c>
      <c r="B61" s="5">
        <v>43496</v>
      </c>
      <c r="C61" s="4" t="s">
        <v>45</v>
      </c>
      <c r="D61" s="4">
        <v>1074</v>
      </c>
      <c r="E61" s="6" t="s">
        <v>164</v>
      </c>
      <c r="F61" s="6" t="s">
        <v>96</v>
      </c>
      <c r="G61" s="7" t="s">
        <v>61</v>
      </c>
      <c r="H61" s="6" t="s">
        <v>62</v>
      </c>
      <c r="I61" s="4">
        <v>20</v>
      </c>
      <c r="J61" s="4">
        <v>2</v>
      </c>
      <c r="K61" s="4">
        <v>1986</v>
      </c>
      <c r="L61" s="6">
        <f t="shared" si="0"/>
        <v>31463</v>
      </c>
      <c r="M61" s="4">
        <f t="shared" si="13"/>
        <v>32</v>
      </c>
      <c r="N61" s="6" t="str">
        <f t="shared" si="1"/>
        <v>30 - 45</v>
      </c>
      <c r="O61" s="4">
        <v>2</v>
      </c>
      <c r="P61" s="6" t="str">
        <f t="shared" si="2"/>
        <v>Nữ</v>
      </c>
      <c r="Q61" s="6" t="str">
        <f t="shared" si="3"/>
        <v>Bà</v>
      </c>
      <c r="R61" s="7" t="s">
        <v>72</v>
      </c>
      <c r="S61" s="6" t="s">
        <v>334</v>
      </c>
      <c r="T61" s="6" t="s">
        <v>296</v>
      </c>
      <c r="U61" s="6" t="s">
        <v>269</v>
      </c>
      <c r="V61" s="6" t="str">
        <f t="shared" si="14"/>
        <v>Phù Chẩn  -  Tx. Từ Sơn  -  Bắc Ninh</v>
      </c>
      <c r="W61" s="6" t="s">
        <v>51</v>
      </c>
      <c r="X61" s="6" t="s">
        <v>65</v>
      </c>
      <c r="Y61" s="4">
        <f t="shared" si="4"/>
        <v>24</v>
      </c>
      <c r="Z61" s="7" t="str">
        <f t="shared" si="5"/>
        <v>Từ 24 - 36 tháng</v>
      </c>
      <c r="AA61" s="5">
        <v>42745</v>
      </c>
      <c r="AB61" s="4" t="s">
        <v>66</v>
      </c>
      <c r="AC61" s="8">
        <f t="shared" si="6"/>
        <v>42804</v>
      </c>
      <c r="AD61" s="5" t="s">
        <v>53</v>
      </c>
      <c r="AE61" s="4">
        <v>1</v>
      </c>
      <c r="AF61" s="7" t="str">
        <f t="shared" si="7"/>
        <v>12 tháng</v>
      </c>
      <c r="AG61" s="5">
        <f t="shared" si="8"/>
        <v>42805</v>
      </c>
      <c r="AH61" s="5">
        <f t="shared" si="9"/>
        <v>43169</v>
      </c>
      <c r="AI61" s="9">
        <v>1</v>
      </c>
      <c r="AJ61" s="7" t="str">
        <f t="shared" si="15"/>
        <v>12 tháng</v>
      </c>
      <c r="AK61" s="5">
        <f t="shared" si="10"/>
        <v>43170</v>
      </c>
      <c r="AL61" s="5">
        <f t="shared" si="16"/>
        <v>43534</v>
      </c>
      <c r="AM61" s="5" t="str">
        <f t="shared" si="17"/>
        <v/>
      </c>
      <c r="AN61" s="7" t="str">
        <f t="shared" si="12"/>
        <v>12 tháng</v>
      </c>
      <c r="AO61" s="5"/>
      <c r="AP61" s="7"/>
      <c r="AQ61" s="16"/>
    </row>
    <row r="62" spans="1:43" ht="14.5" x14ac:dyDescent="0.35">
      <c r="A62" s="12">
        <f>IF(E62="","",SUBTOTAL(3,$B$2:B62))</f>
        <v>61</v>
      </c>
      <c r="B62" s="5">
        <v>43496</v>
      </c>
      <c r="C62" s="4" t="s">
        <v>45</v>
      </c>
      <c r="D62" s="4">
        <v>1075</v>
      </c>
      <c r="E62" s="6" t="s">
        <v>165</v>
      </c>
      <c r="F62" s="6" t="s">
        <v>96</v>
      </c>
      <c r="G62" s="7" t="s">
        <v>61</v>
      </c>
      <c r="H62" s="6" t="s">
        <v>62</v>
      </c>
      <c r="I62" s="4">
        <v>9</v>
      </c>
      <c r="J62" s="4">
        <v>11</v>
      </c>
      <c r="K62" s="4">
        <v>1996</v>
      </c>
      <c r="L62" s="6">
        <f t="shared" si="0"/>
        <v>35378</v>
      </c>
      <c r="M62" s="4">
        <f t="shared" si="13"/>
        <v>22</v>
      </c>
      <c r="N62" s="6" t="str">
        <f t="shared" si="1"/>
        <v>&lt;30</v>
      </c>
      <c r="O62" s="4">
        <v>1</v>
      </c>
      <c r="P62" s="6" t="str">
        <f t="shared" si="2"/>
        <v>Nam</v>
      </c>
      <c r="Q62" s="6" t="str">
        <f t="shared" si="3"/>
        <v>Ông</v>
      </c>
      <c r="R62" s="7" t="s">
        <v>50</v>
      </c>
      <c r="S62" s="6" t="s">
        <v>335</v>
      </c>
      <c r="T62" s="6" t="s">
        <v>336</v>
      </c>
      <c r="U62" s="6" t="s">
        <v>280</v>
      </c>
      <c r="V62" s="6" t="str">
        <f t="shared" si="14"/>
        <v>Văn An  -  Văn Quan  -  Lạng Sơn</v>
      </c>
      <c r="W62" s="6" t="s">
        <v>51</v>
      </c>
      <c r="X62" s="6" t="s">
        <v>65</v>
      </c>
      <c r="Y62" s="4">
        <f t="shared" si="4"/>
        <v>24</v>
      </c>
      <c r="Z62" s="7" t="str">
        <f t="shared" si="5"/>
        <v>Từ 24 - 36 tháng</v>
      </c>
      <c r="AA62" s="5">
        <v>42751</v>
      </c>
      <c r="AB62" s="4" t="s">
        <v>66</v>
      </c>
      <c r="AC62" s="8">
        <f t="shared" si="6"/>
        <v>42810</v>
      </c>
      <c r="AD62" s="5" t="s">
        <v>53</v>
      </c>
      <c r="AE62" s="4">
        <v>1</v>
      </c>
      <c r="AF62" s="7" t="str">
        <f t="shared" si="7"/>
        <v>12 tháng</v>
      </c>
      <c r="AG62" s="5">
        <f t="shared" si="8"/>
        <v>42811</v>
      </c>
      <c r="AH62" s="5">
        <f t="shared" si="9"/>
        <v>43175</v>
      </c>
      <c r="AI62" s="9">
        <v>1</v>
      </c>
      <c r="AJ62" s="7" t="str">
        <f t="shared" si="15"/>
        <v>12 tháng</v>
      </c>
      <c r="AK62" s="5">
        <f t="shared" si="10"/>
        <v>43176</v>
      </c>
      <c r="AL62" s="5">
        <f t="shared" si="16"/>
        <v>43540</v>
      </c>
      <c r="AM62" s="5" t="str">
        <f t="shared" si="17"/>
        <v/>
      </c>
      <c r="AN62" s="7" t="str">
        <f t="shared" si="12"/>
        <v>12 tháng</v>
      </c>
      <c r="AO62" s="5"/>
      <c r="AP62" s="7"/>
      <c r="AQ62" s="16"/>
    </row>
    <row r="63" spans="1:43" ht="14.5" x14ac:dyDescent="0.35">
      <c r="A63" s="12">
        <f>IF(E63="","",SUBTOTAL(3,$B$2:B63))</f>
        <v>62</v>
      </c>
      <c r="B63" s="5">
        <v>43496</v>
      </c>
      <c r="C63" s="4" t="s">
        <v>45</v>
      </c>
      <c r="D63" s="4">
        <v>1076</v>
      </c>
      <c r="E63" s="6" t="s">
        <v>166</v>
      </c>
      <c r="F63" s="6" t="s">
        <v>96</v>
      </c>
      <c r="G63" s="7" t="s">
        <v>61</v>
      </c>
      <c r="H63" s="6" t="s">
        <v>62</v>
      </c>
      <c r="I63" s="4">
        <v>6</v>
      </c>
      <c r="J63" s="4">
        <v>7</v>
      </c>
      <c r="K63" s="4">
        <v>1993</v>
      </c>
      <c r="L63" s="6">
        <f t="shared" si="0"/>
        <v>34156</v>
      </c>
      <c r="M63" s="4">
        <f t="shared" si="13"/>
        <v>25</v>
      </c>
      <c r="N63" s="6" t="str">
        <f t="shared" si="1"/>
        <v>&lt;30</v>
      </c>
      <c r="O63" s="4">
        <v>2</v>
      </c>
      <c r="P63" s="6" t="str">
        <f t="shared" si="2"/>
        <v>Nữ</v>
      </c>
      <c r="Q63" s="6" t="str">
        <f t="shared" si="3"/>
        <v>Bà</v>
      </c>
      <c r="R63" s="7" t="s">
        <v>50</v>
      </c>
      <c r="S63" s="6" t="s">
        <v>337</v>
      </c>
      <c r="T63" s="6" t="s">
        <v>310</v>
      </c>
      <c r="U63" s="6" t="s">
        <v>255</v>
      </c>
      <c r="V63" s="6" t="str">
        <f t="shared" si="14"/>
        <v>Tân Hưng  -  Lạng Giang  -  Bắc Giang</v>
      </c>
      <c r="W63" s="6" t="s">
        <v>78</v>
      </c>
      <c r="X63" s="6" t="s">
        <v>65</v>
      </c>
      <c r="Y63" s="4">
        <f t="shared" si="4"/>
        <v>23</v>
      </c>
      <c r="Z63" s="7" t="str">
        <f t="shared" si="5"/>
        <v>Từ 12 - 24 tháng</v>
      </c>
      <c r="AA63" s="5">
        <v>42775</v>
      </c>
      <c r="AB63" s="4" t="s">
        <v>66</v>
      </c>
      <c r="AC63" s="8">
        <f t="shared" si="6"/>
        <v>42834</v>
      </c>
      <c r="AD63" s="5" t="s">
        <v>53</v>
      </c>
      <c r="AE63" s="4">
        <v>1</v>
      </c>
      <c r="AF63" s="7" t="str">
        <f t="shared" si="7"/>
        <v>12 tháng</v>
      </c>
      <c r="AG63" s="5">
        <f t="shared" si="8"/>
        <v>42835</v>
      </c>
      <c r="AH63" s="5">
        <f t="shared" si="9"/>
        <v>43199</v>
      </c>
      <c r="AI63" s="9">
        <v>1</v>
      </c>
      <c r="AJ63" s="7" t="str">
        <f t="shared" si="15"/>
        <v>12 tháng</v>
      </c>
      <c r="AK63" s="5">
        <f t="shared" si="10"/>
        <v>43200</v>
      </c>
      <c r="AL63" s="5">
        <f t="shared" si="16"/>
        <v>43564</v>
      </c>
      <c r="AM63" s="5" t="str">
        <f t="shared" si="17"/>
        <v/>
      </c>
      <c r="AN63" s="7" t="str">
        <f t="shared" si="12"/>
        <v>12 tháng</v>
      </c>
      <c r="AO63" s="5"/>
      <c r="AP63" s="7"/>
      <c r="AQ63" s="16"/>
    </row>
    <row r="64" spans="1:43" ht="14.5" x14ac:dyDescent="0.35">
      <c r="A64" s="12">
        <f>IF(E64="","",SUBTOTAL(3,$B$2:B64))</f>
        <v>63</v>
      </c>
      <c r="B64" s="5">
        <v>43496</v>
      </c>
      <c r="C64" s="4" t="s">
        <v>45</v>
      </c>
      <c r="D64" s="4">
        <v>1077</v>
      </c>
      <c r="E64" s="6" t="s">
        <v>167</v>
      </c>
      <c r="F64" s="6" t="s">
        <v>96</v>
      </c>
      <c r="G64" s="7" t="s">
        <v>61</v>
      </c>
      <c r="H64" s="6" t="s">
        <v>62</v>
      </c>
      <c r="I64" s="4">
        <v>22</v>
      </c>
      <c r="J64" s="4">
        <v>8</v>
      </c>
      <c r="K64" s="4">
        <v>1994</v>
      </c>
      <c r="L64" s="6">
        <f t="shared" si="0"/>
        <v>34568</v>
      </c>
      <c r="M64" s="4">
        <f t="shared" si="13"/>
        <v>24</v>
      </c>
      <c r="N64" s="6" t="str">
        <f t="shared" si="1"/>
        <v>&lt;30</v>
      </c>
      <c r="O64" s="4">
        <v>1</v>
      </c>
      <c r="P64" s="6" t="str">
        <f t="shared" si="2"/>
        <v>Nam</v>
      </c>
      <c r="Q64" s="6" t="str">
        <f t="shared" si="3"/>
        <v>Ông</v>
      </c>
      <c r="R64" s="7" t="s">
        <v>50</v>
      </c>
      <c r="S64" s="6" t="s">
        <v>334</v>
      </c>
      <c r="T64" s="6" t="s">
        <v>272</v>
      </c>
      <c r="U64" s="6" t="s">
        <v>269</v>
      </c>
      <c r="V64" s="6" t="str">
        <f t="shared" si="14"/>
        <v>Phù Chẩn  -  Từ Sơn  -  Bắc Ninh</v>
      </c>
      <c r="W64" s="6" t="s">
        <v>51</v>
      </c>
      <c r="X64" s="6" t="s">
        <v>65</v>
      </c>
      <c r="Y64" s="4">
        <f t="shared" si="4"/>
        <v>23</v>
      </c>
      <c r="Z64" s="7" t="str">
        <f t="shared" si="5"/>
        <v>Từ 12 - 24 tháng</v>
      </c>
      <c r="AA64" s="5">
        <v>42778</v>
      </c>
      <c r="AB64" s="4" t="s">
        <v>66</v>
      </c>
      <c r="AC64" s="8">
        <f t="shared" si="6"/>
        <v>42837</v>
      </c>
      <c r="AD64" s="5" t="s">
        <v>53</v>
      </c>
      <c r="AE64" s="4">
        <v>1</v>
      </c>
      <c r="AF64" s="7" t="str">
        <f t="shared" si="7"/>
        <v>12 tháng</v>
      </c>
      <c r="AG64" s="5">
        <f t="shared" si="8"/>
        <v>42838</v>
      </c>
      <c r="AH64" s="5">
        <f t="shared" si="9"/>
        <v>43202</v>
      </c>
      <c r="AI64" s="9">
        <v>1</v>
      </c>
      <c r="AJ64" s="7" t="str">
        <f t="shared" si="15"/>
        <v>12 tháng</v>
      </c>
      <c r="AK64" s="5">
        <f t="shared" si="10"/>
        <v>43203</v>
      </c>
      <c r="AL64" s="5">
        <f t="shared" si="16"/>
        <v>43567</v>
      </c>
      <c r="AM64" s="5" t="str">
        <f t="shared" si="17"/>
        <v/>
      </c>
      <c r="AN64" s="7" t="str">
        <f t="shared" si="12"/>
        <v>12 tháng</v>
      </c>
      <c r="AO64" s="5"/>
      <c r="AP64" s="7"/>
      <c r="AQ64" s="16"/>
    </row>
    <row r="65" spans="1:43" ht="14.5" x14ac:dyDescent="0.35">
      <c r="A65" s="12">
        <f>IF(E65="","",SUBTOTAL(3,$B$2:B65))</f>
        <v>64</v>
      </c>
      <c r="B65" s="5">
        <v>43496</v>
      </c>
      <c r="C65" s="4" t="s">
        <v>45</v>
      </c>
      <c r="D65" s="4">
        <v>1078</v>
      </c>
      <c r="E65" s="6" t="s">
        <v>168</v>
      </c>
      <c r="F65" s="6" t="s">
        <v>112</v>
      </c>
      <c r="G65" s="7" t="s">
        <v>104</v>
      </c>
      <c r="H65" s="6" t="s">
        <v>105</v>
      </c>
      <c r="I65" s="4">
        <v>30</v>
      </c>
      <c r="J65" s="4">
        <v>7</v>
      </c>
      <c r="K65" s="4">
        <v>1978</v>
      </c>
      <c r="L65" s="6">
        <f t="shared" si="0"/>
        <v>28701</v>
      </c>
      <c r="M65" s="4">
        <f t="shared" si="13"/>
        <v>40</v>
      </c>
      <c r="N65" s="6" t="str">
        <f t="shared" si="1"/>
        <v>30 - 45</v>
      </c>
      <c r="O65" s="4">
        <v>1</v>
      </c>
      <c r="P65" s="6" t="str">
        <f t="shared" si="2"/>
        <v>Nam</v>
      </c>
      <c r="Q65" s="6" t="str">
        <f t="shared" si="3"/>
        <v>Ông</v>
      </c>
      <c r="R65" s="7" t="s">
        <v>50</v>
      </c>
      <c r="S65" s="6" t="s">
        <v>338</v>
      </c>
      <c r="T65" s="6" t="s">
        <v>303</v>
      </c>
      <c r="U65" s="6" t="s">
        <v>304</v>
      </c>
      <c r="V65" s="6" t="str">
        <f t="shared" si="14"/>
        <v>Ninh Hải  -  Ninh Giang  -  Hải Dương</v>
      </c>
      <c r="W65" s="6" t="s">
        <v>51</v>
      </c>
      <c r="X65" s="6" t="s">
        <v>106</v>
      </c>
      <c r="Y65" s="4">
        <f t="shared" si="4"/>
        <v>23</v>
      </c>
      <c r="Z65" s="7" t="str">
        <f t="shared" si="5"/>
        <v>Từ 12 - 24 tháng</v>
      </c>
      <c r="AA65" s="5">
        <v>42791</v>
      </c>
      <c r="AB65" s="4" t="s">
        <v>66</v>
      </c>
      <c r="AC65" s="8">
        <f t="shared" si="6"/>
        <v>42850</v>
      </c>
      <c r="AD65" s="5" t="s">
        <v>53</v>
      </c>
      <c r="AE65" s="4">
        <v>1</v>
      </c>
      <c r="AF65" s="7" t="str">
        <f t="shared" si="7"/>
        <v>12 tháng</v>
      </c>
      <c r="AG65" s="5">
        <f t="shared" si="8"/>
        <v>42851</v>
      </c>
      <c r="AH65" s="5">
        <f t="shared" si="9"/>
        <v>43215</v>
      </c>
      <c r="AI65" s="9">
        <v>4</v>
      </c>
      <c r="AJ65" s="7" t="str">
        <f t="shared" si="15"/>
        <v>Không xác định</v>
      </c>
      <c r="AK65" s="5">
        <f t="shared" si="10"/>
        <v>43216</v>
      </c>
      <c r="AL65" s="5" t="str">
        <f t="shared" si="16"/>
        <v/>
      </c>
      <c r="AM65" s="5">
        <f t="shared" si="17"/>
        <v>43216</v>
      </c>
      <c r="AN65" s="7" t="str">
        <f t="shared" si="12"/>
        <v>Không xác định</v>
      </c>
      <c r="AO65" s="5"/>
      <c r="AP65" s="7"/>
      <c r="AQ65" s="16"/>
    </row>
    <row r="66" spans="1:43" ht="14.5" x14ac:dyDescent="0.35">
      <c r="A66" s="12">
        <f>IF(E66="","",SUBTOTAL(3,$B$2:B66))</f>
        <v>65</v>
      </c>
      <c r="B66" s="5">
        <v>43496</v>
      </c>
      <c r="C66" s="4" t="s">
        <v>45</v>
      </c>
      <c r="D66" s="4">
        <v>1079</v>
      </c>
      <c r="E66" s="6" t="s">
        <v>125</v>
      </c>
      <c r="F66" s="6" t="s">
        <v>82</v>
      </c>
      <c r="G66" s="7" t="s">
        <v>104</v>
      </c>
      <c r="H66" s="6" t="s">
        <v>105</v>
      </c>
      <c r="I66" s="4">
        <v>1</v>
      </c>
      <c r="J66" s="4">
        <v>8</v>
      </c>
      <c r="K66" s="4">
        <v>1992</v>
      </c>
      <c r="L66" s="6">
        <f t="shared" ref="L66:L129" si="18">IF(AND(I66&lt;&gt;"",J66&lt;&gt;"",K66&lt;&gt;""),DATE(K66,J66,I66),"")</f>
        <v>33817</v>
      </c>
      <c r="M66" s="4">
        <f t="shared" si="13"/>
        <v>26</v>
      </c>
      <c r="N66" s="6" t="str">
        <f t="shared" ref="N66:N129" si="19">IF(M66&gt;=45,"45+",IF(M66&gt;=30,"30 - 45","&lt;30"))</f>
        <v>&lt;30</v>
      </c>
      <c r="O66" s="4">
        <v>1</v>
      </c>
      <c r="P66" s="6" t="str">
        <f t="shared" ref="P66:P129" si="20">IF(O66=1,"Nam",IF(O66=2,"Nữ",""))</f>
        <v>Nam</v>
      </c>
      <c r="Q66" s="6" t="str">
        <f t="shared" ref="Q66:Q129" si="21">IF(O66=1,"Ông",IF(O66=2,"Bà",""))</f>
        <v>Ông</v>
      </c>
      <c r="R66" s="7" t="s">
        <v>50</v>
      </c>
      <c r="S66" s="6" t="s">
        <v>339</v>
      </c>
      <c r="T66" s="6" t="s">
        <v>329</v>
      </c>
      <c r="U66" s="6" t="s">
        <v>255</v>
      </c>
      <c r="V66" s="6" t="str">
        <f t="shared" si="14"/>
        <v>Việt Ngọc  -  Tân Yên  -  Bắc Giang</v>
      </c>
      <c r="W66" s="6" t="s">
        <v>51</v>
      </c>
      <c r="X66" s="6" t="s">
        <v>65</v>
      </c>
      <c r="Y66" s="4">
        <f t="shared" ref="Y66:Y129" si="22">DATEDIF(AA66,B66,"M")</f>
        <v>22</v>
      </c>
      <c r="Z66" s="7" t="str">
        <f t="shared" ref="Z66:Z129" si="23">LOOKUP(Y66,$AS$2:$AT$7,$AU$2:$AU$7)</f>
        <v>Từ 12 - 24 tháng</v>
      </c>
      <c r="AA66" s="5">
        <v>42803</v>
      </c>
      <c r="AB66" s="4" t="s">
        <v>66</v>
      </c>
      <c r="AC66" s="8">
        <f t="shared" ref="AC66:AC129" si="24">IF(AB66="60 ngày",AA66+59,IF(AB66="30 ngày",AA66+29,AA66))</f>
        <v>42862</v>
      </c>
      <c r="AD66" s="5" t="s">
        <v>53</v>
      </c>
      <c r="AE66" s="4">
        <v>1</v>
      </c>
      <c r="AF66" s="7" t="str">
        <f t="shared" ref="AF66:AF129" si="25">VLOOKUP(AE66,$AW$2:$AX$6,2,0)</f>
        <v>12 tháng</v>
      </c>
      <c r="AG66" s="5">
        <f t="shared" ref="AG66:AG129" si="26">IF(AE66=5,"",IF(AB66=0,AA66,AC66+1))</f>
        <v>42863</v>
      </c>
      <c r="AH66" s="5">
        <f t="shared" ref="AH66:AH129" si="27">IF(AE66=4,"",IF(AE66=1,EDATE(AG66,12)-1,IF(AE66=2,EDATE(AG66,24)-1,IF(AE66=3,EDATE(AG66,36)-1,""))))</f>
        <v>43227</v>
      </c>
      <c r="AI66" s="9">
        <v>1</v>
      </c>
      <c r="AJ66" s="7" t="str">
        <f t="shared" si="15"/>
        <v>12 tháng</v>
      </c>
      <c r="AK66" s="5">
        <f t="shared" ref="AK66:AK84" si="28">IFERROR(IF(AI66="","",AH66+1),"")</f>
        <v>43228</v>
      </c>
      <c r="AL66" s="5">
        <f t="shared" si="16"/>
        <v>43592</v>
      </c>
      <c r="AM66" s="5" t="str">
        <f t="shared" ref="AM66:AM96" si="29">IFERROR(IF(AE66=4,AG66,IF(AI66=4,AH66+1,IF(AND(AI66&lt;&gt;4,AL66&gt;B66),"",AL66+1))),"")</f>
        <v/>
      </c>
      <c r="AN66" s="7" t="str">
        <f t="shared" ref="AN66:AN129" si="30">IF(AM66&lt;&gt;"","Không xác định",IF(AJ66&lt;&gt;"",AJ66,IF(AF66&lt;&gt;"",AF66,"")))</f>
        <v>12 tháng</v>
      </c>
      <c r="AO66" s="5"/>
      <c r="AP66" s="7"/>
      <c r="AQ66" s="16"/>
    </row>
    <row r="67" spans="1:43" ht="14.5" x14ac:dyDescent="0.35">
      <c r="A67" s="12">
        <f>IF(E67="","",SUBTOTAL(3,$B$2:B67))</f>
        <v>66</v>
      </c>
      <c r="B67" s="5">
        <v>43496</v>
      </c>
      <c r="C67" s="4" t="s">
        <v>45</v>
      </c>
      <c r="D67" s="4">
        <v>1080</v>
      </c>
      <c r="E67" s="6" t="s">
        <v>169</v>
      </c>
      <c r="F67" s="6" t="s">
        <v>82</v>
      </c>
      <c r="G67" s="7" t="s">
        <v>104</v>
      </c>
      <c r="H67" s="6" t="s">
        <v>105</v>
      </c>
      <c r="I67" s="4">
        <v>28</v>
      </c>
      <c r="J67" s="4">
        <v>8</v>
      </c>
      <c r="K67" s="4">
        <v>1991</v>
      </c>
      <c r="L67" s="6">
        <f t="shared" si="18"/>
        <v>33478</v>
      </c>
      <c r="M67" s="4">
        <f t="shared" ref="M67:M130" si="31">DATEDIF(L67,B67+1,"y")</f>
        <v>27</v>
      </c>
      <c r="N67" s="6" t="str">
        <f t="shared" si="19"/>
        <v>&lt;30</v>
      </c>
      <c r="O67" s="4">
        <v>2</v>
      </c>
      <c r="P67" s="6" t="str">
        <f t="shared" si="20"/>
        <v>Nữ</v>
      </c>
      <c r="Q67" s="6" t="str">
        <f t="shared" si="21"/>
        <v>Bà</v>
      </c>
      <c r="R67" s="7" t="s">
        <v>50</v>
      </c>
      <c r="S67" s="6" t="s">
        <v>305</v>
      </c>
      <c r="T67" s="6" t="s">
        <v>265</v>
      </c>
      <c r="U67" s="6" t="s">
        <v>266</v>
      </c>
      <c r="V67" s="6" t="str">
        <f t="shared" ref="V67:V130" si="32">IF(AND(S67&lt;&gt;"",T67&lt;&gt;"",U67&lt;&gt;""),CONCATENATE(S67," - ",T67," - ",U67))</f>
        <v>Đông Xuân  -  Sóc Sơn  -  Hà Nội</v>
      </c>
      <c r="W67" s="6" t="s">
        <v>51</v>
      </c>
      <c r="X67" s="6" t="s">
        <v>65</v>
      </c>
      <c r="Y67" s="4">
        <f t="shared" si="22"/>
        <v>22</v>
      </c>
      <c r="Z67" s="7" t="str">
        <f t="shared" si="23"/>
        <v>Từ 12 - 24 tháng</v>
      </c>
      <c r="AA67" s="5">
        <v>42804</v>
      </c>
      <c r="AB67" s="4" t="s">
        <v>66</v>
      </c>
      <c r="AC67" s="8">
        <f t="shared" si="24"/>
        <v>42863</v>
      </c>
      <c r="AD67" s="5" t="s">
        <v>53</v>
      </c>
      <c r="AE67" s="4">
        <v>1</v>
      </c>
      <c r="AF67" s="7" t="str">
        <f t="shared" si="25"/>
        <v>12 tháng</v>
      </c>
      <c r="AG67" s="5">
        <f t="shared" si="26"/>
        <v>42864</v>
      </c>
      <c r="AH67" s="5">
        <f t="shared" si="27"/>
        <v>43228</v>
      </c>
      <c r="AI67" s="9">
        <v>1</v>
      </c>
      <c r="AJ67" s="7" t="str">
        <f t="shared" ref="AJ67:AJ84" si="33">IFERROR(VLOOKUP(AI67,$AW$2:$AX$6,2,0),"")</f>
        <v>12 tháng</v>
      </c>
      <c r="AK67" s="5">
        <f t="shared" si="28"/>
        <v>43229</v>
      </c>
      <c r="AL67" s="5">
        <f t="shared" ref="AL67:AL84" si="34">IFERROR(IF(OR(AI67="",AI67=4),"",IF(AI67=1,EDATE(AK67,12)-1,IF(AI67=2,EDATE(AK67,24)-1,IF(AI67=3,EDATE(AK67,36)-1)))),"")</f>
        <v>43593</v>
      </c>
      <c r="AM67" s="5" t="str">
        <f t="shared" si="29"/>
        <v/>
      </c>
      <c r="AN67" s="7" t="str">
        <f t="shared" si="30"/>
        <v>12 tháng</v>
      </c>
      <c r="AO67" s="5"/>
      <c r="AP67" s="7"/>
      <c r="AQ67" s="16"/>
    </row>
    <row r="68" spans="1:43" ht="14.5" x14ac:dyDescent="0.35">
      <c r="A68" s="12">
        <f>IF(E68="","",SUBTOTAL(3,$B$2:B68))</f>
        <v>67</v>
      </c>
      <c r="B68" s="5">
        <v>43496</v>
      </c>
      <c r="C68" s="4" t="s">
        <v>45</v>
      </c>
      <c r="D68" s="4">
        <v>1081</v>
      </c>
      <c r="E68" s="6" t="s">
        <v>128</v>
      </c>
      <c r="F68" s="6" t="s">
        <v>82</v>
      </c>
      <c r="G68" s="7" t="s">
        <v>104</v>
      </c>
      <c r="H68" s="6" t="s">
        <v>105</v>
      </c>
      <c r="I68" s="4">
        <v>9</v>
      </c>
      <c r="J68" s="4">
        <v>8</v>
      </c>
      <c r="K68" s="4">
        <v>1991</v>
      </c>
      <c r="L68" s="6">
        <f t="shared" si="18"/>
        <v>33459</v>
      </c>
      <c r="M68" s="4">
        <f t="shared" si="31"/>
        <v>27</v>
      </c>
      <c r="N68" s="6" t="str">
        <f t="shared" si="19"/>
        <v>&lt;30</v>
      </c>
      <c r="O68" s="4">
        <v>2</v>
      </c>
      <c r="P68" s="6" t="str">
        <f t="shared" si="20"/>
        <v>Nữ</v>
      </c>
      <c r="Q68" s="6" t="str">
        <f t="shared" si="21"/>
        <v>Bà</v>
      </c>
      <c r="R68" s="7" t="s">
        <v>63</v>
      </c>
      <c r="S68" s="6" t="s">
        <v>340</v>
      </c>
      <c r="T68" s="6" t="s">
        <v>276</v>
      </c>
      <c r="U68" s="6" t="s">
        <v>255</v>
      </c>
      <c r="V68" s="6" t="str">
        <f t="shared" si="32"/>
        <v>Đông Hưng  -  Lục Nam  -  Bắc Giang</v>
      </c>
      <c r="W68" s="6" t="s">
        <v>51</v>
      </c>
      <c r="X68" s="6" t="s">
        <v>65</v>
      </c>
      <c r="Y68" s="4">
        <f t="shared" si="22"/>
        <v>22</v>
      </c>
      <c r="Z68" s="7" t="str">
        <f t="shared" si="23"/>
        <v>Từ 12 - 24 tháng</v>
      </c>
      <c r="AA68" s="5">
        <v>42810</v>
      </c>
      <c r="AB68" s="4" t="s">
        <v>66</v>
      </c>
      <c r="AC68" s="8">
        <f t="shared" si="24"/>
        <v>42869</v>
      </c>
      <c r="AD68" s="5" t="s">
        <v>53</v>
      </c>
      <c r="AE68" s="4">
        <v>1</v>
      </c>
      <c r="AF68" s="7" t="str">
        <f t="shared" si="25"/>
        <v>12 tháng</v>
      </c>
      <c r="AG68" s="5">
        <f t="shared" si="26"/>
        <v>42870</v>
      </c>
      <c r="AH68" s="5">
        <f t="shared" si="27"/>
        <v>43234</v>
      </c>
      <c r="AI68" s="9">
        <v>1</v>
      </c>
      <c r="AJ68" s="7" t="str">
        <f t="shared" si="33"/>
        <v>12 tháng</v>
      </c>
      <c r="AK68" s="5">
        <f t="shared" si="28"/>
        <v>43235</v>
      </c>
      <c r="AL68" s="5">
        <f t="shared" si="34"/>
        <v>43599</v>
      </c>
      <c r="AM68" s="5" t="str">
        <f t="shared" si="29"/>
        <v/>
      </c>
      <c r="AN68" s="7" t="str">
        <f t="shared" si="30"/>
        <v>12 tháng</v>
      </c>
      <c r="AO68" s="5"/>
      <c r="AP68" s="7"/>
      <c r="AQ68" s="16"/>
    </row>
    <row r="69" spans="1:43" ht="14.5" x14ac:dyDescent="0.35">
      <c r="A69" s="12">
        <f>IF(E69="","",SUBTOTAL(3,$B$2:B69))</f>
        <v>68</v>
      </c>
      <c r="B69" s="5">
        <v>43496</v>
      </c>
      <c r="C69" s="4" t="s">
        <v>45</v>
      </c>
      <c r="D69" s="4">
        <v>1082</v>
      </c>
      <c r="E69" s="6" t="s">
        <v>170</v>
      </c>
      <c r="F69" s="6" t="s">
        <v>82</v>
      </c>
      <c r="G69" s="7" t="s">
        <v>104</v>
      </c>
      <c r="H69" s="6" t="s">
        <v>105</v>
      </c>
      <c r="I69" s="4">
        <v>7</v>
      </c>
      <c r="J69" s="4">
        <v>9</v>
      </c>
      <c r="K69" s="4">
        <v>1988</v>
      </c>
      <c r="L69" s="6">
        <f t="shared" si="18"/>
        <v>32393</v>
      </c>
      <c r="M69" s="4">
        <f t="shared" si="31"/>
        <v>30</v>
      </c>
      <c r="N69" s="6" t="str">
        <f t="shared" si="19"/>
        <v>30 - 45</v>
      </c>
      <c r="O69" s="4">
        <v>2</v>
      </c>
      <c r="P69" s="6" t="str">
        <f t="shared" si="20"/>
        <v>Nữ</v>
      </c>
      <c r="Q69" s="6" t="str">
        <f t="shared" si="21"/>
        <v>Bà</v>
      </c>
      <c r="R69" s="7" t="s">
        <v>50</v>
      </c>
      <c r="S69" s="6" t="s">
        <v>341</v>
      </c>
      <c r="T69" s="6" t="s">
        <v>276</v>
      </c>
      <c r="U69" s="6" t="s">
        <v>255</v>
      </c>
      <c r="V69" s="6" t="str">
        <f t="shared" si="32"/>
        <v>Yên Sơn  -  Lục Nam  -  Bắc Giang</v>
      </c>
      <c r="W69" s="6" t="s">
        <v>51</v>
      </c>
      <c r="X69" s="6" t="s">
        <v>65</v>
      </c>
      <c r="Y69" s="4">
        <f t="shared" si="22"/>
        <v>21</v>
      </c>
      <c r="Z69" s="7" t="str">
        <f t="shared" si="23"/>
        <v>Từ 12 - 24 tháng</v>
      </c>
      <c r="AA69" s="5">
        <v>42834</v>
      </c>
      <c r="AB69" s="4" t="s">
        <v>66</v>
      </c>
      <c r="AC69" s="8">
        <f t="shared" si="24"/>
        <v>42893</v>
      </c>
      <c r="AD69" s="5" t="s">
        <v>53</v>
      </c>
      <c r="AE69" s="4">
        <v>1</v>
      </c>
      <c r="AF69" s="7" t="str">
        <f t="shared" si="25"/>
        <v>12 tháng</v>
      </c>
      <c r="AG69" s="5">
        <f t="shared" si="26"/>
        <v>42894</v>
      </c>
      <c r="AH69" s="5">
        <f t="shared" si="27"/>
        <v>43258</v>
      </c>
      <c r="AI69" s="9">
        <v>1</v>
      </c>
      <c r="AJ69" s="7" t="str">
        <f t="shared" si="33"/>
        <v>12 tháng</v>
      </c>
      <c r="AK69" s="5">
        <f t="shared" si="28"/>
        <v>43259</v>
      </c>
      <c r="AL69" s="5">
        <f t="shared" si="34"/>
        <v>43623</v>
      </c>
      <c r="AM69" s="5" t="str">
        <f t="shared" si="29"/>
        <v/>
      </c>
      <c r="AN69" s="7" t="str">
        <f t="shared" si="30"/>
        <v>12 tháng</v>
      </c>
      <c r="AO69" s="5"/>
      <c r="AP69" s="7"/>
      <c r="AQ69" s="16"/>
    </row>
    <row r="70" spans="1:43" ht="14.5" x14ac:dyDescent="0.35">
      <c r="A70" s="12">
        <f>IF(E70="","",SUBTOTAL(3,$B$2:B70))</f>
        <v>69</v>
      </c>
      <c r="B70" s="5">
        <v>43496</v>
      </c>
      <c r="C70" s="4" t="s">
        <v>45</v>
      </c>
      <c r="D70" s="4">
        <v>1084</v>
      </c>
      <c r="E70" s="6" t="s">
        <v>142</v>
      </c>
      <c r="F70" s="6" t="s">
        <v>82</v>
      </c>
      <c r="G70" s="7" t="s">
        <v>61</v>
      </c>
      <c r="H70" s="6" t="s">
        <v>62</v>
      </c>
      <c r="I70" s="4">
        <v>26</v>
      </c>
      <c r="J70" s="4">
        <v>11</v>
      </c>
      <c r="K70" s="4">
        <v>1986</v>
      </c>
      <c r="L70" s="6">
        <f t="shared" si="18"/>
        <v>31742</v>
      </c>
      <c r="M70" s="4">
        <f t="shared" si="31"/>
        <v>32</v>
      </c>
      <c r="N70" s="6" t="str">
        <f t="shared" si="19"/>
        <v>30 - 45</v>
      </c>
      <c r="O70" s="4">
        <v>2</v>
      </c>
      <c r="P70" s="6" t="str">
        <f t="shared" si="20"/>
        <v>Nữ</v>
      </c>
      <c r="Q70" s="6" t="str">
        <f t="shared" si="21"/>
        <v>Bà</v>
      </c>
      <c r="R70" s="7" t="s">
        <v>50</v>
      </c>
      <c r="S70" s="6" t="s">
        <v>342</v>
      </c>
      <c r="T70" s="6" t="s">
        <v>319</v>
      </c>
      <c r="U70" s="6" t="s">
        <v>269</v>
      </c>
      <c r="V70" s="6" t="str">
        <f t="shared" si="32"/>
        <v>Song Hồ  -  Thuận Thành  -  Bắc Ninh</v>
      </c>
      <c r="W70" s="6" t="s">
        <v>51</v>
      </c>
      <c r="X70" s="6" t="s">
        <v>65</v>
      </c>
      <c r="Y70" s="4">
        <f t="shared" si="22"/>
        <v>19</v>
      </c>
      <c r="Z70" s="7" t="str">
        <f t="shared" si="23"/>
        <v>Từ 12 - 24 tháng</v>
      </c>
      <c r="AA70" s="5">
        <v>42896</v>
      </c>
      <c r="AB70" s="4" t="s">
        <v>66</v>
      </c>
      <c r="AC70" s="8">
        <f t="shared" si="24"/>
        <v>42955</v>
      </c>
      <c r="AD70" s="5" t="s">
        <v>53</v>
      </c>
      <c r="AE70" s="4">
        <v>1</v>
      </c>
      <c r="AF70" s="7" t="str">
        <f t="shared" si="25"/>
        <v>12 tháng</v>
      </c>
      <c r="AG70" s="5">
        <f t="shared" si="26"/>
        <v>42956</v>
      </c>
      <c r="AH70" s="5">
        <f t="shared" si="27"/>
        <v>43320</v>
      </c>
      <c r="AI70" s="9">
        <v>1</v>
      </c>
      <c r="AJ70" s="7" t="str">
        <f t="shared" si="33"/>
        <v>12 tháng</v>
      </c>
      <c r="AK70" s="5">
        <f t="shared" si="28"/>
        <v>43321</v>
      </c>
      <c r="AL70" s="5">
        <f t="shared" si="34"/>
        <v>43685</v>
      </c>
      <c r="AM70" s="5" t="str">
        <f t="shared" si="29"/>
        <v/>
      </c>
      <c r="AN70" s="7" t="str">
        <f t="shared" si="30"/>
        <v>12 tháng</v>
      </c>
      <c r="AO70" s="5"/>
      <c r="AP70" s="7"/>
      <c r="AQ70" s="16"/>
    </row>
    <row r="71" spans="1:43" ht="14.5" x14ac:dyDescent="0.35">
      <c r="A71" s="12">
        <f>IF(E71="","",SUBTOTAL(3,$B$2:B71))</f>
        <v>70</v>
      </c>
      <c r="B71" s="5">
        <v>43496</v>
      </c>
      <c r="C71" s="4" t="s">
        <v>45</v>
      </c>
      <c r="D71" s="4">
        <v>1085</v>
      </c>
      <c r="E71" s="6" t="s">
        <v>171</v>
      </c>
      <c r="F71" s="6" t="s">
        <v>82</v>
      </c>
      <c r="G71" s="7" t="s">
        <v>61</v>
      </c>
      <c r="H71" s="6" t="s">
        <v>62</v>
      </c>
      <c r="I71" s="4">
        <v>29</v>
      </c>
      <c r="J71" s="4">
        <v>9</v>
      </c>
      <c r="K71" s="4">
        <v>1996</v>
      </c>
      <c r="L71" s="6">
        <f t="shared" si="18"/>
        <v>35337</v>
      </c>
      <c r="M71" s="4">
        <f t="shared" si="31"/>
        <v>22</v>
      </c>
      <c r="N71" s="6" t="str">
        <f t="shared" si="19"/>
        <v>&lt;30</v>
      </c>
      <c r="O71" s="4">
        <v>1</v>
      </c>
      <c r="P71" s="6" t="str">
        <f t="shared" si="20"/>
        <v>Nam</v>
      </c>
      <c r="Q71" s="6" t="str">
        <f t="shared" si="21"/>
        <v>Ông</v>
      </c>
      <c r="R71" s="7" t="s">
        <v>50</v>
      </c>
      <c r="S71" s="6" t="s">
        <v>343</v>
      </c>
      <c r="T71" s="6" t="s">
        <v>254</v>
      </c>
      <c r="U71" s="6" t="s">
        <v>255</v>
      </c>
      <c r="V71" s="6" t="str">
        <f t="shared" si="32"/>
        <v>Mai Đình  -  Hiệp Hòa  -  Bắc Giang</v>
      </c>
      <c r="W71" s="6" t="s">
        <v>51</v>
      </c>
      <c r="X71" s="6" t="s">
        <v>65</v>
      </c>
      <c r="Y71" s="4">
        <f t="shared" si="22"/>
        <v>19</v>
      </c>
      <c r="Z71" s="7" t="str">
        <f t="shared" si="23"/>
        <v>Từ 12 - 24 tháng</v>
      </c>
      <c r="AA71" s="5">
        <v>42903</v>
      </c>
      <c r="AB71" s="4" t="s">
        <v>66</v>
      </c>
      <c r="AC71" s="8">
        <f t="shared" si="24"/>
        <v>42962</v>
      </c>
      <c r="AD71" s="5" t="s">
        <v>53</v>
      </c>
      <c r="AE71" s="4">
        <v>1</v>
      </c>
      <c r="AF71" s="7" t="str">
        <f t="shared" si="25"/>
        <v>12 tháng</v>
      </c>
      <c r="AG71" s="5">
        <f t="shared" si="26"/>
        <v>42963</v>
      </c>
      <c r="AH71" s="5">
        <f t="shared" si="27"/>
        <v>43327</v>
      </c>
      <c r="AI71" s="9">
        <v>1</v>
      </c>
      <c r="AJ71" s="7" t="str">
        <f t="shared" si="33"/>
        <v>12 tháng</v>
      </c>
      <c r="AK71" s="5">
        <f t="shared" si="28"/>
        <v>43328</v>
      </c>
      <c r="AL71" s="5">
        <f t="shared" si="34"/>
        <v>43692</v>
      </c>
      <c r="AM71" s="5" t="str">
        <f t="shared" si="29"/>
        <v/>
      </c>
      <c r="AN71" s="7" t="str">
        <f t="shared" si="30"/>
        <v>12 tháng</v>
      </c>
      <c r="AO71" s="5"/>
      <c r="AP71" s="7"/>
      <c r="AQ71" s="16"/>
    </row>
    <row r="72" spans="1:43" ht="14.5" x14ac:dyDescent="0.35">
      <c r="A72" s="12">
        <f>IF(E72="","",SUBTOTAL(3,$B$2:B72))</f>
        <v>71</v>
      </c>
      <c r="B72" s="5">
        <v>43496</v>
      </c>
      <c r="C72" s="4" t="s">
        <v>45</v>
      </c>
      <c r="D72" s="4">
        <v>1086</v>
      </c>
      <c r="E72" s="6" t="s">
        <v>172</v>
      </c>
      <c r="F72" s="6" t="s">
        <v>82</v>
      </c>
      <c r="G72" s="7" t="s">
        <v>98</v>
      </c>
      <c r="H72" s="6" t="s">
        <v>108</v>
      </c>
      <c r="I72" s="4">
        <v>27</v>
      </c>
      <c r="J72" s="4">
        <v>9</v>
      </c>
      <c r="K72" s="4">
        <v>1991</v>
      </c>
      <c r="L72" s="6">
        <f t="shared" si="18"/>
        <v>33508</v>
      </c>
      <c r="M72" s="4">
        <f t="shared" si="31"/>
        <v>27</v>
      </c>
      <c r="N72" s="6" t="str">
        <f t="shared" si="19"/>
        <v>&lt;30</v>
      </c>
      <c r="O72" s="4">
        <v>1</v>
      </c>
      <c r="P72" s="6" t="str">
        <f t="shared" si="20"/>
        <v>Nam</v>
      </c>
      <c r="Q72" s="6" t="str">
        <f t="shared" si="21"/>
        <v>Ông</v>
      </c>
      <c r="R72" s="7" t="s">
        <v>50</v>
      </c>
      <c r="S72" s="6" t="s">
        <v>273</v>
      </c>
      <c r="T72" s="6" t="s">
        <v>274</v>
      </c>
      <c r="U72" s="6" t="s">
        <v>266</v>
      </c>
      <c r="V72" s="6" t="str">
        <f t="shared" si="32"/>
        <v>Liên Hà  -  Đông Anh  -  Hà Nội</v>
      </c>
      <c r="W72" s="6" t="s">
        <v>51</v>
      </c>
      <c r="X72" s="6" t="s">
        <v>65</v>
      </c>
      <c r="Y72" s="4">
        <f t="shared" si="22"/>
        <v>19</v>
      </c>
      <c r="Z72" s="7" t="str">
        <f t="shared" si="23"/>
        <v>Từ 12 - 24 tháng</v>
      </c>
      <c r="AA72" s="5">
        <v>42911</v>
      </c>
      <c r="AB72" s="4" t="s">
        <v>66</v>
      </c>
      <c r="AC72" s="8">
        <f t="shared" si="24"/>
        <v>42970</v>
      </c>
      <c r="AD72" s="5" t="s">
        <v>53</v>
      </c>
      <c r="AE72" s="4">
        <v>1</v>
      </c>
      <c r="AF72" s="7" t="str">
        <f t="shared" si="25"/>
        <v>12 tháng</v>
      </c>
      <c r="AG72" s="5">
        <f t="shared" si="26"/>
        <v>42971</v>
      </c>
      <c r="AH72" s="5">
        <f t="shared" si="27"/>
        <v>43335</v>
      </c>
      <c r="AI72" s="9">
        <v>1</v>
      </c>
      <c r="AJ72" s="7" t="str">
        <f t="shared" si="33"/>
        <v>12 tháng</v>
      </c>
      <c r="AK72" s="5">
        <f t="shared" si="28"/>
        <v>43336</v>
      </c>
      <c r="AL72" s="5">
        <f t="shared" si="34"/>
        <v>43700</v>
      </c>
      <c r="AM72" s="5" t="str">
        <f t="shared" si="29"/>
        <v/>
      </c>
      <c r="AN72" s="7" t="str">
        <f t="shared" si="30"/>
        <v>12 tháng</v>
      </c>
      <c r="AO72" s="5"/>
      <c r="AP72" s="7"/>
      <c r="AQ72" s="16"/>
    </row>
    <row r="73" spans="1:43" ht="14.5" x14ac:dyDescent="0.35">
      <c r="A73" s="12">
        <f>IF(E73="","",SUBTOTAL(3,$B$2:B73))</f>
        <v>72</v>
      </c>
      <c r="B73" s="5">
        <v>43496</v>
      </c>
      <c r="C73" s="4" t="s">
        <v>45</v>
      </c>
      <c r="D73" s="4">
        <v>1087</v>
      </c>
      <c r="E73" s="6" t="s">
        <v>173</v>
      </c>
      <c r="F73" s="6" t="s">
        <v>102</v>
      </c>
      <c r="G73" s="7" t="s">
        <v>104</v>
      </c>
      <c r="H73" s="6" t="s">
        <v>147</v>
      </c>
      <c r="I73" s="4">
        <v>9</v>
      </c>
      <c r="J73" s="4">
        <v>9</v>
      </c>
      <c r="K73" s="4">
        <v>1996</v>
      </c>
      <c r="L73" s="6">
        <f t="shared" si="18"/>
        <v>35317</v>
      </c>
      <c r="M73" s="4">
        <f t="shared" si="31"/>
        <v>22</v>
      </c>
      <c r="N73" s="6" t="str">
        <f t="shared" si="19"/>
        <v>&lt;30</v>
      </c>
      <c r="O73" s="4">
        <v>1</v>
      </c>
      <c r="P73" s="6" t="str">
        <f t="shared" si="20"/>
        <v>Nam</v>
      </c>
      <c r="Q73" s="6" t="str">
        <f t="shared" si="21"/>
        <v>Ông</v>
      </c>
      <c r="R73" s="7" t="s">
        <v>50</v>
      </c>
      <c r="S73" s="6" t="s">
        <v>344</v>
      </c>
      <c r="T73" s="6" t="s">
        <v>336</v>
      </c>
      <c r="U73" s="6" t="s">
        <v>280</v>
      </c>
      <c r="V73" s="6" t="str">
        <f t="shared" si="32"/>
        <v>Thị trấn Văn Quan  -  Văn Quan  -  Lạng Sơn</v>
      </c>
      <c r="W73" s="6" t="s">
        <v>51</v>
      </c>
      <c r="X73" s="6" t="s">
        <v>65</v>
      </c>
      <c r="Y73" s="4">
        <f t="shared" si="22"/>
        <v>18</v>
      </c>
      <c r="Z73" s="7" t="str">
        <f t="shared" si="23"/>
        <v>Từ 12 - 24 tháng</v>
      </c>
      <c r="AA73" s="5">
        <v>42934</v>
      </c>
      <c r="AB73" s="4" t="s">
        <v>66</v>
      </c>
      <c r="AC73" s="8">
        <f t="shared" si="24"/>
        <v>42993</v>
      </c>
      <c r="AD73" s="5" t="s">
        <v>53</v>
      </c>
      <c r="AE73" s="4">
        <v>1</v>
      </c>
      <c r="AF73" s="7" t="str">
        <f t="shared" si="25"/>
        <v>12 tháng</v>
      </c>
      <c r="AG73" s="5">
        <f t="shared" si="26"/>
        <v>42994</v>
      </c>
      <c r="AH73" s="5">
        <f t="shared" si="27"/>
        <v>43358</v>
      </c>
      <c r="AI73" s="9">
        <v>1</v>
      </c>
      <c r="AJ73" s="7" t="str">
        <f t="shared" si="33"/>
        <v>12 tháng</v>
      </c>
      <c r="AK73" s="5">
        <f t="shared" si="28"/>
        <v>43359</v>
      </c>
      <c r="AL73" s="5">
        <f t="shared" si="34"/>
        <v>43723</v>
      </c>
      <c r="AM73" s="5" t="str">
        <f t="shared" si="29"/>
        <v/>
      </c>
      <c r="AN73" s="7" t="str">
        <f t="shared" si="30"/>
        <v>12 tháng</v>
      </c>
      <c r="AO73" s="5"/>
      <c r="AP73" s="7"/>
      <c r="AQ73" s="16"/>
    </row>
    <row r="74" spans="1:43" ht="14.5" x14ac:dyDescent="0.35">
      <c r="A74" s="12">
        <f>IF(E74="","",SUBTOTAL(3,$B$2:B74))</f>
        <v>73</v>
      </c>
      <c r="B74" s="5">
        <v>43496</v>
      </c>
      <c r="C74" s="4" t="s">
        <v>45</v>
      </c>
      <c r="D74" s="4">
        <v>1088</v>
      </c>
      <c r="E74" s="6" t="s">
        <v>174</v>
      </c>
      <c r="F74" s="6" t="s">
        <v>47</v>
      </c>
      <c r="G74" s="7" t="s">
        <v>70</v>
      </c>
      <c r="H74" s="6" t="s">
        <v>99</v>
      </c>
      <c r="I74" s="4">
        <v>20</v>
      </c>
      <c r="J74" s="4">
        <v>2</v>
      </c>
      <c r="K74" s="4">
        <v>1986</v>
      </c>
      <c r="L74" s="6">
        <f t="shared" si="18"/>
        <v>31463</v>
      </c>
      <c r="M74" s="4">
        <f t="shared" si="31"/>
        <v>32</v>
      </c>
      <c r="N74" s="6" t="str">
        <f t="shared" si="19"/>
        <v>30 - 45</v>
      </c>
      <c r="O74" s="4">
        <v>1</v>
      </c>
      <c r="P74" s="6" t="str">
        <f t="shared" si="20"/>
        <v>Nam</v>
      </c>
      <c r="Q74" s="6" t="str">
        <f t="shared" si="21"/>
        <v>Ông</v>
      </c>
      <c r="R74" s="7" t="s">
        <v>50</v>
      </c>
      <c r="S74" s="6" t="s">
        <v>293</v>
      </c>
      <c r="T74" s="6" t="s">
        <v>294</v>
      </c>
      <c r="U74" s="6" t="s">
        <v>263</v>
      </c>
      <c r="V74" s="6" t="str">
        <f t="shared" si="32"/>
        <v>Phúc Ứng  -  Sơn Dương  -  Tuyên Quang</v>
      </c>
      <c r="W74" s="6" t="s">
        <v>78</v>
      </c>
      <c r="X74" s="6" t="s">
        <v>100</v>
      </c>
      <c r="Y74" s="4">
        <f t="shared" si="22"/>
        <v>18</v>
      </c>
      <c r="Z74" s="7" t="str">
        <f t="shared" si="23"/>
        <v>Từ 12 - 24 tháng</v>
      </c>
      <c r="AA74" s="5">
        <v>42942</v>
      </c>
      <c r="AB74" s="4" t="s">
        <v>117</v>
      </c>
      <c r="AC74" s="8">
        <f t="shared" si="24"/>
        <v>42971</v>
      </c>
      <c r="AD74" s="5" t="s">
        <v>53</v>
      </c>
      <c r="AE74" s="4">
        <v>4</v>
      </c>
      <c r="AF74" s="7" t="str">
        <f t="shared" si="25"/>
        <v>Không xác định</v>
      </c>
      <c r="AG74" s="5">
        <f t="shared" si="26"/>
        <v>42972</v>
      </c>
      <c r="AH74" s="5" t="str">
        <f t="shared" si="27"/>
        <v/>
      </c>
      <c r="AI74" s="9" t="str">
        <f>IF(OR(AE74=4,AE74=""),"","Điền")</f>
        <v/>
      </c>
      <c r="AJ74" s="7" t="str">
        <f t="shared" si="33"/>
        <v/>
      </c>
      <c r="AK74" s="5" t="str">
        <f t="shared" si="28"/>
        <v/>
      </c>
      <c r="AL74" s="5" t="str">
        <f t="shared" si="34"/>
        <v/>
      </c>
      <c r="AM74" s="5">
        <f t="shared" si="29"/>
        <v>42972</v>
      </c>
      <c r="AN74" s="7" t="str">
        <f t="shared" si="30"/>
        <v>Không xác định</v>
      </c>
      <c r="AO74" s="5"/>
      <c r="AP74" s="7"/>
      <c r="AQ74" s="16"/>
    </row>
    <row r="75" spans="1:43" ht="14.5" x14ac:dyDescent="0.35">
      <c r="A75" s="12">
        <f>IF(E75="","",SUBTOTAL(3,$B$2:B75))</f>
        <v>74</v>
      </c>
      <c r="B75" s="5">
        <v>43496</v>
      </c>
      <c r="C75" s="4" t="s">
        <v>45</v>
      </c>
      <c r="D75" s="4">
        <v>1089</v>
      </c>
      <c r="E75" s="6" t="s">
        <v>175</v>
      </c>
      <c r="F75" s="6" t="s">
        <v>47</v>
      </c>
      <c r="G75" s="7" t="s">
        <v>93</v>
      </c>
      <c r="H75" s="6" t="s">
        <v>176</v>
      </c>
      <c r="I75" s="4">
        <v>19</v>
      </c>
      <c r="J75" s="4">
        <v>7</v>
      </c>
      <c r="K75" s="4">
        <v>1987</v>
      </c>
      <c r="L75" s="6">
        <f t="shared" si="18"/>
        <v>31977</v>
      </c>
      <c r="M75" s="4">
        <f t="shared" si="31"/>
        <v>31</v>
      </c>
      <c r="N75" s="6" t="str">
        <f t="shared" si="19"/>
        <v>30 - 45</v>
      </c>
      <c r="O75" s="4">
        <v>1</v>
      </c>
      <c r="P75" s="6" t="str">
        <f t="shared" si="20"/>
        <v>Nam</v>
      </c>
      <c r="Q75" s="6" t="str">
        <f t="shared" si="21"/>
        <v>Ông</v>
      </c>
      <c r="R75" s="7" t="s">
        <v>72</v>
      </c>
      <c r="S75" s="6" t="s">
        <v>334</v>
      </c>
      <c r="T75" s="6" t="s">
        <v>272</v>
      </c>
      <c r="U75" s="6" t="s">
        <v>269</v>
      </c>
      <c r="V75" s="6" t="str">
        <f t="shared" si="32"/>
        <v>Phù Chẩn  -  Từ Sơn  -  Bắc Ninh</v>
      </c>
      <c r="W75" s="6" t="s">
        <v>51</v>
      </c>
      <c r="X75" s="6" t="s">
        <v>65</v>
      </c>
      <c r="Y75" s="4">
        <f t="shared" si="22"/>
        <v>17</v>
      </c>
      <c r="Z75" s="7" t="str">
        <f t="shared" si="23"/>
        <v>Từ 12 - 24 tháng</v>
      </c>
      <c r="AA75" s="5">
        <v>42976</v>
      </c>
      <c r="AB75" s="4" t="s">
        <v>117</v>
      </c>
      <c r="AC75" s="8">
        <f t="shared" si="24"/>
        <v>43005</v>
      </c>
      <c r="AD75" s="5" t="s">
        <v>53</v>
      </c>
      <c r="AE75" s="4">
        <v>1</v>
      </c>
      <c r="AF75" s="7" t="str">
        <f t="shared" si="25"/>
        <v>12 tháng</v>
      </c>
      <c r="AG75" s="5">
        <f t="shared" si="26"/>
        <v>43006</v>
      </c>
      <c r="AH75" s="5">
        <f t="shared" si="27"/>
        <v>43370</v>
      </c>
      <c r="AI75" s="9">
        <v>1</v>
      </c>
      <c r="AJ75" s="7" t="str">
        <f t="shared" si="33"/>
        <v>12 tháng</v>
      </c>
      <c r="AK75" s="5">
        <f t="shared" si="28"/>
        <v>43371</v>
      </c>
      <c r="AL75" s="5">
        <f t="shared" si="34"/>
        <v>43735</v>
      </c>
      <c r="AM75" s="5" t="str">
        <f t="shared" si="29"/>
        <v/>
      </c>
      <c r="AN75" s="7" t="str">
        <f t="shared" si="30"/>
        <v>12 tháng</v>
      </c>
      <c r="AO75" s="5"/>
      <c r="AP75" s="7"/>
      <c r="AQ75" s="16"/>
    </row>
    <row r="76" spans="1:43" ht="14.5" x14ac:dyDescent="0.35">
      <c r="A76" s="12">
        <f>IF(E76="","",SUBTOTAL(3,$B$2:B76))</f>
        <v>75</v>
      </c>
      <c r="B76" s="5">
        <v>43496</v>
      </c>
      <c r="C76" s="4" t="s">
        <v>45</v>
      </c>
      <c r="D76" s="4">
        <v>1090</v>
      </c>
      <c r="E76" s="6" t="s">
        <v>177</v>
      </c>
      <c r="F76" s="6" t="s">
        <v>47</v>
      </c>
      <c r="G76" s="7" t="s">
        <v>70</v>
      </c>
      <c r="H76" s="6" t="s">
        <v>178</v>
      </c>
      <c r="I76" s="4">
        <v>25</v>
      </c>
      <c r="J76" s="4">
        <v>12</v>
      </c>
      <c r="K76" s="4">
        <v>1991</v>
      </c>
      <c r="L76" s="6">
        <f t="shared" si="18"/>
        <v>33597</v>
      </c>
      <c r="M76" s="4">
        <f t="shared" si="31"/>
        <v>27</v>
      </c>
      <c r="N76" s="6" t="str">
        <f t="shared" si="19"/>
        <v>&lt;30</v>
      </c>
      <c r="O76" s="4">
        <v>2</v>
      </c>
      <c r="P76" s="6" t="str">
        <f t="shared" si="20"/>
        <v>Nữ</v>
      </c>
      <c r="Q76" s="6" t="str">
        <f t="shared" si="21"/>
        <v>Bà</v>
      </c>
      <c r="R76" s="7" t="s">
        <v>72</v>
      </c>
      <c r="S76" s="6" t="s">
        <v>345</v>
      </c>
      <c r="T76" s="6" t="s">
        <v>346</v>
      </c>
      <c r="U76" s="6" t="s">
        <v>347</v>
      </c>
      <c r="V76" s="6" t="str">
        <f t="shared" si="32"/>
        <v>Đông Quang  -  Đông Sơn  -  Thanh Hóa</v>
      </c>
      <c r="W76" s="6" t="s">
        <v>51</v>
      </c>
      <c r="X76" s="6" t="s">
        <v>65</v>
      </c>
      <c r="Y76" s="4">
        <f t="shared" si="22"/>
        <v>14</v>
      </c>
      <c r="Z76" s="7" t="str">
        <f t="shared" si="23"/>
        <v>Từ 12 - 24 tháng</v>
      </c>
      <c r="AA76" s="5">
        <v>43046</v>
      </c>
      <c r="AB76" s="4" t="s">
        <v>66</v>
      </c>
      <c r="AC76" s="8">
        <f t="shared" si="24"/>
        <v>43105</v>
      </c>
      <c r="AD76" s="5" t="s">
        <v>53</v>
      </c>
      <c r="AE76" s="4">
        <v>1</v>
      </c>
      <c r="AF76" s="7" t="str">
        <f t="shared" si="25"/>
        <v>12 tháng</v>
      </c>
      <c r="AG76" s="5">
        <f t="shared" si="26"/>
        <v>43106</v>
      </c>
      <c r="AH76" s="5">
        <f t="shared" si="27"/>
        <v>43470</v>
      </c>
      <c r="AI76" s="9">
        <v>1</v>
      </c>
      <c r="AJ76" s="7" t="str">
        <f t="shared" si="33"/>
        <v>12 tháng</v>
      </c>
      <c r="AK76" s="5">
        <f t="shared" si="28"/>
        <v>43471</v>
      </c>
      <c r="AL76" s="5">
        <f t="shared" si="34"/>
        <v>43835</v>
      </c>
      <c r="AM76" s="5" t="str">
        <f t="shared" si="29"/>
        <v/>
      </c>
      <c r="AN76" s="7" t="str">
        <f t="shared" si="30"/>
        <v>12 tháng</v>
      </c>
      <c r="AO76" s="5"/>
      <c r="AP76" s="7"/>
      <c r="AQ76" s="16"/>
    </row>
    <row r="77" spans="1:43" ht="14.5" x14ac:dyDescent="0.35">
      <c r="A77" s="12">
        <f>IF(E77="","",SUBTOTAL(3,$B$2:B77))</f>
        <v>76</v>
      </c>
      <c r="B77" s="5">
        <v>43496</v>
      </c>
      <c r="C77" s="4" t="s">
        <v>45</v>
      </c>
      <c r="D77" s="4">
        <v>1091</v>
      </c>
      <c r="E77" s="6" t="s">
        <v>179</v>
      </c>
      <c r="F77" s="6" t="s">
        <v>47</v>
      </c>
      <c r="G77" s="7" t="s">
        <v>70</v>
      </c>
      <c r="H77" s="6" t="s">
        <v>180</v>
      </c>
      <c r="I77" s="4">
        <v>9</v>
      </c>
      <c r="J77" s="4">
        <v>3</v>
      </c>
      <c r="K77" s="4">
        <v>1994</v>
      </c>
      <c r="L77" s="6">
        <f t="shared" si="18"/>
        <v>34402</v>
      </c>
      <c r="M77" s="4">
        <f t="shared" si="31"/>
        <v>24</v>
      </c>
      <c r="N77" s="6" t="str">
        <f t="shared" si="19"/>
        <v>&lt;30</v>
      </c>
      <c r="O77" s="4">
        <v>2</v>
      </c>
      <c r="P77" s="6" t="str">
        <f t="shared" si="20"/>
        <v>Nữ</v>
      </c>
      <c r="Q77" s="6" t="str">
        <f t="shared" si="21"/>
        <v>Bà</v>
      </c>
      <c r="R77" s="7" t="s">
        <v>72</v>
      </c>
      <c r="S77" s="6" t="s">
        <v>348</v>
      </c>
      <c r="T77" s="6" t="s">
        <v>274</v>
      </c>
      <c r="U77" s="6" t="s">
        <v>266</v>
      </c>
      <c r="V77" s="6" t="str">
        <f t="shared" si="32"/>
        <v>Thụy Lâm  -  Đông Anh  -  Hà Nội</v>
      </c>
      <c r="W77" s="6" t="s">
        <v>51</v>
      </c>
      <c r="X77" s="6" t="s">
        <v>65</v>
      </c>
      <c r="Y77" s="4">
        <f t="shared" si="22"/>
        <v>14</v>
      </c>
      <c r="Z77" s="7" t="str">
        <f t="shared" si="23"/>
        <v>Từ 12 - 24 tháng</v>
      </c>
      <c r="AA77" s="5">
        <v>43062</v>
      </c>
      <c r="AB77" s="4" t="s">
        <v>66</v>
      </c>
      <c r="AC77" s="8">
        <f t="shared" si="24"/>
        <v>43121</v>
      </c>
      <c r="AD77" s="5" t="s">
        <v>53</v>
      </c>
      <c r="AE77" s="4">
        <v>1</v>
      </c>
      <c r="AF77" s="7" t="str">
        <f t="shared" si="25"/>
        <v>12 tháng</v>
      </c>
      <c r="AG77" s="5">
        <f t="shared" si="26"/>
        <v>43122</v>
      </c>
      <c r="AH77" s="5">
        <f t="shared" si="27"/>
        <v>43486</v>
      </c>
      <c r="AI77" s="9">
        <v>4</v>
      </c>
      <c r="AJ77" s="7" t="str">
        <f t="shared" si="33"/>
        <v>Không xác định</v>
      </c>
      <c r="AK77" s="5">
        <f t="shared" si="28"/>
        <v>43487</v>
      </c>
      <c r="AL77" s="5" t="str">
        <f t="shared" si="34"/>
        <v/>
      </c>
      <c r="AM77" s="5">
        <f t="shared" si="29"/>
        <v>43487</v>
      </c>
      <c r="AN77" s="7" t="str">
        <f t="shared" si="30"/>
        <v>Không xác định</v>
      </c>
      <c r="AO77" s="5"/>
      <c r="AP77" s="7"/>
      <c r="AQ77" s="16"/>
    </row>
    <row r="78" spans="1:43" ht="14.5" x14ac:dyDescent="0.35">
      <c r="A78" s="12">
        <f>IF(E78="","",SUBTOTAL(3,$B$2:B78))</f>
        <v>77</v>
      </c>
      <c r="B78" s="5">
        <v>43496</v>
      </c>
      <c r="C78" s="4" t="s">
        <v>45</v>
      </c>
      <c r="D78" s="4">
        <v>1092</v>
      </c>
      <c r="E78" s="6" t="s">
        <v>181</v>
      </c>
      <c r="F78" s="6" t="s">
        <v>96</v>
      </c>
      <c r="G78" s="7" t="s">
        <v>104</v>
      </c>
      <c r="H78" s="6" t="s">
        <v>105</v>
      </c>
      <c r="I78" s="4">
        <v>25</v>
      </c>
      <c r="J78" s="4">
        <v>12</v>
      </c>
      <c r="K78" s="4">
        <v>1991</v>
      </c>
      <c r="L78" s="6">
        <f t="shared" si="18"/>
        <v>33597</v>
      </c>
      <c r="M78" s="4">
        <f t="shared" si="31"/>
        <v>27</v>
      </c>
      <c r="N78" s="6" t="str">
        <f t="shared" si="19"/>
        <v>&lt;30</v>
      </c>
      <c r="O78" s="4">
        <v>2</v>
      </c>
      <c r="P78" s="6" t="str">
        <f t="shared" si="20"/>
        <v>Nữ</v>
      </c>
      <c r="Q78" s="6" t="str">
        <f t="shared" si="21"/>
        <v>Bà</v>
      </c>
      <c r="R78" s="7" t="s">
        <v>50</v>
      </c>
      <c r="S78" s="6" t="s">
        <v>323</v>
      </c>
      <c r="T78" s="6" t="s">
        <v>324</v>
      </c>
      <c r="U78" s="6" t="s">
        <v>280</v>
      </c>
      <c r="V78" s="6" t="str">
        <f t="shared" si="32"/>
        <v>Hòa Bình  -  Hữu Lũng  -  Lạng Sơn</v>
      </c>
      <c r="W78" s="6" t="s">
        <v>51</v>
      </c>
      <c r="X78" s="6" t="s">
        <v>106</v>
      </c>
      <c r="Y78" s="4">
        <f t="shared" si="22"/>
        <v>13</v>
      </c>
      <c r="Z78" s="7" t="str">
        <f t="shared" si="23"/>
        <v>Từ 12 - 24 tháng</v>
      </c>
      <c r="AA78" s="5">
        <v>43074</v>
      </c>
      <c r="AB78" s="4" t="s">
        <v>66</v>
      </c>
      <c r="AC78" s="8">
        <f t="shared" si="24"/>
        <v>43133</v>
      </c>
      <c r="AD78" s="5" t="s">
        <v>53</v>
      </c>
      <c r="AE78" s="4">
        <v>1</v>
      </c>
      <c r="AF78" s="7" t="str">
        <f t="shared" si="25"/>
        <v>12 tháng</v>
      </c>
      <c r="AG78" s="5">
        <f t="shared" si="26"/>
        <v>43134</v>
      </c>
      <c r="AH78" s="5">
        <f t="shared" si="27"/>
        <v>43498</v>
      </c>
      <c r="AI78" s="9"/>
      <c r="AJ78" s="7" t="str">
        <f t="shared" si="33"/>
        <v/>
      </c>
      <c r="AK78" s="5" t="str">
        <f t="shared" si="28"/>
        <v/>
      </c>
      <c r="AL78" s="5" t="str">
        <f t="shared" si="34"/>
        <v/>
      </c>
      <c r="AM78" s="5" t="str">
        <f t="shared" si="29"/>
        <v/>
      </c>
      <c r="AN78" s="7" t="str">
        <f t="shared" si="30"/>
        <v>12 tháng</v>
      </c>
      <c r="AO78" s="5"/>
      <c r="AP78" s="7"/>
      <c r="AQ78" s="16"/>
    </row>
    <row r="79" spans="1:43" ht="14.5" x14ac:dyDescent="0.35">
      <c r="A79" s="12">
        <f>IF(E79="","",SUBTOTAL(3,$B$2:B79))</f>
        <v>78</v>
      </c>
      <c r="B79" s="5">
        <v>43496</v>
      </c>
      <c r="C79" s="4" t="s">
        <v>45</v>
      </c>
      <c r="D79" s="4">
        <v>1094</v>
      </c>
      <c r="E79" s="6" t="s">
        <v>182</v>
      </c>
      <c r="F79" s="6" t="s">
        <v>102</v>
      </c>
      <c r="G79" s="7" t="s">
        <v>104</v>
      </c>
      <c r="H79" s="6" t="s">
        <v>134</v>
      </c>
      <c r="I79" s="4">
        <v>14</v>
      </c>
      <c r="J79" s="4">
        <v>2</v>
      </c>
      <c r="K79" s="4">
        <v>1989</v>
      </c>
      <c r="L79" s="6">
        <f t="shared" si="18"/>
        <v>32553</v>
      </c>
      <c r="M79" s="4">
        <f t="shared" si="31"/>
        <v>29</v>
      </c>
      <c r="N79" s="6" t="str">
        <f t="shared" si="19"/>
        <v>&lt;30</v>
      </c>
      <c r="O79" s="4">
        <v>2</v>
      </c>
      <c r="P79" s="6" t="str">
        <f t="shared" si="20"/>
        <v>Nữ</v>
      </c>
      <c r="Q79" s="6" t="str">
        <f t="shared" si="21"/>
        <v>Bà</v>
      </c>
      <c r="R79" s="7" t="s">
        <v>72</v>
      </c>
      <c r="S79" s="6" t="s">
        <v>349</v>
      </c>
      <c r="T79" s="6" t="s">
        <v>324</v>
      </c>
      <c r="U79" s="6" t="s">
        <v>280</v>
      </c>
      <c r="V79" s="6" t="str">
        <f t="shared" si="32"/>
        <v>Đồng Tân  -  Hữu Lũng  -  Lạng Sơn</v>
      </c>
      <c r="W79" s="6" t="s">
        <v>51</v>
      </c>
      <c r="X79" s="6" t="s">
        <v>65</v>
      </c>
      <c r="Y79" s="4">
        <f t="shared" si="22"/>
        <v>12</v>
      </c>
      <c r="Z79" s="7" t="str">
        <f t="shared" si="23"/>
        <v>Từ 12 - 24 tháng</v>
      </c>
      <c r="AA79" s="5">
        <v>43105</v>
      </c>
      <c r="AB79" s="4" t="s">
        <v>66</v>
      </c>
      <c r="AC79" s="8">
        <f t="shared" si="24"/>
        <v>43164</v>
      </c>
      <c r="AD79" s="5" t="s">
        <v>53</v>
      </c>
      <c r="AE79" s="4">
        <v>1</v>
      </c>
      <c r="AF79" s="7" t="str">
        <f t="shared" si="25"/>
        <v>12 tháng</v>
      </c>
      <c r="AG79" s="5">
        <f t="shared" si="26"/>
        <v>43165</v>
      </c>
      <c r="AH79" s="5">
        <f t="shared" si="27"/>
        <v>43529</v>
      </c>
      <c r="AI79" s="9"/>
      <c r="AJ79" s="7" t="str">
        <f t="shared" si="33"/>
        <v/>
      </c>
      <c r="AK79" s="5" t="str">
        <f t="shared" si="28"/>
        <v/>
      </c>
      <c r="AL79" s="5" t="str">
        <f t="shared" si="34"/>
        <v/>
      </c>
      <c r="AM79" s="5" t="str">
        <f t="shared" si="29"/>
        <v/>
      </c>
      <c r="AN79" s="7" t="str">
        <f t="shared" si="30"/>
        <v>12 tháng</v>
      </c>
      <c r="AO79" s="5"/>
      <c r="AP79" s="7"/>
      <c r="AQ79" s="16"/>
    </row>
    <row r="80" spans="1:43" ht="14.5" x14ac:dyDescent="0.35">
      <c r="A80" s="12">
        <f>IF(E80="","",SUBTOTAL(3,$B$2:B80))</f>
        <v>79</v>
      </c>
      <c r="B80" s="5">
        <v>43496</v>
      </c>
      <c r="C80" s="4" t="s">
        <v>45</v>
      </c>
      <c r="D80" s="4">
        <v>1095</v>
      </c>
      <c r="E80" s="6" t="s">
        <v>183</v>
      </c>
      <c r="F80" s="6" t="s">
        <v>96</v>
      </c>
      <c r="G80" s="7" t="s">
        <v>61</v>
      </c>
      <c r="H80" s="6" t="s">
        <v>62</v>
      </c>
      <c r="I80" s="4">
        <v>28</v>
      </c>
      <c r="J80" s="4">
        <v>9</v>
      </c>
      <c r="K80" s="4">
        <v>1989</v>
      </c>
      <c r="L80" s="6">
        <f t="shared" si="18"/>
        <v>32779</v>
      </c>
      <c r="M80" s="4">
        <f t="shared" si="31"/>
        <v>29</v>
      </c>
      <c r="N80" s="6" t="str">
        <f t="shared" si="19"/>
        <v>&lt;30</v>
      </c>
      <c r="O80" s="4">
        <v>2</v>
      </c>
      <c r="P80" s="6" t="str">
        <f t="shared" si="20"/>
        <v>Nữ</v>
      </c>
      <c r="Q80" s="6" t="str">
        <f t="shared" si="21"/>
        <v>Bà</v>
      </c>
      <c r="R80" s="7" t="s">
        <v>63</v>
      </c>
      <c r="S80" s="6" t="s">
        <v>350</v>
      </c>
      <c r="T80" s="6" t="s">
        <v>289</v>
      </c>
      <c r="U80" s="6" t="s">
        <v>266</v>
      </c>
      <c r="V80" s="6" t="str">
        <f t="shared" si="32"/>
        <v>34/67/38/14 Hà Huy Tập  -  Gia Lâm  -  Hà Nội</v>
      </c>
      <c r="W80" s="6" t="s">
        <v>145</v>
      </c>
      <c r="X80" s="6" t="s">
        <v>65</v>
      </c>
      <c r="Y80" s="4">
        <f t="shared" si="22"/>
        <v>12</v>
      </c>
      <c r="Z80" s="7" t="str">
        <f t="shared" si="23"/>
        <v>Từ 12 - 24 tháng</v>
      </c>
      <c r="AA80" s="5">
        <v>43112</v>
      </c>
      <c r="AB80" s="4" t="s">
        <v>66</v>
      </c>
      <c r="AC80" s="8">
        <f t="shared" si="24"/>
        <v>43171</v>
      </c>
      <c r="AD80" s="5" t="s">
        <v>53</v>
      </c>
      <c r="AE80" s="4">
        <v>4</v>
      </c>
      <c r="AF80" s="7" t="str">
        <f t="shared" si="25"/>
        <v>Không xác định</v>
      </c>
      <c r="AG80" s="5">
        <f t="shared" si="26"/>
        <v>43172</v>
      </c>
      <c r="AH80" s="5" t="str">
        <f t="shared" si="27"/>
        <v/>
      </c>
      <c r="AI80" s="9"/>
      <c r="AJ80" s="7" t="str">
        <f t="shared" si="33"/>
        <v/>
      </c>
      <c r="AK80" s="5" t="str">
        <f t="shared" si="28"/>
        <v/>
      </c>
      <c r="AL80" s="5" t="str">
        <f t="shared" si="34"/>
        <v/>
      </c>
      <c r="AM80" s="5">
        <f t="shared" si="29"/>
        <v>43172</v>
      </c>
      <c r="AN80" s="7" t="str">
        <f t="shared" si="30"/>
        <v>Không xác định</v>
      </c>
      <c r="AO80" s="5"/>
      <c r="AP80" s="7"/>
      <c r="AQ80" s="16"/>
    </row>
    <row r="81" spans="1:50" ht="14.5" x14ac:dyDescent="0.35">
      <c r="A81" s="12">
        <f>IF(E81="","",SUBTOTAL(3,$B$2:B81))</f>
        <v>80</v>
      </c>
      <c r="B81" s="5">
        <v>43496</v>
      </c>
      <c r="C81" s="4" t="s">
        <v>45</v>
      </c>
      <c r="D81" s="4">
        <v>1096</v>
      </c>
      <c r="E81" s="6" t="s">
        <v>184</v>
      </c>
      <c r="F81" s="6" t="s">
        <v>96</v>
      </c>
      <c r="G81" s="7" t="s">
        <v>61</v>
      </c>
      <c r="H81" s="6" t="s">
        <v>62</v>
      </c>
      <c r="I81" s="4">
        <v>25</v>
      </c>
      <c r="J81" s="4">
        <v>12</v>
      </c>
      <c r="K81" s="4">
        <v>1989</v>
      </c>
      <c r="L81" s="6">
        <f t="shared" si="18"/>
        <v>32867</v>
      </c>
      <c r="M81" s="4">
        <f t="shared" si="31"/>
        <v>29</v>
      </c>
      <c r="N81" s="6" t="str">
        <f t="shared" si="19"/>
        <v>&lt;30</v>
      </c>
      <c r="O81" s="4">
        <v>1</v>
      </c>
      <c r="P81" s="6" t="str">
        <f t="shared" si="20"/>
        <v>Nam</v>
      </c>
      <c r="Q81" s="6" t="str">
        <f t="shared" si="21"/>
        <v>Ông</v>
      </c>
      <c r="R81" s="7" t="s">
        <v>50</v>
      </c>
      <c r="S81" s="6" t="s">
        <v>351</v>
      </c>
      <c r="T81" s="6" t="s">
        <v>352</v>
      </c>
      <c r="U81" s="6" t="s">
        <v>280</v>
      </c>
      <c r="V81" s="6" t="str">
        <f t="shared" si="32"/>
        <v>Bằng Hữu  -  Chi Lăng  -  Lạng Sơn</v>
      </c>
      <c r="W81" s="6" t="s">
        <v>51</v>
      </c>
      <c r="X81" s="6" t="s">
        <v>65</v>
      </c>
      <c r="Y81" s="4">
        <f t="shared" si="22"/>
        <v>12</v>
      </c>
      <c r="Z81" s="7" t="str">
        <f t="shared" si="23"/>
        <v>Từ 12 - 24 tháng</v>
      </c>
      <c r="AA81" s="5">
        <v>43119</v>
      </c>
      <c r="AB81" s="4" t="s">
        <v>66</v>
      </c>
      <c r="AC81" s="8">
        <f t="shared" si="24"/>
        <v>43178</v>
      </c>
      <c r="AD81" s="5" t="s">
        <v>53</v>
      </c>
      <c r="AE81" s="4">
        <v>1</v>
      </c>
      <c r="AF81" s="7" t="str">
        <f t="shared" si="25"/>
        <v>12 tháng</v>
      </c>
      <c r="AG81" s="5">
        <f t="shared" si="26"/>
        <v>43179</v>
      </c>
      <c r="AH81" s="5">
        <f t="shared" si="27"/>
        <v>43543</v>
      </c>
      <c r="AI81" s="9"/>
      <c r="AJ81" s="7" t="str">
        <f t="shared" si="33"/>
        <v/>
      </c>
      <c r="AK81" s="5" t="str">
        <f t="shared" si="28"/>
        <v/>
      </c>
      <c r="AL81" s="5" t="str">
        <f t="shared" si="34"/>
        <v/>
      </c>
      <c r="AM81" s="5" t="str">
        <f t="shared" si="29"/>
        <v/>
      </c>
      <c r="AN81" s="7" t="str">
        <f t="shared" si="30"/>
        <v>12 tháng</v>
      </c>
      <c r="AO81" s="5"/>
      <c r="AP81" s="7"/>
      <c r="AQ81" s="16"/>
    </row>
    <row r="82" spans="1:50" ht="14.5" x14ac:dyDescent="0.35">
      <c r="A82" s="12">
        <f>IF(E82="","",SUBTOTAL(3,$B$2:B82))</f>
        <v>81</v>
      </c>
      <c r="B82" s="5">
        <v>43496</v>
      </c>
      <c r="C82" s="4" t="s">
        <v>45</v>
      </c>
      <c r="D82" s="4">
        <v>1097</v>
      </c>
      <c r="E82" s="6" t="s">
        <v>171</v>
      </c>
      <c r="F82" s="6" t="s">
        <v>112</v>
      </c>
      <c r="G82" s="7" t="s">
        <v>61</v>
      </c>
      <c r="H82" s="6" t="s">
        <v>62</v>
      </c>
      <c r="I82" s="4">
        <v>21</v>
      </c>
      <c r="J82" s="4">
        <v>5</v>
      </c>
      <c r="K82" s="4">
        <v>1981</v>
      </c>
      <c r="L82" s="6">
        <f t="shared" si="18"/>
        <v>29727</v>
      </c>
      <c r="M82" s="4">
        <f t="shared" si="31"/>
        <v>37</v>
      </c>
      <c r="N82" s="6" t="str">
        <f t="shared" si="19"/>
        <v>30 - 45</v>
      </c>
      <c r="O82" s="4">
        <v>2</v>
      </c>
      <c r="P82" s="6" t="str">
        <f t="shared" si="20"/>
        <v>Nữ</v>
      </c>
      <c r="Q82" s="6" t="str">
        <f t="shared" si="21"/>
        <v>Bà</v>
      </c>
      <c r="R82" s="7" t="s">
        <v>50</v>
      </c>
      <c r="S82" s="6" t="s">
        <v>353</v>
      </c>
      <c r="T82" s="6" t="s">
        <v>289</v>
      </c>
      <c r="U82" s="6" t="s">
        <v>266</v>
      </c>
      <c r="V82" s="6" t="str">
        <f t="shared" si="32"/>
        <v>Phù Đổng  -  Gia Lâm  -  Hà Nội</v>
      </c>
      <c r="W82" s="6" t="s">
        <v>51</v>
      </c>
      <c r="X82" s="6" t="s">
        <v>65</v>
      </c>
      <c r="Y82" s="4">
        <f t="shared" si="22"/>
        <v>12</v>
      </c>
      <c r="Z82" s="7" t="str">
        <f t="shared" si="23"/>
        <v>Từ 12 - 24 tháng</v>
      </c>
      <c r="AA82" s="5">
        <v>43119</v>
      </c>
      <c r="AB82" s="4" t="s">
        <v>66</v>
      </c>
      <c r="AC82" s="8">
        <f t="shared" si="24"/>
        <v>43178</v>
      </c>
      <c r="AD82" s="5" t="s">
        <v>53</v>
      </c>
      <c r="AE82" s="4">
        <v>1</v>
      </c>
      <c r="AF82" s="7" t="str">
        <f t="shared" si="25"/>
        <v>12 tháng</v>
      </c>
      <c r="AG82" s="5">
        <f t="shared" si="26"/>
        <v>43179</v>
      </c>
      <c r="AH82" s="5">
        <f t="shared" si="27"/>
        <v>43543</v>
      </c>
      <c r="AI82" s="9"/>
      <c r="AJ82" s="7" t="str">
        <f t="shared" si="33"/>
        <v/>
      </c>
      <c r="AK82" s="5" t="str">
        <f t="shared" si="28"/>
        <v/>
      </c>
      <c r="AL82" s="5" t="str">
        <f t="shared" si="34"/>
        <v/>
      </c>
      <c r="AM82" s="5" t="str">
        <f t="shared" si="29"/>
        <v/>
      </c>
      <c r="AN82" s="7" t="str">
        <f t="shared" si="30"/>
        <v>12 tháng</v>
      </c>
      <c r="AO82" s="5"/>
      <c r="AP82" s="7"/>
      <c r="AQ82" s="16"/>
    </row>
    <row r="83" spans="1:50" ht="14.5" x14ac:dyDescent="0.35">
      <c r="A83" s="12">
        <f>IF(E83="","",SUBTOTAL(3,$B$2:B83))</f>
        <v>82</v>
      </c>
      <c r="B83" s="5">
        <v>43496</v>
      </c>
      <c r="C83" s="4" t="s">
        <v>45</v>
      </c>
      <c r="D83" s="4">
        <v>1098</v>
      </c>
      <c r="E83" s="13" t="s">
        <v>185</v>
      </c>
      <c r="F83" s="13" t="s">
        <v>82</v>
      </c>
      <c r="G83" s="13" t="s">
        <v>104</v>
      </c>
      <c r="H83" s="14" t="s">
        <v>105</v>
      </c>
      <c r="I83" s="15">
        <v>26</v>
      </c>
      <c r="J83" s="15">
        <v>11</v>
      </c>
      <c r="K83" s="4">
        <v>1992</v>
      </c>
      <c r="L83" s="6">
        <f t="shared" si="18"/>
        <v>33934</v>
      </c>
      <c r="M83" s="4">
        <f t="shared" si="31"/>
        <v>26</v>
      </c>
      <c r="N83" s="7" t="str">
        <f t="shared" si="19"/>
        <v>&lt;30</v>
      </c>
      <c r="O83" s="4">
        <v>2</v>
      </c>
      <c r="P83" s="6" t="str">
        <f t="shared" si="20"/>
        <v>Nữ</v>
      </c>
      <c r="Q83" s="6" t="str">
        <f t="shared" si="21"/>
        <v>Bà</v>
      </c>
      <c r="R83" s="7" t="s">
        <v>50</v>
      </c>
      <c r="S83" s="10" t="s">
        <v>342</v>
      </c>
      <c r="T83" s="10" t="s">
        <v>319</v>
      </c>
      <c r="U83" s="10" t="s">
        <v>269</v>
      </c>
      <c r="V83" s="6" t="str">
        <f t="shared" si="32"/>
        <v>Song Hồ  -  Thuận Thành  -  Bắc Ninh</v>
      </c>
      <c r="W83" s="10" t="s">
        <v>51</v>
      </c>
      <c r="X83" s="10" t="s">
        <v>65</v>
      </c>
      <c r="Y83" s="4">
        <f t="shared" si="22"/>
        <v>12</v>
      </c>
      <c r="Z83" s="7" t="str">
        <f t="shared" si="23"/>
        <v>Từ 12 - 24 tháng</v>
      </c>
      <c r="AA83" s="5">
        <v>43119</v>
      </c>
      <c r="AB83" s="4" t="s">
        <v>66</v>
      </c>
      <c r="AC83" s="8">
        <f t="shared" si="24"/>
        <v>43178</v>
      </c>
      <c r="AD83" s="4" t="s">
        <v>53</v>
      </c>
      <c r="AE83" s="4">
        <v>1</v>
      </c>
      <c r="AF83" s="7" t="str">
        <f t="shared" si="25"/>
        <v>12 tháng</v>
      </c>
      <c r="AG83" s="5">
        <f t="shared" si="26"/>
        <v>43179</v>
      </c>
      <c r="AH83" s="5">
        <f t="shared" si="27"/>
        <v>43543</v>
      </c>
      <c r="AI83" s="4"/>
      <c r="AJ83" s="7" t="str">
        <f t="shared" si="33"/>
        <v/>
      </c>
      <c r="AK83" s="5" t="str">
        <f t="shared" si="28"/>
        <v/>
      </c>
      <c r="AL83" s="5" t="str">
        <f t="shared" si="34"/>
        <v/>
      </c>
      <c r="AM83" s="5" t="str">
        <f t="shared" si="29"/>
        <v/>
      </c>
      <c r="AN83" s="7" t="str">
        <f t="shared" si="30"/>
        <v>12 tháng</v>
      </c>
      <c r="AO83" s="6"/>
      <c r="AP83" s="7"/>
      <c r="AQ83" s="16"/>
      <c r="AR83" s="11"/>
      <c r="AS83" s="11"/>
      <c r="AT83" s="3"/>
      <c r="AU83" s="3"/>
      <c r="AV83" s="11"/>
      <c r="AW83" s="3"/>
      <c r="AX83" s="3"/>
    </row>
    <row r="84" spans="1:50" ht="14.5" x14ac:dyDescent="0.35">
      <c r="A84" s="12">
        <f>IF(E84="","",SUBTOTAL(3,$B$2:B84))</f>
        <v>83</v>
      </c>
      <c r="B84" s="5">
        <v>43496</v>
      </c>
      <c r="C84" s="4" t="s">
        <v>45</v>
      </c>
      <c r="D84" s="4">
        <v>1099</v>
      </c>
      <c r="E84" s="6" t="s">
        <v>186</v>
      </c>
      <c r="F84" s="6" t="s">
        <v>82</v>
      </c>
      <c r="G84" s="7" t="s">
        <v>104</v>
      </c>
      <c r="H84" s="6" t="s">
        <v>134</v>
      </c>
      <c r="I84" s="4">
        <v>29</v>
      </c>
      <c r="J84" s="4">
        <v>12</v>
      </c>
      <c r="K84" s="4">
        <v>1986</v>
      </c>
      <c r="L84" s="6">
        <f t="shared" si="18"/>
        <v>31775</v>
      </c>
      <c r="M84" s="4">
        <f t="shared" si="31"/>
        <v>32</v>
      </c>
      <c r="N84" s="6" t="str">
        <f t="shared" si="19"/>
        <v>30 - 45</v>
      </c>
      <c r="O84" s="4">
        <v>2</v>
      </c>
      <c r="P84" s="6" t="str">
        <f t="shared" si="20"/>
        <v>Nữ</v>
      </c>
      <c r="Q84" s="6" t="str">
        <f t="shared" si="21"/>
        <v>Bà</v>
      </c>
      <c r="R84" s="7" t="s">
        <v>50</v>
      </c>
      <c r="S84" s="6" t="s">
        <v>354</v>
      </c>
      <c r="T84" s="6" t="s">
        <v>355</v>
      </c>
      <c r="U84" s="6" t="s">
        <v>347</v>
      </c>
      <c r="V84" s="6" t="str">
        <f t="shared" si="32"/>
        <v>Thọ Dân  -  Triệu Sơn  -  Thanh Hóa</v>
      </c>
      <c r="W84" s="6" t="s">
        <v>51</v>
      </c>
      <c r="X84" s="6" t="s">
        <v>65</v>
      </c>
      <c r="Y84" s="4">
        <f t="shared" si="22"/>
        <v>12</v>
      </c>
      <c r="Z84" s="7" t="str">
        <f t="shared" si="23"/>
        <v>Từ 12 - 24 tháng</v>
      </c>
      <c r="AA84" s="5">
        <v>43123</v>
      </c>
      <c r="AB84" s="4" t="s">
        <v>66</v>
      </c>
      <c r="AC84" s="8">
        <f t="shared" si="24"/>
        <v>43182</v>
      </c>
      <c r="AD84" s="5" t="s">
        <v>53</v>
      </c>
      <c r="AE84" s="4">
        <v>2</v>
      </c>
      <c r="AF84" s="7" t="str">
        <f t="shared" si="25"/>
        <v>24 tháng</v>
      </c>
      <c r="AG84" s="5">
        <f t="shared" si="26"/>
        <v>43183</v>
      </c>
      <c r="AH84" s="5">
        <f t="shared" si="27"/>
        <v>43913</v>
      </c>
      <c r="AI84" s="9"/>
      <c r="AJ84" s="7" t="str">
        <f t="shared" si="33"/>
        <v/>
      </c>
      <c r="AK84" s="5" t="str">
        <f t="shared" si="28"/>
        <v/>
      </c>
      <c r="AL84" s="5" t="str">
        <f t="shared" si="34"/>
        <v/>
      </c>
      <c r="AM84" s="5" t="str">
        <f t="shared" si="29"/>
        <v/>
      </c>
      <c r="AN84" s="7" t="str">
        <f t="shared" si="30"/>
        <v>24 tháng</v>
      </c>
      <c r="AO84" s="5"/>
      <c r="AP84" s="7"/>
      <c r="AQ84" s="16"/>
    </row>
    <row r="85" spans="1:50" ht="14.5" x14ac:dyDescent="0.35">
      <c r="A85" s="12">
        <f>IF(E85="","",SUBTOTAL(3,$B$2:B85))</f>
        <v>84</v>
      </c>
      <c r="B85" s="5">
        <v>43496</v>
      </c>
      <c r="C85" s="4" t="s">
        <v>45</v>
      </c>
      <c r="D85" s="4">
        <v>1103</v>
      </c>
      <c r="E85" s="13" t="s">
        <v>187</v>
      </c>
      <c r="F85" s="13" t="s">
        <v>102</v>
      </c>
      <c r="G85" s="13" t="s">
        <v>104</v>
      </c>
      <c r="H85" s="14" t="s">
        <v>105</v>
      </c>
      <c r="I85" s="15">
        <v>20</v>
      </c>
      <c r="J85" s="15">
        <v>7</v>
      </c>
      <c r="K85" s="4">
        <v>1991</v>
      </c>
      <c r="L85" s="6">
        <f t="shared" si="18"/>
        <v>33439</v>
      </c>
      <c r="M85" s="4">
        <f t="shared" si="31"/>
        <v>27</v>
      </c>
      <c r="N85" s="7" t="str">
        <f t="shared" si="19"/>
        <v>&lt;30</v>
      </c>
      <c r="O85" s="4">
        <v>2</v>
      </c>
      <c r="P85" s="6" t="str">
        <f t="shared" si="20"/>
        <v>Nữ</v>
      </c>
      <c r="Q85" s="6" t="str">
        <f t="shared" si="21"/>
        <v>Bà</v>
      </c>
      <c r="R85" s="7" t="s">
        <v>50</v>
      </c>
      <c r="S85" s="10" t="s">
        <v>356</v>
      </c>
      <c r="T85" s="10" t="s">
        <v>324</v>
      </c>
      <c r="U85" s="10" t="s">
        <v>280</v>
      </c>
      <c r="V85" s="6" t="str">
        <f t="shared" si="32"/>
        <v>Vân Nham  -  Hữu Lũng  -  Lạng Sơn</v>
      </c>
      <c r="W85" s="10" t="s">
        <v>51</v>
      </c>
      <c r="X85" s="10" t="s">
        <v>65</v>
      </c>
      <c r="Y85" s="4">
        <f t="shared" si="22"/>
        <v>11</v>
      </c>
      <c r="Z85" s="7" t="str">
        <f t="shared" si="23"/>
        <v>Từ 2 - 12 tháng</v>
      </c>
      <c r="AA85" s="5">
        <v>43146</v>
      </c>
      <c r="AB85" s="4" t="s">
        <v>66</v>
      </c>
      <c r="AC85" s="8">
        <f t="shared" si="24"/>
        <v>43205</v>
      </c>
      <c r="AD85" s="4" t="s">
        <v>53</v>
      </c>
      <c r="AE85" s="4">
        <v>1</v>
      </c>
      <c r="AF85" s="7" t="str">
        <f t="shared" si="25"/>
        <v>12 tháng</v>
      </c>
      <c r="AG85" s="5">
        <f t="shared" si="26"/>
        <v>43206</v>
      </c>
      <c r="AH85" s="5">
        <f t="shared" si="27"/>
        <v>43570</v>
      </c>
      <c r="AI85" s="4"/>
      <c r="AJ85" s="7" t="str">
        <f t="shared" ref="AJ85:AJ128" si="35">IFERROR(VLOOKUP(AI85,$AV$2:$AW$6,2,0),"")</f>
        <v/>
      </c>
      <c r="AK85" s="5" t="str">
        <f t="shared" ref="AK85:AK128" si="36">IF(AI85="","",AH85+1)</f>
        <v/>
      </c>
      <c r="AL85" s="5" t="str">
        <f t="shared" ref="AL85:AL128" si="37">IF(AI85="","",IF(AI85=1,EDATE(AK85,12)-1,IF(AI85=2,EDATE(AK85,24)-1,IF(AK85=3,EDATE(AK85,36)-1))))</f>
        <v/>
      </c>
      <c r="AM85" s="5" t="str">
        <f t="shared" si="29"/>
        <v/>
      </c>
      <c r="AN85" s="7" t="str">
        <f t="shared" si="30"/>
        <v>12 tháng</v>
      </c>
      <c r="AO85" s="6"/>
      <c r="AP85" s="7"/>
      <c r="AQ85" s="16"/>
      <c r="AR85" s="11"/>
      <c r="AS85" s="11"/>
      <c r="AT85" s="3"/>
      <c r="AU85" s="3"/>
      <c r="AV85" s="11"/>
      <c r="AW85" s="3"/>
      <c r="AX85" s="3"/>
    </row>
    <row r="86" spans="1:50" ht="14.5" x14ac:dyDescent="0.35">
      <c r="A86" s="12">
        <f>IF(E86="","",SUBTOTAL(3,$B$2:B86))</f>
        <v>85</v>
      </c>
      <c r="B86" s="5">
        <v>43496</v>
      </c>
      <c r="C86" s="4" t="s">
        <v>45</v>
      </c>
      <c r="D86" s="4">
        <v>1104</v>
      </c>
      <c r="E86" s="13" t="s">
        <v>188</v>
      </c>
      <c r="F86" s="13" t="s">
        <v>102</v>
      </c>
      <c r="G86" s="13" t="s">
        <v>104</v>
      </c>
      <c r="H86" s="14" t="s">
        <v>105</v>
      </c>
      <c r="I86" s="15">
        <v>12</v>
      </c>
      <c r="J86" s="15">
        <v>10</v>
      </c>
      <c r="K86" s="4">
        <v>1989</v>
      </c>
      <c r="L86" s="6">
        <f t="shared" si="18"/>
        <v>32793</v>
      </c>
      <c r="M86" s="4">
        <f t="shared" si="31"/>
        <v>29</v>
      </c>
      <c r="N86" s="7" t="str">
        <f t="shared" si="19"/>
        <v>&lt;30</v>
      </c>
      <c r="O86" s="4">
        <v>1</v>
      </c>
      <c r="P86" s="6" t="str">
        <f t="shared" si="20"/>
        <v>Nam</v>
      </c>
      <c r="Q86" s="6" t="str">
        <f t="shared" si="21"/>
        <v>Ông</v>
      </c>
      <c r="R86" s="7" t="s">
        <v>72</v>
      </c>
      <c r="S86" s="10" t="s">
        <v>357</v>
      </c>
      <c r="T86" s="10" t="s">
        <v>358</v>
      </c>
      <c r="U86" s="10" t="s">
        <v>286</v>
      </c>
      <c r="V86" s="6" t="str">
        <f t="shared" si="32"/>
        <v>Đồng Chum  -  Đà Bắc  -  Hòa Bình</v>
      </c>
      <c r="W86" s="10" t="s">
        <v>51</v>
      </c>
      <c r="X86" s="10" t="s">
        <v>65</v>
      </c>
      <c r="Y86" s="4">
        <f t="shared" si="22"/>
        <v>11</v>
      </c>
      <c r="Z86" s="7" t="str">
        <f t="shared" si="23"/>
        <v>Từ 2 - 12 tháng</v>
      </c>
      <c r="AA86" s="5">
        <v>43153</v>
      </c>
      <c r="AB86" s="4" t="s">
        <v>117</v>
      </c>
      <c r="AC86" s="8">
        <f t="shared" si="24"/>
        <v>43182</v>
      </c>
      <c r="AD86" s="4" t="s">
        <v>53</v>
      </c>
      <c r="AE86" s="4">
        <v>1</v>
      </c>
      <c r="AF86" s="7" t="str">
        <f t="shared" si="25"/>
        <v>12 tháng</v>
      </c>
      <c r="AG86" s="5">
        <f t="shared" si="26"/>
        <v>43183</v>
      </c>
      <c r="AH86" s="5">
        <f t="shared" si="27"/>
        <v>43547</v>
      </c>
      <c r="AI86" s="4"/>
      <c r="AJ86" s="7" t="str">
        <f t="shared" si="35"/>
        <v/>
      </c>
      <c r="AK86" s="5" t="str">
        <f t="shared" si="36"/>
        <v/>
      </c>
      <c r="AL86" s="5" t="str">
        <f t="shared" si="37"/>
        <v/>
      </c>
      <c r="AM86" s="5" t="str">
        <f t="shared" si="29"/>
        <v/>
      </c>
      <c r="AN86" s="7" t="str">
        <f t="shared" si="30"/>
        <v>12 tháng</v>
      </c>
      <c r="AO86" s="6"/>
      <c r="AP86" s="7"/>
      <c r="AQ86" s="16"/>
      <c r="AR86" s="11"/>
      <c r="AS86" s="11"/>
      <c r="AT86" s="3"/>
      <c r="AU86" s="3"/>
      <c r="AV86" s="11"/>
      <c r="AW86" s="3"/>
      <c r="AX86" s="3"/>
    </row>
    <row r="87" spans="1:50" ht="14.5" x14ac:dyDescent="0.35">
      <c r="A87" s="12">
        <f>IF(E87="","",SUBTOTAL(3,$B$2:B87))</f>
        <v>86</v>
      </c>
      <c r="B87" s="5">
        <v>43496</v>
      </c>
      <c r="C87" s="4" t="s">
        <v>45</v>
      </c>
      <c r="D87" s="4">
        <v>1105</v>
      </c>
      <c r="E87" s="6" t="s">
        <v>189</v>
      </c>
      <c r="F87" s="6" t="s">
        <v>102</v>
      </c>
      <c r="G87" s="7" t="s">
        <v>104</v>
      </c>
      <c r="H87" s="6" t="s">
        <v>105</v>
      </c>
      <c r="I87" s="4">
        <v>29</v>
      </c>
      <c r="J87" s="4">
        <v>11</v>
      </c>
      <c r="K87" s="4">
        <v>1993</v>
      </c>
      <c r="L87" s="6">
        <f t="shared" si="18"/>
        <v>34302</v>
      </c>
      <c r="M87" s="4">
        <f t="shared" si="31"/>
        <v>25</v>
      </c>
      <c r="N87" s="6" t="str">
        <f t="shared" si="19"/>
        <v>&lt;30</v>
      </c>
      <c r="O87" s="4">
        <v>2</v>
      </c>
      <c r="P87" s="6" t="str">
        <f t="shared" si="20"/>
        <v>Nữ</v>
      </c>
      <c r="Q87" s="6" t="str">
        <f t="shared" si="21"/>
        <v>Bà</v>
      </c>
      <c r="R87" s="7" t="s">
        <v>50</v>
      </c>
      <c r="S87" s="6" t="s">
        <v>359</v>
      </c>
      <c r="T87" s="6" t="s">
        <v>329</v>
      </c>
      <c r="U87" s="6" t="s">
        <v>255</v>
      </c>
      <c r="V87" s="6" t="str">
        <f t="shared" si="32"/>
        <v>Hợp Đức  -  Tân Yên  -  Bắc Giang</v>
      </c>
      <c r="W87" s="6" t="s">
        <v>51</v>
      </c>
      <c r="X87" s="6" t="s">
        <v>106</v>
      </c>
      <c r="Y87" s="4">
        <f t="shared" si="22"/>
        <v>10</v>
      </c>
      <c r="Z87" s="7" t="str">
        <f t="shared" si="23"/>
        <v>Từ 2 - 12 tháng</v>
      </c>
      <c r="AA87" s="5">
        <v>43161</v>
      </c>
      <c r="AB87" s="4" t="s">
        <v>66</v>
      </c>
      <c r="AC87" s="8">
        <f t="shared" si="24"/>
        <v>43220</v>
      </c>
      <c r="AD87" s="5" t="s">
        <v>53</v>
      </c>
      <c r="AE87" s="4">
        <v>1</v>
      </c>
      <c r="AF87" s="7" t="str">
        <f t="shared" si="25"/>
        <v>12 tháng</v>
      </c>
      <c r="AG87" s="5">
        <f t="shared" si="26"/>
        <v>43221</v>
      </c>
      <c r="AH87" s="5">
        <f t="shared" si="27"/>
        <v>43585</v>
      </c>
      <c r="AI87" s="9"/>
      <c r="AJ87" s="7" t="str">
        <f t="shared" si="35"/>
        <v/>
      </c>
      <c r="AK87" s="5" t="str">
        <f t="shared" si="36"/>
        <v/>
      </c>
      <c r="AL87" s="5" t="str">
        <f t="shared" si="37"/>
        <v/>
      </c>
      <c r="AM87" s="5" t="str">
        <f t="shared" si="29"/>
        <v/>
      </c>
      <c r="AN87" s="7" t="str">
        <f t="shared" si="30"/>
        <v>12 tháng</v>
      </c>
      <c r="AO87" s="5"/>
      <c r="AP87" s="7"/>
      <c r="AQ87" s="16"/>
    </row>
    <row r="88" spans="1:50" ht="14.5" x14ac:dyDescent="0.35">
      <c r="A88" s="12">
        <f>IF(E88="","",SUBTOTAL(3,$B$2:B88))</f>
        <v>87</v>
      </c>
      <c r="B88" s="5">
        <v>43496</v>
      </c>
      <c r="C88" s="4" t="s">
        <v>45</v>
      </c>
      <c r="D88" s="4">
        <v>1106</v>
      </c>
      <c r="E88" s="6" t="s">
        <v>190</v>
      </c>
      <c r="F88" s="6" t="s">
        <v>102</v>
      </c>
      <c r="G88" s="7" t="s">
        <v>61</v>
      </c>
      <c r="H88" s="6" t="s">
        <v>62</v>
      </c>
      <c r="I88" s="4">
        <v>18</v>
      </c>
      <c r="J88" s="4">
        <v>8</v>
      </c>
      <c r="K88" s="4">
        <v>1979</v>
      </c>
      <c r="L88" s="6">
        <f t="shared" si="18"/>
        <v>29085</v>
      </c>
      <c r="M88" s="4">
        <f t="shared" si="31"/>
        <v>39</v>
      </c>
      <c r="N88" s="6" t="str">
        <f t="shared" si="19"/>
        <v>30 - 45</v>
      </c>
      <c r="O88" s="4">
        <v>2</v>
      </c>
      <c r="P88" s="6" t="str">
        <f t="shared" si="20"/>
        <v>Nữ</v>
      </c>
      <c r="Q88" s="6" t="str">
        <f t="shared" si="21"/>
        <v>Bà</v>
      </c>
      <c r="R88" s="7" t="s">
        <v>72</v>
      </c>
      <c r="S88" s="6" t="s">
        <v>360</v>
      </c>
      <c r="T88" s="6" t="s">
        <v>310</v>
      </c>
      <c r="U88" s="6" t="s">
        <v>255</v>
      </c>
      <c r="V88" s="6" t="str">
        <f t="shared" si="32"/>
        <v>Xuân Hương  -  Lạng Giang  -  Bắc Giang</v>
      </c>
      <c r="W88" s="6" t="s">
        <v>145</v>
      </c>
      <c r="X88" s="6" t="s">
        <v>65</v>
      </c>
      <c r="Y88" s="4">
        <f t="shared" si="22"/>
        <v>10</v>
      </c>
      <c r="Z88" s="7" t="str">
        <f t="shared" si="23"/>
        <v>Từ 2 - 12 tháng</v>
      </c>
      <c r="AA88" s="5">
        <v>43166</v>
      </c>
      <c r="AB88" s="4">
        <v>0</v>
      </c>
      <c r="AC88" s="8">
        <f t="shared" si="24"/>
        <v>43166</v>
      </c>
      <c r="AD88" s="5" t="s">
        <v>53</v>
      </c>
      <c r="AE88" s="4">
        <v>1</v>
      </c>
      <c r="AF88" s="7" t="str">
        <f t="shared" si="25"/>
        <v>12 tháng</v>
      </c>
      <c r="AG88" s="5">
        <f t="shared" si="26"/>
        <v>43166</v>
      </c>
      <c r="AH88" s="5">
        <f t="shared" si="27"/>
        <v>43530</v>
      </c>
      <c r="AI88" s="9"/>
      <c r="AJ88" s="7" t="str">
        <f t="shared" si="35"/>
        <v/>
      </c>
      <c r="AK88" s="5" t="str">
        <f t="shared" si="36"/>
        <v/>
      </c>
      <c r="AL88" s="5" t="str">
        <f t="shared" si="37"/>
        <v/>
      </c>
      <c r="AM88" s="5" t="str">
        <f t="shared" si="29"/>
        <v/>
      </c>
      <c r="AN88" s="7" t="str">
        <f t="shared" si="30"/>
        <v>12 tháng</v>
      </c>
      <c r="AO88" s="5"/>
      <c r="AP88" s="7"/>
      <c r="AQ88" s="16"/>
    </row>
    <row r="89" spans="1:50" ht="14.5" x14ac:dyDescent="0.35">
      <c r="A89" s="12">
        <f>IF(E89="","",SUBTOTAL(3,$B$2:B89))</f>
        <v>88</v>
      </c>
      <c r="B89" s="5">
        <v>43496</v>
      </c>
      <c r="C89" s="4" t="s">
        <v>45</v>
      </c>
      <c r="D89" s="4">
        <v>1107</v>
      </c>
      <c r="E89" s="6" t="s">
        <v>191</v>
      </c>
      <c r="F89" s="6" t="s">
        <v>102</v>
      </c>
      <c r="G89" s="7" t="s">
        <v>61</v>
      </c>
      <c r="H89" s="6" t="s">
        <v>62</v>
      </c>
      <c r="I89" s="4">
        <v>10</v>
      </c>
      <c r="J89" s="4">
        <v>11</v>
      </c>
      <c r="K89" s="4">
        <v>1992</v>
      </c>
      <c r="L89" s="6">
        <f t="shared" si="18"/>
        <v>33918</v>
      </c>
      <c r="M89" s="4">
        <f t="shared" si="31"/>
        <v>26</v>
      </c>
      <c r="N89" s="6" t="str">
        <f t="shared" si="19"/>
        <v>&lt;30</v>
      </c>
      <c r="O89" s="4">
        <v>2</v>
      </c>
      <c r="P89" s="6" t="str">
        <f t="shared" si="20"/>
        <v>Nữ</v>
      </c>
      <c r="Q89" s="6" t="str">
        <f t="shared" si="21"/>
        <v>Bà</v>
      </c>
      <c r="R89" s="7" t="s">
        <v>50</v>
      </c>
      <c r="S89" s="6" t="s">
        <v>270</v>
      </c>
      <c r="T89" s="6" t="s">
        <v>268</v>
      </c>
      <c r="U89" s="6" t="s">
        <v>269</v>
      </c>
      <c r="V89" s="6" t="str">
        <f t="shared" si="32"/>
        <v>Đại Đồng  -  Tiên Du  -  Bắc Ninh</v>
      </c>
      <c r="W89" s="6" t="s">
        <v>51</v>
      </c>
      <c r="X89" s="6" t="s">
        <v>65</v>
      </c>
      <c r="Y89" s="4">
        <f t="shared" si="22"/>
        <v>10</v>
      </c>
      <c r="Z89" s="7" t="str">
        <f t="shared" si="23"/>
        <v>Từ 2 - 12 tháng</v>
      </c>
      <c r="AA89" s="5">
        <v>43172</v>
      </c>
      <c r="AB89" s="4" t="s">
        <v>117</v>
      </c>
      <c r="AC89" s="8">
        <f t="shared" si="24"/>
        <v>43201</v>
      </c>
      <c r="AD89" s="5" t="s">
        <v>53</v>
      </c>
      <c r="AE89" s="4">
        <v>1</v>
      </c>
      <c r="AF89" s="7" t="str">
        <f t="shared" si="25"/>
        <v>12 tháng</v>
      </c>
      <c r="AG89" s="5">
        <f t="shared" si="26"/>
        <v>43202</v>
      </c>
      <c r="AH89" s="5">
        <f t="shared" si="27"/>
        <v>43566</v>
      </c>
      <c r="AI89" s="9"/>
      <c r="AJ89" s="7" t="str">
        <f t="shared" si="35"/>
        <v/>
      </c>
      <c r="AK89" s="5" t="str">
        <f t="shared" si="36"/>
        <v/>
      </c>
      <c r="AL89" s="5" t="str">
        <f t="shared" si="37"/>
        <v/>
      </c>
      <c r="AM89" s="5" t="str">
        <f t="shared" si="29"/>
        <v/>
      </c>
      <c r="AN89" s="7" t="str">
        <f t="shared" si="30"/>
        <v>12 tháng</v>
      </c>
      <c r="AO89" s="5"/>
      <c r="AP89" s="7"/>
      <c r="AQ89" s="16"/>
    </row>
    <row r="90" spans="1:50" ht="14.5" x14ac:dyDescent="0.35">
      <c r="A90" s="12">
        <f>IF(E90="","",SUBTOTAL(3,$B$2:B90))</f>
        <v>89</v>
      </c>
      <c r="B90" s="5">
        <v>43496</v>
      </c>
      <c r="C90" s="4" t="s">
        <v>45</v>
      </c>
      <c r="D90" s="4">
        <v>1108</v>
      </c>
      <c r="E90" s="6" t="s">
        <v>192</v>
      </c>
      <c r="F90" s="6" t="s">
        <v>102</v>
      </c>
      <c r="G90" s="7" t="s">
        <v>61</v>
      </c>
      <c r="H90" s="6" t="s">
        <v>62</v>
      </c>
      <c r="I90" s="4">
        <v>25</v>
      </c>
      <c r="J90" s="4">
        <v>2</v>
      </c>
      <c r="K90" s="4">
        <v>1996</v>
      </c>
      <c r="L90" s="6">
        <f t="shared" si="18"/>
        <v>35120</v>
      </c>
      <c r="M90" s="4">
        <f t="shared" si="31"/>
        <v>22</v>
      </c>
      <c r="N90" s="6" t="str">
        <f t="shared" si="19"/>
        <v>&lt;30</v>
      </c>
      <c r="O90" s="4">
        <v>1</v>
      </c>
      <c r="P90" s="6" t="str">
        <f t="shared" si="20"/>
        <v>Nam</v>
      </c>
      <c r="Q90" s="6" t="str">
        <f t="shared" si="21"/>
        <v>Ông</v>
      </c>
      <c r="R90" s="7" t="s">
        <v>50</v>
      </c>
      <c r="S90" s="6" t="s">
        <v>322</v>
      </c>
      <c r="T90" s="6" t="s">
        <v>274</v>
      </c>
      <c r="U90" s="6" t="s">
        <v>266</v>
      </c>
      <c r="V90" s="6" t="str">
        <f t="shared" si="32"/>
        <v>Dục Tú  -  Đông Anh  -  Hà Nội</v>
      </c>
      <c r="W90" s="6" t="s">
        <v>78</v>
      </c>
      <c r="X90" s="6" t="s">
        <v>65</v>
      </c>
      <c r="Y90" s="4">
        <f t="shared" si="22"/>
        <v>10</v>
      </c>
      <c r="Z90" s="7" t="str">
        <f t="shared" si="23"/>
        <v>Từ 2 - 12 tháng</v>
      </c>
      <c r="AA90" s="5">
        <v>43179</v>
      </c>
      <c r="AB90" s="4" t="s">
        <v>66</v>
      </c>
      <c r="AC90" s="8">
        <f t="shared" si="24"/>
        <v>43238</v>
      </c>
      <c r="AD90" s="5" t="s">
        <v>53</v>
      </c>
      <c r="AE90" s="4">
        <v>1</v>
      </c>
      <c r="AF90" s="7" t="str">
        <f t="shared" si="25"/>
        <v>12 tháng</v>
      </c>
      <c r="AG90" s="5">
        <f t="shared" si="26"/>
        <v>43239</v>
      </c>
      <c r="AH90" s="5">
        <f t="shared" si="27"/>
        <v>43603</v>
      </c>
      <c r="AI90" s="9"/>
      <c r="AJ90" s="7" t="str">
        <f t="shared" si="35"/>
        <v/>
      </c>
      <c r="AK90" s="5" t="str">
        <f t="shared" si="36"/>
        <v/>
      </c>
      <c r="AL90" s="5" t="str">
        <f t="shared" si="37"/>
        <v/>
      </c>
      <c r="AM90" s="5" t="str">
        <f t="shared" si="29"/>
        <v/>
      </c>
      <c r="AN90" s="7" t="str">
        <f t="shared" si="30"/>
        <v>12 tháng</v>
      </c>
      <c r="AO90" s="5"/>
      <c r="AP90" s="7"/>
      <c r="AQ90" s="16"/>
    </row>
    <row r="91" spans="1:50" ht="14.5" x14ac:dyDescent="0.35">
      <c r="A91" s="12">
        <f>IF(E91="","",SUBTOTAL(3,$B$2:B91))</f>
        <v>90</v>
      </c>
      <c r="B91" s="5">
        <v>43496</v>
      </c>
      <c r="C91" s="4" t="s">
        <v>45</v>
      </c>
      <c r="D91" s="4">
        <v>1109</v>
      </c>
      <c r="E91" s="6" t="s">
        <v>193</v>
      </c>
      <c r="F91" s="6" t="s">
        <v>102</v>
      </c>
      <c r="G91" s="7" t="s">
        <v>61</v>
      </c>
      <c r="H91" s="6" t="s">
        <v>62</v>
      </c>
      <c r="I91" s="4">
        <v>13</v>
      </c>
      <c r="J91" s="4">
        <v>1</v>
      </c>
      <c r="K91" s="4">
        <v>1992</v>
      </c>
      <c r="L91" s="6">
        <f t="shared" si="18"/>
        <v>33616</v>
      </c>
      <c r="M91" s="4">
        <f t="shared" si="31"/>
        <v>27</v>
      </c>
      <c r="N91" s="6" t="str">
        <f t="shared" si="19"/>
        <v>&lt;30</v>
      </c>
      <c r="O91" s="4">
        <v>2</v>
      </c>
      <c r="P91" s="6" t="str">
        <f t="shared" si="20"/>
        <v>Nữ</v>
      </c>
      <c r="Q91" s="6" t="str">
        <f t="shared" si="21"/>
        <v>Bà</v>
      </c>
      <c r="R91" s="7" t="s">
        <v>72</v>
      </c>
      <c r="S91" s="6" t="s">
        <v>361</v>
      </c>
      <c r="T91" s="6" t="s">
        <v>362</v>
      </c>
      <c r="U91" s="6" t="s">
        <v>269</v>
      </c>
      <c r="V91" s="6" t="str">
        <f t="shared" si="32"/>
        <v>Vạn Ninh  -  Gia Bình  -  Bắc Ninh</v>
      </c>
      <c r="W91" s="6" t="s">
        <v>51</v>
      </c>
      <c r="X91" s="6" t="s">
        <v>65</v>
      </c>
      <c r="Y91" s="4">
        <f t="shared" si="22"/>
        <v>10</v>
      </c>
      <c r="Z91" s="7" t="str">
        <f t="shared" si="23"/>
        <v>Từ 2 - 12 tháng</v>
      </c>
      <c r="AA91" s="5">
        <v>43181</v>
      </c>
      <c r="AB91" s="4" t="s">
        <v>117</v>
      </c>
      <c r="AC91" s="8">
        <f t="shared" si="24"/>
        <v>43210</v>
      </c>
      <c r="AD91" s="5" t="s">
        <v>53</v>
      </c>
      <c r="AE91" s="4">
        <v>1</v>
      </c>
      <c r="AF91" s="7" t="str">
        <f t="shared" si="25"/>
        <v>12 tháng</v>
      </c>
      <c r="AG91" s="5">
        <f t="shared" si="26"/>
        <v>43211</v>
      </c>
      <c r="AH91" s="5">
        <f t="shared" si="27"/>
        <v>43575</v>
      </c>
      <c r="AI91" s="9"/>
      <c r="AJ91" s="7" t="str">
        <f t="shared" si="35"/>
        <v/>
      </c>
      <c r="AK91" s="5" t="str">
        <f t="shared" si="36"/>
        <v/>
      </c>
      <c r="AL91" s="5" t="str">
        <f t="shared" si="37"/>
        <v/>
      </c>
      <c r="AM91" s="5" t="str">
        <f t="shared" si="29"/>
        <v/>
      </c>
      <c r="AN91" s="7" t="str">
        <f t="shared" si="30"/>
        <v>12 tháng</v>
      </c>
      <c r="AO91" s="5"/>
      <c r="AP91" s="7"/>
      <c r="AQ91" s="16"/>
    </row>
    <row r="92" spans="1:50" ht="14.5" x14ac:dyDescent="0.35">
      <c r="A92" s="12">
        <f>IF(E92="","",SUBTOTAL(3,$B$2:B92))</f>
        <v>91</v>
      </c>
      <c r="B92" s="5">
        <v>43496</v>
      </c>
      <c r="C92" s="4" t="s">
        <v>45</v>
      </c>
      <c r="D92" s="4">
        <v>1110</v>
      </c>
      <c r="E92" s="6" t="s">
        <v>194</v>
      </c>
      <c r="F92" s="6" t="s">
        <v>102</v>
      </c>
      <c r="G92" s="7" t="s">
        <v>61</v>
      </c>
      <c r="H92" s="6" t="s">
        <v>62</v>
      </c>
      <c r="I92" s="4">
        <v>23</v>
      </c>
      <c r="J92" s="4">
        <v>9</v>
      </c>
      <c r="K92" s="4">
        <v>1990</v>
      </c>
      <c r="L92" s="6">
        <f t="shared" si="18"/>
        <v>33139</v>
      </c>
      <c r="M92" s="4">
        <f t="shared" si="31"/>
        <v>28</v>
      </c>
      <c r="N92" s="6" t="str">
        <f t="shared" si="19"/>
        <v>&lt;30</v>
      </c>
      <c r="O92" s="4">
        <v>2</v>
      </c>
      <c r="P92" s="6" t="str">
        <f t="shared" si="20"/>
        <v>Nữ</v>
      </c>
      <c r="Q92" s="6" t="str">
        <f t="shared" si="21"/>
        <v>Bà</v>
      </c>
      <c r="R92" s="7" t="s">
        <v>50</v>
      </c>
      <c r="S92" s="6" t="s">
        <v>363</v>
      </c>
      <c r="T92" s="6" t="s">
        <v>260</v>
      </c>
      <c r="U92" s="6" t="s">
        <v>255</v>
      </c>
      <c r="V92" s="6" t="str">
        <f t="shared" si="32"/>
        <v>An Lập  -  Sơn Động  -  Bắc Giang</v>
      </c>
      <c r="W92" s="6" t="s">
        <v>51</v>
      </c>
      <c r="X92" s="6" t="s">
        <v>65</v>
      </c>
      <c r="Y92" s="4">
        <f t="shared" si="22"/>
        <v>10</v>
      </c>
      <c r="Z92" s="7" t="str">
        <f t="shared" si="23"/>
        <v>Từ 2 - 12 tháng</v>
      </c>
      <c r="AA92" s="5">
        <v>43188</v>
      </c>
      <c r="AB92" s="4" t="s">
        <v>66</v>
      </c>
      <c r="AC92" s="8">
        <f t="shared" si="24"/>
        <v>43247</v>
      </c>
      <c r="AD92" s="5" t="s">
        <v>53</v>
      </c>
      <c r="AE92" s="4">
        <v>1</v>
      </c>
      <c r="AF92" s="7" t="str">
        <f t="shared" si="25"/>
        <v>12 tháng</v>
      </c>
      <c r="AG92" s="5">
        <f t="shared" si="26"/>
        <v>43248</v>
      </c>
      <c r="AH92" s="5">
        <f t="shared" si="27"/>
        <v>43612</v>
      </c>
      <c r="AI92" s="9"/>
      <c r="AJ92" s="7" t="str">
        <f t="shared" si="35"/>
        <v/>
      </c>
      <c r="AK92" s="5" t="str">
        <f t="shared" si="36"/>
        <v/>
      </c>
      <c r="AL92" s="5" t="str">
        <f t="shared" si="37"/>
        <v/>
      </c>
      <c r="AM92" s="5" t="str">
        <f t="shared" si="29"/>
        <v/>
      </c>
      <c r="AN92" s="7" t="str">
        <f t="shared" si="30"/>
        <v>12 tháng</v>
      </c>
      <c r="AO92" s="5"/>
      <c r="AP92" s="7"/>
      <c r="AQ92" s="16"/>
    </row>
    <row r="93" spans="1:50" ht="14.5" x14ac:dyDescent="0.35">
      <c r="A93" s="12">
        <f>IF(E93="","",SUBTOTAL(3,$B$2:B93))</f>
        <v>92</v>
      </c>
      <c r="B93" s="5">
        <v>43496</v>
      </c>
      <c r="C93" s="4" t="s">
        <v>45</v>
      </c>
      <c r="D93" s="4">
        <v>1111</v>
      </c>
      <c r="E93" s="6" t="s">
        <v>195</v>
      </c>
      <c r="F93" s="6" t="s">
        <v>102</v>
      </c>
      <c r="G93" s="7" t="s">
        <v>61</v>
      </c>
      <c r="H93" s="6" t="s">
        <v>62</v>
      </c>
      <c r="I93" s="4">
        <v>24</v>
      </c>
      <c r="J93" s="4">
        <v>6</v>
      </c>
      <c r="K93" s="4">
        <v>1991</v>
      </c>
      <c r="L93" s="6">
        <f t="shared" si="18"/>
        <v>33413</v>
      </c>
      <c r="M93" s="4">
        <f t="shared" si="31"/>
        <v>27</v>
      </c>
      <c r="N93" s="6" t="str">
        <f t="shared" si="19"/>
        <v>&lt;30</v>
      </c>
      <c r="O93" s="4">
        <v>1</v>
      </c>
      <c r="P93" s="6" t="str">
        <f t="shared" si="20"/>
        <v>Nam</v>
      </c>
      <c r="Q93" s="6" t="str">
        <f t="shared" si="21"/>
        <v>Ông</v>
      </c>
      <c r="R93" s="7" t="s">
        <v>63</v>
      </c>
      <c r="S93" s="6" t="s">
        <v>364</v>
      </c>
      <c r="T93" s="6" t="s">
        <v>324</v>
      </c>
      <c r="U93" s="6" t="s">
        <v>280</v>
      </c>
      <c r="V93" s="6" t="str">
        <f t="shared" si="32"/>
        <v>Tân Thành  -  Hữu Lũng  -  Lạng Sơn</v>
      </c>
      <c r="W93" s="6" t="s">
        <v>145</v>
      </c>
      <c r="X93" s="6" t="s">
        <v>65</v>
      </c>
      <c r="Y93" s="4">
        <f t="shared" si="22"/>
        <v>9</v>
      </c>
      <c r="Z93" s="7" t="str">
        <f t="shared" si="23"/>
        <v>Từ 2 - 12 tháng</v>
      </c>
      <c r="AA93" s="5">
        <v>43196</v>
      </c>
      <c r="AB93" s="4" t="s">
        <v>117</v>
      </c>
      <c r="AC93" s="8">
        <f t="shared" si="24"/>
        <v>43225</v>
      </c>
      <c r="AD93" s="5" t="s">
        <v>53</v>
      </c>
      <c r="AE93" s="4">
        <v>1</v>
      </c>
      <c r="AF93" s="7" t="str">
        <f t="shared" si="25"/>
        <v>12 tháng</v>
      </c>
      <c r="AG93" s="5">
        <f t="shared" si="26"/>
        <v>43226</v>
      </c>
      <c r="AH93" s="5">
        <f t="shared" si="27"/>
        <v>43590</v>
      </c>
      <c r="AI93" s="9"/>
      <c r="AJ93" s="7" t="str">
        <f t="shared" si="35"/>
        <v/>
      </c>
      <c r="AK93" s="5" t="str">
        <f t="shared" si="36"/>
        <v/>
      </c>
      <c r="AL93" s="5" t="str">
        <f t="shared" si="37"/>
        <v/>
      </c>
      <c r="AM93" s="5" t="str">
        <f t="shared" si="29"/>
        <v/>
      </c>
      <c r="AN93" s="7" t="str">
        <f t="shared" si="30"/>
        <v>12 tháng</v>
      </c>
      <c r="AO93" s="5"/>
      <c r="AP93" s="7"/>
      <c r="AQ93" s="16"/>
    </row>
    <row r="94" spans="1:50" ht="14.5" x14ac:dyDescent="0.35">
      <c r="A94" s="12">
        <f>IF(E94="","",SUBTOTAL(3,$B$2:B94))</f>
        <v>93</v>
      </c>
      <c r="B94" s="5">
        <v>43496</v>
      </c>
      <c r="C94" s="4" t="s">
        <v>45</v>
      </c>
      <c r="D94" s="4">
        <v>1112</v>
      </c>
      <c r="E94" s="6" t="s">
        <v>196</v>
      </c>
      <c r="F94" s="6" t="s">
        <v>102</v>
      </c>
      <c r="G94" s="7" t="s">
        <v>98</v>
      </c>
      <c r="H94" s="6" t="s">
        <v>108</v>
      </c>
      <c r="I94" s="4">
        <v>14</v>
      </c>
      <c r="J94" s="4">
        <v>1</v>
      </c>
      <c r="K94" s="4">
        <v>1994</v>
      </c>
      <c r="L94" s="6">
        <f t="shared" si="18"/>
        <v>34348</v>
      </c>
      <c r="M94" s="4">
        <f t="shared" si="31"/>
        <v>25</v>
      </c>
      <c r="N94" s="6" t="str">
        <f t="shared" si="19"/>
        <v>&lt;30</v>
      </c>
      <c r="O94" s="4">
        <v>1</v>
      </c>
      <c r="P94" s="6" t="str">
        <f t="shared" si="20"/>
        <v>Nam</v>
      </c>
      <c r="Q94" s="6" t="str">
        <f t="shared" si="21"/>
        <v>Ông</v>
      </c>
      <c r="R94" s="7" t="s">
        <v>50</v>
      </c>
      <c r="S94" s="6" t="s">
        <v>365</v>
      </c>
      <c r="T94" s="6" t="s">
        <v>324</v>
      </c>
      <c r="U94" s="6" t="s">
        <v>280</v>
      </c>
      <c r="V94" s="6" t="str">
        <f t="shared" si="32"/>
        <v>Đô Lương  -  Hữu Lũng  -  Lạng Sơn</v>
      </c>
      <c r="W94" s="6" t="s">
        <v>145</v>
      </c>
      <c r="X94" s="6" t="s">
        <v>65</v>
      </c>
      <c r="Y94" s="4">
        <f t="shared" si="22"/>
        <v>9</v>
      </c>
      <c r="Z94" s="7" t="str">
        <f t="shared" si="23"/>
        <v>Từ 2 - 12 tháng</v>
      </c>
      <c r="AA94" s="5">
        <v>43201</v>
      </c>
      <c r="AB94" s="4" t="s">
        <v>66</v>
      </c>
      <c r="AC94" s="8">
        <f t="shared" si="24"/>
        <v>43260</v>
      </c>
      <c r="AD94" s="5" t="s">
        <v>53</v>
      </c>
      <c r="AE94" s="4">
        <v>1</v>
      </c>
      <c r="AF94" s="7" t="str">
        <f t="shared" si="25"/>
        <v>12 tháng</v>
      </c>
      <c r="AG94" s="5">
        <f t="shared" si="26"/>
        <v>43261</v>
      </c>
      <c r="AH94" s="5">
        <f t="shared" si="27"/>
        <v>43625</v>
      </c>
      <c r="AI94" s="9"/>
      <c r="AJ94" s="7" t="str">
        <f t="shared" si="35"/>
        <v/>
      </c>
      <c r="AK94" s="5" t="str">
        <f t="shared" si="36"/>
        <v/>
      </c>
      <c r="AL94" s="5" t="str">
        <f t="shared" si="37"/>
        <v/>
      </c>
      <c r="AM94" s="5" t="str">
        <f t="shared" si="29"/>
        <v/>
      </c>
      <c r="AN94" s="7" t="str">
        <f t="shared" si="30"/>
        <v>12 tháng</v>
      </c>
      <c r="AO94" s="5"/>
      <c r="AP94" s="7"/>
      <c r="AQ94" s="16"/>
    </row>
    <row r="95" spans="1:50" ht="14.5" x14ac:dyDescent="0.35">
      <c r="A95" s="12">
        <f>IF(E95="","",SUBTOTAL(3,$B$2:B95))</f>
        <v>94</v>
      </c>
      <c r="B95" s="5">
        <v>43496</v>
      </c>
      <c r="C95" s="4" t="s">
        <v>45</v>
      </c>
      <c r="D95" s="4">
        <v>1113</v>
      </c>
      <c r="E95" s="6" t="s">
        <v>197</v>
      </c>
      <c r="F95" s="6" t="s">
        <v>102</v>
      </c>
      <c r="G95" s="7" t="s">
        <v>98</v>
      </c>
      <c r="H95" s="6" t="s">
        <v>99</v>
      </c>
      <c r="I95" s="4">
        <v>12</v>
      </c>
      <c r="J95" s="4">
        <v>9</v>
      </c>
      <c r="K95" s="4">
        <v>1991</v>
      </c>
      <c r="L95" s="6">
        <f t="shared" si="18"/>
        <v>33493</v>
      </c>
      <c r="M95" s="4">
        <f t="shared" si="31"/>
        <v>27</v>
      </c>
      <c r="N95" s="6" t="str">
        <f t="shared" si="19"/>
        <v>&lt;30</v>
      </c>
      <c r="O95" s="4">
        <v>2</v>
      </c>
      <c r="P95" s="6" t="str">
        <f t="shared" si="20"/>
        <v>Nữ</v>
      </c>
      <c r="Q95" s="6" t="str">
        <f t="shared" si="21"/>
        <v>Bà</v>
      </c>
      <c r="R95" s="7" t="s">
        <v>63</v>
      </c>
      <c r="S95" s="6" t="s">
        <v>342</v>
      </c>
      <c r="T95" s="6" t="s">
        <v>319</v>
      </c>
      <c r="U95" s="6" t="s">
        <v>269</v>
      </c>
      <c r="V95" s="6" t="str">
        <f t="shared" si="32"/>
        <v>Song Hồ  -  Thuận Thành  -  Bắc Ninh</v>
      </c>
      <c r="W95" s="6" t="s">
        <v>145</v>
      </c>
      <c r="X95" s="6" t="s">
        <v>100</v>
      </c>
      <c r="Y95" s="4">
        <f t="shared" si="22"/>
        <v>9</v>
      </c>
      <c r="Z95" s="7" t="str">
        <f t="shared" si="23"/>
        <v>Từ 2 - 12 tháng</v>
      </c>
      <c r="AA95" s="5">
        <v>43207</v>
      </c>
      <c r="AB95" s="4" t="s">
        <v>117</v>
      </c>
      <c r="AC95" s="8">
        <f t="shared" si="24"/>
        <v>43236</v>
      </c>
      <c r="AD95" s="5" t="s">
        <v>53</v>
      </c>
      <c r="AE95" s="4">
        <v>1</v>
      </c>
      <c r="AF95" s="7" t="str">
        <f t="shared" si="25"/>
        <v>12 tháng</v>
      </c>
      <c r="AG95" s="5">
        <f t="shared" si="26"/>
        <v>43237</v>
      </c>
      <c r="AH95" s="5">
        <f t="shared" si="27"/>
        <v>43601</v>
      </c>
      <c r="AI95" s="9"/>
      <c r="AJ95" s="7" t="str">
        <f t="shared" si="35"/>
        <v/>
      </c>
      <c r="AK95" s="5" t="str">
        <f t="shared" si="36"/>
        <v/>
      </c>
      <c r="AL95" s="5" t="str">
        <f t="shared" si="37"/>
        <v/>
      </c>
      <c r="AM95" s="5" t="str">
        <f t="shared" si="29"/>
        <v/>
      </c>
      <c r="AN95" s="7" t="str">
        <f t="shared" si="30"/>
        <v>12 tháng</v>
      </c>
      <c r="AO95" s="5"/>
      <c r="AP95" s="7"/>
      <c r="AQ95" s="16"/>
    </row>
    <row r="96" spans="1:50" ht="14.5" x14ac:dyDescent="0.35">
      <c r="A96" s="12">
        <f>IF(E96="","",SUBTOTAL(3,$B$2:B96))</f>
        <v>95</v>
      </c>
      <c r="B96" s="5">
        <v>43496</v>
      </c>
      <c r="C96" s="4" t="s">
        <v>45</v>
      </c>
      <c r="D96" s="4">
        <v>1114</v>
      </c>
      <c r="E96" s="6" t="s">
        <v>198</v>
      </c>
      <c r="F96" s="6" t="s">
        <v>102</v>
      </c>
      <c r="G96" s="7" t="s">
        <v>98</v>
      </c>
      <c r="H96" s="6" t="s">
        <v>99</v>
      </c>
      <c r="I96" s="4">
        <v>12</v>
      </c>
      <c r="J96" s="4">
        <v>11</v>
      </c>
      <c r="K96" s="4">
        <v>1990</v>
      </c>
      <c r="L96" s="6">
        <f t="shared" si="18"/>
        <v>33189</v>
      </c>
      <c r="M96" s="4">
        <f t="shared" si="31"/>
        <v>28</v>
      </c>
      <c r="N96" s="6" t="str">
        <f t="shared" si="19"/>
        <v>&lt;30</v>
      </c>
      <c r="O96" s="4">
        <v>1</v>
      </c>
      <c r="P96" s="6" t="str">
        <f t="shared" si="20"/>
        <v>Nam</v>
      </c>
      <c r="Q96" s="6" t="str">
        <f t="shared" si="21"/>
        <v>Ông</v>
      </c>
      <c r="R96" s="7" t="s">
        <v>50</v>
      </c>
      <c r="S96" s="6" t="s">
        <v>366</v>
      </c>
      <c r="T96" s="6" t="s">
        <v>367</v>
      </c>
      <c r="U96" s="6" t="s">
        <v>368</v>
      </c>
      <c r="V96" s="6" t="str">
        <f t="shared" si="32"/>
        <v>Đôn Nhân  -  Sông Lô  -  Vĩnh Phúc</v>
      </c>
      <c r="W96" s="6" t="s">
        <v>78</v>
      </c>
      <c r="X96" s="6" t="s">
        <v>100</v>
      </c>
      <c r="Y96" s="4">
        <f t="shared" si="22"/>
        <v>9</v>
      </c>
      <c r="Z96" s="7" t="str">
        <f t="shared" si="23"/>
        <v>Từ 2 - 12 tháng</v>
      </c>
      <c r="AA96" s="5">
        <v>43218</v>
      </c>
      <c r="AB96" s="4" t="s">
        <v>66</v>
      </c>
      <c r="AC96" s="8">
        <f t="shared" si="24"/>
        <v>43277</v>
      </c>
      <c r="AD96" s="5" t="s">
        <v>53</v>
      </c>
      <c r="AE96" s="4">
        <v>1</v>
      </c>
      <c r="AF96" s="7" t="str">
        <f t="shared" si="25"/>
        <v>12 tháng</v>
      </c>
      <c r="AG96" s="5">
        <f t="shared" si="26"/>
        <v>43278</v>
      </c>
      <c r="AH96" s="5">
        <f t="shared" si="27"/>
        <v>43642</v>
      </c>
      <c r="AI96" s="9"/>
      <c r="AJ96" s="7" t="str">
        <f t="shared" si="35"/>
        <v/>
      </c>
      <c r="AK96" s="5" t="str">
        <f t="shared" si="36"/>
        <v/>
      </c>
      <c r="AL96" s="5" t="str">
        <f t="shared" si="37"/>
        <v/>
      </c>
      <c r="AM96" s="5" t="str">
        <f t="shared" si="29"/>
        <v/>
      </c>
      <c r="AN96" s="7" t="str">
        <f t="shared" si="30"/>
        <v>12 tháng</v>
      </c>
      <c r="AO96" s="5"/>
      <c r="AP96" s="7"/>
      <c r="AQ96" s="16"/>
    </row>
    <row r="97" spans="1:43" ht="14.5" x14ac:dyDescent="0.35">
      <c r="A97" s="12">
        <f>IF(E97="","",SUBTOTAL(3,$B$2:B97))</f>
        <v>96</v>
      </c>
      <c r="B97" s="5">
        <v>43496</v>
      </c>
      <c r="C97" s="4" t="s">
        <v>45</v>
      </c>
      <c r="D97" s="4">
        <v>1115</v>
      </c>
      <c r="E97" s="6" t="s">
        <v>199</v>
      </c>
      <c r="F97" s="6" t="s">
        <v>102</v>
      </c>
      <c r="G97" s="7" t="s">
        <v>98</v>
      </c>
      <c r="H97" s="6" t="s">
        <v>110</v>
      </c>
      <c r="I97" s="4">
        <v>5</v>
      </c>
      <c r="J97" s="4">
        <v>10</v>
      </c>
      <c r="K97" s="4">
        <v>1989</v>
      </c>
      <c r="L97" s="6">
        <f t="shared" si="18"/>
        <v>32786</v>
      </c>
      <c r="M97" s="4">
        <f t="shared" si="31"/>
        <v>29</v>
      </c>
      <c r="N97" s="6" t="str">
        <f t="shared" si="19"/>
        <v>&lt;30</v>
      </c>
      <c r="O97" s="4">
        <v>2</v>
      </c>
      <c r="P97" s="6" t="str">
        <f t="shared" si="20"/>
        <v>Nữ</v>
      </c>
      <c r="Q97" s="6" t="str">
        <f t="shared" si="21"/>
        <v>Bà</v>
      </c>
      <c r="R97" s="7" t="s">
        <v>72</v>
      </c>
      <c r="S97" s="6" t="s">
        <v>369</v>
      </c>
      <c r="T97" s="6" t="s">
        <v>370</v>
      </c>
      <c r="U97" s="6" t="s">
        <v>280</v>
      </c>
      <c r="V97" s="6" t="str">
        <f t="shared" si="32"/>
        <v>Vũ Sơn  -  Bắc Sơn  -  Lạng Sơn</v>
      </c>
      <c r="W97" s="6" t="s">
        <v>64</v>
      </c>
      <c r="X97" s="6" t="s">
        <v>100</v>
      </c>
      <c r="Y97" s="4">
        <f t="shared" si="22"/>
        <v>8</v>
      </c>
      <c r="Z97" s="7" t="str">
        <f t="shared" si="23"/>
        <v>Từ 2 - 12 tháng</v>
      </c>
      <c r="AA97" s="5">
        <v>43225</v>
      </c>
      <c r="AB97" s="4" t="s">
        <v>66</v>
      </c>
      <c r="AC97" s="8">
        <f t="shared" si="24"/>
        <v>43284</v>
      </c>
      <c r="AD97" s="5" t="s">
        <v>53</v>
      </c>
      <c r="AE97" s="4">
        <v>1</v>
      </c>
      <c r="AF97" s="7" t="str">
        <f t="shared" si="25"/>
        <v>12 tháng</v>
      </c>
      <c r="AG97" s="5">
        <f t="shared" si="26"/>
        <v>43285</v>
      </c>
      <c r="AH97" s="5">
        <f t="shared" si="27"/>
        <v>43649</v>
      </c>
      <c r="AI97" s="9"/>
      <c r="AJ97" s="7" t="str">
        <f t="shared" si="35"/>
        <v/>
      </c>
      <c r="AK97" s="5" t="str">
        <f t="shared" si="36"/>
        <v/>
      </c>
      <c r="AL97" s="5" t="str">
        <f t="shared" si="37"/>
        <v/>
      </c>
      <c r="AM97" s="5" t="str">
        <f t="shared" ref="AM97:AM128" ca="1" si="38">IF(AE97=4,AG97,IF(TODAY()&gt;AL97,AL97+1,""))</f>
        <v/>
      </c>
      <c r="AN97" s="7" t="str">
        <f t="shared" ca="1" si="30"/>
        <v>12 tháng</v>
      </c>
      <c r="AO97" s="5"/>
      <c r="AP97" s="7"/>
      <c r="AQ97" s="16"/>
    </row>
    <row r="98" spans="1:43" ht="14.5" x14ac:dyDescent="0.35">
      <c r="A98" s="12">
        <f>IF(E98="","",SUBTOTAL(3,$B$2:B98))</f>
        <v>97</v>
      </c>
      <c r="B98" s="5">
        <v>43496</v>
      </c>
      <c r="C98" s="4" t="s">
        <v>45</v>
      </c>
      <c r="D98" s="4">
        <v>1116</v>
      </c>
      <c r="E98" s="6" t="s">
        <v>200</v>
      </c>
      <c r="F98" s="6" t="s">
        <v>96</v>
      </c>
      <c r="G98" s="7" t="s">
        <v>61</v>
      </c>
      <c r="H98" s="6" t="s">
        <v>61</v>
      </c>
      <c r="I98" s="4">
        <v>20</v>
      </c>
      <c r="J98" s="4">
        <v>2</v>
      </c>
      <c r="K98" s="4">
        <v>1991</v>
      </c>
      <c r="L98" s="6">
        <f t="shared" si="18"/>
        <v>33289</v>
      </c>
      <c r="M98" s="4">
        <f t="shared" si="31"/>
        <v>27</v>
      </c>
      <c r="N98" s="6" t="str">
        <f t="shared" si="19"/>
        <v>&lt;30</v>
      </c>
      <c r="O98" s="4">
        <v>1</v>
      </c>
      <c r="P98" s="6" t="str">
        <f t="shared" si="20"/>
        <v>Nam</v>
      </c>
      <c r="Q98" s="6" t="str">
        <f t="shared" si="21"/>
        <v>Ông</v>
      </c>
      <c r="R98" s="7" t="s">
        <v>50</v>
      </c>
      <c r="S98" s="6" t="s">
        <v>267</v>
      </c>
      <c r="T98" s="6" t="s">
        <v>268</v>
      </c>
      <c r="U98" s="6" t="s">
        <v>269</v>
      </c>
      <c r="V98" s="6" t="str">
        <f t="shared" si="32"/>
        <v>Minh Đạo  -  Tiên Du  -  Bắc Ninh</v>
      </c>
      <c r="W98" s="6" t="s">
        <v>51</v>
      </c>
      <c r="X98" s="6" t="s">
        <v>65</v>
      </c>
      <c r="Y98" s="4">
        <f t="shared" si="22"/>
        <v>8</v>
      </c>
      <c r="Z98" s="7" t="str">
        <f t="shared" si="23"/>
        <v>Từ 2 - 12 tháng</v>
      </c>
      <c r="AA98" s="5">
        <v>43234</v>
      </c>
      <c r="AB98" s="4" t="s">
        <v>66</v>
      </c>
      <c r="AC98" s="8">
        <f t="shared" si="24"/>
        <v>43293</v>
      </c>
      <c r="AD98" s="5" t="s">
        <v>53</v>
      </c>
      <c r="AE98" s="4">
        <v>1</v>
      </c>
      <c r="AF98" s="7" t="str">
        <f t="shared" si="25"/>
        <v>12 tháng</v>
      </c>
      <c r="AG98" s="5">
        <f t="shared" si="26"/>
        <v>43294</v>
      </c>
      <c r="AH98" s="5">
        <f t="shared" si="27"/>
        <v>43658</v>
      </c>
      <c r="AI98" s="9"/>
      <c r="AJ98" s="7" t="str">
        <f t="shared" si="35"/>
        <v/>
      </c>
      <c r="AK98" s="5" t="str">
        <f t="shared" si="36"/>
        <v/>
      </c>
      <c r="AL98" s="5" t="str">
        <f t="shared" si="37"/>
        <v/>
      </c>
      <c r="AM98" s="5" t="str">
        <f t="shared" ca="1" si="38"/>
        <v/>
      </c>
      <c r="AN98" s="7" t="str">
        <f t="shared" ca="1" si="30"/>
        <v>12 tháng</v>
      </c>
      <c r="AO98" s="5"/>
      <c r="AP98" s="7"/>
      <c r="AQ98" s="16"/>
    </row>
    <row r="99" spans="1:43" ht="14.5" x14ac:dyDescent="0.35">
      <c r="A99" s="12">
        <f>IF(E99="","",SUBTOTAL(3,$B$2:B99))</f>
        <v>98</v>
      </c>
      <c r="B99" s="5">
        <v>43496</v>
      </c>
      <c r="C99" s="4" t="s">
        <v>45</v>
      </c>
      <c r="D99" s="4">
        <v>1117</v>
      </c>
      <c r="E99" s="6" t="s">
        <v>188</v>
      </c>
      <c r="F99" s="6" t="s">
        <v>96</v>
      </c>
      <c r="G99" s="7" t="s">
        <v>61</v>
      </c>
      <c r="H99" s="6" t="s">
        <v>61</v>
      </c>
      <c r="I99" s="4">
        <v>28</v>
      </c>
      <c r="J99" s="4">
        <v>9</v>
      </c>
      <c r="K99" s="4">
        <v>1990</v>
      </c>
      <c r="L99" s="6">
        <f t="shared" si="18"/>
        <v>33144</v>
      </c>
      <c r="M99" s="4">
        <f t="shared" si="31"/>
        <v>28</v>
      </c>
      <c r="N99" s="6" t="str">
        <f t="shared" si="19"/>
        <v>&lt;30</v>
      </c>
      <c r="O99" s="4">
        <v>1</v>
      </c>
      <c r="P99" s="6" t="str">
        <f t="shared" si="20"/>
        <v>Nam</v>
      </c>
      <c r="Q99" s="6" t="str">
        <f t="shared" si="21"/>
        <v>Ông</v>
      </c>
      <c r="R99" s="7" t="s">
        <v>72</v>
      </c>
      <c r="S99" s="6" t="s">
        <v>270</v>
      </c>
      <c r="T99" s="6" t="s">
        <v>268</v>
      </c>
      <c r="U99" s="6" t="s">
        <v>269</v>
      </c>
      <c r="V99" s="6" t="str">
        <f t="shared" si="32"/>
        <v>Đại Đồng  -  Tiên Du  -  Bắc Ninh</v>
      </c>
      <c r="W99" s="6" t="s">
        <v>51</v>
      </c>
      <c r="X99" s="6" t="s">
        <v>65</v>
      </c>
      <c r="Y99" s="4">
        <f t="shared" si="22"/>
        <v>8</v>
      </c>
      <c r="Z99" s="7" t="str">
        <f t="shared" si="23"/>
        <v>Từ 2 - 12 tháng</v>
      </c>
      <c r="AA99" s="5">
        <v>43242</v>
      </c>
      <c r="AB99" s="4" t="s">
        <v>66</v>
      </c>
      <c r="AC99" s="8">
        <f t="shared" si="24"/>
        <v>43301</v>
      </c>
      <c r="AD99" s="5" t="s">
        <v>53</v>
      </c>
      <c r="AE99" s="4">
        <v>1</v>
      </c>
      <c r="AF99" s="7" t="str">
        <f t="shared" si="25"/>
        <v>12 tháng</v>
      </c>
      <c r="AG99" s="5">
        <f t="shared" si="26"/>
        <v>43302</v>
      </c>
      <c r="AH99" s="5">
        <f t="shared" si="27"/>
        <v>43666</v>
      </c>
      <c r="AI99" s="9"/>
      <c r="AJ99" s="7" t="str">
        <f t="shared" si="35"/>
        <v/>
      </c>
      <c r="AK99" s="5" t="str">
        <f t="shared" si="36"/>
        <v/>
      </c>
      <c r="AL99" s="5" t="str">
        <f t="shared" si="37"/>
        <v/>
      </c>
      <c r="AM99" s="5" t="str">
        <f t="shared" ca="1" si="38"/>
        <v/>
      </c>
      <c r="AN99" s="7" t="str">
        <f t="shared" ca="1" si="30"/>
        <v>12 tháng</v>
      </c>
      <c r="AO99" s="5"/>
      <c r="AP99" s="7"/>
      <c r="AQ99" s="16"/>
    </row>
    <row r="100" spans="1:43" ht="14.5" x14ac:dyDescent="0.35">
      <c r="A100" s="12">
        <f>IF(E100="","",SUBTOTAL(3,$B$2:B100))</f>
        <v>99</v>
      </c>
      <c r="B100" s="5">
        <v>43496</v>
      </c>
      <c r="C100" s="4" t="s">
        <v>45</v>
      </c>
      <c r="D100" s="4">
        <v>1118</v>
      </c>
      <c r="E100" s="6" t="s">
        <v>189</v>
      </c>
      <c r="F100" s="6" t="s">
        <v>102</v>
      </c>
      <c r="G100" s="7" t="s">
        <v>104</v>
      </c>
      <c r="H100" s="6" t="s">
        <v>104</v>
      </c>
      <c r="I100" s="4">
        <v>28</v>
      </c>
      <c r="J100" s="4">
        <v>10</v>
      </c>
      <c r="K100" s="4">
        <v>1996</v>
      </c>
      <c r="L100" s="6">
        <f t="shared" si="18"/>
        <v>35366</v>
      </c>
      <c r="M100" s="4">
        <f t="shared" si="31"/>
        <v>22</v>
      </c>
      <c r="N100" s="6" t="str">
        <f t="shared" si="19"/>
        <v>&lt;30</v>
      </c>
      <c r="O100" s="4">
        <v>2</v>
      </c>
      <c r="P100" s="6" t="str">
        <f t="shared" si="20"/>
        <v>Nữ</v>
      </c>
      <c r="Q100" s="6" t="str">
        <f t="shared" si="21"/>
        <v>Bà</v>
      </c>
      <c r="R100" s="7" t="s">
        <v>72</v>
      </c>
      <c r="S100" s="6" t="s">
        <v>290</v>
      </c>
      <c r="T100" s="6" t="s">
        <v>291</v>
      </c>
      <c r="U100" s="6" t="s">
        <v>292</v>
      </c>
      <c r="V100" s="6" t="str">
        <f t="shared" si="32"/>
        <v>Thụy Ninh  -  Thái Thụy  -  Thái Bình</v>
      </c>
      <c r="W100" s="6" t="s">
        <v>51</v>
      </c>
      <c r="X100" s="6" t="s">
        <v>65</v>
      </c>
      <c r="Y100" s="4">
        <f t="shared" si="22"/>
        <v>7</v>
      </c>
      <c r="Z100" s="7" t="str">
        <f t="shared" si="23"/>
        <v>Từ 2 - 12 tháng</v>
      </c>
      <c r="AA100" s="5">
        <v>43256</v>
      </c>
      <c r="AB100" s="4" t="s">
        <v>66</v>
      </c>
      <c r="AC100" s="8">
        <f t="shared" si="24"/>
        <v>43315</v>
      </c>
      <c r="AD100" s="5" t="s">
        <v>53</v>
      </c>
      <c r="AE100" s="4">
        <v>1</v>
      </c>
      <c r="AF100" s="7" t="str">
        <f t="shared" si="25"/>
        <v>12 tháng</v>
      </c>
      <c r="AG100" s="5">
        <f t="shared" si="26"/>
        <v>43316</v>
      </c>
      <c r="AH100" s="5">
        <f t="shared" si="27"/>
        <v>43680</v>
      </c>
      <c r="AI100" s="9"/>
      <c r="AJ100" s="7" t="str">
        <f t="shared" si="35"/>
        <v/>
      </c>
      <c r="AK100" s="5" t="str">
        <f t="shared" si="36"/>
        <v/>
      </c>
      <c r="AL100" s="5" t="str">
        <f t="shared" si="37"/>
        <v/>
      </c>
      <c r="AM100" s="5" t="str">
        <f t="shared" ca="1" si="38"/>
        <v/>
      </c>
      <c r="AN100" s="7" t="str">
        <f t="shared" ca="1" si="30"/>
        <v>12 tháng</v>
      </c>
      <c r="AO100" s="5"/>
      <c r="AP100" s="7"/>
      <c r="AQ100" s="16"/>
    </row>
    <row r="101" spans="1:43" ht="14.5" x14ac:dyDescent="0.35">
      <c r="A101" s="12">
        <f>IF(E101="","",SUBTOTAL(3,$B$2:B101))</f>
        <v>100</v>
      </c>
      <c r="B101" s="5">
        <v>43496</v>
      </c>
      <c r="C101" s="4" t="s">
        <v>45</v>
      </c>
      <c r="D101" s="4">
        <v>1119</v>
      </c>
      <c r="E101" s="6" t="s">
        <v>190</v>
      </c>
      <c r="F101" s="6" t="s">
        <v>102</v>
      </c>
      <c r="G101" s="7" t="s">
        <v>104</v>
      </c>
      <c r="H101" s="6" t="s">
        <v>104</v>
      </c>
      <c r="I101" s="4">
        <v>9</v>
      </c>
      <c r="J101" s="4">
        <v>9</v>
      </c>
      <c r="K101" s="4">
        <v>1995</v>
      </c>
      <c r="L101" s="6">
        <f t="shared" si="18"/>
        <v>34951</v>
      </c>
      <c r="M101" s="4">
        <f t="shared" si="31"/>
        <v>23</v>
      </c>
      <c r="N101" s="6" t="str">
        <f t="shared" si="19"/>
        <v>&lt;30</v>
      </c>
      <c r="O101" s="4">
        <v>1</v>
      </c>
      <c r="P101" s="6" t="str">
        <f t="shared" si="20"/>
        <v>Nam</v>
      </c>
      <c r="Q101" s="6" t="str">
        <f t="shared" si="21"/>
        <v>Ông</v>
      </c>
      <c r="R101" s="7" t="s">
        <v>72</v>
      </c>
      <c r="S101" s="6" t="s">
        <v>348</v>
      </c>
      <c r="T101" s="6" t="s">
        <v>274</v>
      </c>
      <c r="U101" s="6" t="s">
        <v>266</v>
      </c>
      <c r="V101" s="6" t="str">
        <f t="shared" si="32"/>
        <v>Thụy Lâm  -  Đông Anh  -  Hà Nội</v>
      </c>
      <c r="W101" s="6" t="s">
        <v>51</v>
      </c>
      <c r="X101" s="6" t="s">
        <v>106</v>
      </c>
      <c r="Y101" s="4">
        <f t="shared" si="22"/>
        <v>7</v>
      </c>
      <c r="Z101" s="7" t="str">
        <f t="shared" si="23"/>
        <v>Từ 2 - 12 tháng</v>
      </c>
      <c r="AA101" s="5">
        <v>43261</v>
      </c>
      <c r="AB101" s="4" t="s">
        <v>66</v>
      </c>
      <c r="AC101" s="8">
        <f t="shared" si="24"/>
        <v>43320</v>
      </c>
      <c r="AD101" s="5" t="s">
        <v>53</v>
      </c>
      <c r="AE101" s="4">
        <v>1</v>
      </c>
      <c r="AF101" s="7" t="str">
        <f t="shared" si="25"/>
        <v>12 tháng</v>
      </c>
      <c r="AG101" s="5">
        <f t="shared" si="26"/>
        <v>43321</v>
      </c>
      <c r="AH101" s="5">
        <f t="shared" si="27"/>
        <v>43685</v>
      </c>
      <c r="AI101" s="9"/>
      <c r="AJ101" s="7" t="str">
        <f t="shared" si="35"/>
        <v/>
      </c>
      <c r="AK101" s="5" t="str">
        <f t="shared" si="36"/>
        <v/>
      </c>
      <c r="AL101" s="5" t="str">
        <f t="shared" si="37"/>
        <v/>
      </c>
      <c r="AM101" s="5" t="str">
        <f t="shared" ca="1" si="38"/>
        <v/>
      </c>
      <c r="AN101" s="7" t="str">
        <f t="shared" ca="1" si="30"/>
        <v>12 tháng</v>
      </c>
      <c r="AO101" s="5"/>
      <c r="AP101" s="7"/>
      <c r="AQ101" s="16"/>
    </row>
    <row r="102" spans="1:43" ht="14.5" x14ac:dyDescent="0.35">
      <c r="A102" s="12">
        <f>IF(E102="","",SUBTOTAL(3,$B$2:B102))</f>
        <v>101</v>
      </c>
      <c r="B102" s="5">
        <v>43496</v>
      </c>
      <c r="C102" s="4" t="s">
        <v>45</v>
      </c>
      <c r="D102" s="4">
        <v>1120</v>
      </c>
      <c r="E102" s="6" t="s">
        <v>201</v>
      </c>
      <c r="F102" s="6" t="s">
        <v>47</v>
      </c>
      <c r="G102" s="7" t="s">
        <v>93</v>
      </c>
      <c r="H102" s="6" t="s">
        <v>94</v>
      </c>
      <c r="I102" s="4">
        <v>5</v>
      </c>
      <c r="J102" s="4">
        <v>4</v>
      </c>
      <c r="K102" s="4">
        <v>1980</v>
      </c>
      <c r="L102" s="6">
        <f t="shared" si="18"/>
        <v>29316</v>
      </c>
      <c r="M102" s="4">
        <f t="shared" si="31"/>
        <v>38</v>
      </c>
      <c r="N102" s="6" t="str">
        <f t="shared" si="19"/>
        <v>30 - 45</v>
      </c>
      <c r="O102" s="4">
        <v>1</v>
      </c>
      <c r="P102" s="6" t="str">
        <f t="shared" si="20"/>
        <v>Nam</v>
      </c>
      <c r="Q102" s="6" t="str">
        <f t="shared" si="21"/>
        <v>Ông</v>
      </c>
      <c r="R102" s="7" t="s">
        <v>50</v>
      </c>
      <c r="S102" s="6" t="s">
        <v>371</v>
      </c>
      <c r="T102" s="6" t="s">
        <v>372</v>
      </c>
      <c r="U102" s="6" t="s">
        <v>266</v>
      </c>
      <c r="V102" s="6" t="str">
        <f t="shared" si="32"/>
        <v>Vật Lại  -  Ba Vì  -  Hà Nội</v>
      </c>
      <c r="W102" s="6" t="s">
        <v>51</v>
      </c>
      <c r="X102" s="6" t="s">
        <v>65</v>
      </c>
      <c r="Y102" s="4">
        <f t="shared" si="22"/>
        <v>7</v>
      </c>
      <c r="Z102" s="7" t="str">
        <f t="shared" si="23"/>
        <v>Từ 2 - 12 tháng</v>
      </c>
      <c r="AA102" s="5">
        <v>43265</v>
      </c>
      <c r="AB102" s="4">
        <v>0</v>
      </c>
      <c r="AC102" s="8">
        <f t="shared" si="24"/>
        <v>43265</v>
      </c>
      <c r="AD102" s="5" t="s">
        <v>53</v>
      </c>
      <c r="AE102" s="4">
        <v>1</v>
      </c>
      <c r="AF102" s="7" t="str">
        <f t="shared" si="25"/>
        <v>12 tháng</v>
      </c>
      <c r="AG102" s="5">
        <f t="shared" si="26"/>
        <v>43265</v>
      </c>
      <c r="AH102" s="5">
        <f t="shared" si="27"/>
        <v>43629</v>
      </c>
      <c r="AI102" s="9"/>
      <c r="AJ102" s="7" t="str">
        <f t="shared" si="35"/>
        <v/>
      </c>
      <c r="AK102" s="5" t="str">
        <f t="shared" si="36"/>
        <v/>
      </c>
      <c r="AL102" s="5" t="str">
        <f t="shared" si="37"/>
        <v/>
      </c>
      <c r="AM102" s="5" t="str">
        <f t="shared" ca="1" si="38"/>
        <v/>
      </c>
      <c r="AN102" s="7" t="str">
        <f t="shared" ca="1" si="30"/>
        <v>12 tháng</v>
      </c>
      <c r="AO102" s="5"/>
      <c r="AP102" s="7"/>
      <c r="AQ102" s="16"/>
    </row>
    <row r="103" spans="1:43" ht="14.5" x14ac:dyDescent="0.35">
      <c r="A103" s="12">
        <f>IF(E103="","",SUBTOTAL(3,$B$2:B103))</f>
        <v>102</v>
      </c>
      <c r="B103" s="5">
        <v>43496</v>
      </c>
      <c r="C103" s="4" t="s">
        <v>45</v>
      </c>
      <c r="D103" s="4">
        <v>1121</v>
      </c>
      <c r="E103" s="6" t="s">
        <v>202</v>
      </c>
      <c r="F103" s="6" t="s">
        <v>47</v>
      </c>
      <c r="G103" s="7" t="s">
        <v>93</v>
      </c>
      <c r="H103" s="6" t="s">
        <v>94</v>
      </c>
      <c r="I103" s="4">
        <v>3</v>
      </c>
      <c r="J103" s="4">
        <v>5</v>
      </c>
      <c r="K103" s="4">
        <v>1985</v>
      </c>
      <c r="L103" s="6">
        <f t="shared" si="18"/>
        <v>31170</v>
      </c>
      <c r="M103" s="4">
        <f t="shared" si="31"/>
        <v>33</v>
      </c>
      <c r="N103" s="6" t="str">
        <f t="shared" si="19"/>
        <v>30 - 45</v>
      </c>
      <c r="O103" s="4">
        <v>2</v>
      </c>
      <c r="P103" s="6" t="str">
        <f t="shared" si="20"/>
        <v>Nữ</v>
      </c>
      <c r="Q103" s="6" t="str">
        <f t="shared" si="21"/>
        <v>Bà</v>
      </c>
      <c r="R103" s="7" t="s">
        <v>72</v>
      </c>
      <c r="S103" s="6" t="s">
        <v>373</v>
      </c>
      <c r="T103" s="6" t="s">
        <v>374</v>
      </c>
      <c r="U103" s="6" t="s">
        <v>375</v>
      </c>
      <c r="V103" s="6" t="str">
        <f t="shared" si="32"/>
        <v>Thanh Thủy  -  Thanh Chương  -  Nghệ An</v>
      </c>
      <c r="W103" s="6" t="s">
        <v>51</v>
      </c>
      <c r="X103" s="6" t="s">
        <v>65</v>
      </c>
      <c r="Y103" s="4">
        <f t="shared" si="22"/>
        <v>7</v>
      </c>
      <c r="Z103" s="7" t="str">
        <f t="shared" si="23"/>
        <v>Từ 2 - 12 tháng</v>
      </c>
      <c r="AA103" s="5">
        <v>43270</v>
      </c>
      <c r="AB103" s="4" t="s">
        <v>66</v>
      </c>
      <c r="AC103" s="8">
        <f t="shared" si="24"/>
        <v>43329</v>
      </c>
      <c r="AD103" s="5" t="s">
        <v>53</v>
      </c>
      <c r="AE103" s="4">
        <v>1</v>
      </c>
      <c r="AF103" s="7" t="str">
        <f t="shared" si="25"/>
        <v>12 tháng</v>
      </c>
      <c r="AG103" s="5">
        <f t="shared" si="26"/>
        <v>43330</v>
      </c>
      <c r="AH103" s="5">
        <f t="shared" si="27"/>
        <v>43694</v>
      </c>
      <c r="AI103" s="9"/>
      <c r="AJ103" s="7" t="str">
        <f t="shared" si="35"/>
        <v/>
      </c>
      <c r="AK103" s="5" t="str">
        <f t="shared" si="36"/>
        <v/>
      </c>
      <c r="AL103" s="5" t="str">
        <f t="shared" si="37"/>
        <v/>
      </c>
      <c r="AM103" s="5" t="str">
        <f t="shared" ca="1" si="38"/>
        <v/>
      </c>
      <c r="AN103" s="7" t="str">
        <f t="shared" ca="1" si="30"/>
        <v>12 tháng</v>
      </c>
      <c r="AO103" s="5"/>
      <c r="AP103" s="7"/>
      <c r="AQ103" s="16"/>
    </row>
    <row r="104" spans="1:43" ht="14.5" x14ac:dyDescent="0.35">
      <c r="A104" s="12">
        <f>IF(E104="","",SUBTOTAL(3,$B$2:B104))</f>
        <v>103</v>
      </c>
      <c r="B104" s="5">
        <v>43496</v>
      </c>
      <c r="C104" s="4" t="s">
        <v>45</v>
      </c>
      <c r="D104" s="4">
        <v>1122</v>
      </c>
      <c r="E104" s="6" t="s">
        <v>203</v>
      </c>
      <c r="F104" s="6" t="s">
        <v>47</v>
      </c>
      <c r="G104" s="7" t="s">
        <v>70</v>
      </c>
      <c r="H104" s="6" t="s">
        <v>178</v>
      </c>
      <c r="I104" s="4">
        <v>7</v>
      </c>
      <c r="J104" s="4">
        <v>1</v>
      </c>
      <c r="K104" s="4">
        <v>1990</v>
      </c>
      <c r="L104" s="6">
        <f t="shared" si="18"/>
        <v>32880</v>
      </c>
      <c r="M104" s="4">
        <f t="shared" si="31"/>
        <v>29</v>
      </c>
      <c r="N104" s="6" t="str">
        <f t="shared" si="19"/>
        <v>&lt;30</v>
      </c>
      <c r="O104" s="4">
        <v>2</v>
      </c>
      <c r="P104" s="6" t="str">
        <f t="shared" si="20"/>
        <v>Nữ</v>
      </c>
      <c r="Q104" s="6" t="str">
        <f t="shared" si="21"/>
        <v>Bà</v>
      </c>
      <c r="R104" s="7" t="s">
        <v>50</v>
      </c>
      <c r="S104" s="6" t="s">
        <v>364</v>
      </c>
      <c r="T104" s="6" t="s">
        <v>376</v>
      </c>
      <c r="U104" s="6" t="s">
        <v>283</v>
      </c>
      <c r="V104" s="6" t="str">
        <f t="shared" si="32"/>
        <v>Tân Thành  -  Phú Bình  -  Thái Nguyên</v>
      </c>
      <c r="W104" s="6" t="s">
        <v>78</v>
      </c>
      <c r="X104" s="6" t="s">
        <v>65</v>
      </c>
      <c r="Y104" s="4">
        <f t="shared" si="22"/>
        <v>7</v>
      </c>
      <c r="Z104" s="7" t="str">
        <f t="shared" si="23"/>
        <v>Từ 2 - 12 tháng</v>
      </c>
      <c r="AA104" s="5">
        <v>43275</v>
      </c>
      <c r="AB104" s="4" t="s">
        <v>117</v>
      </c>
      <c r="AC104" s="8">
        <f t="shared" si="24"/>
        <v>43304</v>
      </c>
      <c r="AD104" s="5" t="s">
        <v>53</v>
      </c>
      <c r="AE104" s="4">
        <v>1</v>
      </c>
      <c r="AF104" s="7" t="str">
        <f t="shared" si="25"/>
        <v>12 tháng</v>
      </c>
      <c r="AG104" s="5">
        <f t="shared" si="26"/>
        <v>43305</v>
      </c>
      <c r="AH104" s="5">
        <f t="shared" si="27"/>
        <v>43669</v>
      </c>
      <c r="AI104" s="9"/>
      <c r="AJ104" s="7" t="str">
        <f t="shared" si="35"/>
        <v/>
      </c>
      <c r="AK104" s="5" t="str">
        <f t="shared" si="36"/>
        <v/>
      </c>
      <c r="AL104" s="5" t="str">
        <f t="shared" si="37"/>
        <v/>
      </c>
      <c r="AM104" s="5" t="str">
        <f t="shared" ca="1" si="38"/>
        <v/>
      </c>
      <c r="AN104" s="7" t="str">
        <f t="shared" ca="1" si="30"/>
        <v>12 tháng</v>
      </c>
      <c r="AO104" s="5"/>
      <c r="AP104" s="7"/>
      <c r="AQ104" s="16"/>
    </row>
    <row r="105" spans="1:43" ht="14.5" x14ac:dyDescent="0.35">
      <c r="A105" s="12">
        <f>IF(E105="","",SUBTOTAL(3,$B$2:B105))</f>
        <v>104</v>
      </c>
      <c r="B105" s="5">
        <v>43496</v>
      </c>
      <c r="C105" s="4" t="s">
        <v>45</v>
      </c>
      <c r="D105" s="4">
        <v>1123</v>
      </c>
      <c r="E105" s="6" t="s">
        <v>200</v>
      </c>
      <c r="F105" s="6" t="s">
        <v>47</v>
      </c>
      <c r="G105" s="7" t="s">
        <v>70</v>
      </c>
      <c r="H105" s="6" t="s">
        <v>71</v>
      </c>
      <c r="I105" s="4">
        <v>2</v>
      </c>
      <c r="J105" s="4">
        <v>1</v>
      </c>
      <c r="K105" s="4">
        <v>1992</v>
      </c>
      <c r="L105" s="6">
        <f t="shared" si="18"/>
        <v>33605</v>
      </c>
      <c r="M105" s="4">
        <f t="shared" si="31"/>
        <v>27</v>
      </c>
      <c r="N105" s="6" t="str">
        <f t="shared" si="19"/>
        <v>&lt;30</v>
      </c>
      <c r="O105" s="4">
        <v>1</v>
      </c>
      <c r="P105" s="6" t="str">
        <f t="shared" si="20"/>
        <v>Nam</v>
      </c>
      <c r="Q105" s="6" t="str">
        <f t="shared" si="21"/>
        <v>Ông</v>
      </c>
      <c r="R105" s="7" t="s">
        <v>72</v>
      </c>
      <c r="S105" s="6" t="s">
        <v>377</v>
      </c>
      <c r="T105" s="6" t="s">
        <v>378</v>
      </c>
      <c r="U105" s="6" t="s">
        <v>280</v>
      </c>
      <c r="V105" s="6" t="str">
        <f t="shared" si="32"/>
        <v>Hùng Sơn  -  Tràng Định  -  Lạng Sơn</v>
      </c>
      <c r="W105" s="6" t="s">
        <v>51</v>
      </c>
      <c r="X105" s="6" t="s">
        <v>65</v>
      </c>
      <c r="Y105" s="4">
        <f t="shared" si="22"/>
        <v>7</v>
      </c>
      <c r="Z105" s="7" t="str">
        <f t="shared" si="23"/>
        <v>Từ 2 - 12 tháng</v>
      </c>
      <c r="AA105" s="5">
        <v>43279</v>
      </c>
      <c r="AB105" s="4" t="s">
        <v>66</v>
      </c>
      <c r="AC105" s="8">
        <f t="shared" si="24"/>
        <v>43338</v>
      </c>
      <c r="AD105" s="5" t="s">
        <v>53</v>
      </c>
      <c r="AE105" s="4">
        <v>1</v>
      </c>
      <c r="AF105" s="7" t="str">
        <f t="shared" si="25"/>
        <v>12 tháng</v>
      </c>
      <c r="AG105" s="5">
        <f t="shared" si="26"/>
        <v>43339</v>
      </c>
      <c r="AH105" s="5">
        <f t="shared" si="27"/>
        <v>43703</v>
      </c>
      <c r="AI105" s="9"/>
      <c r="AJ105" s="7" t="str">
        <f t="shared" si="35"/>
        <v/>
      </c>
      <c r="AK105" s="5" t="str">
        <f t="shared" si="36"/>
        <v/>
      </c>
      <c r="AL105" s="5" t="str">
        <f t="shared" si="37"/>
        <v/>
      </c>
      <c r="AM105" s="5" t="str">
        <f t="shared" ca="1" si="38"/>
        <v/>
      </c>
      <c r="AN105" s="7" t="str">
        <f t="shared" ca="1" si="30"/>
        <v>12 tháng</v>
      </c>
      <c r="AO105" s="5"/>
      <c r="AP105" s="7"/>
      <c r="AQ105" s="16"/>
    </row>
    <row r="106" spans="1:43" ht="14.5" x14ac:dyDescent="0.35">
      <c r="A106" s="12">
        <f>IF(E106="","",SUBTOTAL(3,$B$2:B106))</f>
        <v>105</v>
      </c>
      <c r="B106" s="5">
        <v>43496</v>
      </c>
      <c r="C106" s="4" t="s">
        <v>45</v>
      </c>
      <c r="D106" s="4">
        <v>1124</v>
      </c>
      <c r="E106" s="6" t="s">
        <v>188</v>
      </c>
      <c r="F106" s="6" t="s">
        <v>47</v>
      </c>
      <c r="G106" s="7" t="s">
        <v>70</v>
      </c>
      <c r="H106" s="6" t="s">
        <v>71</v>
      </c>
      <c r="I106" s="4">
        <v>19</v>
      </c>
      <c r="J106" s="4">
        <v>7</v>
      </c>
      <c r="K106" s="4">
        <v>1987</v>
      </c>
      <c r="L106" s="6">
        <f t="shared" si="18"/>
        <v>31977</v>
      </c>
      <c r="M106" s="4">
        <f t="shared" si="31"/>
        <v>31</v>
      </c>
      <c r="N106" s="6" t="str">
        <f t="shared" si="19"/>
        <v>30 - 45</v>
      </c>
      <c r="O106" s="4">
        <v>1</v>
      </c>
      <c r="P106" s="6" t="str">
        <f t="shared" si="20"/>
        <v>Nam</v>
      </c>
      <c r="Q106" s="6" t="str">
        <f t="shared" si="21"/>
        <v>Ông</v>
      </c>
      <c r="R106" s="7" t="s">
        <v>63</v>
      </c>
      <c r="S106" s="6" t="s">
        <v>379</v>
      </c>
      <c r="T106" s="6" t="s">
        <v>294</v>
      </c>
      <c r="U106" s="6" t="s">
        <v>263</v>
      </c>
      <c r="V106" s="6" t="str">
        <f t="shared" si="32"/>
        <v>Bình Yên  -  Sơn Dương  -  Tuyên Quang</v>
      </c>
      <c r="W106" s="6" t="s">
        <v>51</v>
      </c>
      <c r="X106" s="6" t="s">
        <v>65</v>
      </c>
      <c r="Y106" s="4">
        <f t="shared" si="22"/>
        <v>6</v>
      </c>
      <c r="Z106" s="7" t="str">
        <f t="shared" si="23"/>
        <v>Từ 2 - 12 tháng</v>
      </c>
      <c r="AA106" s="5">
        <v>43286</v>
      </c>
      <c r="AB106" s="4" t="s">
        <v>66</v>
      </c>
      <c r="AC106" s="8">
        <f t="shared" si="24"/>
        <v>43345</v>
      </c>
      <c r="AD106" s="5" t="s">
        <v>53</v>
      </c>
      <c r="AE106" s="4">
        <v>1</v>
      </c>
      <c r="AF106" s="7" t="str">
        <f t="shared" si="25"/>
        <v>12 tháng</v>
      </c>
      <c r="AG106" s="5">
        <f t="shared" si="26"/>
        <v>43346</v>
      </c>
      <c r="AH106" s="5">
        <f t="shared" si="27"/>
        <v>43710</v>
      </c>
      <c r="AI106" s="9"/>
      <c r="AJ106" s="7" t="str">
        <f t="shared" si="35"/>
        <v/>
      </c>
      <c r="AK106" s="5" t="str">
        <f t="shared" si="36"/>
        <v/>
      </c>
      <c r="AL106" s="5" t="str">
        <f t="shared" si="37"/>
        <v/>
      </c>
      <c r="AM106" s="5" t="str">
        <f t="shared" ca="1" si="38"/>
        <v/>
      </c>
      <c r="AN106" s="7" t="str">
        <f t="shared" ca="1" si="30"/>
        <v>12 tháng</v>
      </c>
      <c r="AO106" s="5"/>
      <c r="AP106" s="7"/>
      <c r="AQ106" s="16"/>
    </row>
    <row r="107" spans="1:43" ht="14.5" x14ac:dyDescent="0.35">
      <c r="A107" s="12">
        <f>IF(E107="","",SUBTOTAL(3,$B$2:B107))</f>
        <v>106</v>
      </c>
      <c r="B107" s="5">
        <v>43496</v>
      </c>
      <c r="C107" s="4" t="s">
        <v>45</v>
      </c>
      <c r="D107" s="4">
        <v>1125</v>
      </c>
      <c r="E107" s="6" t="s">
        <v>189</v>
      </c>
      <c r="F107" s="6" t="s">
        <v>96</v>
      </c>
      <c r="G107" s="7" t="s">
        <v>104</v>
      </c>
      <c r="H107" s="6" t="s">
        <v>105</v>
      </c>
      <c r="I107" s="4">
        <v>26</v>
      </c>
      <c r="J107" s="4">
        <v>1</v>
      </c>
      <c r="K107" s="4">
        <v>1988</v>
      </c>
      <c r="L107" s="6">
        <f t="shared" si="18"/>
        <v>32168</v>
      </c>
      <c r="M107" s="4">
        <f t="shared" si="31"/>
        <v>31</v>
      </c>
      <c r="N107" s="6" t="str">
        <f t="shared" si="19"/>
        <v>30 - 45</v>
      </c>
      <c r="O107" s="4">
        <v>2</v>
      </c>
      <c r="P107" s="6" t="str">
        <f t="shared" si="20"/>
        <v>Nữ</v>
      </c>
      <c r="Q107" s="6" t="str">
        <f t="shared" si="21"/>
        <v>Bà</v>
      </c>
      <c r="R107" s="7" t="s">
        <v>50</v>
      </c>
      <c r="S107" s="6" t="s">
        <v>380</v>
      </c>
      <c r="T107" s="6" t="s">
        <v>329</v>
      </c>
      <c r="U107" s="6" t="s">
        <v>255</v>
      </c>
      <c r="V107" s="6" t="str">
        <f t="shared" si="32"/>
        <v>Phúc Sơn  -  Tân Yên  -  Bắc Giang</v>
      </c>
      <c r="W107" s="6" t="s">
        <v>64</v>
      </c>
      <c r="X107" s="6" t="s">
        <v>65</v>
      </c>
      <c r="Y107" s="4">
        <f t="shared" si="22"/>
        <v>6</v>
      </c>
      <c r="Z107" s="7" t="str">
        <f t="shared" si="23"/>
        <v>Từ 2 - 12 tháng</v>
      </c>
      <c r="AA107" s="5">
        <v>43298</v>
      </c>
      <c r="AB107" s="4" t="s">
        <v>66</v>
      </c>
      <c r="AC107" s="8">
        <f t="shared" si="24"/>
        <v>43357</v>
      </c>
      <c r="AD107" s="5" t="s">
        <v>53</v>
      </c>
      <c r="AE107" s="4">
        <v>1</v>
      </c>
      <c r="AF107" s="7" t="str">
        <f t="shared" si="25"/>
        <v>12 tháng</v>
      </c>
      <c r="AG107" s="5">
        <f t="shared" si="26"/>
        <v>43358</v>
      </c>
      <c r="AH107" s="5">
        <f t="shared" si="27"/>
        <v>43722</v>
      </c>
      <c r="AI107" s="9"/>
      <c r="AJ107" s="7" t="str">
        <f t="shared" si="35"/>
        <v/>
      </c>
      <c r="AK107" s="5" t="str">
        <f t="shared" si="36"/>
        <v/>
      </c>
      <c r="AL107" s="5" t="str">
        <f t="shared" si="37"/>
        <v/>
      </c>
      <c r="AM107" s="5" t="str">
        <f t="shared" ca="1" si="38"/>
        <v/>
      </c>
      <c r="AN107" s="7" t="str">
        <f t="shared" ca="1" si="30"/>
        <v>12 tháng</v>
      </c>
      <c r="AO107" s="5"/>
      <c r="AP107" s="7"/>
      <c r="AQ107" s="16"/>
    </row>
    <row r="108" spans="1:43" ht="14.5" x14ac:dyDescent="0.35">
      <c r="A108" s="12">
        <f>IF(E108="","",SUBTOTAL(3,$B$2:B108))</f>
        <v>107</v>
      </c>
      <c r="B108" s="5">
        <v>43496</v>
      </c>
      <c r="C108" s="4" t="s">
        <v>45</v>
      </c>
      <c r="D108" s="4">
        <v>1126</v>
      </c>
      <c r="E108" s="6" t="s">
        <v>190</v>
      </c>
      <c r="F108" s="6" t="s">
        <v>96</v>
      </c>
      <c r="G108" s="7" t="s">
        <v>104</v>
      </c>
      <c r="H108" s="6" t="s">
        <v>105</v>
      </c>
      <c r="I108" s="4">
        <v>2</v>
      </c>
      <c r="J108" s="4">
        <v>4</v>
      </c>
      <c r="K108" s="4">
        <v>1990</v>
      </c>
      <c r="L108" s="6">
        <f t="shared" si="18"/>
        <v>32965</v>
      </c>
      <c r="M108" s="4">
        <f t="shared" si="31"/>
        <v>28</v>
      </c>
      <c r="N108" s="6" t="str">
        <f t="shared" si="19"/>
        <v>&lt;30</v>
      </c>
      <c r="O108" s="4">
        <v>1</v>
      </c>
      <c r="P108" s="6" t="str">
        <f t="shared" si="20"/>
        <v>Nam</v>
      </c>
      <c r="Q108" s="6" t="str">
        <f t="shared" si="21"/>
        <v>Ông</v>
      </c>
      <c r="R108" s="7" t="s">
        <v>63</v>
      </c>
      <c r="S108" s="6" t="s">
        <v>328</v>
      </c>
      <c r="T108" s="6" t="s">
        <v>329</v>
      </c>
      <c r="U108" s="6" t="s">
        <v>255</v>
      </c>
      <c r="V108" s="6" t="str">
        <f t="shared" si="32"/>
        <v>Liên Chung  -  Tân Yên  -  Bắc Giang</v>
      </c>
      <c r="W108" s="6" t="s">
        <v>51</v>
      </c>
      <c r="X108" s="6" t="s">
        <v>65</v>
      </c>
      <c r="Y108" s="4">
        <f t="shared" si="22"/>
        <v>6</v>
      </c>
      <c r="Z108" s="7" t="str">
        <f t="shared" si="23"/>
        <v>Từ 2 - 12 tháng</v>
      </c>
      <c r="AA108" s="5">
        <v>43309</v>
      </c>
      <c r="AB108" s="4" t="s">
        <v>66</v>
      </c>
      <c r="AC108" s="8">
        <f t="shared" si="24"/>
        <v>43368</v>
      </c>
      <c r="AD108" s="5" t="s">
        <v>53</v>
      </c>
      <c r="AE108" s="4">
        <v>1</v>
      </c>
      <c r="AF108" s="7" t="str">
        <f t="shared" si="25"/>
        <v>12 tháng</v>
      </c>
      <c r="AG108" s="5">
        <f t="shared" si="26"/>
        <v>43369</v>
      </c>
      <c r="AH108" s="5">
        <f t="shared" si="27"/>
        <v>43733</v>
      </c>
      <c r="AI108" s="9"/>
      <c r="AJ108" s="7" t="str">
        <f t="shared" si="35"/>
        <v/>
      </c>
      <c r="AK108" s="5" t="str">
        <f t="shared" si="36"/>
        <v/>
      </c>
      <c r="AL108" s="5" t="str">
        <f t="shared" si="37"/>
        <v/>
      </c>
      <c r="AM108" s="5" t="str">
        <f t="shared" ca="1" si="38"/>
        <v/>
      </c>
      <c r="AN108" s="7" t="str">
        <f t="shared" ca="1" si="30"/>
        <v>12 tháng</v>
      </c>
      <c r="AO108" s="5"/>
      <c r="AP108" s="7"/>
      <c r="AQ108" s="16"/>
    </row>
    <row r="109" spans="1:43" ht="14.5" x14ac:dyDescent="0.35">
      <c r="A109" s="12">
        <f>IF(E109="","",SUBTOTAL(3,$B$2:B109))</f>
        <v>108</v>
      </c>
      <c r="B109" s="5">
        <v>43496</v>
      </c>
      <c r="C109" s="4" t="s">
        <v>45</v>
      </c>
      <c r="D109" s="4">
        <v>1127</v>
      </c>
      <c r="E109" s="6" t="s">
        <v>191</v>
      </c>
      <c r="F109" s="6" t="s">
        <v>96</v>
      </c>
      <c r="G109" s="7" t="s">
        <v>61</v>
      </c>
      <c r="H109" s="6" t="s">
        <v>62</v>
      </c>
      <c r="I109" s="4">
        <v>26</v>
      </c>
      <c r="J109" s="4">
        <v>8</v>
      </c>
      <c r="K109" s="4">
        <v>1990</v>
      </c>
      <c r="L109" s="6">
        <f t="shared" si="18"/>
        <v>33111</v>
      </c>
      <c r="M109" s="4">
        <f t="shared" si="31"/>
        <v>28</v>
      </c>
      <c r="N109" s="6" t="str">
        <f t="shared" si="19"/>
        <v>&lt;30</v>
      </c>
      <c r="O109" s="4">
        <v>2</v>
      </c>
      <c r="P109" s="6" t="str">
        <f t="shared" si="20"/>
        <v>Nữ</v>
      </c>
      <c r="Q109" s="6" t="str">
        <f t="shared" si="21"/>
        <v>Bà</v>
      </c>
      <c r="R109" s="7" t="s">
        <v>50</v>
      </c>
      <c r="S109" s="6" t="s">
        <v>359</v>
      </c>
      <c r="T109" s="6" t="s">
        <v>329</v>
      </c>
      <c r="U109" s="6" t="s">
        <v>255</v>
      </c>
      <c r="V109" s="6" t="str">
        <f t="shared" si="32"/>
        <v>Hợp Đức  -  Tân Yên  -  Bắc Giang</v>
      </c>
      <c r="W109" s="6" t="s">
        <v>64</v>
      </c>
      <c r="X109" s="6" t="s">
        <v>65</v>
      </c>
      <c r="Y109" s="4">
        <f t="shared" si="22"/>
        <v>5</v>
      </c>
      <c r="Z109" s="7" t="str">
        <f t="shared" si="23"/>
        <v>Từ 2 - 12 tháng</v>
      </c>
      <c r="AA109" s="5">
        <v>43315</v>
      </c>
      <c r="AB109" s="4" t="s">
        <v>66</v>
      </c>
      <c r="AC109" s="8">
        <f t="shared" si="24"/>
        <v>43374</v>
      </c>
      <c r="AD109" s="5" t="s">
        <v>53</v>
      </c>
      <c r="AE109" s="4">
        <v>1</v>
      </c>
      <c r="AF109" s="7" t="str">
        <f t="shared" si="25"/>
        <v>12 tháng</v>
      </c>
      <c r="AG109" s="5">
        <f t="shared" si="26"/>
        <v>43375</v>
      </c>
      <c r="AH109" s="5">
        <f t="shared" si="27"/>
        <v>43739</v>
      </c>
      <c r="AI109" s="9"/>
      <c r="AJ109" s="7" t="str">
        <f t="shared" si="35"/>
        <v/>
      </c>
      <c r="AK109" s="5" t="str">
        <f t="shared" si="36"/>
        <v/>
      </c>
      <c r="AL109" s="5" t="str">
        <f t="shared" si="37"/>
        <v/>
      </c>
      <c r="AM109" s="5" t="str">
        <f t="shared" ca="1" si="38"/>
        <v/>
      </c>
      <c r="AN109" s="7" t="str">
        <f t="shared" ca="1" si="30"/>
        <v>12 tháng</v>
      </c>
      <c r="AO109" s="5"/>
      <c r="AP109" s="7"/>
      <c r="AQ109" s="16"/>
    </row>
    <row r="110" spans="1:43" ht="14.5" x14ac:dyDescent="0.35">
      <c r="A110" s="12">
        <f>IF(E110="","",SUBTOTAL(3,$B$2:B110))</f>
        <v>109</v>
      </c>
      <c r="B110" s="5">
        <v>43496</v>
      </c>
      <c r="C110" s="4" t="s">
        <v>45</v>
      </c>
      <c r="D110" s="4">
        <v>1128</v>
      </c>
      <c r="E110" s="6" t="s">
        <v>192</v>
      </c>
      <c r="F110" s="6" t="s">
        <v>96</v>
      </c>
      <c r="G110" s="7" t="s">
        <v>61</v>
      </c>
      <c r="H110" s="6" t="s">
        <v>62</v>
      </c>
      <c r="I110" s="4">
        <v>21</v>
      </c>
      <c r="J110" s="4">
        <v>8</v>
      </c>
      <c r="K110" s="4">
        <v>1990</v>
      </c>
      <c r="L110" s="6">
        <f t="shared" si="18"/>
        <v>33106</v>
      </c>
      <c r="M110" s="4">
        <f t="shared" si="31"/>
        <v>28</v>
      </c>
      <c r="N110" s="6" t="str">
        <f t="shared" si="19"/>
        <v>&lt;30</v>
      </c>
      <c r="O110" s="4">
        <v>2</v>
      </c>
      <c r="P110" s="6" t="str">
        <f t="shared" si="20"/>
        <v>Nữ</v>
      </c>
      <c r="Q110" s="6" t="str">
        <f t="shared" si="21"/>
        <v>Bà</v>
      </c>
      <c r="R110" s="7" t="s">
        <v>63</v>
      </c>
      <c r="S110" s="6" t="s">
        <v>381</v>
      </c>
      <c r="T110" s="6" t="s">
        <v>324</v>
      </c>
      <c r="U110" s="6" t="s">
        <v>280</v>
      </c>
      <c r="V110" s="6" t="str">
        <f t="shared" si="32"/>
        <v>Minh Hòa  -  Hữu Lũng  -  Lạng Sơn</v>
      </c>
      <c r="W110" s="6" t="s">
        <v>51</v>
      </c>
      <c r="X110" s="6" t="s">
        <v>65</v>
      </c>
      <c r="Y110" s="4">
        <f t="shared" si="22"/>
        <v>5</v>
      </c>
      <c r="Z110" s="7" t="str">
        <f t="shared" si="23"/>
        <v>Từ 2 - 12 tháng</v>
      </c>
      <c r="AA110" s="5">
        <v>43324</v>
      </c>
      <c r="AB110" s="4" t="s">
        <v>66</v>
      </c>
      <c r="AC110" s="8">
        <f t="shared" si="24"/>
        <v>43383</v>
      </c>
      <c r="AD110" s="5" t="s">
        <v>53</v>
      </c>
      <c r="AE110" s="4">
        <v>1</v>
      </c>
      <c r="AF110" s="7" t="str">
        <f t="shared" si="25"/>
        <v>12 tháng</v>
      </c>
      <c r="AG110" s="5">
        <f t="shared" si="26"/>
        <v>43384</v>
      </c>
      <c r="AH110" s="5">
        <f t="shared" si="27"/>
        <v>43748</v>
      </c>
      <c r="AI110" s="9"/>
      <c r="AJ110" s="7" t="str">
        <f t="shared" si="35"/>
        <v/>
      </c>
      <c r="AK110" s="5" t="str">
        <f t="shared" si="36"/>
        <v/>
      </c>
      <c r="AL110" s="5" t="str">
        <f t="shared" si="37"/>
        <v/>
      </c>
      <c r="AM110" s="5" t="str">
        <f t="shared" ca="1" si="38"/>
        <v/>
      </c>
      <c r="AN110" s="7" t="str">
        <f t="shared" ca="1" si="30"/>
        <v>12 tháng</v>
      </c>
      <c r="AO110" s="5"/>
      <c r="AP110" s="7"/>
      <c r="AQ110" s="16"/>
    </row>
    <row r="111" spans="1:43" ht="14.5" x14ac:dyDescent="0.35">
      <c r="A111" s="12">
        <f>IF(E111="","",SUBTOTAL(3,$B$2:B111))</f>
        <v>110</v>
      </c>
      <c r="B111" s="5">
        <v>43496</v>
      </c>
      <c r="C111" s="4" t="s">
        <v>45</v>
      </c>
      <c r="D111" s="4">
        <v>1129</v>
      </c>
      <c r="E111" s="6" t="s">
        <v>193</v>
      </c>
      <c r="F111" s="6" t="s">
        <v>96</v>
      </c>
      <c r="G111" s="7" t="s">
        <v>204</v>
      </c>
      <c r="H111" s="6" t="s">
        <v>99</v>
      </c>
      <c r="I111" s="4">
        <v>16</v>
      </c>
      <c r="J111" s="4">
        <v>10</v>
      </c>
      <c r="K111" s="4">
        <v>1993</v>
      </c>
      <c r="L111" s="6">
        <f t="shared" si="18"/>
        <v>34258</v>
      </c>
      <c r="M111" s="4">
        <f t="shared" si="31"/>
        <v>25</v>
      </c>
      <c r="N111" s="6" t="str">
        <f t="shared" si="19"/>
        <v>&lt;30</v>
      </c>
      <c r="O111" s="4">
        <v>1</v>
      </c>
      <c r="P111" s="6" t="str">
        <f t="shared" si="20"/>
        <v>Nam</v>
      </c>
      <c r="Q111" s="6" t="str">
        <f t="shared" si="21"/>
        <v>Ông</v>
      </c>
      <c r="R111" s="7" t="s">
        <v>50</v>
      </c>
      <c r="S111" s="6" t="s">
        <v>382</v>
      </c>
      <c r="T111" s="6" t="s">
        <v>336</v>
      </c>
      <c r="U111" s="6" t="s">
        <v>280</v>
      </c>
      <c r="V111" s="6" t="str">
        <f t="shared" si="32"/>
        <v>Yên Phúc  -  Văn Quan  -  Lạng Sơn</v>
      </c>
      <c r="W111" s="6" t="s">
        <v>78</v>
      </c>
      <c r="X111" s="6" t="s">
        <v>100</v>
      </c>
      <c r="Y111" s="4">
        <f t="shared" si="22"/>
        <v>5</v>
      </c>
      <c r="Z111" s="7" t="str">
        <f t="shared" si="23"/>
        <v>Từ 2 - 12 tháng</v>
      </c>
      <c r="AA111" s="5">
        <v>43329</v>
      </c>
      <c r="AB111" s="4" t="s">
        <v>66</v>
      </c>
      <c r="AC111" s="8">
        <f t="shared" si="24"/>
        <v>43388</v>
      </c>
      <c r="AD111" s="5" t="s">
        <v>53</v>
      </c>
      <c r="AE111" s="4">
        <v>1</v>
      </c>
      <c r="AF111" s="7" t="str">
        <f t="shared" si="25"/>
        <v>12 tháng</v>
      </c>
      <c r="AG111" s="5">
        <f t="shared" si="26"/>
        <v>43389</v>
      </c>
      <c r="AH111" s="5">
        <f t="shared" si="27"/>
        <v>43753</v>
      </c>
      <c r="AI111" s="9"/>
      <c r="AJ111" s="7" t="str">
        <f t="shared" si="35"/>
        <v/>
      </c>
      <c r="AK111" s="5" t="str">
        <f t="shared" si="36"/>
        <v/>
      </c>
      <c r="AL111" s="5" t="str">
        <f t="shared" si="37"/>
        <v/>
      </c>
      <c r="AM111" s="5" t="str">
        <f t="shared" ca="1" si="38"/>
        <v/>
      </c>
      <c r="AN111" s="7" t="str">
        <f t="shared" ca="1" si="30"/>
        <v>12 tháng</v>
      </c>
      <c r="AO111" s="5"/>
      <c r="AP111" s="7"/>
      <c r="AQ111" s="16"/>
    </row>
    <row r="112" spans="1:43" ht="14.5" x14ac:dyDescent="0.35">
      <c r="A112" s="12">
        <f>IF(E112="","",SUBTOTAL(3,$B$2:B112))</f>
        <v>111</v>
      </c>
      <c r="B112" s="5">
        <v>43496</v>
      </c>
      <c r="C112" s="4" t="s">
        <v>45</v>
      </c>
      <c r="D112" s="4">
        <v>1130</v>
      </c>
      <c r="E112" s="6" t="s">
        <v>205</v>
      </c>
      <c r="F112" s="6" t="s">
        <v>112</v>
      </c>
      <c r="G112" s="7" t="s">
        <v>104</v>
      </c>
      <c r="H112" s="6" t="s">
        <v>147</v>
      </c>
      <c r="I112" s="4">
        <v>25</v>
      </c>
      <c r="J112" s="4">
        <v>12</v>
      </c>
      <c r="K112" s="4">
        <v>1991</v>
      </c>
      <c r="L112" s="6">
        <f t="shared" si="18"/>
        <v>33597</v>
      </c>
      <c r="M112" s="4">
        <f t="shared" si="31"/>
        <v>27</v>
      </c>
      <c r="N112" s="6" t="str">
        <f t="shared" si="19"/>
        <v>&lt;30</v>
      </c>
      <c r="O112" s="4">
        <v>2</v>
      </c>
      <c r="P112" s="6" t="str">
        <f t="shared" si="20"/>
        <v>Nữ</v>
      </c>
      <c r="Q112" s="6" t="str">
        <f t="shared" si="21"/>
        <v>Bà</v>
      </c>
      <c r="R112" s="7" t="s">
        <v>63</v>
      </c>
      <c r="S112" s="6" t="s">
        <v>383</v>
      </c>
      <c r="T112" s="6" t="s">
        <v>384</v>
      </c>
      <c r="U112" s="6" t="s">
        <v>347</v>
      </c>
      <c r="V112" s="6" t="str">
        <f t="shared" si="32"/>
        <v>Trung Tiến  -  Quan Sơn  -  Thanh Hóa</v>
      </c>
      <c r="W112" s="6" t="s">
        <v>145</v>
      </c>
      <c r="X112" s="6" t="s">
        <v>65</v>
      </c>
      <c r="Y112" s="4">
        <f t="shared" si="22"/>
        <v>5</v>
      </c>
      <c r="Z112" s="7" t="str">
        <f t="shared" si="23"/>
        <v>Từ 2 - 12 tháng</v>
      </c>
      <c r="AA112" s="5">
        <v>43334</v>
      </c>
      <c r="AB112" s="4" t="s">
        <v>66</v>
      </c>
      <c r="AC112" s="8">
        <f t="shared" si="24"/>
        <v>43393</v>
      </c>
      <c r="AD112" s="5" t="s">
        <v>53</v>
      </c>
      <c r="AE112" s="4">
        <v>1</v>
      </c>
      <c r="AF112" s="7" t="str">
        <f t="shared" si="25"/>
        <v>12 tháng</v>
      </c>
      <c r="AG112" s="5">
        <f t="shared" si="26"/>
        <v>43394</v>
      </c>
      <c r="AH112" s="5">
        <f t="shared" si="27"/>
        <v>43758</v>
      </c>
      <c r="AI112" s="9"/>
      <c r="AJ112" s="7" t="str">
        <f t="shared" si="35"/>
        <v/>
      </c>
      <c r="AK112" s="5" t="str">
        <f t="shared" si="36"/>
        <v/>
      </c>
      <c r="AL112" s="5" t="str">
        <f t="shared" si="37"/>
        <v/>
      </c>
      <c r="AM112" s="5" t="str">
        <f t="shared" ca="1" si="38"/>
        <v/>
      </c>
      <c r="AN112" s="7" t="str">
        <f t="shared" ca="1" si="30"/>
        <v>12 tháng</v>
      </c>
      <c r="AO112" s="5"/>
      <c r="AP112" s="7"/>
      <c r="AQ112" s="16"/>
    </row>
    <row r="113" spans="1:43" ht="14.5" x14ac:dyDescent="0.35">
      <c r="A113" s="12">
        <f>IF(E113="","",SUBTOTAL(3,$B$2:B113))</f>
        <v>112</v>
      </c>
      <c r="B113" s="5">
        <v>43496</v>
      </c>
      <c r="C113" s="4" t="s">
        <v>45</v>
      </c>
      <c r="D113" s="4">
        <v>1131</v>
      </c>
      <c r="E113" s="6" t="s">
        <v>206</v>
      </c>
      <c r="F113" s="6" t="s">
        <v>112</v>
      </c>
      <c r="G113" s="7" t="s">
        <v>104</v>
      </c>
      <c r="H113" s="6" t="s">
        <v>105</v>
      </c>
      <c r="I113" s="4">
        <v>9</v>
      </c>
      <c r="J113" s="4">
        <v>1</v>
      </c>
      <c r="K113" s="4">
        <v>1992</v>
      </c>
      <c r="L113" s="6">
        <f t="shared" si="18"/>
        <v>33612</v>
      </c>
      <c r="M113" s="4">
        <f t="shared" si="31"/>
        <v>27</v>
      </c>
      <c r="N113" s="6" t="str">
        <f t="shared" si="19"/>
        <v>&lt;30</v>
      </c>
      <c r="O113" s="4">
        <v>2</v>
      </c>
      <c r="P113" s="6" t="str">
        <f t="shared" si="20"/>
        <v>Nữ</v>
      </c>
      <c r="Q113" s="6" t="str">
        <f t="shared" si="21"/>
        <v>Bà</v>
      </c>
      <c r="R113" s="7" t="s">
        <v>50</v>
      </c>
      <c r="S113" s="6" t="s">
        <v>385</v>
      </c>
      <c r="T113" s="6" t="s">
        <v>324</v>
      </c>
      <c r="U113" s="6" t="s">
        <v>280</v>
      </c>
      <c r="V113" s="6" t="str">
        <f t="shared" si="32"/>
        <v>Yên Bình  -  Hữu Lũng  -  Lạng Sơn</v>
      </c>
      <c r="W113" s="6" t="s">
        <v>145</v>
      </c>
      <c r="X113" s="6" t="s">
        <v>65</v>
      </c>
      <c r="Y113" s="4">
        <f t="shared" si="22"/>
        <v>4</v>
      </c>
      <c r="Z113" s="7" t="str">
        <f t="shared" si="23"/>
        <v>Từ 2 - 12 tháng</v>
      </c>
      <c r="AA113" s="5">
        <v>43349</v>
      </c>
      <c r="AB113" s="4" t="s">
        <v>66</v>
      </c>
      <c r="AC113" s="8">
        <f t="shared" si="24"/>
        <v>43408</v>
      </c>
      <c r="AD113" s="5" t="s">
        <v>53</v>
      </c>
      <c r="AE113" s="4">
        <v>1</v>
      </c>
      <c r="AF113" s="7" t="str">
        <f t="shared" si="25"/>
        <v>12 tháng</v>
      </c>
      <c r="AG113" s="5">
        <f t="shared" si="26"/>
        <v>43409</v>
      </c>
      <c r="AH113" s="5">
        <f t="shared" si="27"/>
        <v>43773</v>
      </c>
      <c r="AI113" s="9"/>
      <c r="AJ113" s="7" t="str">
        <f t="shared" si="35"/>
        <v/>
      </c>
      <c r="AK113" s="5" t="str">
        <f t="shared" si="36"/>
        <v/>
      </c>
      <c r="AL113" s="5" t="str">
        <f t="shared" si="37"/>
        <v/>
      </c>
      <c r="AM113" s="5" t="str">
        <f t="shared" ca="1" si="38"/>
        <v/>
      </c>
      <c r="AN113" s="7" t="str">
        <f t="shared" ca="1" si="30"/>
        <v>12 tháng</v>
      </c>
      <c r="AO113" s="5"/>
      <c r="AP113" s="7"/>
      <c r="AQ113" s="16"/>
    </row>
    <row r="114" spans="1:43" ht="14.5" x14ac:dyDescent="0.35">
      <c r="A114" s="12">
        <f>IF(E114="","",SUBTOTAL(3,$B$2:B114))</f>
        <v>113</v>
      </c>
      <c r="B114" s="5">
        <v>43496</v>
      </c>
      <c r="C114" s="4" t="s">
        <v>45</v>
      </c>
      <c r="D114" s="4">
        <v>1132</v>
      </c>
      <c r="E114" s="6" t="s">
        <v>207</v>
      </c>
      <c r="F114" s="6" t="s">
        <v>112</v>
      </c>
      <c r="G114" s="7" t="s">
        <v>104</v>
      </c>
      <c r="H114" s="6" t="s">
        <v>105</v>
      </c>
      <c r="I114" s="4">
        <v>17</v>
      </c>
      <c r="J114" s="4">
        <v>10</v>
      </c>
      <c r="K114" s="4">
        <v>1995</v>
      </c>
      <c r="L114" s="6">
        <f t="shared" si="18"/>
        <v>34989</v>
      </c>
      <c r="M114" s="4">
        <f t="shared" si="31"/>
        <v>23</v>
      </c>
      <c r="N114" s="6" t="str">
        <f t="shared" si="19"/>
        <v>&lt;30</v>
      </c>
      <c r="O114" s="4">
        <v>2</v>
      </c>
      <c r="P114" s="6" t="str">
        <f t="shared" si="20"/>
        <v>Nữ</v>
      </c>
      <c r="Q114" s="6" t="str">
        <f t="shared" si="21"/>
        <v>Bà</v>
      </c>
      <c r="R114" s="7" t="s">
        <v>63</v>
      </c>
      <c r="S114" s="6" t="s">
        <v>386</v>
      </c>
      <c r="T114" s="6" t="s">
        <v>336</v>
      </c>
      <c r="U114" s="6" t="s">
        <v>280</v>
      </c>
      <c r="V114" s="6" t="str">
        <f t="shared" si="32"/>
        <v>Bình Phúc  -  Văn Quan  -  Lạng Sơn</v>
      </c>
      <c r="W114" s="6" t="s">
        <v>145</v>
      </c>
      <c r="X114" s="6" t="s">
        <v>106</v>
      </c>
      <c r="Y114" s="4">
        <f t="shared" si="22"/>
        <v>4</v>
      </c>
      <c r="Z114" s="7" t="str">
        <f t="shared" si="23"/>
        <v>Từ 2 - 12 tháng</v>
      </c>
      <c r="AA114" s="5">
        <v>43357</v>
      </c>
      <c r="AB114" s="4">
        <v>0</v>
      </c>
      <c r="AC114" s="8">
        <f t="shared" si="24"/>
        <v>43357</v>
      </c>
      <c r="AD114" s="5" t="s">
        <v>53</v>
      </c>
      <c r="AE114" s="4">
        <v>1</v>
      </c>
      <c r="AF114" s="7" t="str">
        <f t="shared" si="25"/>
        <v>12 tháng</v>
      </c>
      <c r="AG114" s="5">
        <f t="shared" si="26"/>
        <v>43357</v>
      </c>
      <c r="AH114" s="5">
        <f t="shared" si="27"/>
        <v>43721</v>
      </c>
      <c r="AI114" s="9"/>
      <c r="AJ114" s="7" t="str">
        <f t="shared" si="35"/>
        <v/>
      </c>
      <c r="AK114" s="5" t="str">
        <f t="shared" si="36"/>
        <v/>
      </c>
      <c r="AL114" s="5" t="str">
        <f t="shared" si="37"/>
        <v/>
      </c>
      <c r="AM114" s="5" t="str">
        <f t="shared" ca="1" si="38"/>
        <v/>
      </c>
      <c r="AN114" s="7" t="str">
        <f t="shared" ca="1" si="30"/>
        <v>12 tháng</v>
      </c>
      <c r="AO114" s="5"/>
      <c r="AP114" s="7"/>
      <c r="AQ114" s="16"/>
    </row>
    <row r="115" spans="1:43" ht="14.5" x14ac:dyDescent="0.35">
      <c r="A115" s="12">
        <f>IF(E115="","",SUBTOTAL(3,$B$2:B115))</f>
        <v>114</v>
      </c>
      <c r="B115" s="5">
        <v>43496</v>
      </c>
      <c r="C115" s="4" t="s">
        <v>45</v>
      </c>
      <c r="D115" s="4">
        <v>1133</v>
      </c>
      <c r="E115" s="6" t="s">
        <v>197</v>
      </c>
      <c r="F115" s="6" t="s">
        <v>112</v>
      </c>
      <c r="G115" s="7" t="s">
        <v>61</v>
      </c>
      <c r="H115" s="6" t="s">
        <v>62</v>
      </c>
      <c r="I115" s="4">
        <v>28</v>
      </c>
      <c r="J115" s="4">
        <v>10</v>
      </c>
      <c r="K115" s="4">
        <v>1993</v>
      </c>
      <c r="L115" s="6">
        <f t="shared" si="18"/>
        <v>34270</v>
      </c>
      <c r="M115" s="4">
        <f t="shared" si="31"/>
        <v>25</v>
      </c>
      <c r="N115" s="6" t="str">
        <f t="shared" si="19"/>
        <v>&lt;30</v>
      </c>
      <c r="O115" s="4">
        <v>1</v>
      </c>
      <c r="P115" s="6" t="str">
        <f t="shared" si="20"/>
        <v>Nam</v>
      </c>
      <c r="Q115" s="6" t="str">
        <f t="shared" si="21"/>
        <v>Ông</v>
      </c>
      <c r="R115" s="7" t="s">
        <v>50</v>
      </c>
      <c r="S115" s="6" t="s">
        <v>387</v>
      </c>
      <c r="T115" s="6" t="s">
        <v>388</v>
      </c>
      <c r="U115" s="6" t="s">
        <v>389</v>
      </c>
      <c r="V115" s="6" t="str">
        <f t="shared" si="32"/>
        <v>Quỳnh Lưu  -  Nho Quan  -  Ninh Bình</v>
      </c>
      <c r="W115" s="6" t="s">
        <v>51</v>
      </c>
      <c r="X115" s="6" t="s">
        <v>65</v>
      </c>
      <c r="Y115" s="4">
        <f t="shared" si="22"/>
        <v>4</v>
      </c>
      <c r="Z115" s="7" t="str">
        <f t="shared" si="23"/>
        <v>Từ 2 - 12 tháng</v>
      </c>
      <c r="AA115" s="5">
        <v>43365</v>
      </c>
      <c r="AB115" s="4" t="s">
        <v>66</v>
      </c>
      <c r="AC115" s="8">
        <f t="shared" si="24"/>
        <v>43424</v>
      </c>
      <c r="AD115" s="5" t="s">
        <v>53</v>
      </c>
      <c r="AE115" s="4">
        <v>1</v>
      </c>
      <c r="AF115" s="7" t="str">
        <f t="shared" si="25"/>
        <v>12 tháng</v>
      </c>
      <c r="AG115" s="5">
        <f t="shared" si="26"/>
        <v>43425</v>
      </c>
      <c r="AH115" s="5">
        <f t="shared" si="27"/>
        <v>43789</v>
      </c>
      <c r="AI115" s="9"/>
      <c r="AJ115" s="7" t="str">
        <f t="shared" si="35"/>
        <v/>
      </c>
      <c r="AK115" s="5" t="str">
        <f t="shared" si="36"/>
        <v/>
      </c>
      <c r="AL115" s="5" t="str">
        <f t="shared" si="37"/>
        <v/>
      </c>
      <c r="AM115" s="5" t="str">
        <f t="shared" ca="1" si="38"/>
        <v/>
      </c>
      <c r="AN115" s="7" t="str">
        <f t="shared" ca="1" si="30"/>
        <v>12 tháng</v>
      </c>
      <c r="AO115" s="5"/>
      <c r="AP115" s="7"/>
      <c r="AQ115" s="16"/>
    </row>
    <row r="116" spans="1:43" ht="14.5" x14ac:dyDescent="0.35">
      <c r="A116" s="12">
        <f>IF(E116="","",SUBTOTAL(3,$B$2:B116))</f>
        <v>115</v>
      </c>
      <c r="B116" s="5">
        <v>43496</v>
      </c>
      <c r="C116" s="4" t="s">
        <v>45</v>
      </c>
      <c r="D116" s="4">
        <v>1134</v>
      </c>
      <c r="E116" s="6" t="s">
        <v>198</v>
      </c>
      <c r="F116" s="6" t="s">
        <v>112</v>
      </c>
      <c r="G116" s="7" t="s">
        <v>61</v>
      </c>
      <c r="H116" s="6" t="s">
        <v>62</v>
      </c>
      <c r="I116" s="4">
        <v>9</v>
      </c>
      <c r="J116" s="4">
        <v>3</v>
      </c>
      <c r="K116" s="4">
        <v>1994</v>
      </c>
      <c r="L116" s="6">
        <f t="shared" si="18"/>
        <v>34402</v>
      </c>
      <c r="M116" s="4">
        <f t="shared" si="31"/>
        <v>24</v>
      </c>
      <c r="N116" s="6" t="str">
        <f t="shared" si="19"/>
        <v>&lt;30</v>
      </c>
      <c r="O116" s="4">
        <v>2</v>
      </c>
      <c r="P116" s="6" t="str">
        <f t="shared" si="20"/>
        <v>Nữ</v>
      </c>
      <c r="Q116" s="6" t="str">
        <f t="shared" si="21"/>
        <v>Bà</v>
      </c>
      <c r="R116" s="7" t="s">
        <v>72</v>
      </c>
      <c r="S116" s="6" t="s">
        <v>390</v>
      </c>
      <c r="T116" s="6" t="s">
        <v>268</v>
      </c>
      <c r="U116" s="6" t="s">
        <v>269</v>
      </c>
      <c r="V116" s="6" t="str">
        <f t="shared" si="32"/>
        <v>Cảnh Hưng  -  Tiên Du  -  Bắc Ninh</v>
      </c>
      <c r="W116" s="6" t="s">
        <v>51</v>
      </c>
      <c r="X116" s="6" t="s">
        <v>65</v>
      </c>
      <c r="Y116" s="4">
        <f t="shared" si="22"/>
        <v>3</v>
      </c>
      <c r="Z116" s="7" t="str">
        <f t="shared" si="23"/>
        <v>Từ 2 - 12 tháng</v>
      </c>
      <c r="AA116" s="5">
        <v>43379</v>
      </c>
      <c r="AB116" s="4" t="s">
        <v>117</v>
      </c>
      <c r="AC116" s="8">
        <f t="shared" si="24"/>
        <v>43408</v>
      </c>
      <c r="AD116" s="5" t="s">
        <v>53</v>
      </c>
      <c r="AE116" s="4">
        <v>1</v>
      </c>
      <c r="AF116" s="7" t="str">
        <f t="shared" si="25"/>
        <v>12 tháng</v>
      </c>
      <c r="AG116" s="5">
        <f t="shared" si="26"/>
        <v>43409</v>
      </c>
      <c r="AH116" s="5">
        <f t="shared" si="27"/>
        <v>43773</v>
      </c>
      <c r="AI116" s="9"/>
      <c r="AJ116" s="7" t="str">
        <f t="shared" si="35"/>
        <v/>
      </c>
      <c r="AK116" s="5" t="str">
        <f t="shared" si="36"/>
        <v/>
      </c>
      <c r="AL116" s="5" t="str">
        <f t="shared" si="37"/>
        <v/>
      </c>
      <c r="AM116" s="5" t="str">
        <f t="shared" ca="1" si="38"/>
        <v/>
      </c>
      <c r="AN116" s="7" t="str">
        <f t="shared" ca="1" si="30"/>
        <v>12 tháng</v>
      </c>
      <c r="AO116" s="5"/>
      <c r="AP116" s="7"/>
      <c r="AQ116" s="16"/>
    </row>
    <row r="117" spans="1:43" ht="14.5" x14ac:dyDescent="0.35">
      <c r="A117" s="12">
        <f>IF(E117="","",SUBTOTAL(3,$B$2:B117))</f>
        <v>116</v>
      </c>
      <c r="B117" s="5">
        <v>43496</v>
      </c>
      <c r="C117" s="4" t="s">
        <v>45</v>
      </c>
      <c r="D117" s="4">
        <v>1135</v>
      </c>
      <c r="E117" s="6" t="s">
        <v>199</v>
      </c>
      <c r="F117" s="6" t="s">
        <v>112</v>
      </c>
      <c r="G117" s="7" t="s">
        <v>98</v>
      </c>
      <c r="H117" s="6" t="s">
        <v>99</v>
      </c>
      <c r="I117" s="4">
        <v>26</v>
      </c>
      <c r="J117" s="4">
        <v>11</v>
      </c>
      <c r="K117" s="4">
        <v>1991</v>
      </c>
      <c r="L117" s="6">
        <f t="shared" si="18"/>
        <v>33568</v>
      </c>
      <c r="M117" s="4">
        <f t="shared" si="31"/>
        <v>27</v>
      </c>
      <c r="N117" s="6" t="str">
        <f t="shared" si="19"/>
        <v>&lt;30</v>
      </c>
      <c r="O117" s="4">
        <v>2</v>
      </c>
      <c r="P117" s="6" t="str">
        <f t="shared" si="20"/>
        <v>Nữ</v>
      </c>
      <c r="Q117" s="6" t="str">
        <f t="shared" si="21"/>
        <v>Bà</v>
      </c>
      <c r="R117" s="7" t="s">
        <v>50</v>
      </c>
      <c r="S117" s="6" t="s">
        <v>391</v>
      </c>
      <c r="T117" s="6" t="s">
        <v>254</v>
      </c>
      <c r="U117" s="6" t="s">
        <v>255</v>
      </c>
      <c r="V117" s="6" t="str">
        <f t="shared" si="32"/>
        <v>Mai Trung  -  Hiệp Hòa  -  Bắc Giang</v>
      </c>
      <c r="W117" s="6" t="s">
        <v>145</v>
      </c>
      <c r="X117" s="6" t="s">
        <v>100</v>
      </c>
      <c r="Y117" s="4">
        <f t="shared" si="22"/>
        <v>3</v>
      </c>
      <c r="Z117" s="7" t="str">
        <f t="shared" si="23"/>
        <v>Từ 2 - 12 tháng</v>
      </c>
      <c r="AA117" s="5">
        <v>43384</v>
      </c>
      <c r="AB117" s="4" t="s">
        <v>66</v>
      </c>
      <c r="AC117" s="8">
        <f t="shared" si="24"/>
        <v>43443</v>
      </c>
      <c r="AD117" s="5" t="s">
        <v>53</v>
      </c>
      <c r="AE117" s="4">
        <v>1</v>
      </c>
      <c r="AF117" s="7" t="str">
        <f t="shared" si="25"/>
        <v>12 tháng</v>
      </c>
      <c r="AG117" s="5">
        <f t="shared" si="26"/>
        <v>43444</v>
      </c>
      <c r="AH117" s="5">
        <f t="shared" si="27"/>
        <v>43808</v>
      </c>
      <c r="AI117" s="9"/>
      <c r="AJ117" s="7" t="str">
        <f t="shared" si="35"/>
        <v/>
      </c>
      <c r="AK117" s="5" t="str">
        <f t="shared" si="36"/>
        <v/>
      </c>
      <c r="AL117" s="5" t="str">
        <f t="shared" si="37"/>
        <v/>
      </c>
      <c r="AM117" s="5" t="str">
        <f t="shared" ca="1" si="38"/>
        <v/>
      </c>
      <c r="AN117" s="7" t="str">
        <f t="shared" ca="1" si="30"/>
        <v>12 tháng</v>
      </c>
      <c r="AO117" s="5"/>
      <c r="AP117" s="7"/>
      <c r="AQ117" s="16"/>
    </row>
    <row r="118" spans="1:43" ht="14.5" x14ac:dyDescent="0.35">
      <c r="A118" s="12">
        <f>IF(E118="","",SUBTOTAL(3,$B$2:B118))</f>
        <v>117</v>
      </c>
      <c r="B118" s="5">
        <v>43496</v>
      </c>
      <c r="C118" s="4" t="s">
        <v>45</v>
      </c>
      <c r="D118" s="4">
        <v>1136</v>
      </c>
      <c r="E118" s="6" t="s">
        <v>208</v>
      </c>
      <c r="F118" s="6" t="s">
        <v>82</v>
      </c>
      <c r="G118" s="7" t="s">
        <v>104</v>
      </c>
      <c r="H118" s="6" t="s">
        <v>105</v>
      </c>
      <c r="I118" s="4">
        <v>20</v>
      </c>
      <c r="J118" s="4">
        <v>2</v>
      </c>
      <c r="K118" s="4">
        <v>1986</v>
      </c>
      <c r="L118" s="6">
        <f t="shared" si="18"/>
        <v>31463</v>
      </c>
      <c r="M118" s="4">
        <f t="shared" si="31"/>
        <v>32</v>
      </c>
      <c r="N118" s="6" t="str">
        <f t="shared" si="19"/>
        <v>30 - 45</v>
      </c>
      <c r="O118" s="4">
        <v>2</v>
      </c>
      <c r="P118" s="6" t="str">
        <f t="shared" si="20"/>
        <v>Nữ</v>
      </c>
      <c r="Q118" s="6" t="str">
        <f t="shared" si="21"/>
        <v>Bà</v>
      </c>
      <c r="R118" s="7" t="s">
        <v>50</v>
      </c>
      <c r="S118" s="6" t="s">
        <v>392</v>
      </c>
      <c r="T118" s="6" t="s">
        <v>393</v>
      </c>
      <c r="U118" s="6" t="s">
        <v>394</v>
      </c>
      <c r="V118" s="6" t="str">
        <f t="shared" si="32"/>
        <v>Yên Thắng  -  Lục Yên  -  Yên Bái</v>
      </c>
      <c r="W118" s="6" t="s">
        <v>51</v>
      </c>
      <c r="X118" s="6" t="s">
        <v>65</v>
      </c>
      <c r="Y118" s="4">
        <f t="shared" si="22"/>
        <v>3</v>
      </c>
      <c r="Z118" s="7" t="str">
        <f t="shared" si="23"/>
        <v>Từ 2 - 12 tháng</v>
      </c>
      <c r="AA118" s="5">
        <v>43392</v>
      </c>
      <c r="AB118" s="4" t="s">
        <v>117</v>
      </c>
      <c r="AC118" s="8">
        <f t="shared" si="24"/>
        <v>43421</v>
      </c>
      <c r="AD118" s="5" t="s">
        <v>53</v>
      </c>
      <c r="AE118" s="4">
        <v>1</v>
      </c>
      <c r="AF118" s="7" t="str">
        <f t="shared" si="25"/>
        <v>12 tháng</v>
      </c>
      <c r="AG118" s="5">
        <f t="shared" si="26"/>
        <v>43422</v>
      </c>
      <c r="AH118" s="5">
        <f t="shared" si="27"/>
        <v>43786</v>
      </c>
      <c r="AI118" s="9"/>
      <c r="AJ118" s="7" t="str">
        <f t="shared" si="35"/>
        <v/>
      </c>
      <c r="AK118" s="5" t="str">
        <f t="shared" si="36"/>
        <v/>
      </c>
      <c r="AL118" s="5" t="str">
        <f t="shared" si="37"/>
        <v/>
      </c>
      <c r="AM118" s="5" t="str">
        <f t="shared" ca="1" si="38"/>
        <v/>
      </c>
      <c r="AN118" s="7" t="str">
        <f t="shared" ca="1" si="30"/>
        <v>12 tháng</v>
      </c>
      <c r="AO118" s="5"/>
      <c r="AP118" s="7"/>
      <c r="AQ118" s="16"/>
    </row>
    <row r="119" spans="1:43" ht="14.5" x14ac:dyDescent="0.35">
      <c r="A119" s="12">
        <f>IF(E119="","",SUBTOTAL(3,$B$2:B119))</f>
        <v>118</v>
      </c>
      <c r="B119" s="5">
        <v>43496</v>
      </c>
      <c r="C119" s="4" t="s">
        <v>45</v>
      </c>
      <c r="D119" s="4">
        <v>1137</v>
      </c>
      <c r="E119" s="6" t="s">
        <v>209</v>
      </c>
      <c r="F119" s="6" t="s">
        <v>82</v>
      </c>
      <c r="G119" s="7" t="s">
        <v>104</v>
      </c>
      <c r="H119" s="6" t="s">
        <v>105</v>
      </c>
      <c r="I119" s="4">
        <v>9</v>
      </c>
      <c r="J119" s="4">
        <v>11</v>
      </c>
      <c r="K119" s="4">
        <v>1988</v>
      </c>
      <c r="L119" s="6">
        <f t="shared" si="18"/>
        <v>32456</v>
      </c>
      <c r="M119" s="4">
        <f t="shared" si="31"/>
        <v>30</v>
      </c>
      <c r="N119" s="6" t="str">
        <f t="shared" si="19"/>
        <v>30 - 45</v>
      </c>
      <c r="O119" s="4">
        <v>2</v>
      </c>
      <c r="P119" s="6" t="str">
        <f t="shared" si="20"/>
        <v>Nữ</v>
      </c>
      <c r="Q119" s="6" t="str">
        <f t="shared" si="21"/>
        <v>Bà</v>
      </c>
      <c r="R119" s="7" t="s">
        <v>72</v>
      </c>
      <c r="S119" s="6" t="s">
        <v>395</v>
      </c>
      <c r="T119" s="6" t="s">
        <v>352</v>
      </c>
      <c r="U119" s="6" t="s">
        <v>280</v>
      </c>
      <c r="V119" s="6" t="str">
        <f t="shared" si="32"/>
        <v>Gia Lộc  -  Chi Lăng  -  Lạng Sơn</v>
      </c>
      <c r="W119" s="6" t="s">
        <v>51</v>
      </c>
      <c r="X119" s="6" t="s">
        <v>65</v>
      </c>
      <c r="Y119" s="4">
        <f t="shared" si="22"/>
        <v>3</v>
      </c>
      <c r="Z119" s="7" t="str">
        <f t="shared" si="23"/>
        <v>Từ 2 - 12 tháng</v>
      </c>
      <c r="AA119" s="5">
        <v>43398</v>
      </c>
      <c r="AB119" s="4" t="s">
        <v>66</v>
      </c>
      <c r="AC119" s="8">
        <f t="shared" si="24"/>
        <v>43457</v>
      </c>
      <c r="AD119" s="5" t="s">
        <v>53</v>
      </c>
      <c r="AE119" s="4">
        <v>1</v>
      </c>
      <c r="AF119" s="7" t="str">
        <f t="shared" si="25"/>
        <v>12 tháng</v>
      </c>
      <c r="AG119" s="5">
        <f t="shared" si="26"/>
        <v>43458</v>
      </c>
      <c r="AH119" s="5">
        <f t="shared" si="27"/>
        <v>43822</v>
      </c>
      <c r="AI119" s="9"/>
      <c r="AJ119" s="7" t="str">
        <f t="shared" si="35"/>
        <v/>
      </c>
      <c r="AK119" s="5" t="str">
        <f t="shared" si="36"/>
        <v/>
      </c>
      <c r="AL119" s="5" t="str">
        <f t="shared" si="37"/>
        <v/>
      </c>
      <c r="AM119" s="5" t="str">
        <f t="shared" ca="1" si="38"/>
        <v/>
      </c>
      <c r="AN119" s="7" t="str">
        <f t="shared" ca="1" si="30"/>
        <v>12 tháng</v>
      </c>
      <c r="AO119" s="5"/>
      <c r="AP119" s="7"/>
      <c r="AQ119" s="16"/>
    </row>
    <row r="120" spans="1:43" ht="14.5" x14ac:dyDescent="0.35">
      <c r="A120" s="12">
        <f>IF(E120="","",SUBTOTAL(3,$B$2:B120))</f>
        <v>119</v>
      </c>
      <c r="B120" s="5">
        <v>43496</v>
      </c>
      <c r="C120" s="4" t="s">
        <v>45</v>
      </c>
      <c r="D120" s="4">
        <v>1138</v>
      </c>
      <c r="E120" s="6" t="s">
        <v>210</v>
      </c>
      <c r="F120" s="6" t="s">
        <v>82</v>
      </c>
      <c r="G120" s="7" t="s">
        <v>104</v>
      </c>
      <c r="H120" s="6" t="s">
        <v>105</v>
      </c>
      <c r="I120" s="4">
        <v>20</v>
      </c>
      <c r="J120" s="4">
        <v>7</v>
      </c>
      <c r="K120" s="4">
        <v>1989</v>
      </c>
      <c r="L120" s="6">
        <f t="shared" si="18"/>
        <v>32709</v>
      </c>
      <c r="M120" s="4">
        <f t="shared" si="31"/>
        <v>29</v>
      </c>
      <c r="N120" s="6" t="str">
        <f t="shared" si="19"/>
        <v>&lt;30</v>
      </c>
      <c r="O120" s="4">
        <v>2</v>
      </c>
      <c r="P120" s="6" t="str">
        <f t="shared" si="20"/>
        <v>Nữ</v>
      </c>
      <c r="Q120" s="6" t="str">
        <f t="shared" si="21"/>
        <v>Bà</v>
      </c>
      <c r="R120" s="7" t="s">
        <v>50</v>
      </c>
      <c r="S120" s="6" t="s">
        <v>287</v>
      </c>
      <c r="T120" s="6" t="s">
        <v>268</v>
      </c>
      <c r="U120" s="6" t="s">
        <v>269</v>
      </c>
      <c r="V120" s="6" t="str">
        <f t="shared" si="32"/>
        <v>Phú Lâm  -  Tiên Du  -  Bắc Ninh</v>
      </c>
      <c r="W120" s="6" t="s">
        <v>51</v>
      </c>
      <c r="X120" s="6" t="s">
        <v>106</v>
      </c>
      <c r="Y120" s="4">
        <f t="shared" si="22"/>
        <v>2</v>
      </c>
      <c r="Z120" s="7" t="str">
        <f t="shared" si="23"/>
        <v>Từ 2 - 12 tháng</v>
      </c>
      <c r="AA120" s="5">
        <v>43408</v>
      </c>
      <c r="AB120" s="4" t="s">
        <v>117</v>
      </c>
      <c r="AC120" s="8">
        <f t="shared" si="24"/>
        <v>43437</v>
      </c>
      <c r="AD120" s="5" t="s">
        <v>53</v>
      </c>
      <c r="AE120" s="4">
        <v>1</v>
      </c>
      <c r="AF120" s="7" t="str">
        <f t="shared" si="25"/>
        <v>12 tháng</v>
      </c>
      <c r="AG120" s="5">
        <f t="shared" si="26"/>
        <v>43438</v>
      </c>
      <c r="AH120" s="5">
        <f t="shared" si="27"/>
        <v>43802</v>
      </c>
      <c r="AI120" s="9"/>
      <c r="AJ120" s="7" t="str">
        <f t="shared" si="35"/>
        <v/>
      </c>
      <c r="AK120" s="5" t="str">
        <f t="shared" si="36"/>
        <v/>
      </c>
      <c r="AL120" s="5" t="str">
        <f t="shared" si="37"/>
        <v/>
      </c>
      <c r="AM120" s="5" t="str">
        <f t="shared" ca="1" si="38"/>
        <v/>
      </c>
      <c r="AN120" s="7" t="str">
        <f t="shared" ca="1" si="30"/>
        <v>12 tháng</v>
      </c>
      <c r="AO120" s="5"/>
      <c r="AP120" s="7"/>
      <c r="AQ120" s="16"/>
    </row>
    <row r="121" spans="1:43" ht="14.5" x14ac:dyDescent="0.35">
      <c r="A121" s="12">
        <f>IF(E121="","",SUBTOTAL(3,$B$2:B121))</f>
        <v>120</v>
      </c>
      <c r="B121" s="5">
        <v>43496</v>
      </c>
      <c r="C121" s="4" t="s">
        <v>45</v>
      </c>
      <c r="D121" s="4">
        <v>1139</v>
      </c>
      <c r="E121" s="6" t="s">
        <v>211</v>
      </c>
      <c r="F121" s="6" t="s">
        <v>82</v>
      </c>
      <c r="G121" s="7" t="s">
        <v>104</v>
      </c>
      <c r="H121" s="6" t="s">
        <v>105</v>
      </c>
      <c r="I121" s="4">
        <v>20</v>
      </c>
      <c r="J121" s="4">
        <v>2</v>
      </c>
      <c r="K121" s="4">
        <v>1992</v>
      </c>
      <c r="L121" s="6">
        <f t="shared" si="18"/>
        <v>33654</v>
      </c>
      <c r="M121" s="4">
        <f t="shared" si="31"/>
        <v>26</v>
      </c>
      <c r="N121" s="6" t="str">
        <f t="shared" si="19"/>
        <v>&lt;30</v>
      </c>
      <c r="O121" s="4">
        <v>2</v>
      </c>
      <c r="P121" s="6" t="str">
        <f t="shared" si="20"/>
        <v>Nữ</v>
      </c>
      <c r="Q121" s="6" t="str">
        <f t="shared" si="21"/>
        <v>Bà</v>
      </c>
      <c r="R121" s="7" t="s">
        <v>72</v>
      </c>
      <c r="S121" s="6" t="s">
        <v>396</v>
      </c>
      <c r="T121" s="6" t="s">
        <v>397</v>
      </c>
      <c r="U121" s="6" t="s">
        <v>255</v>
      </c>
      <c r="V121" s="6" t="str">
        <f t="shared" si="32"/>
        <v>Bố Hạ  -  Yên Thế  -  Bắc Giang</v>
      </c>
      <c r="W121" s="6" t="s">
        <v>145</v>
      </c>
      <c r="X121" s="6" t="s">
        <v>65</v>
      </c>
      <c r="Y121" s="4">
        <f t="shared" si="22"/>
        <v>2</v>
      </c>
      <c r="Z121" s="7" t="str">
        <f t="shared" si="23"/>
        <v>Từ 2 - 12 tháng</v>
      </c>
      <c r="AA121" s="5">
        <v>43413</v>
      </c>
      <c r="AB121" s="4" t="s">
        <v>66</v>
      </c>
      <c r="AC121" s="8">
        <f t="shared" si="24"/>
        <v>43472</v>
      </c>
      <c r="AD121" s="5" t="s">
        <v>53</v>
      </c>
      <c r="AE121" s="4">
        <v>1</v>
      </c>
      <c r="AF121" s="7" t="str">
        <f t="shared" si="25"/>
        <v>12 tháng</v>
      </c>
      <c r="AG121" s="5">
        <f t="shared" si="26"/>
        <v>43473</v>
      </c>
      <c r="AH121" s="5">
        <f t="shared" si="27"/>
        <v>43837</v>
      </c>
      <c r="AI121" s="9"/>
      <c r="AJ121" s="7" t="str">
        <f t="shared" si="35"/>
        <v/>
      </c>
      <c r="AK121" s="5" t="str">
        <f t="shared" si="36"/>
        <v/>
      </c>
      <c r="AL121" s="5" t="str">
        <f t="shared" si="37"/>
        <v/>
      </c>
      <c r="AM121" s="5" t="str">
        <f t="shared" ca="1" si="38"/>
        <v/>
      </c>
      <c r="AN121" s="7" t="str">
        <f t="shared" ca="1" si="30"/>
        <v>12 tháng</v>
      </c>
      <c r="AO121" s="5"/>
      <c r="AP121" s="7"/>
      <c r="AQ121" s="16"/>
    </row>
    <row r="122" spans="1:43" ht="14.5" x14ac:dyDescent="0.35">
      <c r="A122" s="12">
        <f>IF(E122="","",SUBTOTAL(3,$B$2:B122))</f>
        <v>121</v>
      </c>
      <c r="B122" s="5">
        <v>43496</v>
      </c>
      <c r="C122" s="4" t="s">
        <v>45</v>
      </c>
      <c r="D122" s="4">
        <v>1140</v>
      </c>
      <c r="E122" s="6" t="s">
        <v>212</v>
      </c>
      <c r="F122" s="6" t="s">
        <v>82</v>
      </c>
      <c r="G122" s="7" t="s">
        <v>61</v>
      </c>
      <c r="H122" s="6" t="s">
        <v>62</v>
      </c>
      <c r="I122" s="4">
        <v>28</v>
      </c>
      <c r="J122" s="4">
        <v>9</v>
      </c>
      <c r="K122" s="4">
        <v>1989</v>
      </c>
      <c r="L122" s="6">
        <f t="shared" si="18"/>
        <v>32779</v>
      </c>
      <c r="M122" s="4">
        <f t="shared" si="31"/>
        <v>29</v>
      </c>
      <c r="N122" s="6" t="str">
        <f t="shared" si="19"/>
        <v>&lt;30</v>
      </c>
      <c r="O122" s="4">
        <v>1</v>
      </c>
      <c r="P122" s="6" t="str">
        <f t="shared" si="20"/>
        <v>Nam</v>
      </c>
      <c r="Q122" s="6" t="str">
        <f t="shared" si="21"/>
        <v>Ông</v>
      </c>
      <c r="R122" s="7" t="s">
        <v>50</v>
      </c>
      <c r="S122" s="6" t="s">
        <v>264</v>
      </c>
      <c r="T122" s="6" t="s">
        <v>265</v>
      </c>
      <c r="U122" s="6" t="s">
        <v>266</v>
      </c>
      <c r="V122" s="6" t="str">
        <f t="shared" si="32"/>
        <v>Xuân Thu  -  Sóc Sơn  -  Hà Nội</v>
      </c>
      <c r="W122" s="6" t="s">
        <v>78</v>
      </c>
      <c r="X122" s="6" t="s">
        <v>65</v>
      </c>
      <c r="Y122" s="4">
        <f t="shared" si="22"/>
        <v>2</v>
      </c>
      <c r="Z122" s="7" t="str">
        <f t="shared" si="23"/>
        <v>Từ 2 - 12 tháng</v>
      </c>
      <c r="AA122" s="5">
        <v>43419</v>
      </c>
      <c r="AB122" s="4" t="s">
        <v>213</v>
      </c>
      <c r="AC122" s="8">
        <f t="shared" si="24"/>
        <v>43419</v>
      </c>
      <c r="AD122" s="5" t="s">
        <v>53</v>
      </c>
      <c r="AE122" s="4">
        <v>1</v>
      </c>
      <c r="AF122" s="7" t="str">
        <f t="shared" si="25"/>
        <v>12 tháng</v>
      </c>
      <c r="AG122" s="5">
        <f t="shared" si="26"/>
        <v>43420</v>
      </c>
      <c r="AH122" s="5">
        <f t="shared" si="27"/>
        <v>43784</v>
      </c>
      <c r="AI122" s="9"/>
      <c r="AJ122" s="7" t="str">
        <f t="shared" si="35"/>
        <v/>
      </c>
      <c r="AK122" s="5" t="str">
        <f t="shared" si="36"/>
        <v/>
      </c>
      <c r="AL122" s="5" t="str">
        <f t="shared" si="37"/>
        <v/>
      </c>
      <c r="AM122" s="5" t="str">
        <f t="shared" ca="1" si="38"/>
        <v/>
      </c>
      <c r="AN122" s="7" t="str">
        <f t="shared" ca="1" si="30"/>
        <v>12 tháng</v>
      </c>
      <c r="AO122" s="5"/>
      <c r="AP122" s="7"/>
      <c r="AQ122" s="16"/>
    </row>
    <row r="123" spans="1:43" ht="14.5" x14ac:dyDescent="0.35">
      <c r="A123" s="12">
        <f>IF(E123="","",SUBTOTAL(3,$B$2:B123))</f>
        <v>122</v>
      </c>
      <c r="B123" s="5">
        <v>43496</v>
      </c>
      <c r="C123" s="4" t="s">
        <v>45</v>
      </c>
      <c r="D123" s="4">
        <v>1141</v>
      </c>
      <c r="E123" s="6" t="s">
        <v>214</v>
      </c>
      <c r="F123" s="6" t="s">
        <v>82</v>
      </c>
      <c r="G123" s="7" t="s">
        <v>61</v>
      </c>
      <c r="H123" s="6" t="s">
        <v>62</v>
      </c>
      <c r="I123" s="4">
        <v>2</v>
      </c>
      <c r="J123" s="4">
        <v>2</v>
      </c>
      <c r="K123" s="4">
        <v>1994</v>
      </c>
      <c r="L123" s="6">
        <f t="shared" si="18"/>
        <v>34367</v>
      </c>
      <c r="M123" s="4">
        <f t="shared" si="31"/>
        <v>24</v>
      </c>
      <c r="N123" s="6" t="str">
        <f t="shared" si="19"/>
        <v>&lt;30</v>
      </c>
      <c r="O123" s="4">
        <v>2</v>
      </c>
      <c r="P123" s="6" t="str">
        <f t="shared" si="20"/>
        <v>Nữ</v>
      </c>
      <c r="Q123" s="6" t="str">
        <f t="shared" si="21"/>
        <v>Bà</v>
      </c>
      <c r="R123" s="7" t="s">
        <v>72</v>
      </c>
      <c r="S123" s="6" t="s">
        <v>270</v>
      </c>
      <c r="T123" s="6" t="s">
        <v>268</v>
      </c>
      <c r="U123" s="6" t="s">
        <v>269</v>
      </c>
      <c r="V123" s="6" t="str">
        <f t="shared" si="32"/>
        <v>Đại Đồng  -  Tiên Du  -  Bắc Ninh</v>
      </c>
      <c r="W123" s="6" t="s">
        <v>151</v>
      </c>
      <c r="X123" s="6" t="s">
        <v>65</v>
      </c>
      <c r="Y123" s="4">
        <f t="shared" si="22"/>
        <v>2</v>
      </c>
      <c r="Z123" s="7" t="str">
        <f t="shared" si="23"/>
        <v>Từ 2 - 12 tháng</v>
      </c>
      <c r="AA123" s="5">
        <v>43429</v>
      </c>
      <c r="AB123" s="4" t="s">
        <v>66</v>
      </c>
      <c r="AC123" s="8">
        <f t="shared" si="24"/>
        <v>43488</v>
      </c>
      <c r="AD123" s="5" t="s">
        <v>53</v>
      </c>
      <c r="AE123" s="4">
        <v>1</v>
      </c>
      <c r="AF123" s="7" t="str">
        <f t="shared" si="25"/>
        <v>12 tháng</v>
      </c>
      <c r="AG123" s="5">
        <f t="shared" si="26"/>
        <v>43489</v>
      </c>
      <c r="AH123" s="5">
        <f t="shared" si="27"/>
        <v>43853</v>
      </c>
      <c r="AI123" s="9"/>
      <c r="AJ123" s="7" t="str">
        <f t="shared" si="35"/>
        <v/>
      </c>
      <c r="AK123" s="5" t="str">
        <f t="shared" si="36"/>
        <v/>
      </c>
      <c r="AL123" s="5" t="str">
        <f t="shared" si="37"/>
        <v/>
      </c>
      <c r="AM123" s="5" t="str">
        <f t="shared" ca="1" si="38"/>
        <v/>
      </c>
      <c r="AN123" s="7" t="str">
        <f t="shared" ca="1" si="30"/>
        <v>12 tháng</v>
      </c>
      <c r="AO123" s="5"/>
      <c r="AP123" s="7"/>
      <c r="AQ123" s="16"/>
    </row>
    <row r="124" spans="1:43" ht="14.5" x14ac:dyDescent="0.35">
      <c r="A124" s="12">
        <f>IF(E124="","",SUBTOTAL(3,$B$2:B124))</f>
        <v>123</v>
      </c>
      <c r="B124" s="5">
        <v>43496</v>
      </c>
      <c r="C124" s="4" t="s">
        <v>45</v>
      </c>
      <c r="D124" s="4">
        <v>1142</v>
      </c>
      <c r="E124" s="6" t="s">
        <v>215</v>
      </c>
      <c r="F124" s="6" t="s">
        <v>82</v>
      </c>
      <c r="G124" s="7" t="s">
        <v>61</v>
      </c>
      <c r="H124" s="6" t="s">
        <v>62</v>
      </c>
      <c r="I124" s="4">
        <v>25</v>
      </c>
      <c r="J124" s="4">
        <v>12</v>
      </c>
      <c r="K124" s="4">
        <v>1989</v>
      </c>
      <c r="L124" s="6">
        <f t="shared" si="18"/>
        <v>32867</v>
      </c>
      <c r="M124" s="4">
        <f t="shared" si="31"/>
        <v>29</v>
      </c>
      <c r="N124" s="6" t="str">
        <f t="shared" si="19"/>
        <v>&lt;30</v>
      </c>
      <c r="O124" s="4">
        <v>1</v>
      </c>
      <c r="P124" s="6" t="str">
        <f t="shared" si="20"/>
        <v>Nam</v>
      </c>
      <c r="Q124" s="6" t="str">
        <f t="shared" si="21"/>
        <v>Ông</v>
      </c>
      <c r="R124" s="7" t="s">
        <v>50</v>
      </c>
      <c r="S124" s="6" t="s">
        <v>398</v>
      </c>
      <c r="T124" s="6" t="s">
        <v>272</v>
      </c>
      <c r="U124" s="6" t="s">
        <v>269</v>
      </c>
      <c r="V124" s="6" t="str">
        <f t="shared" si="32"/>
        <v>Tam Sơn  -  Từ Sơn  -  Bắc Ninh</v>
      </c>
      <c r="W124" s="6" t="s">
        <v>51</v>
      </c>
      <c r="X124" s="6" t="s">
        <v>106</v>
      </c>
      <c r="Y124" s="4">
        <f t="shared" si="22"/>
        <v>1</v>
      </c>
      <c r="Z124" s="7" t="str">
        <f t="shared" si="23"/>
        <v>Dưới 2 tháng</v>
      </c>
      <c r="AA124" s="5">
        <v>43439</v>
      </c>
      <c r="AB124" s="4" t="s">
        <v>117</v>
      </c>
      <c r="AC124" s="8">
        <f t="shared" si="24"/>
        <v>43468</v>
      </c>
      <c r="AD124" s="5" t="s">
        <v>53</v>
      </c>
      <c r="AE124" s="4">
        <v>1</v>
      </c>
      <c r="AF124" s="7" t="str">
        <f t="shared" si="25"/>
        <v>12 tháng</v>
      </c>
      <c r="AG124" s="5">
        <f t="shared" si="26"/>
        <v>43469</v>
      </c>
      <c r="AH124" s="5">
        <f t="shared" si="27"/>
        <v>43833</v>
      </c>
      <c r="AI124" s="9"/>
      <c r="AJ124" s="7" t="str">
        <f t="shared" si="35"/>
        <v/>
      </c>
      <c r="AK124" s="5" t="str">
        <f t="shared" si="36"/>
        <v/>
      </c>
      <c r="AL124" s="5" t="str">
        <f t="shared" si="37"/>
        <v/>
      </c>
      <c r="AM124" s="5" t="str">
        <f t="shared" ca="1" si="38"/>
        <v/>
      </c>
      <c r="AN124" s="7" t="str">
        <f t="shared" ca="1" si="30"/>
        <v>12 tháng</v>
      </c>
      <c r="AO124" s="5"/>
      <c r="AP124" s="7"/>
      <c r="AQ124" s="16"/>
    </row>
    <row r="125" spans="1:43" ht="14.5" x14ac:dyDescent="0.35">
      <c r="A125" s="12">
        <f>IF(E125="","",SUBTOTAL(3,$B$2:B125))</f>
        <v>124</v>
      </c>
      <c r="B125" s="5">
        <v>43496</v>
      </c>
      <c r="C125" s="4" t="s">
        <v>45</v>
      </c>
      <c r="D125" s="4">
        <v>1143</v>
      </c>
      <c r="E125" s="6" t="s">
        <v>216</v>
      </c>
      <c r="F125" s="6" t="s">
        <v>102</v>
      </c>
      <c r="G125" s="7" t="s">
        <v>104</v>
      </c>
      <c r="H125" s="6" t="s">
        <v>134</v>
      </c>
      <c r="I125" s="4">
        <v>20</v>
      </c>
      <c r="J125" s="4">
        <v>3</v>
      </c>
      <c r="K125" s="4">
        <v>1993</v>
      </c>
      <c r="L125" s="6">
        <f t="shared" si="18"/>
        <v>34048</v>
      </c>
      <c r="M125" s="4">
        <f t="shared" si="31"/>
        <v>25</v>
      </c>
      <c r="N125" s="6" t="str">
        <f t="shared" si="19"/>
        <v>&lt;30</v>
      </c>
      <c r="O125" s="4">
        <v>2</v>
      </c>
      <c r="P125" s="6" t="str">
        <f t="shared" si="20"/>
        <v>Nữ</v>
      </c>
      <c r="Q125" s="6" t="str">
        <f t="shared" si="21"/>
        <v>Bà</v>
      </c>
      <c r="R125" s="7" t="s">
        <v>63</v>
      </c>
      <c r="S125" s="6" t="s">
        <v>311</v>
      </c>
      <c r="T125" s="6" t="s">
        <v>274</v>
      </c>
      <c r="U125" s="6" t="s">
        <v>266</v>
      </c>
      <c r="V125" s="6" t="str">
        <f t="shared" si="32"/>
        <v>Cổ Loa  -  Đông Anh  -  Hà Nội</v>
      </c>
      <c r="W125" s="6" t="s">
        <v>51</v>
      </c>
      <c r="X125" s="6" t="s">
        <v>65</v>
      </c>
      <c r="Y125" s="4">
        <f t="shared" si="22"/>
        <v>1</v>
      </c>
      <c r="Z125" s="7" t="str">
        <f t="shared" si="23"/>
        <v>Dưới 2 tháng</v>
      </c>
      <c r="AA125" s="5">
        <v>43446</v>
      </c>
      <c r="AB125" s="4" t="s">
        <v>66</v>
      </c>
      <c r="AC125" s="8">
        <f t="shared" si="24"/>
        <v>43505</v>
      </c>
      <c r="AD125" s="5" t="s">
        <v>80</v>
      </c>
      <c r="AE125" s="4">
        <v>5</v>
      </c>
      <c r="AF125" s="7" t="str">
        <f t="shared" si="25"/>
        <v>Thử việc</v>
      </c>
      <c r="AG125" s="5" t="str">
        <f t="shared" si="26"/>
        <v/>
      </c>
      <c r="AH125" s="5" t="str">
        <f t="shared" si="27"/>
        <v/>
      </c>
      <c r="AI125" s="9"/>
      <c r="AJ125" s="7" t="str">
        <f t="shared" si="35"/>
        <v/>
      </c>
      <c r="AK125" s="5" t="str">
        <f t="shared" si="36"/>
        <v/>
      </c>
      <c r="AL125" s="5" t="str">
        <f t="shared" si="37"/>
        <v/>
      </c>
      <c r="AM125" s="5" t="str">
        <f t="shared" ca="1" si="38"/>
        <v/>
      </c>
      <c r="AN125" s="7" t="str">
        <f t="shared" ca="1" si="30"/>
        <v>Thử việc</v>
      </c>
      <c r="AO125" s="5"/>
      <c r="AP125" s="7"/>
      <c r="AQ125" s="16"/>
    </row>
    <row r="126" spans="1:43" ht="14.5" x14ac:dyDescent="0.35">
      <c r="A126" s="12">
        <f>IF(E126="","",SUBTOTAL(3,$B$2:B126))</f>
        <v>125</v>
      </c>
      <c r="B126" s="5">
        <v>43496</v>
      </c>
      <c r="C126" s="4" t="s">
        <v>45</v>
      </c>
      <c r="D126" s="4">
        <v>1144</v>
      </c>
      <c r="E126" s="6" t="s">
        <v>217</v>
      </c>
      <c r="F126" s="6" t="s">
        <v>102</v>
      </c>
      <c r="G126" s="7" t="s">
        <v>104</v>
      </c>
      <c r="H126" s="6" t="s">
        <v>147</v>
      </c>
      <c r="I126" s="4">
        <v>22</v>
      </c>
      <c r="J126" s="4">
        <v>8</v>
      </c>
      <c r="K126" s="4">
        <v>1994</v>
      </c>
      <c r="L126" s="6">
        <f t="shared" si="18"/>
        <v>34568</v>
      </c>
      <c r="M126" s="4">
        <f t="shared" si="31"/>
        <v>24</v>
      </c>
      <c r="N126" s="6" t="str">
        <f t="shared" si="19"/>
        <v>&lt;30</v>
      </c>
      <c r="O126" s="4">
        <v>2</v>
      </c>
      <c r="P126" s="6" t="str">
        <f t="shared" si="20"/>
        <v>Nữ</v>
      </c>
      <c r="Q126" s="6" t="str">
        <f t="shared" si="21"/>
        <v>Bà</v>
      </c>
      <c r="R126" s="7" t="s">
        <v>50</v>
      </c>
      <c r="S126" s="6" t="s">
        <v>399</v>
      </c>
      <c r="T126" s="6" t="s">
        <v>400</v>
      </c>
      <c r="U126" s="6" t="s">
        <v>401</v>
      </c>
      <c r="V126" s="6" t="str">
        <f t="shared" si="32"/>
        <v>Yên Lợi  -  Ý Yên  -  Nam Định</v>
      </c>
      <c r="W126" s="6" t="s">
        <v>151</v>
      </c>
      <c r="X126" s="6" t="s">
        <v>65</v>
      </c>
      <c r="Y126" s="4">
        <f t="shared" si="22"/>
        <v>1</v>
      </c>
      <c r="Z126" s="7" t="str">
        <f t="shared" si="23"/>
        <v>Dưới 2 tháng</v>
      </c>
      <c r="AA126" s="5">
        <v>43451</v>
      </c>
      <c r="AB126" s="4" t="s">
        <v>66</v>
      </c>
      <c r="AC126" s="8">
        <f t="shared" si="24"/>
        <v>43510</v>
      </c>
      <c r="AD126" s="5" t="s">
        <v>80</v>
      </c>
      <c r="AE126" s="4">
        <v>5</v>
      </c>
      <c r="AF126" s="7" t="str">
        <f t="shared" si="25"/>
        <v>Thử việc</v>
      </c>
      <c r="AG126" s="5" t="str">
        <f t="shared" si="26"/>
        <v/>
      </c>
      <c r="AH126" s="5" t="str">
        <f t="shared" si="27"/>
        <v/>
      </c>
      <c r="AI126" s="9"/>
      <c r="AJ126" s="7" t="str">
        <f t="shared" si="35"/>
        <v/>
      </c>
      <c r="AK126" s="5" t="str">
        <f t="shared" si="36"/>
        <v/>
      </c>
      <c r="AL126" s="5" t="str">
        <f t="shared" si="37"/>
        <v/>
      </c>
      <c r="AM126" s="5" t="str">
        <f t="shared" ca="1" si="38"/>
        <v/>
      </c>
      <c r="AN126" s="7" t="str">
        <f t="shared" ca="1" si="30"/>
        <v>Thử việc</v>
      </c>
      <c r="AO126" s="5"/>
      <c r="AP126" s="7"/>
      <c r="AQ126" s="16"/>
    </row>
    <row r="127" spans="1:43" ht="14.5" x14ac:dyDescent="0.35">
      <c r="A127" s="12">
        <f>IF(E127="","",SUBTOTAL(3,$B$2:B127))</f>
        <v>126</v>
      </c>
      <c r="B127" s="5">
        <v>43496</v>
      </c>
      <c r="C127" s="4" t="s">
        <v>45</v>
      </c>
      <c r="D127" s="4">
        <v>1145</v>
      </c>
      <c r="E127" s="6" t="s">
        <v>218</v>
      </c>
      <c r="F127" s="6" t="s">
        <v>102</v>
      </c>
      <c r="G127" s="7" t="s">
        <v>104</v>
      </c>
      <c r="H127" s="6" t="s">
        <v>105</v>
      </c>
      <c r="I127" s="4">
        <v>15</v>
      </c>
      <c r="J127" s="4">
        <v>2</v>
      </c>
      <c r="K127" s="4">
        <v>1994</v>
      </c>
      <c r="L127" s="6">
        <f t="shared" si="18"/>
        <v>34380</v>
      </c>
      <c r="M127" s="4">
        <f t="shared" si="31"/>
        <v>24</v>
      </c>
      <c r="N127" s="6" t="str">
        <f t="shared" si="19"/>
        <v>&lt;30</v>
      </c>
      <c r="O127" s="4">
        <v>1</v>
      </c>
      <c r="P127" s="6" t="str">
        <f t="shared" si="20"/>
        <v>Nam</v>
      </c>
      <c r="Q127" s="6" t="str">
        <f t="shared" si="21"/>
        <v>Ông</v>
      </c>
      <c r="R127" s="7" t="s">
        <v>63</v>
      </c>
      <c r="S127" s="6" t="s">
        <v>402</v>
      </c>
      <c r="T127" s="6" t="s">
        <v>403</v>
      </c>
      <c r="U127" s="6" t="s">
        <v>404</v>
      </c>
      <c r="V127" s="6" t="str">
        <f t="shared" si="32"/>
        <v xml:space="preserve">Thiệu Công  -  Thiệu Hóa  -  Thanh Hóa </v>
      </c>
      <c r="W127" s="6" t="s">
        <v>51</v>
      </c>
      <c r="X127" s="6" t="s">
        <v>65</v>
      </c>
      <c r="Y127" s="4">
        <f t="shared" si="22"/>
        <v>1</v>
      </c>
      <c r="Z127" s="7" t="str">
        <f t="shared" si="23"/>
        <v>Dưới 2 tháng</v>
      </c>
      <c r="AA127" s="5">
        <v>43458</v>
      </c>
      <c r="AB127" s="4" t="s">
        <v>117</v>
      </c>
      <c r="AC127" s="8">
        <f t="shared" si="24"/>
        <v>43487</v>
      </c>
      <c r="AD127" s="5" t="s">
        <v>53</v>
      </c>
      <c r="AE127" s="4">
        <v>1</v>
      </c>
      <c r="AF127" s="7" t="str">
        <f t="shared" si="25"/>
        <v>12 tháng</v>
      </c>
      <c r="AG127" s="5">
        <f t="shared" si="26"/>
        <v>43488</v>
      </c>
      <c r="AH127" s="5">
        <f t="shared" si="27"/>
        <v>43852</v>
      </c>
      <c r="AI127" s="9"/>
      <c r="AJ127" s="7" t="str">
        <f t="shared" si="35"/>
        <v/>
      </c>
      <c r="AK127" s="5" t="str">
        <f t="shared" si="36"/>
        <v/>
      </c>
      <c r="AL127" s="5" t="str">
        <f t="shared" si="37"/>
        <v/>
      </c>
      <c r="AM127" s="5" t="str">
        <f t="shared" ca="1" si="38"/>
        <v/>
      </c>
      <c r="AN127" s="7" t="str">
        <f t="shared" ca="1" si="30"/>
        <v>12 tháng</v>
      </c>
      <c r="AO127" s="5"/>
      <c r="AP127" s="7"/>
      <c r="AQ127" s="16"/>
    </row>
    <row r="128" spans="1:43" ht="14.5" x14ac:dyDescent="0.35">
      <c r="A128" s="12">
        <f>IF(E128="","",SUBTOTAL(3,$B$2:B128))</f>
        <v>127</v>
      </c>
      <c r="B128" s="5">
        <v>43496</v>
      </c>
      <c r="C128" s="4" t="s">
        <v>45</v>
      </c>
      <c r="D128" s="4">
        <v>1146</v>
      </c>
      <c r="E128" s="6" t="s">
        <v>219</v>
      </c>
      <c r="F128" s="6" t="s">
        <v>102</v>
      </c>
      <c r="G128" s="7" t="s">
        <v>104</v>
      </c>
      <c r="H128" s="6" t="s">
        <v>105</v>
      </c>
      <c r="I128" s="4">
        <v>4</v>
      </c>
      <c r="J128" s="4">
        <v>3</v>
      </c>
      <c r="K128" s="4">
        <v>1992</v>
      </c>
      <c r="L128" s="6">
        <f t="shared" si="18"/>
        <v>33667</v>
      </c>
      <c r="M128" s="4">
        <f t="shared" si="31"/>
        <v>26</v>
      </c>
      <c r="N128" s="6" t="str">
        <f t="shared" si="19"/>
        <v>&lt;30</v>
      </c>
      <c r="O128" s="4">
        <v>1</v>
      </c>
      <c r="P128" s="6" t="str">
        <f t="shared" si="20"/>
        <v>Nam</v>
      </c>
      <c r="Q128" s="6" t="str">
        <f t="shared" si="21"/>
        <v>Ông</v>
      </c>
      <c r="R128" s="7" t="s">
        <v>50</v>
      </c>
      <c r="S128" s="6" t="s">
        <v>405</v>
      </c>
      <c r="T128" s="6" t="s">
        <v>406</v>
      </c>
      <c r="U128" s="6" t="s">
        <v>407</v>
      </c>
      <c r="V128" s="6" t="str">
        <f t="shared" si="32"/>
        <v>Sông Ray  -  Cẩm Mỹ  -  Đồng Nai</v>
      </c>
      <c r="W128" s="6" t="s">
        <v>51</v>
      </c>
      <c r="X128" s="6" t="s">
        <v>100</v>
      </c>
      <c r="Y128" s="4">
        <f t="shared" si="22"/>
        <v>0</v>
      </c>
      <c r="Z128" s="7" t="str">
        <f t="shared" si="23"/>
        <v>Dưới 2 tháng</v>
      </c>
      <c r="AA128" s="5">
        <v>43477</v>
      </c>
      <c r="AB128" s="4" t="s">
        <v>66</v>
      </c>
      <c r="AC128" s="8">
        <f t="shared" si="24"/>
        <v>43536</v>
      </c>
      <c r="AD128" s="5" t="s">
        <v>80</v>
      </c>
      <c r="AE128" s="4">
        <v>5</v>
      </c>
      <c r="AF128" s="7" t="str">
        <f t="shared" si="25"/>
        <v>Thử việc</v>
      </c>
      <c r="AG128" s="5" t="str">
        <f t="shared" si="26"/>
        <v/>
      </c>
      <c r="AH128" s="5" t="str">
        <f t="shared" si="27"/>
        <v/>
      </c>
      <c r="AI128" s="9"/>
      <c r="AJ128" s="7" t="str">
        <f t="shared" si="35"/>
        <v/>
      </c>
      <c r="AK128" s="5" t="str">
        <f t="shared" si="36"/>
        <v/>
      </c>
      <c r="AL128" s="5" t="str">
        <f t="shared" si="37"/>
        <v/>
      </c>
      <c r="AM128" s="5" t="str">
        <f t="shared" ca="1" si="38"/>
        <v/>
      </c>
      <c r="AN128" s="7" t="str">
        <f t="shared" ca="1" si="30"/>
        <v>Thử việc</v>
      </c>
      <c r="AO128" s="5"/>
      <c r="AP128" s="7"/>
      <c r="AQ128" s="16" t="s">
        <v>220</v>
      </c>
    </row>
    <row r="129" spans="1:43" ht="14.5" x14ac:dyDescent="0.35">
      <c r="A129" s="12">
        <f>IF(E129="","",SUBTOTAL(3,$B$2:B129))</f>
        <v>128</v>
      </c>
      <c r="B129" s="5">
        <v>43524</v>
      </c>
      <c r="C129" s="4" t="s">
        <v>45</v>
      </c>
      <c r="D129" s="4">
        <v>1001</v>
      </c>
      <c r="E129" s="6" t="s">
        <v>46</v>
      </c>
      <c r="F129" s="6" t="s">
        <v>47</v>
      </c>
      <c r="G129" s="7" t="s">
        <v>48</v>
      </c>
      <c r="H129" s="6" t="s">
        <v>49</v>
      </c>
      <c r="I129" s="4">
        <v>5</v>
      </c>
      <c r="J129" s="4">
        <v>4</v>
      </c>
      <c r="K129" s="4">
        <v>1980</v>
      </c>
      <c r="L129" s="6">
        <f t="shared" si="18"/>
        <v>29316</v>
      </c>
      <c r="M129" s="4">
        <f t="shared" si="31"/>
        <v>38</v>
      </c>
      <c r="N129" s="6" t="str">
        <f t="shared" si="19"/>
        <v>30 - 45</v>
      </c>
      <c r="O129" s="4">
        <v>1</v>
      </c>
      <c r="P129" s="6" t="str">
        <f t="shared" si="20"/>
        <v>Nam</v>
      </c>
      <c r="Q129" s="6" t="str">
        <f t="shared" si="21"/>
        <v>Ông</v>
      </c>
      <c r="R129" s="7" t="s">
        <v>50</v>
      </c>
      <c r="S129" s="6" t="s">
        <v>253</v>
      </c>
      <c r="T129" s="6" t="s">
        <v>254</v>
      </c>
      <c r="U129" s="6" t="s">
        <v>255</v>
      </c>
      <c r="V129" s="6" t="str">
        <f t="shared" si="32"/>
        <v>Bắc Lý  -  Hiệp Hòa  -  Bắc Giang</v>
      </c>
      <c r="W129" s="6" t="s">
        <v>51</v>
      </c>
      <c r="X129" s="6" t="s">
        <v>52</v>
      </c>
      <c r="Y129" s="4">
        <f t="shared" si="22"/>
        <v>47</v>
      </c>
      <c r="Z129" s="7" t="str">
        <f t="shared" si="23"/>
        <v>Từ 36 - 60 tháng</v>
      </c>
      <c r="AA129" s="5">
        <v>42064</v>
      </c>
      <c r="AB129" s="4">
        <v>0</v>
      </c>
      <c r="AC129" s="8">
        <f t="shared" si="24"/>
        <v>42064</v>
      </c>
      <c r="AD129" s="5" t="s">
        <v>53</v>
      </c>
      <c r="AE129" s="4">
        <v>4</v>
      </c>
      <c r="AF129" s="7" t="str">
        <f t="shared" si="25"/>
        <v>Không xác định</v>
      </c>
      <c r="AG129" s="5">
        <f t="shared" si="26"/>
        <v>42064</v>
      </c>
      <c r="AH129" s="5" t="str">
        <f t="shared" si="27"/>
        <v/>
      </c>
      <c r="AI129" s="9" t="str">
        <f>IF(OR(AE129=4,AE129=""),"","Điền")</f>
        <v/>
      </c>
      <c r="AJ129" s="7" t="str">
        <f>IFERROR(VLOOKUP(AI129,$AW$2:$AX$6,2,0),"")</f>
        <v/>
      </c>
      <c r="AK129" s="5" t="str">
        <f t="shared" ref="AK129:AK192" si="39">IFERROR(IF(AI129="","",AH129+1),"")</f>
        <v/>
      </c>
      <c r="AL129" s="5" t="str">
        <f>IFERROR(IF(OR(AI129="",AI129=4),"",IF(AI129=1,EDATE(AK129,12)-1,IF(AI129=2,EDATE(AK129,24)-1,IF(AI129=3,EDATE(AK129,36)-1)))),"")</f>
        <v/>
      </c>
      <c r="AM129" s="5">
        <f t="shared" ref="AM129:AM160" si="40">IFERROR(IF(AE129=4,AG129,IF(AI129=4,AH129+1,IF(AND(AI129&lt;&gt;4,AL129&gt;B129),"",AL129+1))),"")</f>
        <v>42064</v>
      </c>
      <c r="AN129" s="7" t="str">
        <f t="shared" si="30"/>
        <v>Không xác định</v>
      </c>
      <c r="AO129" s="5"/>
      <c r="AP129" s="7"/>
      <c r="AQ129" s="16"/>
    </row>
    <row r="130" spans="1:43" ht="14.5" x14ac:dyDescent="0.35">
      <c r="A130" s="12">
        <f>IF(E130="","",SUBTOTAL(3,$B$2:B130))</f>
        <v>129</v>
      </c>
      <c r="B130" s="5">
        <v>43524</v>
      </c>
      <c r="C130" s="4" t="s">
        <v>45</v>
      </c>
      <c r="D130" s="4">
        <v>1002</v>
      </c>
      <c r="E130" s="6" t="s">
        <v>56</v>
      </c>
      <c r="F130" s="6" t="s">
        <v>47</v>
      </c>
      <c r="G130" s="7" t="s">
        <v>48</v>
      </c>
      <c r="H130" s="6" t="s">
        <v>57</v>
      </c>
      <c r="I130" s="4">
        <v>3</v>
      </c>
      <c r="J130" s="4">
        <v>5</v>
      </c>
      <c r="K130" s="4">
        <v>1985</v>
      </c>
      <c r="L130" s="6">
        <f t="shared" ref="L130:L193" si="41">IF(AND(I130&lt;&gt;"",J130&lt;&gt;"",K130&lt;&gt;""),DATE(K130,J130,I130),"")</f>
        <v>31170</v>
      </c>
      <c r="M130" s="4">
        <f t="shared" si="31"/>
        <v>33</v>
      </c>
      <c r="N130" s="6" t="str">
        <f t="shared" ref="N130:N193" si="42">IF(M130&gt;=45,"45+",IF(M130&gt;=30,"30 - 45","&lt;30"))</f>
        <v>30 - 45</v>
      </c>
      <c r="O130" s="4">
        <v>2</v>
      </c>
      <c r="P130" s="6" t="str">
        <f t="shared" ref="P130:P193" si="43">IF(O130=1,"Nam",IF(O130=2,"Nữ",""))</f>
        <v>Nữ</v>
      </c>
      <c r="Q130" s="6" t="str">
        <f t="shared" ref="Q130:Q193" si="44">IF(O130=1,"Ông",IF(O130=2,"Bà",""))</f>
        <v>Bà</v>
      </c>
      <c r="R130" s="7" t="s">
        <v>50</v>
      </c>
      <c r="S130" s="6" t="s">
        <v>256</v>
      </c>
      <c r="T130" s="6" t="s">
        <v>257</v>
      </c>
      <c r="U130" s="6" t="s">
        <v>255</v>
      </c>
      <c r="V130" s="6" t="str">
        <f t="shared" si="32"/>
        <v>Hương Mai  -  Việt Yên  -  Bắc Giang</v>
      </c>
      <c r="W130" s="6" t="s">
        <v>51</v>
      </c>
      <c r="X130" s="6" t="s">
        <v>52</v>
      </c>
      <c r="Y130" s="4">
        <f t="shared" ref="Y130:Y193" si="45">DATEDIF(AA130,B130,"M")</f>
        <v>47</v>
      </c>
      <c r="Z130" s="7" t="str">
        <f t="shared" ref="Z130:Z193" si="46">LOOKUP(Y130,$AS$2:$AT$7,$AU$2:$AU$7)</f>
        <v>Từ 36 - 60 tháng</v>
      </c>
      <c r="AA130" s="5">
        <v>42067</v>
      </c>
      <c r="AB130" s="4">
        <v>0</v>
      </c>
      <c r="AC130" s="8">
        <f t="shared" ref="AC130:AC193" si="47">IF(AB130="60 ngày",AA130+59,IF(AB130="30 ngày",AA130+29,AA130))</f>
        <v>42067</v>
      </c>
      <c r="AD130" s="5" t="s">
        <v>53</v>
      </c>
      <c r="AE130" s="4">
        <v>4</v>
      </c>
      <c r="AF130" s="7" t="str">
        <f t="shared" ref="AF130:AF193" si="48">VLOOKUP(AE130,$AW$2:$AX$6,2,0)</f>
        <v>Không xác định</v>
      </c>
      <c r="AG130" s="5">
        <f t="shared" ref="AG130:AG193" si="49">IF(AE130=5,"",IF(AB130=0,AA130,AC130+1))</f>
        <v>42067</v>
      </c>
      <c r="AH130" s="5" t="str">
        <f t="shared" ref="AH130:AH193" si="50">IF(AE130=4,"",IF(AE130=1,EDATE(AG130,12)-1,IF(AE130=2,EDATE(AG130,24)-1,IF(AE130=3,EDATE(AG130,36)-1,""))))</f>
        <v/>
      </c>
      <c r="AI130" s="9"/>
      <c r="AJ130" s="7" t="str">
        <f t="shared" ref="AJ130:AJ193" si="51">IFERROR(VLOOKUP(AI130,$AW$2:$AX$6,2,0),"")</f>
        <v/>
      </c>
      <c r="AK130" s="5" t="str">
        <f t="shared" si="39"/>
        <v/>
      </c>
      <c r="AL130" s="5" t="str">
        <f t="shared" ref="AL130:AL193" si="52">IFERROR(IF(OR(AI130="",AI130=4),"",IF(AI130=1,EDATE(AK130,12)-1,IF(AI130=2,EDATE(AK130,24)-1,IF(AI130=3,EDATE(AK130,36)-1)))),"")</f>
        <v/>
      </c>
      <c r="AM130" s="5">
        <f t="shared" si="40"/>
        <v>42067</v>
      </c>
      <c r="AN130" s="7" t="str">
        <f t="shared" ref="AN130:AN193" si="53">IF(AM130&lt;&gt;"","Không xác định",IF(AJ130&lt;&gt;"",AJ130,IF(AF130&lt;&gt;"",AF130,"")))</f>
        <v>Không xác định</v>
      </c>
      <c r="AO130" s="5"/>
      <c r="AP130" s="7"/>
      <c r="AQ130" s="16"/>
    </row>
    <row r="131" spans="1:43" ht="14.5" x14ac:dyDescent="0.35">
      <c r="A131" s="12">
        <f>IF(E131="","",SUBTOTAL(3,$B$2:B131))</f>
        <v>130</v>
      </c>
      <c r="B131" s="5">
        <v>43524</v>
      </c>
      <c r="C131" s="4" t="s">
        <v>45</v>
      </c>
      <c r="D131" s="4">
        <v>1003</v>
      </c>
      <c r="E131" s="6" t="s">
        <v>60</v>
      </c>
      <c r="F131" s="6" t="s">
        <v>47</v>
      </c>
      <c r="G131" s="7" t="s">
        <v>61</v>
      </c>
      <c r="H131" s="6" t="s">
        <v>62</v>
      </c>
      <c r="I131" s="4">
        <v>14</v>
      </c>
      <c r="J131" s="4">
        <v>4</v>
      </c>
      <c r="K131" s="4">
        <v>1988</v>
      </c>
      <c r="L131" s="6">
        <f t="shared" si="41"/>
        <v>32247</v>
      </c>
      <c r="M131" s="4">
        <f t="shared" ref="M131:M194" si="54">DATEDIF(L131,B131+1,"y")</f>
        <v>30</v>
      </c>
      <c r="N131" s="6" t="str">
        <f t="shared" si="42"/>
        <v>30 - 45</v>
      </c>
      <c r="O131" s="4">
        <v>2</v>
      </c>
      <c r="P131" s="6" t="str">
        <f t="shared" si="43"/>
        <v>Nữ</v>
      </c>
      <c r="Q131" s="6" t="str">
        <f t="shared" si="44"/>
        <v>Bà</v>
      </c>
      <c r="R131" s="7" t="s">
        <v>63</v>
      </c>
      <c r="S131" s="6" t="s">
        <v>258</v>
      </c>
      <c r="T131" s="6" t="s">
        <v>254</v>
      </c>
      <c r="U131" s="6" t="s">
        <v>255</v>
      </c>
      <c r="V131" s="6" t="str">
        <f t="shared" ref="V131:V194" si="55">IF(AND(S131&lt;&gt;"",T131&lt;&gt;"",U131&lt;&gt;""),CONCATENATE(S131," - ",T131," - ",U131))</f>
        <v>Đông Lỗ  -  Hiệp Hòa  -  Bắc Giang</v>
      </c>
      <c r="W131" s="6" t="s">
        <v>64</v>
      </c>
      <c r="X131" s="6" t="s">
        <v>65</v>
      </c>
      <c r="Y131" s="4">
        <f t="shared" si="45"/>
        <v>46</v>
      </c>
      <c r="Z131" s="7" t="str">
        <f t="shared" si="46"/>
        <v>Từ 36 - 60 tháng</v>
      </c>
      <c r="AA131" s="5">
        <v>42101</v>
      </c>
      <c r="AB131" s="4" t="s">
        <v>66</v>
      </c>
      <c r="AC131" s="8">
        <f t="shared" si="47"/>
        <v>42160</v>
      </c>
      <c r="AD131" s="5" t="s">
        <v>53</v>
      </c>
      <c r="AE131" s="4">
        <v>1</v>
      </c>
      <c r="AF131" s="7" t="str">
        <f t="shared" si="48"/>
        <v>12 tháng</v>
      </c>
      <c r="AG131" s="5">
        <f t="shared" si="49"/>
        <v>42161</v>
      </c>
      <c r="AH131" s="5">
        <f t="shared" si="50"/>
        <v>42526</v>
      </c>
      <c r="AI131" s="9">
        <v>1</v>
      </c>
      <c r="AJ131" s="7" t="str">
        <f t="shared" si="51"/>
        <v>12 tháng</v>
      </c>
      <c r="AK131" s="5">
        <f t="shared" si="39"/>
        <v>42527</v>
      </c>
      <c r="AL131" s="5">
        <f t="shared" si="52"/>
        <v>42891</v>
      </c>
      <c r="AM131" s="5">
        <f t="shared" si="40"/>
        <v>42892</v>
      </c>
      <c r="AN131" s="7" t="str">
        <f t="shared" si="53"/>
        <v>Không xác định</v>
      </c>
      <c r="AO131" s="5"/>
      <c r="AP131" s="7"/>
      <c r="AQ131" s="16"/>
    </row>
    <row r="132" spans="1:43" ht="14.5" x14ac:dyDescent="0.35">
      <c r="A132" s="12">
        <f>IF(E132="","",SUBTOTAL(3,$B$2:B132))</f>
        <v>131</v>
      </c>
      <c r="B132" s="5">
        <v>43524</v>
      </c>
      <c r="C132" s="4" t="s">
        <v>45</v>
      </c>
      <c r="D132" s="4">
        <v>1004</v>
      </c>
      <c r="E132" s="6" t="s">
        <v>69</v>
      </c>
      <c r="F132" s="6" t="s">
        <v>47</v>
      </c>
      <c r="G132" s="7" t="s">
        <v>70</v>
      </c>
      <c r="H132" s="6" t="s">
        <v>71</v>
      </c>
      <c r="I132" s="4">
        <v>17</v>
      </c>
      <c r="J132" s="4">
        <v>10</v>
      </c>
      <c r="K132" s="4">
        <v>1995</v>
      </c>
      <c r="L132" s="6">
        <f t="shared" si="41"/>
        <v>34989</v>
      </c>
      <c r="M132" s="4">
        <f t="shared" si="54"/>
        <v>23</v>
      </c>
      <c r="N132" s="6" t="str">
        <f t="shared" si="42"/>
        <v>&lt;30</v>
      </c>
      <c r="O132" s="4">
        <v>1</v>
      </c>
      <c r="P132" s="6" t="str">
        <f t="shared" si="43"/>
        <v>Nam</v>
      </c>
      <c r="Q132" s="6" t="str">
        <f t="shared" si="44"/>
        <v>Ông</v>
      </c>
      <c r="R132" s="7" t="s">
        <v>72</v>
      </c>
      <c r="S132" s="6" t="s">
        <v>259</v>
      </c>
      <c r="T132" s="6" t="s">
        <v>260</v>
      </c>
      <c r="U132" s="6" t="s">
        <v>255</v>
      </c>
      <c r="V132" s="6" t="str">
        <f t="shared" si="55"/>
        <v>Tuấn Đạo  -  Sơn Động  -  Bắc Giang</v>
      </c>
      <c r="W132" s="6" t="s">
        <v>51</v>
      </c>
      <c r="X132" s="6" t="s">
        <v>65</v>
      </c>
      <c r="Y132" s="4">
        <f t="shared" si="45"/>
        <v>46</v>
      </c>
      <c r="Z132" s="7" t="str">
        <f t="shared" si="46"/>
        <v>Từ 36 - 60 tháng</v>
      </c>
      <c r="AA132" s="5">
        <v>42104</v>
      </c>
      <c r="AB132" s="4" t="s">
        <v>66</v>
      </c>
      <c r="AC132" s="8">
        <f t="shared" si="47"/>
        <v>42163</v>
      </c>
      <c r="AD132" s="5" t="s">
        <v>53</v>
      </c>
      <c r="AE132" s="4">
        <v>4</v>
      </c>
      <c r="AF132" s="7" t="str">
        <f t="shared" si="48"/>
        <v>Không xác định</v>
      </c>
      <c r="AG132" s="5">
        <f t="shared" si="49"/>
        <v>42164</v>
      </c>
      <c r="AH132" s="5" t="str">
        <f t="shared" si="50"/>
        <v/>
      </c>
      <c r="AI132" s="9" t="str">
        <f>IF(AE132=4,"","Điền")</f>
        <v/>
      </c>
      <c r="AJ132" s="7" t="str">
        <f t="shared" si="51"/>
        <v/>
      </c>
      <c r="AK132" s="5" t="str">
        <f t="shared" si="39"/>
        <v/>
      </c>
      <c r="AL132" s="5" t="str">
        <f t="shared" si="52"/>
        <v/>
      </c>
      <c r="AM132" s="5">
        <f t="shared" si="40"/>
        <v>42164</v>
      </c>
      <c r="AN132" s="7" t="str">
        <f t="shared" si="53"/>
        <v>Không xác định</v>
      </c>
      <c r="AO132" s="5"/>
      <c r="AP132" s="7"/>
      <c r="AQ132" s="16"/>
    </row>
    <row r="133" spans="1:43" ht="14.5" x14ac:dyDescent="0.35">
      <c r="A133" s="12">
        <f>IF(E133="","",SUBTOTAL(3,$B$2:B133))</f>
        <v>132</v>
      </c>
      <c r="B133" s="5">
        <v>43524</v>
      </c>
      <c r="C133" s="4" t="s">
        <v>45</v>
      </c>
      <c r="D133" s="4">
        <v>1005</v>
      </c>
      <c r="E133" s="6" t="s">
        <v>75</v>
      </c>
      <c r="F133" s="6" t="s">
        <v>47</v>
      </c>
      <c r="G133" s="7" t="s">
        <v>76</v>
      </c>
      <c r="H133" s="6" t="s">
        <v>77</v>
      </c>
      <c r="I133" s="4">
        <v>15</v>
      </c>
      <c r="J133" s="4">
        <v>2</v>
      </c>
      <c r="K133" s="4">
        <v>1994</v>
      </c>
      <c r="L133" s="6">
        <f t="shared" si="41"/>
        <v>34380</v>
      </c>
      <c r="M133" s="4">
        <f t="shared" si="54"/>
        <v>25</v>
      </c>
      <c r="N133" s="6" t="str">
        <f t="shared" si="42"/>
        <v>&lt;30</v>
      </c>
      <c r="O133" s="4">
        <v>1</v>
      </c>
      <c r="P133" s="6" t="str">
        <f t="shared" si="43"/>
        <v>Nam</v>
      </c>
      <c r="Q133" s="6" t="str">
        <f t="shared" si="44"/>
        <v>Ông</v>
      </c>
      <c r="R133" s="7" t="s">
        <v>63</v>
      </c>
      <c r="S133" s="6" t="s">
        <v>261</v>
      </c>
      <c r="T133" s="6" t="s">
        <v>262</v>
      </c>
      <c r="U133" s="6" t="s">
        <v>263</v>
      </c>
      <c r="V133" s="6" t="str">
        <f t="shared" si="55"/>
        <v>Minh Hương  -  Hàm Yên  -  Tuyên Quang</v>
      </c>
      <c r="W133" s="6" t="s">
        <v>78</v>
      </c>
      <c r="X133" s="6" t="s">
        <v>65</v>
      </c>
      <c r="Y133" s="4">
        <f t="shared" si="45"/>
        <v>45</v>
      </c>
      <c r="Z133" s="7" t="str">
        <f t="shared" si="46"/>
        <v>Từ 36 - 60 tháng</v>
      </c>
      <c r="AA133" s="5">
        <v>42136</v>
      </c>
      <c r="AB133" s="4" t="s">
        <v>66</v>
      </c>
      <c r="AC133" s="8">
        <f t="shared" si="47"/>
        <v>42195</v>
      </c>
      <c r="AD133" s="5" t="s">
        <v>53</v>
      </c>
      <c r="AE133" s="4">
        <v>2</v>
      </c>
      <c r="AF133" s="7" t="str">
        <f t="shared" si="48"/>
        <v>24 tháng</v>
      </c>
      <c r="AG133" s="5">
        <f t="shared" si="49"/>
        <v>42196</v>
      </c>
      <c r="AH133" s="5">
        <f t="shared" si="50"/>
        <v>42926</v>
      </c>
      <c r="AI133" s="9">
        <v>2</v>
      </c>
      <c r="AJ133" s="7" t="str">
        <f t="shared" si="51"/>
        <v>24 tháng</v>
      </c>
      <c r="AK133" s="5">
        <f t="shared" si="39"/>
        <v>42927</v>
      </c>
      <c r="AL133" s="5">
        <f t="shared" si="52"/>
        <v>43656</v>
      </c>
      <c r="AM133" s="5" t="str">
        <f t="shared" si="40"/>
        <v/>
      </c>
      <c r="AN133" s="7" t="str">
        <f t="shared" si="53"/>
        <v>24 tháng</v>
      </c>
      <c r="AO133" s="5"/>
      <c r="AP133" s="7"/>
      <c r="AQ133" s="16"/>
    </row>
    <row r="134" spans="1:43" ht="14.5" x14ac:dyDescent="0.35">
      <c r="A134" s="12">
        <f>IF(E134="","",SUBTOTAL(3,$B$2:B134))</f>
        <v>133</v>
      </c>
      <c r="B134" s="5">
        <v>43524</v>
      </c>
      <c r="C134" s="4" t="s">
        <v>45</v>
      </c>
      <c r="D134" s="4">
        <v>1006</v>
      </c>
      <c r="E134" s="6" t="s">
        <v>81</v>
      </c>
      <c r="F134" s="6" t="s">
        <v>82</v>
      </c>
      <c r="G134" s="7" t="s">
        <v>61</v>
      </c>
      <c r="H134" s="6" t="s">
        <v>83</v>
      </c>
      <c r="I134" s="4">
        <v>10</v>
      </c>
      <c r="J134" s="4">
        <v>1</v>
      </c>
      <c r="K134" s="4">
        <v>1988</v>
      </c>
      <c r="L134" s="6">
        <f t="shared" si="41"/>
        <v>32152</v>
      </c>
      <c r="M134" s="4">
        <f t="shared" si="54"/>
        <v>31</v>
      </c>
      <c r="N134" s="6" t="str">
        <f t="shared" si="42"/>
        <v>30 - 45</v>
      </c>
      <c r="O134" s="4">
        <v>2</v>
      </c>
      <c r="P134" s="6" t="str">
        <f t="shared" si="43"/>
        <v>Nữ</v>
      </c>
      <c r="Q134" s="6" t="str">
        <f t="shared" si="44"/>
        <v>Bà</v>
      </c>
      <c r="R134" s="7" t="s">
        <v>50</v>
      </c>
      <c r="S134" s="6" t="s">
        <v>264</v>
      </c>
      <c r="T134" s="6" t="s">
        <v>265</v>
      </c>
      <c r="U134" s="6" t="s">
        <v>266</v>
      </c>
      <c r="V134" s="6" t="str">
        <f t="shared" si="55"/>
        <v>Xuân Thu  -  Sóc Sơn  -  Hà Nội</v>
      </c>
      <c r="W134" s="6" t="s">
        <v>84</v>
      </c>
      <c r="X134" s="6" t="s">
        <v>52</v>
      </c>
      <c r="Y134" s="4">
        <f t="shared" si="45"/>
        <v>45</v>
      </c>
      <c r="Z134" s="7" t="str">
        <f t="shared" si="46"/>
        <v>Từ 36 - 60 tháng</v>
      </c>
      <c r="AA134" s="5">
        <v>42150</v>
      </c>
      <c r="AB134" s="4" t="s">
        <v>66</v>
      </c>
      <c r="AC134" s="8">
        <f t="shared" si="47"/>
        <v>42209</v>
      </c>
      <c r="AD134" s="5" t="s">
        <v>53</v>
      </c>
      <c r="AE134" s="4">
        <v>1</v>
      </c>
      <c r="AF134" s="7" t="str">
        <f t="shared" si="48"/>
        <v>12 tháng</v>
      </c>
      <c r="AG134" s="5">
        <f t="shared" si="49"/>
        <v>42210</v>
      </c>
      <c r="AH134" s="5">
        <f t="shared" si="50"/>
        <v>42575</v>
      </c>
      <c r="AI134" s="9">
        <v>1</v>
      </c>
      <c r="AJ134" s="7" t="str">
        <f t="shared" si="51"/>
        <v>12 tháng</v>
      </c>
      <c r="AK134" s="5">
        <f t="shared" si="39"/>
        <v>42576</v>
      </c>
      <c r="AL134" s="5">
        <f t="shared" si="52"/>
        <v>42940</v>
      </c>
      <c r="AM134" s="5">
        <f t="shared" si="40"/>
        <v>42941</v>
      </c>
      <c r="AN134" s="7" t="str">
        <f t="shared" si="53"/>
        <v>Không xác định</v>
      </c>
      <c r="AO134" s="5"/>
      <c r="AP134" s="7"/>
      <c r="AQ134" s="16"/>
    </row>
    <row r="135" spans="1:43" ht="14.5" x14ac:dyDescent="0.35">
      <c r="A135" s="12">
        <f>IF(E135="","",SUBTOTAL(3,$B$2:B135))</f>
        <v>134</v>
      </c>
      <c r="B135" s="5">
        <v>43524</v>
      </c>
      <c r="C135" s="4" t="s">
        <v>45</v>
      </c>
      <c r="D135" s="4">
        <v>1009</v>
      </c>
      <c r="E135" s="6" t="s">
        <v>86</v>
      </c>
      <c r="F135" s="6" t="s">
        <v>47</v>
      </c>
      <c r="G135" s="7" t="s">
        <v>87</v>
      </c>
      <c r="H135" s="6" t="s">
        <v>87</v>
      </c>
      <c r="I135" s="4">
        <v>20</v>
      </c>
      <c r="J135" s="4">
        <v>2</v>
      </c>
      <c r="K135" s="4">
        <v>1992</v>
      </c>
      <c r="L135" s="6">
        <f t="shared" si="41"/>
        <v>33654</v>
      </c>
      <c r="M135" s="4">
        <f t="shared" si="54"/>
        <v>27</v>
      </c>
      <c r="N135" s="6" t="str">
        <f t="shared" si="42"/>
        <v>&lt;30</v>
      </c>
      <c r="O135" s="4">
        <v>1</v>
      </c>
      <c r="P135" s="6" t="str">
        <f t="shared" si="43"/>
        <v>Nam</v>
      </c>
      <c r="Q135" s="6" t="str">
        <f t="shared" si="44"/>
        <v>Ông</v>
      </c>
      <c r="R135" s="7" t="s">
        <v>50</v>
      </c>
      <c r="S135" s="6" t="s">
        <v>267</v>
      </c>
      <c r="T135" s="6" t="s">
        <v>268</v>
      </c>
      <c r="U135" s="6" t="s">
        <v>269</v>
      </c>
      <c r="V135" s="6" t="str">
        <f t="shared" si="55"/>
        <v>Minh Đạo  -  Tiên Du  -  Bắc Ninh</v>
      </c>
      <c r="W135" s="6" t="s">
        <v>51</v>
      </c>
      <c r="X135" s="6" t="s">
        <v>65</v>
      </c>
      <c r="Y135" s="4">
        <f t="shared" si="45"/>
        <v>44</v>
      </c>
      <c r="Z135" s="7" t="str">
        <f t="shared" si="46"/>
        <v>Từ 36 - 60 tháng</v>
      </c>
      <c r="AA135" s="5">
        <v>42180</v>
      </c>
      <c r="AB135" s="4" t="s">
        <v>66</v>
      </c>
      <c r="AC135" s="8">
        <f t="shared" si="47"/>
        <v>42239</v>
      </c>
      <c r="AD135" s="5" t="s">
        <v>53</v>
      </c>
      <c r="AE135" s="4">
        <v>1</v>
      </c>
      <c r="AF135" s="7" t="str">
        <f t="shared" si="48"/>
        <v>12 tháng</v>
      </c>
      <c r="AG135" s="5">
        <f t="shared" si="49"/>
        <v>42240</v>
      </c>
      <c r="AH135" s="5">
        <f t="shared" si="50"/>
        <v>42605</v>
      </c>
      <c r="AI135" s="9">
        <v>1</v>
      </c>
      <c r="AJ135" s="7" t="str">
        <f t="shared" si="51"/>
        <v>12 tháng</v>
      </c>
      <c r="AK135" s="5">
        <f t="shared" si="39"/>
        <v>42606</v>
      </c>
      <c r="AL135" s="5">
        <f t="shared" si="52"/>
        <v>42970</v>
      </c>
      <c r="AM135" s="5">
        <f t="shared" si="40"/>
        <v>42971</v>
      </c>
      <c r="AN135" s="7" t="str">
        <f t="shared" si="53"/>
        <v>Không xác định</v>
      </c>
      <c r="AO135" s="5"/>
      <c r="AP135" s="7"/>
      <c r="AQ135" s="16"/>
    </row>
    <row r="136" spans="1:43" ht="14.5" x14ac:dyDescent="0.35">
      <c r="A136" s="12">
        <f>IF(E136="","",SUBTOTAL(3,$B$2:B136))</f>
        <v>135</v>
      </c>
      <c r="B136" s="5">
        <v>43524</v>
      </c>
      <c r="C136" s="4" t="s">
        <v>45</v>
      </c>
      <c r="D136" s="4">
        <v>1011</v>
      </c>
      <c r="E136" s="6" t="s">
        <v>88</v>
      </c>
      <c r="F136" s="6" t="s">
        <v>47</v>
      </c>
      <c r="G136" s="7" t="s">
        <v>70</v>
      </c>
      <c r="H136" s="6" t="s">
        <v>89</v>
      </c>
      <c r="I136" s="4">
        <v>16</v>
      </c>
      <c r="J136" s="4">
        <v>10</v>
      </c>
      <c r="K136" s="4">
        <v>1993</v>
      </c>
      <c r="L136" s="6">
        <f t="shared" si="41"/>
        <v>34258</v>
      </c>
      <c r="M136" s="4">
        <f t="shared" si="54"/>
        <v>25</v>
      </c>
      <c r="N136" s="6" t="str">
        <f t="shared" si="42"/>
        <v>&lt;30</v>
      </c>
      <c r="O136" s="4">
        <v>1</v>
      </c>
      <c r="P136" s="6" t="str">
        <f t="shared" si="43"/>
        <v>Nam</v>
      </c>
      <c r="Q136" s="6" t="str">
        <f t="shared" si="44"/>
        <v>Ông</v>
      </c>
      <c r="R136" s="7" t="s">
        <v>63</v>
      </c>
      <c r="S136" s="6" t="s">
        <v>270</v>
      </c>
      <c r="T136" s="6" t="s">
        <v>268</v>
      </c>
      <c r="U136" s="6" t="s">
        <v>269</v>
      </c>
      <c r="V136" s="6" t="str">
        <f t="shared" si="55"/>
        <v>Đại Đồng  -  Tiên Du  -  Bắc Ninh</v>
      </c>
      <c r="W136" s="6" t="s">
        <v>51</v>
      </c>
      <c r="X136" s="6" t="s">
        <v>52</v>
      </c>
      <c r="Y136" s="4">
        <f t="shared" si="45"/>
        <v>43</v>
      </c>
      <c r="Z136" s="7" t="str">
        <f t="shared" si="46"/>
        <v>Từ 36 - 60 tháng</v>
      </c>
      <c r="AA136" s="5">
        <v>42195</v>
      </c>
      <c r="AB136" s="4" t="s">
        <v>66</v>
      </c>
      <c r="AC136" s="8">
        <f t="shared" si="47"/>
        <v>42254</v>
      </c>
      <c r="AD136" s="5" t="s">
        <v>53</v>
      </c>
      <c r="AE136" s="4">
        <v>1</v>
      </c>
      <c r="AF136" s="7" t="str">
        <f t="shared" si="48"/>
        <v>12 tháng</v>
      </c>
      <c r="AG136" s="5">
        <f t="shared" si="49"/>
        <v>42255</v>
      </c>
      <c r="AH136" s="5">
        <f t="shared" si="50"/>
        <v>42620</v>
      </c>
      <c r="AI136" s="9">
        <v>2</v>
      </c>
      <c r="AJ136" s="7" t="str">
        <f t="shared" si="51"/>
        <v>24 tháng</v>
      </c>
      <c r="AK136" s="5">
        <f t="shared" si="39"/>
        <v>42621</v>
      </c>
      <c r="AL136" s="5">
        <f t="shared" si="52"/>
        <v>43350</v>
      </c>
      <c r="AM136" s="5">
        <f t="shared" si="40"/>
        <v>43351</v>
      </c>
      <c r="AN136" s="7" t="str">
        <f t="shared" si="53"/>
        <v>Không xác định</v>
      </c>
      <c r="AO136" s="5"/>
      <c r="AP136" s="7"/>
      <c r="AQ136" s="16"/>
    </row>
    <row r="137" spans="1:43" ht="14.5" x14ac:dyDescent="0.35">
      <c r="A137" s="12">
        <f>IF(E137="","",SUBTOTAL(3,$B$2:B137))</f>
        <v>136</v>
      </c>
      <c r="B137" s="5">
        <v>43524</v>
      </c>
      <c r="C137" s="4" t="s">
        <v>45</v>
      </c>
      <c r="D137" s="4">
        <v>1012</v>
      </c>
      <c r="E137" s="6" t="s">
        <v>90</v>
      </c>
      <c r="F137" s="6" t="s">
        <v>47</v>
      </c>
      <c r="G137" s="7" t="s">
        <v>48</v>
      </c>
      <c r="H137" s="6" t="s">
        <v>91</v>
      </c>
      <c r="I137" s="4">
        <v>7</v>
      </c>
      <c r="J137" s="4">
        <v>1</v>
      </c>
      <c r="K137" s="4">
        <v>1990</v>
      </c>
      <c r="L137" s="6">
        <f t="shared" si="41"/>
        <v>32880</v>
      </c>
      <c r="M137" s="4">
        <f t="shared" si="54"/>
        <v>29</v>
      </c>
      <c r="N137" s="6" t="str">
        <f t="shared" si="42"/>
        <v>&lt;30</v>
      </c>
      <c r="O137" s="4">
        <v>1</v>
      </c>
      <c r="P137" s="6" t="str">
        <f t="shared" si="43"/>
        <v>Nam</v>
      </c>
      <c r="Q137" s="6" t="str">
        <f t="shared" si="44"/>
        <v>Ông</v>
      </c>
      <c r="R137" s="7" t="s">
        <v>50</v>
      </c>
      <c r="S137" s="6" t="s">
        <v>271</v>
      </c>
      <c r="T137" s="6" t="s">
        <v>272</v>
      </c>
      <c r="U137" s="6" t="s">
        <v>269</v>
      </c>
      <c r="V137" s="6" t="str">
        <f t="shared" si="55"/>
        <v>Đông Ngàn  -  Từ Sơn  -  Bắc Ninh</v>
      </c>
      <c r="W137" s="6" t="s">
        <v>51</v>
      </c>
      <c r="X137" s="6" t="s">
        <v>65</v>
      </c>
      <c r="Y137" s="4">
        <f t="shared" si="45"/>
        <v>42</v>
      </c>
      <c r="Z137" s="7" t="str">
        <f t="shared" si="46"/>
        <v>Từ 36 - 60 tháng</v>
      </c>
      <c r="AA137" s="5">
        <v>42233</v>
      </c>
      <c r="AB137" s="4" t="s">
        <v>66</v>
      </c>
      <c r="AC137" s="8">
        <f t="shared" si="47"/>
        <v>42292</v>
      </c>
      <c r="AD137" s="5" t="s">
        <v>53</v>
      </c>
      <c r="AE137" s="4">
        <v>1</v>
      </c>
      <c r="AF137" s="7" t="str">
        <f t="shared" si="48"/>
        <v>12 tháng</v>
      </c>
      <c r="AG137" s="5">
        <f t="shared" si="49"/>
        <v>42293</v>
      </c>
      <c r="AH137" s="5">
        <f t="shared" si="50"/>
        <v>42658</v>
      </c>
      <c r="AI137" s="9">
        <v>2</v>
      </c>
      <c r="AJ137" s="7" t="str">
        <f t="shared" si="51"/>
        <v>24 tháng</v>
      </c>
      <c r="AK137" s="5">
        <f t="shared" si="39"/>
        <v>42659</v>
      </c>
      <c r="AL137" s="5">
        <f t="shared" si="52"/>
        <v>43388</v>
      </c>
      <c r="AM137" s="5">
        <f t="shared" si="40"/>
        <v>43389</v>
      </c>
      <c r="AN137" s="7" t="str">
        <f t="shared" si="53"/>
        <v>Không xác định</v>
      </c>
      <c r="AO137" s="5"/>
      <c r="AP137" s="7"/>
      <c r="AQ137" s="16"/>
    </row>
    <row r="138" spans="1:43" ht="14.5" x14ac:dyDescent="0.35">
      <c r="A138" s="12">
        <f>IF(E138="","",SUBTOTAL(3,$B$2:B138))</f>
        <v>137</v>
      </c>
      <c r="B138" s="5">
        <v>43524</v>
      </c>
      <c r="C138" s="4" t="s">
        <v>45</v>
      </c>
      <c r="D138" s="4">
        <v>1013</v>
      </c>
      <c r="E138" s="6" t="s">
        <v>92</v>
      </c>
      <c r="F138" s="6" t="s">
        <v>47</v>
      </c>
      <c r="G138" s="7" t="s">
        <v>93</v>
      </c>
      <c r="H138" s="6" t="s">
        <v>94</v>
      </c>
      <c r="I138" s="4">
        <v>26</v>
      </c>
      <c r="J138" s="4">
        <v>1</v>
      </c>
      <c r="K138" s="4">
        <v>1988</v>
      </c>
      <c r="L138" s="6">
        <f t="shared" si="41"/>
        <v>32168</v>
      </c>
      <c r="M138" s="4">
        <f t="shared" si="54"/>
        <v>31</v>
      </c>
      <c r="N138" s="6" t="str">
        <f t="shared" si="42"/>
        <v>30 - 45</v>
      </c>
      <c r="O138" s="4">
        <v>1</v>
      </c>
      <c r="P138" s="6" t="str">
        <f t="shared" si="43"/>
        <v>Nam</v>
      </c>
      <c r="Q138" s="6" t="str">
        <f t="shared" si="44"/>
        <v>Ông</v>
      </c>
      <c r="R138" s="7" t="s">
        <v>72</v>
      </c>
      <c r="S138" s="6" t="s">
        <v>273</v>
      </c>
      <c r="T138" s="6" t="s">
        <v>274</v>
      </c>
      <c r="U138" s="6" t="s">
        <v>266</v>
      </c>
      <c r="V138" s="6" t="str">
        <f t="shared" si="55"/>
        <v>Liên Hà  -  Đông Anh  -  Hà Nội</v>
      </c>
      <c r="W138" s="6" t="s">
        <v>51</v>
      </c>
      <c r="X138" s="6" t="s">
        <v>65</v>
      </c>
      <c r="Y138" s="4">
        <f t="shared" si="45"/>
        <v>42</v>
      </c>
      <c r="Z138" s="7" t="str">
        <f t="shared" si="46"/>
        <v>Từ 36 - 60 tháng</v>
      </c>
      <c r="AA138" s="5">
        <v>42241</v>
      </c>
      <c r="AB138" s="4" t="s">
        <v>66</v>
      </c>
      <c r="AC138" s="8">
        <f t="shared" si="47"/>
        <v>42300</v>
      </c>
      <c r="AD138" s="5" t="s">
        <v>53</v>
      </c>
      <c r="AE138" s="4">
        <v>2</v>
      </c>
      <c r="AF138" s="7" t="str">
        <f t="shared" si="48"/>
        <v>24 tháng</v>
      </c>
      <c r="AG138" s="5">
        <f t="shared" si="49"/>
        <v>42301</v>
      </c>
      <c r="AH138" s="5">
        <f t="shared" si="50"/>
        <v>43031</v>
      </c>
      <c r="AI138" s="9">
        <v>1</v>
      </c>
      <c r="AJ138" s="7" t="str">
        <f t="shared" si="51"/>
        <v>12 tháng</v>
      </c>
      <c r="AK138" s="5">
        <f t="shared" si="39"/>
        <v>43032</v>
      </c>
      <c r="AL138" s="5">
        <f t="shared" si="52"/>
        <v>43396</v>
      </c>
      <c r="AM138" s="5">
        <f t="shared" si="40"/>
        <v>43397</v>
      </c>
      <c r="AN138" s="7" t="str">
        <f t="shared" si="53"/>
        <v>Không xác định</v>
      </c>
      <c r="AO138" s="5"/>
      <c r="AP138" s="7"/>
      <c r="AQ138" s="16"/>
    </row>
    <row r="139" spans="1:43" ht="14.5" x14ac:dyDescent="0.35">
      <c r="A139" s="12">
        <f>IF(E139="","",SUBTOTAL(3,$B$2:B139))</f>
        <v>138</v>
      </c>
      <c r="B139" s="5">
        <v>43524</v>
      </c>
      <c r="C139" s="4" t="s">
        <v>45</v>
      </c>
      <c r="D139" s="4">
        <v>1014</v>
      </c>
      <c r="E139" s="6" t="s">
        <v>95</v>
      </c>
      <c r="F139" s="6" t="s">
        <v>96</v>
      </c>
      <c r="G139" s="7" t="s">
        <v>61</v>
      </c>
      <c r="H139" s="6" t="s">
        <v>62</v>
      </c>
      <c r="I139" s="4">
        <v>20</v>
      </c>
      <c r="J139" s="4">
        <v>2</v>
      </c>
      <c r="K139" s="4">
        <v>1992</v>
      </c>
      <c r="L139" s="6">
        <f t="shared" si="41"/>
        <v>33654</v>
      </c>
      <c r="M139" s="4">
        <f t="shared" si="54"/>
        <v>27</v>
      </c>
      <c r="N139" s="6" t="str">
        <f t="shared" si="42"/>
        <v>&lt;30</v>
      </c>
      <c r="O139" s="4">
        <v>1</v>
      </c>
      <c r="P139" s="6" t="str">
        <f t="shared" si="43"/>
        <v>Nam</v>
      </c>
      <c r="Q139" s="6" t="str">
        <f t="shared" si="44"/>
        <v>Ông</v>
      </c>
      <c r="R139" s="7" t="s">
        <v>50</v>
      </c>
      <c r="S139" s="6" t="s">
        <v>275</v>
      </c>
      <c r="T139" s="6" t="s">
        <v>276</v>
      </c>
      <c r="U139" s="6" t="s">
        <v>255</v>
      </c>
      <c r="V139" s="6" t="str">
        <f t="shared" si="55"/>
        <v>Thanh Lâm  -  Lục Nam  -  Bắc Giang</v>
      </c>
      <c r="W139" s="6" t="s">
        <v>51</v>
      </c>
      <c r="X139" s="6" t="s">
        <v>65</v>
      </c>
      <c r="Y139" s="4">
        <f t="shared" si="45"/>
        <v>41</v>
      </c>
      <c r="Z139" s="7" t="str">
        <f t="shared" si="46"/>
        <v>Từ 36 - 60 tháng</v>
      </c>
      <c r="AA139" s="5">
        <v>42246</v>
      </c>
      <c r="AB139" s="4" t="s">
        <v>66</v>
      </c>
      <c r="AC139" s="8">
        <f t="shared" si="47"/>
        <v>42305</v>
      </c>
      <c r="AD139" s="5" t="s">
        <v>53</v>
      </c>
      <c r="AE139" s="4">
        <v>1</v>
      </c>
      <c r="AF139" s="7" t="str">
        <f t="shared" si="48"/>
        <v>12 tháng</v>
      </c>
      <c r="AG139" s="5">
        <f t="shared" si="49"/>
        <v>42306</v>
      </c>
      <c r="AH139" s="5">
        <f t="shared" si="50"/>
        <v>42671</v>
      </c>
      <c r="AI139" s="9">
        <v>1</v>
      </c>
      <c r="AJ139" s="7" t="str">
        <f t="shared" si="51"/>
        <v>12 tháng</v>
      </c>
      <c r="AK139" s="5">
        <f t="shared" si="39"/>
        <v>42672</v>
      </c>
      <c r="AL139" s="5">
        <f t="shared" si="52"/>
        <v>43036</v>
      </c>
      <c r="AM139" s="5">
        <f t="shared" si="40"/>
        <v>43037</v>
      </c>
      <c r="AN139" s="7" t="str">
        <f t="shared" si="53"/>
        <v>Không xác định</v>
      </c>
      <c r="AO139" s="5"/>
      <c r="AP139" s="7"/>
      <c r="AQ139" s="16"/>
    </row>
    <row r="140" spans="1:43" ht="14.5" x14ac:dyDescent="0.35">
      <c r="A140" s="12">
        <f>IF(E140="","",SUBTOTAL(3,$B$2:B140))</f>
        <v>139</v>
      </c>
      <c r="B140" s="5">
        <v>43524</v>
      </c>
      <c r="C140" s="4" t="s">
        <v>45</v>
      </c>
      <c r="D140" s="4">
        <v>1016</v>
      </c>
      <c r="E140" s="6" t="s">
        <v>97</v>
      </c>
      <c r="F140" s="6" t="s">
        <v>82</v>
      </c>
      <c r="G140" s="7" t="s">
        <v>98</v>
      </c>
      <c r="H140" s="6" t="s">
        <v>99</v>
      </c>
      <c r="I140" s="4">
        <v>4</v>
      </c>
      <c r="J140" s="4">
        <v>7</v>
      </c>
      <c r="K140" s="4">
        <v>1982</v>
      </c>
      <c r="L140" s="6">
        <f t="shared" si="41"/>
        <v>30136</v>
      </c>
      <c r="M140" s="4">
        <f t="shared" si="54"/>
        <v>36</v>
      </c>
      <c r="N140" s="6" t="str">
        <f t="shared" si="42"/>
        <v>30 - 45</v>
      </c>
      <c r="O140" s="4">
        <v>2</v>
      </c>
      <c r="P140" s="6" t="str">
        <f t="shared" si="43"/>
        <v>Nữ</v>
      </c>
      <c r="Q140" s="6" t="str">
        <f t="shared" si="44"/>
        <v>Bà</v>
      </c>
      <c r="R140" s="7" t="s">
        <v>72</v>
      </c>
      <c r="S140" s="6" t="s">
        <v>277</v>
      </c>
      <c r="T140" s="6" t="s">
        <v>276</v>
      </c>
      <c r="U140" s="6" t="s">
        <v>255</v>
      </c>
      <c r="V140" s="6" t="str">
        <f t="shared" si="55"/>
        <v>Bảo Sơn  -  Lục Nam  -  Bắc Giang</v>
      </c>
      <c r="W140" s="6" t="s">
        <v>51</v>
      </c>
      <c r="X140" s="6" t="s">
        <v>100</v>
      </c>
      <c r="Y140" s="4">
        <f t="shared" si="45"/>
        <v>41</v>
      </c>
      <c r="Z140" s="7" t="str">
        <f t="shared" si="46"/>
        <v>Từ 36 - 60 tháng</v>
      </c>
      <c r="AA140" s="5">
        <v>42264</v>
      </c>
      <c r="AB140" s="4" t="s">
        <v>66</v>
      </c>
      <c r="AC140" s="8">
        <f t="shared" si="47"/>
        <v>42323</v>
      </c>
      <c r="AD140" s="5" t="s">
        <v>53</v>
      </c>
      <c r="AE140" s="4">
        <v>1</v>
      </c>
      <c r="AF140" s="7" t="str">
        <f t="shared" si="48"/>
        <v>12 tháng</v>
      </c>
      <c r="AG140" s="5">
        <f t="shared" si="49"/>
        <v>42324</v>
      </c>
      <c r="AH140" s="5">
        <f t="shared" si="50"/>
        <v>42689</v>
      </c>
      <c r="AI140" s="9">
        <v>1</v>
      </c>
      <c r="AJ140" s="7" t="str">
        <f t="shared" si="51"/>
        <v>12 tháng</v>
      </c>
      <c r="AK140" s="5">
        <f t="shared" si="39"/>
        <v>42690</v>
      </c>
      <c r="AL140" s="5">
        <f t="shared" si="52"/>
        <v>43054</v>
      </c>
      <c r="AM140" s="5">
        <f t="shared" si="40"/>
        <v>43055</v>
      </c>
      <c r="AN140" s="7" t="str">
        <f t="shared" si="53"/>
        <v>Không xác định</v>
      </c>
      <c r="AO140" s="5"/>
      <c r="AP140" s="7"/>
      <c r="AQ140" s="16"/>
    </row>
    <row r="141" spans="1:43" ht="14.5" x14ac:dyDescent="0.35">
      <c r="A141" s="12">
        <f>IF(E141="","",SUBTOTAL(3,$B$2:B141))</f>
        <v>140</v>
      </c>
      <c r="B141" s="5">
        <v>43524</v>
      </c>
      <c r="C141" s="4" t="s">
        <v>45</v>
      </c>
      <c r="D141" s="4">
        <v>1017</v>
      </c>
      <c r="E141" s="6" t="s">
        <v>101</v>
      </c>
      <c r="F141" s="6" t="s">
        <v>102</v>
      </c>
      <c r="G141" s="7" t="s">
        <v>61</v>
      </c>
      <c r="H141" s="6" t="s">
        <v>83</v>
      </c>
      <c r="I141" s="4">
        <v>28</v>
      </c>
      <c r="J141" s="4">
        <v>10</v>
      </c>
      <c r="K141" s="4">
        <v>1996</v>
      </c>
      <c r="L141" s="6">
        <f t="shared" si="41"/>
        <v>35366</v>
      </c>
      <c r="M141" s="4">
        <f t="shared" si="54"/>
        <v>22</v>
      </c>
      <c r="N141" s="6" t="str">
        <f t="shared" si="42"/>
        <v>&lt;30</v>
      </c>
      <c r="O141" s="4">
        <v>1</v>
      </c>
      <c r="P141" s="6" t="str">
        <f t="shared" si="43"/>
        <v>Nam</v>
      </c>
      <c r="Q141" s="6" t="str">
        <f t="shared" si="44"/>
        <v>Ông</v>
      </c>
      <c r="R141" s="7" t="s">
        <v>50</v>
      </c>
      <c r="S141" s="6" t="s">
        <v>278</v>
      </c>
      <c r="T141" s="6" t="s">
        <v>279</v>
      </c>
      <c r="U141" s="6" t="s">
        <v>280</v>
      </c>
      <c r="V141" s="6" t="str">
        <f t="shared" si="55"/>
        <v>Hữu Khánh  -  Lộc Bình  -  Lạng Sơn</v>
      </c>
      <c r="W141" s="6" t="s">
        <v>51</v>
      </c>
      <c r="X141" s="6" t="s">
        <v>65</v>
      </c>
      <c r="Y141" s="4">
        <f t="shared" si="45"/>
        <v>40</v>
      </c>
      <c r="Z141" s="7" t="str">
        <f t="shared" si="46"/>
        <v>Từ 36 - 60 tháng</v>
      </c>
      <c r="AA141" s="5">
        <v>42287</v>
      </c>
      <c r="AB141" s="4" t="s">
        <v>66</v>
      </c>
      <c r="AC141" s="8">
        <f t="shared" si="47"/>
        <v>42346</v>
      </c>
      <c r="AD141" s="5" t="s">
        <v>53</v>
      </c>
      <c r="AE141" s="4">
        <v>1</v>
      </c>
      <c r="AF141" s="7" t="str">
        <f t="shared" si="48"/>
        <v>12 tháng</v>
      </c>
      <c r="AG141" s="5">
        <f t="shared" si="49"/>
        <v>42347</v>
      </c>
      <c r="AH141" s="5">
        <f t="shared" si="50"/>
        <v>42712</v>
      </c>
      <c r="AI141" s="9">
        <v>1</v>
      </c>
      <c r="AJ141" s="7" t="str">
        <f t="shared" si="51"/>
        <v>12 tháng</v>
      </c>
      <c r="AK141" s="5">
        <f t="shared" si="39"/>
        <v>42713</v>
      </c>
      <c r="AL141" s="5">
        <f t="shared" si="52"/>
        <v>43077</v>
      </c>
      <c r="AM141" s="5">
        <f t="shared" si="40"/>
        <v>43078</v>
      </c>
      <c r="AN141" s="7" t="str">
        <f t="shared" si="53"/>
        <v>Không xác định</v>
      </c>
      <c r="AO141" s="5"/>
      <c r="AP141" s="7"/>
      <c r="AQ141" s="16"/>
    </row>
    <row r="142" spans="1:43" ht="14.5" x14ac:dyDescent="0.35">
      <c r="A142" s="12">
        <f>IF(E142="","",SUBTOTAL(3,$B$2:B142))</f>
        <v>141</v>
      </c>
      <c r="B142" s="5">
        <v>43524</v>
      </c>
      <c r="C142" s="4" t="s">
        <v>45</v>
      </c>
      <c r="D142" s="4">
        <v>1020</v>
      </c>
      <c r="E142" s="6" t="s">
        <v>103</v>
      </c>
      <c r="F142" s="6" t="s">
        <v>96</v>
      </c>
      <c r="G142" s="7" t="s">
        <v>104</v>
      </c>
      <c r="H142" s="6" t="s">
        <v>105</v>
      </c>
      <c r="I142" s="4">
        <v>28</v>
      </c>
      <c r="J142" s="4">
        <v>10</v>
      </c>
      <c r="K142" s="4">
        <v>1993</v>
      </c>
      <c r="L142" s="6">
        <f t="shared" si="41"/>
        <v>34270</v>
      </c>
      <c r="M142" s="4">
        <f t="shared" si="54"/>
        <v>25</v>
      </c>
      <c r="N142" s="6" t="str">
        <f t="shared" si="42"/>
        <v>&lt;30</v>
      </c>
      <c r="O142" s="4">
        <v>2</v>
      </c>
      <c r="P142" s="6" t="str">
        <f t="shared" si="43"/>
        <v>Nữ</v>
      </c>
      <c r="Q142" s="6" t="str">
        <f t="shared" si="44"/>
        <v>Bà</v>
      </c>
      <c r="R142" s="7" t="s">
        <v>50</v>
      </c>
      <c r="S142" s="6" t="s">
        <v>261</v>
      </c>
      <c r="T142" s="6" t="s">
        <v>262</v>
      </c>
      <c r="U142" s="6" t="s">
        <v>263</v>
      </c>
      <c r="V142" s="6" t="str">
        <f t="shared" si="55"/>
        <v>Minh Hương  -  Hàm Yên  -  Tuyên Quang</v>
      </c>
      <c r="W142" s="6" t="s">
        <v>51</v>
      </c>
      <c r="X142" s="6" t="s">
        <v>106</v>
      </c>
      <c r="Y142" s="4">
        <f t="shared" si="45"/>
        <v>38</v>
      </c>
      <c r="Z142" s="7" t="str">
        <f t="shared" si="46"/>
        <v>Từ 36 - 60 tháng</v>
      </c>
      <c r="AA142" s="5">
        <v>42343</v>
      </c>
      <c r="AB142" s="4" t="s">
        <v>66</v>
      </c>
      <c r="AC142" s="8">
        <f t="shared" si="47"/>
        <v>42402</v>
      </c>
      <c r="AD142" s="5" t="s">
        <v>53</v>
      </c>
      <c r="AE142" s="4">
        <v>1</v>
      </c>
      <c r="AF142" s="7" t="str">
        <f t="shared" si="48"/>
        <v>12 tháng</v>
      </c>
      <c r="AG142" s="5">
        <f t="shared" si="49"/>
        <v>42403</v>
      </c>
      <c r="AH142" s="5">
        <f t="shared" si="50"/>
        <v>42768</v>
      </c>
      <c r="AI142" s="9">
        <v>1</v>
      </c>
      <c r="AJ142" s="7" t="str">
        <f t="shared" si="51"/>
        <v>12 tháng</v>
      </c>
      <c r="AK142" s="5">
        <f t="shared" si="39"/>
        <v>42769</v>
      </c>
      <c r="AL142" s="5">
        <f t="shared" si="52"/>
        <v>43133</v>
      </c>
      <c r="AM142" s="5">
        <f t="shared" si="40"/>
        <v>43134</v>
      </c>
      <c r="AN142" s="7" t="str">
        <f t="shared" si="53"/>
        <v>Không xác định</v>
      </c>
      <c r="AO142" s="5"/>
      <c r="AP142" s="7"/>
      <c r="AQ142" s="16"/>
    </row>
    <row r="143" spans="1:43" ht="14.5" x14ac:dyDescent="0.35">
      <c r="A143" s="12">
        <f>IF(E143="","",SUBTOTAL(3,$B$2:B143))</f>
        <v>142</v>
      </c>
      <c r="B143" s="5">
        <v>43524</v>
      </c>
      <c r="C143" s="4" t="s">
        <v>45</v>
      </c>
      <c r="D143" s="4">
        <v>1021</v>
      </c>
      <c r="E143" s="6" t="s">
        <v>107</v>
      </c>
      <c r="F143" s="6" t="s">
        <v>96</v>
      </c>
      <c r="G143" s="7" t="s">
        <v>98</v>
      </c>
      <c r="H143" s="6" t="s">
        <v>108</v>
      </c>
      <c r="I143" s="4">
        <v>15</v>
      </c>
      <c r="J143" s="4">
        <v>2</v>
      </c>
      <c r="K143" s="4">
        <v>1994</v>
      </c>
      <c r="L143" s="6">
        <f t="shared" si="41"/>
        <v>34380</v>
      </c>
      <c r="M143" s="4">
        <f t="shared" si="54"/>
        <v>25</v>
      </c>
      <c r="N143" s="6" t="str">
        <f t="shared" si="42"/>
        <v>&lt;30</v>
      </c>
      <c r="O143" s="4">
        <v>1</v>
      </c>
      <c r="P143" s="6" t="str">
        <f t="shared" si="43"/>
        <v>Nam</v>
      </c>
      <c r="Q143" s="6" t="str">
        <f t="shared" si="44"/>
        <v>Ông</v>
      </c>
      <c r="R143" s="7" t="s">
        <v>50</v>
      </c>
      <c r="S143" s="6" t="s">
        <v>281</v>
      </c>
      <c r="T143" s="6" t="s">
        <v>282</v>
      </c>
      <c r="U143" s="6" t="s">
        <v>283</v>
      </c>
      <c r="V143" s="6" t="str">
        <f t="shared" si="55"/>
        <v>Yên Đổ  -  Phú Lương  -  Thái Nguyên</v>
      </c>
      <c r="W143" s="6" t="s">
        <v>51</v>
      </c>
      <c r="X143" s="6" t="s">
        <v>65</v>
      </c>
      <c r="Y143" s="4">
        <f t="shared" si="45"/>
        <v>38</v>
      </c>
      <c r="Z143" s="7" t="str">
        <f t="shared" si="46"/>
        <v>Từ 36 - 60 tháng</v>
      </c>
      <c r="AA143" s="5">
        <v>42360</v>
      </c>
      <c r="AB143" s="4" t="s">
        <v>66</v>
      </c>
      <c r="AC143" s="8">
        <f t="shared" si="47"/>
        <v>42419</v>
      </c>
      <c r="AD143" s="5" t="s">
        <v>53</v>
      </c>
      <c r="AE143" s="4">
        <v>1</v>
      </c>
      <c r="AF143" s="7" t="str">
        <f t="shared" si="48"/>
        <v>12 tháng</v>
      </c>
      <c r="AG143" s="5">
        <f t="shared" si="49"/>
        <v>42420</v>
      </c>
      <c r="AH143" s="5">
        <f t="shared" si="50"/>
        <v>42785</v>
      </c>
      <c r="AI143" s="9">
        <v>2</v>
      </c>
      <c r="AJ143" s="7" t="str">
        <f t="shared" si="51"/>
        <v>24 tháng</v>
      </c>
      <c r="AK143" s="5">
        <f t="shared" si="39"/>
        <v>42786</v>
      </c>
      <c r="AL143" s="5">
        <f t="shared" si="52"/>
        <v>43515</v>
      </c>
      <c r="AM143" s="5">
        <f t="shared" si="40"/>
        <v>43516</v>
      </c>
      <c r="AN143" s="7" t="str">
        <f t="shared" si="53"/>
        <v>Không xác định</v>
      </c>
      <c r="AO143" s="5"/>
      <c r="AP143" s="7"/>
      <c r="AQ143" s="16"/>
    </row>
    <row r="144" spans="1:43" ht="14.5" x14ac:dyDescent="0.35">
      <c r="A144" s="12">
        <f>IF(E144="","",SUBTOTAL(3,$B$2:B144))</f>
        <v>143</v>
      </c>
      <c r="B144" s="5">
        <v>43524</v>
      </c>
      <c r="C144" s="4" t="s">
        <v>45</v>
      </c>
      <c r="D144" s="4">
        <v>1022</v>
      </c>
      <c r="E144" s="6" t="s">
        <v>109</v>
      </c>
      <c r="F144" s="6" t="s">
        <v>96</v>
      </c>
      <c r="G144" s="7" t="s">
        <v>98</v>
      </c>
      <c r="H144" s="6" t="s">
        <v>110</v>
      </c>
      <c r="I144" s="4">
        <v>17</v>
      </c>
      <c r="J144" s="4">
        <v>3</v>
      </c>
      <c r="K144" s="4">
        <v>1988</v>
      </c>
      <c r="L144" s="6">
        <f t="shared" si="41"/>
        <v>32219</v>
      </c>
      <c r="M144" s="4">
        <f t="shared" si="54"/>
        <v>30</v>
      </c>
      <c r="N144" s="6" t="str">
        <f t="shared" si="42"/>
        <v>30 - 45</v>
      </c>
      <c r="O144" s="4">
        <v>1</v>
      </c>
      <c r="P144" s="6" t="str">
        <f t="shared" si="43"/>
        <v>Nam</v>
      </c>
      <c r="Q144" s="6" t="str">
        <f t="shared" si="44"/>
        <v>Ông</v>
      </c>
      <c r="R144" s="7" t="s">
        <v>50</v>
      </c>
      <c r="S144" s="6" t="s">
        <v>284</v>
      </c>
      <c r="T144" s="6" t="s">
        <v>285</v>
      </c>
      <c r="U144" s="6" t="s">
        <v>286</v>
      </c>
      <c r="V144" s="6" t="str">
        <f t="shared" si="55"/>
        <v>Mỹ Thành  -  Lạc Sơn  -  Hòa Bình</v>
      </c>
      <c r="W144" s="6" t="s">
        <v>51</v>
      </c>
      <c r="X144" s="6" t="s">
        <v>100</v>
      </c>
      <c r="Y144" s="4">
        <f t="shared" si="45"/>
        <v>37</v>
      </c>
      <c r="Z144" s="7" t="str">
        <f t="shared" si="46"/>
        <v>Từ 36 - 60 tháng</v>
      </c>
      <c r="AA144" s="5">
        <v>42391</v>
      </c>
      <c r="AB144" s="4" t="s">
        <v>66</v>
      </c>
      <c r="AC144" s="8">
        <f t="shared" si="47"/>
        <v>42450</v>
      </c>
      <c r="AD144" s="5" t="s">
        <v>53</v>
      </c>
      <c r="AE144" s="4">
        <v>1</v>
      </c>
      <c r="AF144" s="7" t="str">
        <f t="shared" si="48"/>
        <v>12 tháng</v>
      </c>
      <c r="AG144" s="5">
        <f t="shared" si="49"/>
        <v>42451</v>
      </c>
      <c r="AH144" s="5">
        <f t="shared" si="50"/>
        <v>42815</v>
      </c>
      <c r="AI144" s="9">
        <v>3</v>
      </c>
      <c r="AJ144" s="7" t="str">
        <f t="shared" si="51"/>
        <v>36 tháng</v>
      </c>
      <c r="AK144" s="5">
        <f t="shared" si="39"/>
        <v>42816</v>
      </c>
      <c r="AL144" s="5">
        <f t="shared" si="52"/>
        <v>43911</v>
      </c>
      <c r="AM144" s="5" t="str">
        <f t="shared" si="40"/>
        <v/>
      </c>
      <c r="AN144" s="7" t="str">
        <f t="shared" si="53"/>
        <v>36 tháng</v>
      </c>
      <c r="AO144" s="5"/>
      <c r="AP144" s="7"/>
      <c r="AQ144" s="16"/>
    </row>
    <row r="145" spans="1:43" ht="14.5" x14ac:dyDescent="0.35">
      <c r="A145" s="12">
        <f>IF(E145="","",SUBTOTAL(3,$B$2:B145))</f>
        <v>144</v>
      </c>
      <c r="B145" s="5">
        <v>43524</v>
      </c>
      <c r="C145" s="4" t="s">
        <v>45</v>
      </c>
      <c r="D145" s="4">
        <v>1023</v>
      </c>
      <c r="E145" s="6" t="s">
        <v>111</v>
      </c>
      <c r="F145" s="6" t="s">
        <v>112</v>
      </c>
      <c r="G145" s="7" t="s">
        <v>104</v>
      </c>
      <c r="H145" s="6" t="s">
        <v>105</v>
      </c>
      <c r="I145" s="4">
        <v>28</v>
      </c>
      <c r="J145" s="4">
        <v>7</v>
      </c>
      <c r="K145" s="4">
        <v>1989</v>
      </c>
      <c r="L145" s="6">
        <f t="shared" si="41"/>
        <v>32717</v>
      </c>
      <c r="M145" s="4">
        <f t="shared" si="54"/>
        <v>29</v>
      </c>
      <c r="N145" s="6" t="str">
        <f t="shared" si="42"/>
        <v>&lt;30</v>
      </c>
      <c r="O145" s="4">
        <v>1</v>
      </c>
      <c r="P145" s="6" t="str">
        <f t="shared" si="43"/>
        <v>Nam</v>
      </c>
      <c r="Q145" s="6" t="str">
        <f t="shared" si="44"/>
        <v>Ông</v>
      </c>
      <c r="R145" s="7" t="s">
        <v>50</v>
      </c>
      <c r="S145" s="6" t="s">
        <v>270</v>
      </c>
      <c r="T145" s="6" t="s">
        <v>268</v>
      </c>
      <c r="U145" s="6" t="s">
        <v>269</v>
      </c>
      <c r="V145" s="6" t="str">
        <f t="shared" si="55"/>
        <v>Đại Đồng  -  Tiên Du  -  Bắc Ninh</v>
      </c>
      <c r="W145" s="6" t="s">
        <v>51</v>
      </c>
      <c r="X145" s="6" t="s">
        <v>65</v>
      </c>
      <c r="Y145" s="4">
        <f t="shared" si="45"/>
        <v>37</v>
      </c>
      <c r="Z145" s="7" t="str">
        <f t="shared" si="46"/>
        <v>Từ 36 - 60 tháng</v>
      </c>
      <c r="AA145" s="5">
        <v>42394</v>
      </c>
      <c r="AB145" s="4" t="s">
        <v>66</v>
      </c>
      <c r="AC145" s="8">
        <f t="shared" si="47"/>
        <v>42453</v>
      </c>
      <c r="AD145" s="5" t="s">
        <v>53</v>
      </c>
      <c r="AE145" s="4">
        <v>1</v>
      </c>
      <c r="AF145" s="7" t="str">
        <f t="shared" si="48"/>
        <v>12 tháng</v>
      </c>
      <c r="AG145" s="5">
        <f t="shared" si="49"/>
        <v>42454</v>
      </c>
      <c r="AH145" s="5">
        <f t="shared" si="50"/>
        <v>42818</v>
      </c>
      <c r="AI145" s="9">
        <v>2</v>
      </c>
      <c r="AJ145" s="7" t="str">
        <f t="shared" si="51"/>
        <v>24 tháng</v>
      </c>
      <c r="AK145" s="5">
        <f t="shared" si="39"/>
        <v>42819</v>
      </c>
      <c r="AL145" s="5">
        <f t="shared" si="52"/>
        <v>43548</v>
      </c>
      <c r="AM145" s="5" t="str">
        <f t="shared" si="40"/>
        <v/>
      </c>
      <c r="AN145" s="7" t="str">
        <f t="shared" si="53"/>
        <v>24 tháng</v>
      </c>
      <c r="AO145" s="5"/>
      <c r="AP145" s="7"/>
      <c r="AQ145" s="16"/>
    </row>
    <row r="146" spans="1:43" ht="14.5" x14ac:dyDescent="0.35">
      <c r="A146" s="12">
        <f>IF(E146="","",SUBTOTAL(3,$B$2:B146))</f>
        <v>145</v>
      </c>
      <c r="B146" s="5">
        <v>43524</v>
      </c>
      <c r="C146" s="4" t="s">
        <v>45</v>
      </c>
      <c r="D146" s="4">
        <v>1026</v>
      </c>
      <c r="E146" s="6" t="s">
        <v>113</v>
      </c>
      <c r="F146" s="6" t="s">
        <v>82</v>
      </c>
      <c r="G146" s="7" t="s">
        <v>61</v>
      </c>
      <c r="H146" s="6" t="s">
        <v>62</v>
      </c>
      <c r="I146" s="4">
        <v>12</v>
      </c>
      <c r="J146" s="4">
        <v>8</v>
      </c>
      <c r="K146" s="4">
        <v>1993</v>
      </c>
      <c r="L146" s="6">
        <f t="shared" si="41"/>
        <v>34193</v>
      </c>
      <c r="M146" s="4">
        <f t="shared" si="54"/>
        <v>25</v>
      </c>
      <c r="N146" s="6" t="str">
        <f t="shared" si="42"/>
        <v>&lt;30</v>
      </c>
      <c r="O146" s="4">
        <v>2</v>
      </c>
      <c r="P146" s="6" t="str">
        <f t="shared" si="43"/>
        <v>Nữ</v>
      </c>
      <c r="Q146" s="6" t="str">
        <f t="shared" si="44"/>
        <v>Bà</v>
      </c>
      <c r="R146" s="7" t="s">
        <v>50</v>
      </c>
      <c r="S146" s="6" t="s">
        <v>287</v>
      </c>
      <c r="T146" s="6" t="s">
        <v>268</v>
      </c>
      <c r="U146" s="6" t="s">
        <v>269</v>
      </c>
      <c r="V146" s="6" t="str">
        <f t="shared" si="55"/>
        <v>Phú Lâm  -  Tiên Du  -  Bắc Ninh</v>
      </c>
      <c r="W146" s="6" t="s">
        <v>51</v>
      </c>
      <c r="X146" s="6" t="s">
        <v>65</v>
      </c>
      <c r="Y146" s="4">
        <f t="shared" si="45"/>
        <v>36</v>
      </c>
      <c r="Z146" s="7" t="str">
        <f t="shared" si="46"/>
        <v>Từ 36 - 60 tháng</v>
      </c>
      <c r="AA146" s="5">
        <v>42419</v>
      </c>
      <c r="AB146" s="4" t="s">
        <v>66</v>
      </c>
      <c r="AC146" s="8">
        <f t="shared" si="47"/>
        <v>42478</v>
      </c>
      <c r="AD146" s="5" t="s">
        <v>53</v>
      </c>
      <c r="AE146" s="4">
        <v>1</v>
      </c>
      <c r="AF146" s="7" t="str">
        <f t="shared" si="48"/>
        <v>12 tháng</v>
      </c>
      <c r="AG146" s="5">
        <f t="shared" si="49"/>
        <v>42479</v>
      </c>
      <c r="AH146" s="5">
        <f t="shared" si="50"/>
        <v>42843</v>
      </c>
      <c r="AI146" s="9">
        <v>1</v>
      </c>
      <c r="AJ146" s="7" t="str">
        <f t="shared" si="51"/>
        <v>12 tháng</v>
      </c>
      <c r="AK146" s="5">
        <f t="shared" si="39"/>
        <v>42844</v>
      </c>
      <c r="AL146" s="5">
        <f t="shared" si="52"/>
        <v>43208</v>
      </c>
      <c r="AM146" s="5">
        <f t="shared" si="40"/>
        <v>43209</v>
      </c>
      <c r="AN146" s="7" t="str">
        <f t="shared" si="53"/>
        <v>Không xác định</v>
      </c>
      <c r="AO146" s="5"/>
      <c r="AP146" s="7"/>
      <c r="AQ146" s="16"/>
    </row>
    <row r="147" spans="1:43" ht="14.5" x14ac:dyDescent="0.35">
      <c r="A147" s="12">
        <f>IF(E147="","",SUBTOTAL(3,$B$2:B147))</f>
        <v>146</v>
      </c>
      <c r="B147" s="5">
        <v>43524</v>
      </c>
      <c r="C147" s="4" t="s">
        <v>45</v>
      </c>
      <c r="D147" s="4">
        <v>1028</v>
      </c>
      <c r="E147" s="6" t="s">
        <v>114</v>
      </c>
      <c r="F147" s="6" t="s">
        <v>47</v>
      </c>
      <c r="G147" s="7" t="s">
        <v>48</v>
      </c>
      <c r="H147" s="6" t="s">
        <v>115</v>
      </c>
      <c r="I147" s="4">
        <v>2</v>
      </c>
      <c r="J147" s="4">
        <v>1</v>
      </c>
      <c r="K147" s="4">
        <v>1992</v>
      </c>
      <c r="L147" s="6">
        <f t="shared" si="41"/>
        <v>33605</v>
      </c>
      <c r="M147" s="4">
        <f t="shared" si="54"/>
        <v>27</v>
      </c>
      <c r="N147" s="6" t="str">
        <f t="shared" si="42"/>
        <v>&lt;30</v>
      </c>
      <c r="O147" s="4">
        <v>1</v>
      </c>
      <c r="P147" s="6" t="str">
        <f t="shared" si="43"/>
        <v>Nam</v>
      </c>
      <c r="Q147" s="6" t="str">
        <f t="shared" si="44"/>
        <v>Ông</v>
      </c>
      <c r="R147" s="7" t="s">
        <v>63</v>
      </c>
      <c r="S147" s="6" t="s">
        <v>288</v>
      </c>
      <c r="T147" s="6" t="s">
        <v>289</v>
      </c>
      <c r="U147" s="6" t="s">
        <v>266</v>
      </c>
      <c r="V147" s="6" t="str">
        <f t="shared" si="55"/>
        <v>Yên Thường  -  Gia Lâm  -  Hà Nội</v>
      </c>
      <c r="W147" s="6" t="s">
        <v>51</v>
      </c>
      <c r="X147" s="6" t="s">
        <v>65</v>
      </c>
      <c r="Y147" s="4">
        <f t="shared" si="45"/>
        <v>35</v>
      </c>
      <c r="Z147" s="7" t="str">
        <f t="shared" si="46"/>
        <v>Từ 24 - 36 tháng</v>
      </c>
      <c r="AA147" s="5">
        <v>42441</v>
      </c>
      <c r="AB147" s="4" t="s">
        <v>66</v>
      </c>
      <c r="AC147" s="8">
        <f t="shared" si="47"/>
        <v>42500</v>
      </c>
      <c r="AD147" s="5" t="s">
        <v>53</v>
      </c>
      <c r="AE147" s="4">
        <v>1</v>
      </c>
      <c r="AF147" s="7" t="str">
        <f t="shared" si="48"/>
        <v>12 tháng</v>
      </c>
      <c r="AG147" s="5">
        <f t="shared" si="49"/>
        <v>42501</v>
      </c>
      <c r="AH147" s="5">
        <f t="shared" si="50"/>
        <v>42865</v>
      </c>
      <c r="AI147" s="9">
        <v>1</v>
      </c>
      <c r="AJ147" s="7" t="str">
        <f t="shared" si="51"/>
        <v>12 tháng</v>
      </c>
      <c r="AK147" s="5">
        <f t="shared" si="39"/>
        <v>42866</v>
      </c>
      <c r="AL147" s="5">
        <f t="shared" si="52"/>
        <v>43230</v>
      </c>
      <c r="AM147" s="5">
        <f t="shared" si="40"/>
        <v>43231</v>
      </c>
      <c r="AN147" s="7" t="str">
        <f t="shared" si="53"/>
        <v>Không xác định</v>
      </c>
      <c r="AO147" s="5"/>
      <c r="AP147" s="7"/>
      <c r="AQ147" s="16"/>
    </row>
    <row r="148" spans="1:43" ht="14.5" x14ac:dyDescent="0.35">
      <c r="A148" s="12">
        <f>IF(E148="","",SUBTOTAL(3,$B$2:B148))</f>
        <v>147</v>
      </c>
      <c r="B148" s="5">
        <v>43524</v>
      </c>
      <c r="C148" s="4" t="s">
        <v>45</v>
      </c>
      <c r="D148" s="4">
        <v>1029</v>
      </c>
      <c r="E148" s="6" t="s">
        <v>116</v>
      </c>
      <c r="F148" s="6" t="s">
        <v>47</v>
      </c>
      <c r="G148" s="7" t="s">
        <v>70</v>
      </c>
      <c r="H148" s="6" t="s">
        <v>71</v>
      </c>
      <c r="I148" s="4">
        <v>28</v>
      </c>
      <c r="J148" s="4">
        <v>10</v>
      </c>
      <c r="K148" s="4">
        <v>1993</v>
      </c>
      <c r="L148" s="6">
        <f t="shared" si="41"/>
        <v>34270</v>
      </c>
      <c r="M148" s="4">
        <f t="shared" si="54"/>
        <v>25</v>
      </c>
      <c r="N148" s="6" t="str">
        <f t="shared" si="42"/>
        <v>&lt;30</v>
      </c>
      <c r="O148" s="4">
        <v>2</v>
      </c>
      <c r="P148" s="6" t="str">
        <f t="shared" si="43"/>
        <v>Nữ</v>
      </c>
      <c r="Q148" s="6" t="str">
        <f t="shared" si="44"/>
        <v>Bà</v>
      </c>
      <c r="R148" s="7" t="s">
        <v>72</v>
      </c>
      <c r="S148" s="6" t="s">
        <v>290</v>
      </c>
      <c r="T148" s="6" t="s">
        <v>291</v>
      </c>
      <c r="U148" s="6" t="s">
        <v>292</v>
      </c>
      <c r="V148" s="6" t="str">
        <f t="shared" si="55"/>
        <v>Thụy Ninh  -  Thái Thụy  -  Thái Bình</v>
      </c>
      <c r="W148" s="6" t="s">
        <v>51</v>
      </c>
      <c r="X148" s="6" t="s">
        <v>65</v>
      </c>
      <c r="Y148" s="4">
        <f t="shared" si="45"/>
        <v>34</v>
      </c>
      <c r="Z148" s="7" t="str">
        <f t="shared" si="46"/>
        <v>Từ 24 - 36 tháng</v>
      </c>
      <c r="AA148" s="5">
        <v>42472</v>
      </c>
      <c r="AB148" s="4" t="s">
        <v>117</v>
      </c>
      <c r="AC148" s="8">
        <f t="shared" si="47"/>
        <v>42501</v>
      </c>
      <c r="AD148" s="5" t="s">
        <v>53</v>
      </c>
      <c r="AE148" s="4">
        <v>1</v>
      </c>
      <c r="AF148" s="7" t="str">
        <f t="shared" si="48"/>
        <v>12 tháng</v>
      </c>
      <c r="AG148" s="5">
        <f t="shared" si="49"/>
        <v>42502</v>
      </c>
      <c r="AH148" s="5">
        <f t="shared" si="50"/>
        <v>42866</v>
      </c>
      <c r="AI148" s="9">
        <v>2</v>
      </c>
      <c r="AJ148" s="7" t="str">
        <f t="shared" si="51"/>
        <v>24 tháng</v>
      </c>
      <c r="AK148" s="5">
        <f t="shared" si="39"/>
        <v>42867</v>
      </c>
      <c r="AL148" s="5">
        <f t="shared" si="52"/>
        <v>43596</v>
      </c>
      <c r="AM148" s="5" t="str">
        <f t="shared" si="40"/>
        <v/>
      </c>
      <c r="AN148" s="7" t="str">
        <f t="shared" si="53"/>
        <v>24 tháng</v>
      </c>
      <c r="AO148" s="5"/>
      <c r="AP148" s="7"/>
      <c r="AQ148" s="16"/>
    </row>
    <row r="149" spans="1:43" ht="14.5" x14ac:dyDescent="0.35">
      <c r="A149" s="12">
        <f>IF(E149="","",SUBTOTAL(3,$B$2:B149))</f>
        <v>148</v>
      </c>
      <c r="B149" s="5">
        <v>43524</v>
      </c>
      <c r="C149" s="4" t="s">
        <v>45</v>
      </c>
      <c r="D149" s="4">
        <v>1030</v>
      </c>
      <c r="E149" s="6" t="s">
        <v>118</v>
      </c>
      <c r="F149" s="6" t="s">
        <v>47</v>
      </c>
      <c r="G149" s="7" t="s">
        <v>70</v>
      </c>
      <c r="H149" s="6" t="s">
        <v>99</v>
      </c>
      <c r="I149" s="4">
        <v>26</v>
      </c>
      <c r="J149" s="4">
        <v>11</v>
      </c>
      <c r="K149" s="4">
        <v>1991</v>
      </c>
      <c r="L149" s="6">
        <f t="shared" si="41"/>
        <v>33568</v>
      </c>
      <c r="M149" s="4">
        <f t="shared" si="54"/>
        <v>27</v>
      </c>
      <c r="N149" s="6" t="str">
        <f t="shared" si="42"/>
        <v>&lt;30</v>
      </c>
      <c r="O149" s="4">
        <v>1</v>
      </c>
      <c r="P149" s="6" t="str">
        <f t="shared" si="43"/>
        <v>Nam</v>
      </c>
      <c r="Q149" s="6" t="str">
        <f t="shared" si="44"/>
        <v>Ông</v>
      </c>
      <c r="R149" s="7" t="s">
        <v>63</v>
      </c>
      <c r="S149" s="6" t="s">
        <v>264</v>
      </c>
      <c r="T149" s="6" t="s">
        <v>265</v>
      </c>
      <c r="U149" s="6" t="s">
        <v>266</v>
      </c>
      <c r="V149" s="6" t="str">
        <f t="shared" si="55"/>
        <v>Xuân Thu  -  Sóc Sơn  -  Hà Nội</v>
      </c>
      <c r="W149" s="6" t="s">
        <v>51</v>
      </c>
      <c r="X149" s="6" t="s">
        <v>100</v>
      </c>
      <c r="Y149" s="4">
        <f t="shared" si="45"/>
        <v>34</v>
      </c>
      <c r="Z149" s="7" t="str">
        <f t="shared" si="46"/>
        <v>Từ 24 - 36 tháng</v>
      </c>
      <c r="AA149" s="5">
        <v>42486</v>
      </c>
      <c r="AB149" s="4" t="s">
        <v>66</v>
      </c>
      <c r="AC149" s="8">
        <f t="shared" si="47"/>
        <v>42545</v>
      </c>
      <c r="AD149" s="5" t="s">
        <v>53</v>
      </c>
      <c r="AE149" s="4">
        <v>1</v>
      </c>
      <c r="AF149" s="7" t="str">
        <f t="shared" si="48"/>
        <v>12 tháng</v>
      </c>
      <c r="AG149" s="5">
        <f t="shared" si="49"/>
        <v>42546</v>
      </c>
      <c r="AH149" s="5">
        <f t="shared" si="50"/>
        <v>42910</v>
      </c>
      <c r="AI149" s="9">
        <v>4</v>
      </c>
      <c r="AJ149" s="7" t="str">
        <f t="shared" si="51"/>
        <v>Không xác định</v>
      </c>
      <c r="AK149" s="5">
        <f t="shared" si="39"/>
        <v>42911</v>
      </c>
      <c r="AL149" s="5" t="str">
        <f t="shared" si="52"/>
        <v/>
      </c>
      <c r="AM149" s="5">
        <f t="shared" si="40"/>
        <v>42911</v>
      </c>
      <c r="AN149" s="7" t="str">
        <f t="shared" si="53"/>
        <v>Không xác định</v>
      </c>
      <c r="AO149" s="5"/>
      <c r="AP149" s="7"/>
      <c r="AQ149" s="16"/>
    </row>
    <row r="150" spans="1:43" ht="14.5" x14ac:dyDescent="0.35">
      <c r="A150" s="12">
        <f>IF(E150="","",SUBTOTAL(3,$B$2:B150))</f>
        <v>149</v>
      </c>
      <c r="B150" s="5">
        <v>43524</v>
      </c>
      <c r="C150" s="4" t="s">
        <v>45</v>
      </c>
      <c r="D150" s="4">
        <v>1031</v>
      </c>
      <c r="E150" s="6" t="s">
        <v>119</v>
      </c>
      <c r="F150" s="6" t="s">
        <v>96</v>
      </c>
      <c r="G150" s="7" t="s">
        <v>104</v>
      </c>
      <c r="H150" s="6" t="s">
        <v>83</v>
      </c>
      <c r="I150" s="4">
        <v>26</v>
      </c>
      <c r="J150" s="4">
        <v>1</v>
      </c>
      <c r="K150" s="4">
        <v>1988</v>
      </c>
      <c r="L150" s="6">
        <f t="shared" si="41"/>
        <v>32168</v>
      </c>
      <c r="M150" s="4">
        <f t="shared" si="54"/>
        <v>31</v>
      </c>
      <c r="N150" s="6" t="str">
        <f t="shared" si="42"/>
        <v>30 - 45</v>
      </c>
      <c r="O150" s="4">
        <v>1</v>
      </c>
      <c r="P150" s="6" t="str">
        <f t="shared" si="43"/>
        <v>Nam</v>
      </c>
      <c r="Q150" s="6" t="str">
        <f t="shared" si="44"/>
        <v>Ông</v>
      </c>
      <c r="R150" s="7" t="s">
        <v>72</v>
      </c>
      <c r="S150" s="6" t="s">
        <v>293</v>
      </c>
      <c r="T150" s="6" t="s">
        <v>294</v>
      </c>
      <c r="U150" s="6" t="s">
        <v>263</v>
      </c>
      <c r="V150" s="6" t="str">
        <f t="shared" si="55"/>
        <v>Phúc Ứng  -  Sơn Dương  -  Tuyên Quang</v>
      </c>
      <c r="W150" s="6" t="s">
        <v>51</v>
      </c>
      <c r="X150" s="6" t="s">
        <v>65</v>
      </c>
      <c r="Y150" s="4">
        <f t="shared" si="45"/>
        <v>33</v>
      </c>
      <c r="Z150" s="7" t="str">
        <f t="shared" si="46"/>
        <v>Từ 24 - 36 tháng</v>
      </c>
      <c r="AA150" s="5">
        <v>42500</v>
      </c>
      <c r="AB150" s="4" t="s">
        <v>66</v>
      </c>
      <c r="AC150" s="8">
        <f t="shared" si="47"/>
        <v>42559</v>
      </c>
      <c r="AD150" s="5" t="s">
        <v>53</v>
      </c>
      <c r="AE150" s="4">
        <v>1</v>
      </c>
      <c r="AF150" s="7" t="str">
        <f t="shared" si="48"/>
        <v>12 tháng</v>
      </c>
      <c r="AG150" s="5">
        <f t="shared" si="49"/>
        <v>42560</v>
      </c>
      <c r="AH150" s="5">
        <f t="shared" si="50"/>
        <v>42924</v>
      </c>
      <c r="AI150" s="9">
        <v>2</v>
      </c>
      <c r="AJ150" s="7" t="str">
        <f t="shared" si="51"/>
        <v>24 tháng</v>
      </c>
      <c r="AK150" s="5">
        <f t="shared" si="39"/>
        <v>42925</v>
      </c>
      <c r="AL150" s="5">
        <f t="shared" si="52"/>
        <v>43654</v>
      </c>
      <c r="AM150" s="5" t="str">
        <f t="shared" si="40"/>
        <v/>
      </c>
      <c r="AN150" s="7" t="str">
        <f t="shared" si="53"/>
        <v>24 tháng</v>
      </c>
      <c r="AO150" s="5"/>
      <c r="AP150" s="7"/>
      <c r="AQ150" s="16"/>
    </row>
    <row r="151" spans="1:43" ht="14.5" x14ac:dyDescent="0.35">
      <c r="A151" s="12">
        <f>IF(E151="","",SUBTOTAL(3,$B$2:B151))</f>
        <v>150</v>
      </c>
      <c r="B151" s="5">
        <v>43524</v>
      </c>
      <c r="C151" s="4" t="s">
        <v>45</v>
      </c>
      <c r="D151" s="4">
        <v>1033</v>
      </c>
      <c r="E151" s="6" t="s">
        <v>120</v>
      </c>
      <c r="F151" s="6" t="s">
        <v>96</v>
      </c>
      <c r="G151" s="7" t="s">
        <v>104</v>
      </c>
      <c r="H151" s="6" t="s">
        <v>105</v>
      </c>
      <c r="I151" s="4">
        <v>17</v>
      </c>
      <c r="J151" s="4">
        <v>10</v>
      </c>
      <c r="K151" s="4">
        <v>1995</v>
      </c>
      <c r="L151" s="6">
        <f t="shared" si="41"/>
        <v>34989</v>
      </c>
      <c r="M151" s="4">
        <f t="shared" si="54"/>
        <v>23</v>
      </c>
      <c r="N151" s="6" t="str">
        <f t="shared" si="42"/>
        <v>&lt;30</v>
      </c>
      <c r="O151" s="4">
        <v>2</v>
      </c>
      <c r="P151" s="6" t="str">
        <f t="shared" si="43"/>
        <v>Nữ</v>
      </c>
      <c r="Q151" s="6" t="str">
        <f t="shared" si="44"/>
        <v>Bà</v>
      </c>
      <c r="R151" s="7" t="s">
        <v>72</v>
      </c>
      <c r="S151" s="6" t="s">
        <v>295</v>
      </c>
      <c r="T151" s="6" t="s">
        <v>296</v>
      </c>
      <c r="U151" s="6" t="s">
        <v>269</v>
      </c>
      <c r="V151" s="6" t="str">
        <f t="shared" si="55"/>
        <v>Tân Hồng  -  Tx. Từ Sơn  -  Bắc Ninh</v>
      </c>
      <c r="W151" s="6" t="s">
        <v>51</v>
      </c>
      <c r="X151" s="6" t="s">
        <v>106</v>
      </c>
      <c r="Y151" s="4">
        <f t="shared" si="45"/>
        <v>33</v>
      </c>
      <c r="Z151" s="7" t="str">
        <f t="shared" si="46"/>
        <v>Từ 24 - 36 tháng</v>
      </c>
      <c r="AA151" s="5">
        <v>42510</v>
      </c>
      <c r="AB151" s="4" t="s">
        <v>66</v>
      </c>
      <c r="AC151" s="8">
        <f t="shared" si="47"/>
        <v>42569</v>
      </c>
      <c r="AD151" s="5" t="s">
        <v>53</v>
      </c>
      <c r="AE151" s="4">
        <v>1</v>
      </c>
      <c r="AF151" s="7" t="str">
        <f t="shared" si="48"/>
        <v>12 tháng</v>
      </c>
      <c r="AG151" s="5">
        <f t="shared" si="49"/>
        <v>42570</v>
      </c>
      <c r="AH151" s="5">
        <f t="shared" si="50"/>
        <v>42934</v>
      </c>
      <c r="AI151" s="9">
        <v>2</v>
      </c>
      <c r="AJ151" s="7" t="str">
        <f t="shared" si="51"/>
        <v>24 tháng</v>
      </c>
      <c r="AK151" s="5">
        <f t="shared" si="39"/>
        <v>42935</v>
      </c>
      <c r="AL151" s="5">
        <f t="shared" si="52"/>
        <v>43664</v>
      </c>
      <c r="AM151" s="5" t="str">
        <f t="shared" si="40"/>
        <v/>
      </c>
      <c r="AN151" s="7" t="str">
        <f t="shared" si="53"/>
        <v>24 tháng</v>
      </c>
      <c r="AO151" s="5"/>
      <c r="AP151" s="7"/>
      <c r="AQ151" s="16"/>
    </row>
    <row r="152" spans="1:43" ht="14.5" x14ac:dyDescent="0.35">
      <c r="A152" s="12">
        <f>IF(E152="","",SUBTOTAL(3,$B$2:B152))</f>
        <v>151</v>
      </c>
      <c r="B152" s="5">
        <v>43524</v>
      </c>
      <c r="C152" s="4" t="s">
        <v>45</v>
      </c>
      <c r="D152" s="4">
        <v>1034</v>
      </c>
      <c r="E152" s="6" t="s">
        <v>121</v>
      </c>
      <c r="F152" s="6" t="s">
        <v>96</v>
      </c>
      <c r="G152" s="7" t="s">
        <v>61</v>
      </c>
      <c r="H152" s="6" t="s">
        <v>62</v>
      </c>
      <c r="I152" s="4">
        <v>20</v>
      </c>
      <c r="J152" s="4">
        <v>7</v>
      </c>
      <c r="K152" s="4">
        <v>1989</v>
      </c>
      <c r="L152" s="6">
        <f t="shared" si="41"/>
        <v>32709</v>
      </c>
      <c r="M152" s="4">
        <f t="shared" si="54"/>
        <v>29</v>
      </c>
      <c r="N152" s="6" t="str">
        <f t="shared" si="42"/>
        <v>&lt;30</v>
      </c>
      <c r="O152" s="4">
        <v>1</v>
      </c>
      <c r="P152" s="6" t="str">
        <f t="shared" si="43"/>
        <v>Nam</v>
      </c>
      <c r="Q152" s="6" t="str">
        <f t="shared" si="44"/>
        <v>Ông</v>
      </c>
      <c r="R152" s="7" t="s">
        <v>63</v>
      </c>
      <c r="S152" s="6" t="s">
        <v>297</v>
      </c>
      <c r="T152" s="6" t="s">
        <v>298</v>
      </c>
      <c r="U152" s="6" t="s">
        <v>255</v>
      </c>
      <c r="V152" s="6" t="str">
        <f t="shared" si="55"/>
        <v>Trí Yên  -  Yên Dũng  -  Bắc Giang</v>
      </c>
      <c r="W152" s="6" t="s">
        <v>51</v>
      </c>
      <c r="X152" s="6" t="s">
        <v>65</v>
      </c>
      <c r="Y152" s="4">
        <f t="shared" si="45"/>
        <v>32</v>
      </c>
      <c r="Z152" s="7" t="str">
        <f t="shared" si="46"/>
        <v>Từ 24 - 36 tháng</v>
      </c>
      <c r="AA152" s="5">
        <v>42519</v>
      </c>
      <c r="AB152" s="4" t="s">
        <v>66</v>
      </c>
      <c r="AC152" s="8">
        <f t="shared" si="47"/>
        <v>42578</v>
      </c>
      <c r="AD152" s="5" t="s">
        <v>53</v>
      </c>
      <c r="AE152" s="4">
        <v>1</v>
      </c>
      <c r="AF152" s="7" t="str">
        <f t="shared" si="48"/>
        <v>12 tháng</v>
      </c>
      <c r="AG152" s="5">
        <f t="shared" si="49"/>
        <v>42579</v>
      </c>
      <c r="AH152" s="5">
        <f t="shared" si="50"/>
        <v>42943</v>
      </c>
      <c r="AI152" s="9">
        <v>1</v>
      </c>
      <c r="AJ152" s="7" t="str">
        <f t="shared" si="51"/>
        <v>12 tháng</v>
      </c>
      <c r="AK152" s="5">
        <f t="shared" si="39"/>
        <v>42944</v>
      </c>
      <c r="AL152" s="5">
        <f t="shared" si="52"/>
        <v>43308</v>
      </c>
      <c r="AM152" s="5">
        <f t="shared" si="40"/>
        <v>43309</v>
      </c>
      <c r="AN152" s="7" t="str">
        <f t="shared" si="53"/>
        <v>Không xác định</v>
      </c>
      <c r="AO152" s="5"/>
      <c r="AP152" s="7"/>
      <c r="AQ152" s="16"/>
    </row>
    <row r="153" spans="1:43" ht="14.5" x14ac:dyDescent="0.35">
      <c r="A153" s="12">
        <f>IF(E153="","",SUBTOTAL(3,$B$2:B153))</f>
        <v>152</v>
      </c>
      <c r="B153" s="5">
        <v>43524</v>
      </c>
      <c r="C153" s="4" t="s">
        <v>45</v>
      </c>
      <c r="D153" s="4">
        <v>1035</v>
      </c>
      <c r="E153" s="6" t="s">
        <v>122</v>
      </c>
      <c r="F153" s="6" t="s">
        <v>96</v>
      </c>
      <c r="G153" s="7" t="s">
        <v>61</v>
      </c>
      <c r="H153" s="6" t="s">
        <v>62</v>
      </c>
      <c r="I153" s="4">
        <v>2</v>
      </c>
      <c r="J153" s="4">
        <v>2</v>
      </c>
      <c r="K153" s="4">
        <v>1994</v>
      </c>
      <c r="L153" s="6">
        <f t="shared" si="41"/>
        <v>34367</v>
      </c>
      <c r="M153" s="4">
        <f t="shared" si="54"/>
        <v>25</v>
      </c>
      <c r="N153" s="6" t="str">
        <f t="shared" si="42"/>
        <v>&lt;30</v>
      </c>
      <c r="O153" s="4">
        <v>2</v>
      </c>
      <c r="P153" s="6" t="str">
        <f t="shared" si="43"/>
        <v>Nữ</v>
      </c>
      <c r="Q153" s="6" t="str">
        <f t="shared" si="44"/>
        <v>Bà</v>
      </c>
      <c r="R153" s="7" t="s">
        <v>50</v>
      </c>
      <c r="S153" s="6" t="s">
        <v>299</v>
      </c>
      <c r="T153" s="6" t="s">
        <v>300</v>
      </c>
      <c r="U153" s="6" t="s">
        <v>301</v>
      </c>
      <c r="V153" s="6" t="str">
        <f t="shared" si="55"/>
        <v>Thành Công  -  Khoái Châu  -  Hưng Yên</v>
      </c>
      <c r="W153" s="6" t="s">
        <v>51</v>
      </c>
      <c r="X153" s="6" t="s">
        <v>65</v>
      </c>
      <c r="Y153" s="4">
        <f t="shared" si="45"/>
        <v>32</v>
      </c>
      <c r="Z153" s="7" t="str">
        <f t="shared" si="46"/>
        <v>Từ 24 - 36 tháng</v>
      </c>
      <c r="AA153" s="5">
        <v>42524</v>
      </c>
      <c r="AB153" s="4" t="s">
        <v>66</v>
      </c>
      <c r="AC153" s="8">
        <f t="shared" si="47"/>
        <v>42583</v>
      </c>
      <c r="AD153" s="5" t="s">
        <v>53</v>
      </c>
      <c r="AE153" s="4">
        <v>1</v>
      </c>
      <c r="AF153" s="7" t="str">
        <f t="shared" si="48"/>
        <v>12 tháng</v>
      </c>
      <c r="AG153" s="5">
        <f t="shared" si="49"/>
        <v>42584</v>
      </c>
      <c r="AH153" s="5">
        <f t="shared" si="50"/>
        <v>42948</v>
      </c>
      <c r="AI153" s="9">
        <v>1</v>
      </c>
      <c r="AJ153" s="7" t="str">
        <f t="shared" si="51"/>
        <v>12 tháng</v>
      </c>
      <c r="AK153" s="5">
        <f t="shared" si="39"/>
        <v>42949</v>
      </c>
      <c r="AL153" s="5">
        <f t="shared" si="52"/>
        <v>43313</v>
      </c>
      <c r="AM153" s="5">
        <f t="shared" si="40"/>
        <v>43314</v>
      </c>
      <c r="AN153" s="7" t="str">
        <f t="shared" si="53"/>
        <v>Không xác định</v>
      </c>
      <c r="AO153" s="5"/>
      <c r="AP153" s="7"/>
      <c r="AQ153" s="16"/>
    </row>
    <row r="154" spans="1:43" ht="14.5" x14ac:dyDescent="0.35">
      <c r="A154" s="12">
        <f>IF(E154="","",SUBTOTAL(3,$B$2:B154))</f>
        <v>153</v>
      </c>
      <c r="B154" s="5">
        <v>43524</v>
      </c>
      <c r="C154" s="4" t="s">
        <v>45</v>
      </c>
      <c r="D154" s="4">
        <v>1036</v>
      </c>
      <c r="E154" s="6" t="s">
        <v>123</v>
      </c>
      <c r="F154" s="6" t="s">
        <v>96</v>
      </c>
      <c r="G154" s="7" t="s">
        <v>98</v>
      </c>
      <c r="H154" s="6" t="s">
        <v>99</v>
      </c>
      <c r="I154" s="4">
        <v>4</v>
      </c>
      <c r="J154" s="4">
        <v>3</v>
      </c>
      <c r="K154" s="4">
        <v>1992</v>
      </c>
      <c r="L154" s="6">
        <f t="shared" si="41"/>
        <v>33667</v>
      </c>
      <c r="M154" s="4">
        <f t="shared" si="54"/>
        <v>26</v>
      </c>
      <c r="N154" s="6" t="str">
        <f t="shared" si="42"/>
        <v>&lt;30</v>
      </c>
      <c r="O154" s="4">
        <v>1</v>
      </c>
      <c r="P154" s="6" t="str">
        <f t="shared" si="43"/>
        <v>Nam</v>
      </c>
      <c r="Q154" s="6" t="str">
        <f t="shared" si="44"/>
        <v>Ông</v>
      </c>
      <c r="R154" s="7" t="s">
        <v>50</v>
      </c>
      <c r="S154" s="6" t="s">
        <v>302</v>
      </c>
      <c r="T154" s="6" t="s">
        <v>303</v>
      </c>
      <c r="U154" s="6" t="s">
        <v>304</v>
      </c>
      <c r="V154" s="6" t="str">
        <f t="shared" si="55"/>
        <v>Đông Xuyên  -  Ninh Giang  -  Hải Dương</v>
      </c>
      <c r="W154" s="6" t="s">
        <v>51</v>
      </c>
      <c r="X154" s="6" t="s">
        <v>100</v>
      </c>
      <c r="Y154" s="4">
        <f t="shared" si="45"/>
        <v>32</v>
      </c>
      <c r="Z154" s="7" t="str">
        <f t="shared" si="46"/>
        <v>Từ 24 - 36 tháng</v>
      </c>
      <c r="AA154" s="5">
        <v>42531</v>
      </c>
      <c r="AB154" s="4" t="s">
        <v>66</v>
      </c>
      <c r="AC154" s="8">
        <f t="shared" si="47"/>
        <v>42590</v>
      </c>
      <c r="AD154" s="5" t="s">
        <v>53</v>
      </c>
      <c r="AE154" s="4">
        <v>1</v>
      </c>
      <c r="AF154" s="7" t="str">
        <f t="shared" si="48"/>
        <v>12 tháng</v>
      </c>
      <c r="AG154" s="5">
        <f t="shared" si="49"/>
        <v>42591</v>
      </c>
      <c r="AH154" s="5">
        <f t="shared" si="50"/>
        <v>42955</v>
      </c>
      <c r="AI154" s="9">
        <v>2</v>
      </c>
      <c r="AJ154" s="7" t="str">
        <f t="shared" si="51"/>
        <v>24 tháng</v>
      </c>
      <c r="AK154" s="5">
        <f t="shared" si="39"/>
        <v>42956</v>
      </c>
      <c r="AL154" s="5">
        <f t="shared" si="52"/>
        <v>43685</v>
      </c>
      <c r="AM154" s="5" t="str">
        <f t="shared" si="40"/>
        <v/>
      </c>
      <c r="AN154" s="7" t="str">
        <f t="shared" si="53"/>
        <v>24 tháng</v>
      </c>
      <c r="AO154" s="5"/>
      <c r="AP154" s="7"/>
      <c r="AQ154" s="16"/>
    </row>
    <row r="155" spans="1:43" ht="14.5" x14ac:dyDescent="0.35">
      <c r="A155" s="12">
        <f>IF(E155="","",SUBTOTAL(3,$B$2:B155))</f>
        <v>154</v>
      </c>
      <c r="B155" s="5">
        <v>43524</v>
      </c>
      <c r="C155" s="4" t="s">
        <v>45</v>
      </c>
      <c r="D155" s="4">
        <v>1037</v>
      </c>
      <c r="E155" s="6" t="s">
        <v>124</v>
      </c>
      <c r="F155" s="6" t="s">
        <v>96</v>
      </c>
      <c r="G155" s="7" t="s">
        <v>98</v>
      </c>
      <c r="H155" s="6" t="s">
        <v>110</v>
      </c>
      <c r="I155" s="4">
        <v>3</v>
      </c>
      <c r="J155" s="4">
        <v>3</v>
      </c>
      <c r="K155" s="4">
        <v>1985</v>
      </c>
      <c r="L155" s="6">
        <f t="shared" si="41"/>
        <v>31109</v>
      </c>
      <c r="M155" s="4">
        <f t="shared" si="54"/>
        <v>33</v>
      </c>
      <c r="N155" s="6" t="str">
        <f t="shared" si="42"/>
        <v>30 - 45</v>
      </c>
      <c r="O155" s="4">
        <v>1</v>
      </c>
      <c r="P155" s="6" t="str">
        <f t="shared" si="43"/>
        <v>Nam</v>
      </c>
      <c r="Q155" s="6" t="str">
        <f t="shared" si="44"/>
        <v>Ông</v>
      </c>
      <c r="R155" s="7" t="s">
        <v>50</v>
      </c>
      <c r="S155" s="6" t="s">
        <v>305</v>
      </c>
      <c r="T155" s="6" t="s">
        <v>265</v>
      </c>
      <c r="U155" s="6" t="s">
        <v>266</v>
      </c>
      <c r="V155" s="6" t="str">
        <f t="shared" si="55"/>
        <v>Đông Xuân  -  Sóc Sơn  -  Hà Nội</v>
      </c>
      <c r="W155" s="6" t="s">
        <v>51</v>
      </c>
      <c r="X155" s="6" t="s">
        <v>100</v>
      </c>
      <c r="Y155" s="4">
        <f t="shared" si="45"/>
        <v>32</v>
      </c>
      <c r="Z155" s="7" t="str">
        <f t="shared" si="46"/>
        <v>Từ 24 - 36 tháng</v>
      </c>
      <c r="AA155" s="5">
        <v>42540</v>
      </c>
      <c r="AB155" s="4" t="s">
        <v>66</v>
      </c>
      <c r="AC155" s="8">
        <f t="shared" si="47"/>
        <v>42599</v>
      </c>
      <c r="AD155" s="5" t="s">
        <v>53</v>
      </c>
      <c r="AE155" s="4">
        <v>1</v>
      </c>
      <c r="AF155" s="7" t="str">
        <f t="shared" si="48"/>
        <v>12 tháng</v>
      </c>
      <c r="AG155" s="5">
        <f t="shared" si="49"/>
        <v>42600</v>
      </c>
      <c r="AH155" s="5">
        <f t="shared" si="50"/>
        <v>42964</v>
      </c>
      <c r="AI155" s="9">
        <v>1</v>
      </c>
      <c r="AJ155" s="7" t="str">
        <f t="shared" si="51"/>
        <v>12 tháng</v>
      </c>
      <c r="AK155" s="5">
        <f t="shared" si="39"/>
        <v>42965</v>
      </c>
      <c r="AL155" s="5">
        <f t="shared" si="52"/>
        <v>43329</v>
      </c>
      <c r="AM155" s="5">
        <f t="shared" si="40"/>
        <v>43330</v>
      </c>
      <c r="AN155" s="7" t="str">
        <f t="shared" si="53"/>
        <v>Không xác định</v>
      </c>
      <c r="AO155" s="5"/>
      <c r="AP155" s="7"/>
      <c r="AQ155" s="16"/>
    </row>
    <row r="156" spans="1:43" ht="14.5" x14ac:dyDescent="0.35">
      <c r="A156" s="12">
        <f>IF(E156="","",SUBTOTAL(3,$B$2:B156))</f>
        <v>155</v>
      </c>
      <c r="B156" s="5">
        <v>43524</v>
      </c>
      <c r="C156" s="4" t="s">
        <v>45</v>
      </c>
      <c r="D156" s="4">
        <v>1038</v>
      </c>
      <c r="E156" s="6" t="s">
        <v>60</v>
      </c>
      <c r="F156" s="6" t="s">
        <v>112</v>
      </c>
      <c r="G156" s="7" t="s">
        <v>61</v>
      </c>
      <c r="H156" s="6" t="s">
        <v>62</v>
      </c>
      <c r="I156" s="4">
        <v>15</v>
      </c>
      <c r="J156" s="4">
        <v>2</v>
      </c>
      <c r="K156" s="4">
        <v>1983</v>
      </c>
      <c r="L156" s="6">
        <f t="shared" si="41"/>
        <v>30362</v>
      </c>
      <c r="M156" s="4">
        <f t="shared" si="54"/>
        <v>36</v>
      </c>
      <c r="N156" s="6" t="str">
        <f t="shared" si="42"/>
        <v>30 - 45</v>
      </c>
      <c r="O156" s="4">
        <v>2</v>
      </c>
      <c r="P156" s="6" t="str">
        <f t="shared" si="43"/>
        <v>Nữ</v>
      </c>
      <c r="Q156" s="6" t="str">
        <f t="shared" si="44"/>
        <v>Bà</v>
      </c>
      <c r="R156" s="7" t="s">
        <v>50</v>
      </c>
      <c r="S156" s="6" t="s">
        <v>306</v>
      </c>
      <c r="T156" s="6" t="s">
        <v>307</v>
      </c>
      <c r="U156" s="6" t="s">
        <v>269</v>
      </c>
      <c r="V156" s="6" t="str">
        <f t="shared" si="55"/>
        <v>Tam Giang  -  Yên Phong  -  Bắc Ninh</v>
      </c>
      <c r="W156" s="6" t="s">
        <v>51</v>
      </c>
      <c r="X156" s="6" t="s">
        <v>65</v>
      </c>
      <c r="Y156" s="4">
        <f t="shared" si="45"/>
        <v>32</v>
      </c>
      <c r="Z156" s="7" t="str">
        <f t="shared" si="46"/>
        <v>Từ 24 - 36 tháng</v>
      </c>
      <c r="AA156" s="5">
        <v>42540</v>
      </c>
      <c r="AB156" s="4" t="s">
        <v>66</v>
      </c>
      <c r="AC156" s="8">
        <f t="shared" si="47"/>
        <v>42599</v>
      </c>
      <c r="AD156" s="5" t="s">
        <v>53</v>
      </c>
      <c r="AE156" s="4">
        <v>1</v>
      </c>
      <c r="AF156" s="7" t="str">
        <f t="shared" si="48"/>
        <v>12 tháng</v>
      </c>
      <c r="AG156" s="5">
        <f t="shared" si="49"/>
        <v>42600</v>
      </c>
      <c r="AH156" s="5">
        <f t="shared" si="50"/>
        <v>42964</v>
      </c>
      <c r="AI156" s="9">
        <v>4</v>
      </c>
      <c r="AJ156" s="7" t="str">
        <f t="shared" si="51"/>
        <v>Không xác định</v>
      </c>
      <c r="AK156" s="5">
        <f t="shared" si="39"/>
        <v>42965</v>
      </c>
      <c r="AL156" s="5" t="str">
        <f t="shared" si="52"/>
        <v/>
      </c>
      <c r="AM156" s="5">
        <f t="shared" si="40"/>
        <v>42965</v>
      </c>
      <c r="AN156" s="7" t="str">
        <f t="shared" si="53"/>
        <v>Không xác định</v>
      </c>
      <c r="AO156" s="5"/>
      <c r="AP156" s="7"/>
      <c r="AQ156" s="16"/>
    </row>
    <row r="157" spans="1:43" ht="14.5" x14ac:dyDescent="0.35">
      <c r="A157" s="12">
        <f>IF(E157="","",SUBTOTAL(3,$B$2:B157))</f>
        <v>156</v>
      </c>
      <c r="B157" s="5">
        <v>43524</v>
      </c>
      <c r="C157" s="4" t="s">
        <v>45</v>
      </c>
      <c r="D157" s="4">
        <v>1039</v>
      </c>
      <c r="E157" s="6" t="s">
        <v>125</v>
      </c>
      <c r="F157" s="6" t="s">
        <v>112</v>
      </c>
      <c r="G157" s="7" t="s">
        <v>104</v>
      </c>
      <c r="H157" s="6" t="s">
        <v>126</v>
      </c>
      <c r="I157" s="4">
        <v>8</v>
      </c>
      <c r="J157" s="4">
        <v>10</v>
      </c>
      <c r="K157" s="4">
        <v>1991</v>
      </c>
      <c r="L157" s="6">
        <f t="shared" si="41"/>
        <v>33519</v>
      </c>
      <c r="M157" s="4">
        <f t="shared" si="54"/>
        <v>27</v>
      </c>
      <c r="N157" s="6" t="str">
        <f t="shared" si="42"/>
        <v>&lt;30</v>
      </c>
      <c r="O157" s="4">
        <v>1</v>
      </c>
      <c r="P157" s="6" t="str">
        <f t="shared" si="43"/>
        <v>Nam</v>
      </c>
      <c r="Q157" s="6" t="str">
        <f t="shared" si="44"/>
        <v>Ông</v>
      </c>
      <c r="R157" s="7" t="s">
        <v>50</v>
      </c>
      <c r="S157" s="6" t="s">
        <v>308</v>
      </c>
      <c r="T157" s="6" t="s">
        <v>254</v>
      </c>
      <c r="U157" s="6" t="s">
        <v>255</v>
      </c>
      <c r="V157" s="6" t="str">
        <f t="shared" si="55"/>
        <v>Hòa Sơn  -  Hiệp Hòa  -  Bắc Giang</v>
      </c>
      <c r="W157" s="6" t="s">
        <v>51</v>
      </c>
      <c r="X157" s="6" t="s">
        <v>52</v>
      </c>
      <c r="Y157" s="4">
        <f t="shared" si="45"/>
        <v>32</v>
      </c>
      <c r="Z157" s="7" t="str">
        <f t="shared" si="46"/>
        <v>Từ 24 - 36 tháng</v>
      </c>
      <c r="AA157" s="5">
        <v>42546</v>
      </c>
      <c r="AB157" s="4" t="s">
        <v>66</v>
      </c>
      <c r="AC157" s="8">
        <f t="shared" si="47"/>
        <v>42605</v>
      </c>
      <c r="AD157" s="5" t="s">
        <v>53</v>
      </c>
      <c r="AE157" s="4">
        <v>1</v>
      </c>
      <c r="AF157" s="7" t="str">
        <f t="shared" si="48"/>
        <v>12 tháng</v>
      </c>
      <c r="AG157" s="5">
        <f t="shared" si="49"/>
        <v>42606</v>
      </c>
      <c r="AH157" s="5">
        <f t="shared" si="50"/>
        <v>42970</v>
      </c>
      <c r="AI157" s="9">
        <v>4</v>
      </c>
      <c r="AJ157" s="7" t="str">
        <f t="shared" si="51"/>
        <v>Không xác định</v>
      </c>
      <c r="AK157" s="5">
        <f t="shared" si="39"/>
        <v>42971</v>
      </c>
      <c r="AL157" s="5" t="str">
        <f t="shared" si="52"/>
        <v/>
      </c>
      <c r="AM157" s="5">
        <f t="shared" si="40"/>
        <v>42971</v>
      </c>
      <c r="AN157" s="7" t="str">
        <f t="shared" si="53"/>
        <v>Không xác định</v>
      </c>
      <c r="AO157" s="5"/>
      <c r="AP157" s="7"/>
      <c r="AQ157" s="16"/>
    </row>
    <row r="158" spans="1:43" ht="14.5" x14ac:dyDescent="0.35">
      <c r="A158" s="12">
        <f>IF(E158="","",SUBTOTAL(3,$B$2:B158))</f>
        <v>157</v>
      </c>
      <c r="B158" s="5">
        <v>43524</v>
      </c>
      <c r="C158" s="4" t="s">
        <v>45</v>
      </c>
      <c r="D158" s="4">
        <v>1040</v>
      </c>
      <c r="E158" s="6" t="s">
        <v>69</v>
      </c>
      <c r="F158" s="6" t="s">
        <v>112</v>
      </c>
      <c r="G158" s="7" t="s">
        <v>98</v>
      </c>
      <c r="H158" s="6" t="s">
        <v>99</v>
      </c>
      <c r="I158" s="4">
        <v>12</v>
      </c>
      <c r="J158" s="4">
        <v>7</v>
      </c>
      <c r="K158" s="4">
        <v>1990</v>
      </c>
      <c r="L158" s="6">
        <f t="shared" si="41"/>
        <v>33066</v>
      </c>
      <c r="M158" s="4">
        <f t="shared" si="54"/>
        <v>28</v>
      </c>
      <c r="N158" s="6" t="str">
        <f t="shared" si="42"/>
        <v>&lt;30</v>
      </c>
      <c r="O158" s="4">
        <v>2</v>
      </c>
      <c r="P158" s="6" t="str">
        <f t="shared" si="43"/>
        <v>Nữ</v>
      </c>
      <c r="Q158" s="6" t="str">
        <f t="shared" si="44"/>
        <v>Bà</v>
      </c>
      <c r="R158" s="7" t="s">
        <v>50</v>
      </c>
      <c r="S158" s="6" t="s">
        <v>309</v>
      </c>
      <c r="T158" s="6" t="s">
        <v>310</v>
      </c>
      <c r="U158" s="6" t="s">
        <v>255</v>
      </c>
      <c r="V158" s="6" t="str">
        <f t="shared" si="55"/>
        <v>Hương Lạc  -  Lạng Giang  -  Bắc Giang</v>
      </c>
      <c r="W158" s="6" t="s">
        <v>51</v>
      </c>
      <c r="X158" s="6" t="s">
        <v>100</v>
      </c>
      <c r="Y158" s="4">
        <f t="shared" si="45"/>
        <v>32</v>
      </c>
      <c r="Z158" s="7" t="str">
        <f t="shared" si="46"/>
        <v>Từ 24 - 36 tháng</v>
      </c>
      <c r="AA158" s="5">
        <v>42547</v>
      </c>
      <c r="AB158" s="4" t="s">
        <v>66</v>
      </c>
      <c r="AC158" s="8">
        <f t="shared" si="47"/>
        <v>42606</v>
      </c>
      <c r="AD158" s="5" t="s">
        <v>53</v>
      </c>
      <c r="AE158" s="4">
        <v>1</v>
      </c>
      <c r="AF158" s="7" t="str">
        <f t="shared" si="48"/>
        <v>12 tháng</v>
      </c>
      <c r="AG158" s="5">
        <f t="shared" si="49"/>
        <v>42607</v>
      </c>
      <c r="AH158" s="5">
        <f t="shared" si="50"/>
        <v>42971</v>
      </c>
      <c r="AI158" s="9">
        <v>2</v>
      </c>
      <c r="AJ158" s="7" t="str">
        <f t="shared" si="51"/>
        <v>24 tháng</v>
      </c>
      <c r="AK158" s="5">
        <f t="shared" si="39"/>
        <v>42972</v>
      </c>
      <c r="AL158" s="5">
        <f t="shared" si="52"/>
        <v>43701</v>
      </c>
      <c r="AM158" s="5" t="str">
        <f t="shared" si="40"/>
        <v/>
      </c>
      <c r="AN158" s="7" t="str">
        <f t="shared" si="53"/>
        <v>24 tháng</v>
      </c>
      <c r="AO158" s="5"/>
      <c r="AP158" s="7"/>
      <c r="AQ158" s="16"/>
    </row>
    <row r="159" spans="1:43" ht="14.5" x14ac:dyDescent="0.35">
      <c r="A159" s="12">
        <f>IF(E159="","",SUBTOTAL(3,$B$2:B159))</f>
        <v>158</v>
      </c>
      <c r="B159" s="5">
        <v>43524</v>
      </c>
      <c r="C159" s="4" t="s">
        <v>45</v>
      </c>
      <c r="D159" s="4">
        <v>1041</v>
      </c>
      <c r="E159" s="6" t="s">
        <v>127</v>
      </c>
      <c r="F159" s="6" t="s">
        <v>112</v>
      </c>
      <c r="G159" s="7" t="s">
        <v>98</v>
      </c>
      <c r="H159" s="6" t="s">
        <v>110</v>
      </c>
      <c r="I159" s="4">
        <v>4</v>
      </c>
      <c r="J159" s="4">
        <v>10</v>
      </c>
      <c r="K159" s="4">
        <v>1988</v>
      </c>
      <c r="L159" s="6">
        <f t="shared" si="41"/>
        <v>32420</v>
      </c>
      <c r="M159" s="4">
        <f t="shared" si="54"/>
        <v>30</v>
      </c>
      <c r="N159" s="6" t="str">
        <f t="shared" si="42"/>
        <v>30 - 45</v>
      </c>
      <c r="O159" s="4">
        <v>1</v>
      </c>
      <c r="P159" s="6" t="str">
        <f t="shared" si="43"/>
        <v>Nam</v>
      </c>
      <c r="Q159" s="6" t="str">
        <f t="shared" si="44"/>
        <v>Ông</v>
      </c>
      <c r="R159" s="7" t="s">
        <v>50</v>
      </c>
      <c r="S159" s="6" t="s">
        <v>311</v>
      </c>
      <c r="T159" s="6" t="s">
        <v>274</v>
      </c>
      <c r="U159" s="6" t="s">
        <v>266</v>
      </c>
      <c r="V159" s="6" t="str">
        <f t="shared" si="55"/>
        <v>Cổ Loa  -  Đông Anh  -  Hà Nội</v>
      </c>
      <c r="W159" s="6" t="s">
        <v>51</v>
      </c>
      <c r="X159" s="6" t="s">
        <v>100</v>
      </c>
      <c r="Y159" s="4">
        <f t="shared" si="45"/>
        <v>31</v>
      </c>
      <c r="Z159" s="7" t="str">
        <f t="shared" si="46"/>
        <v>Từ 24 - 36 tháng</v>
      </c>
      <c r="AA159" s="5">
        <v>42553</v>
      </c>
      <c r="AB159" s="4" t="s">
        <v>66</v>
      </c>
      <c r="AC159" s="8">
        <f t="shared" si="47"/>
        <v>42612</v>
      </c>
      <c r="AD159" s="5" t="s">
        <v>53</v>
      </c>
      <c r="AE159" s="4">
        <v>1</v>
      </c>
      <c r="AF159" s="7" t="str">
        <f t="shared" si="48"/>
        <v>12 tháng</v>
      </c>
      <c r="AG159" s="5">
        <f t="shared" si="49"/>
        <v>42613</v>
      </c>
      <c r="AH159" s="5">
        <f t="shared" si="50"/>
        <v>42977</v>
      </c>
      <c r="AI159" s="9">
        <v>2</v>
      </c>
      <c r="AJ159" s="7" t="str">
        <f t="shared" si="51"/>
        <v>24 tháng</v>
      </c>
      <c r="AK159" s="5">
        <f t="shared" si="39"/>
        <v>42978</v>
      </c>
      <c r="AL159" s="5">
        <f t="shared" si="52"/>
        <v>43707</v>
      </c>
      <c r="AM159" s="5" t="str">
        <f t="shared" si="40"/>
        <v/>
      </c>
      <c r="AN159" s="7" t="str">
        <f t="shared" si="53"/>
        <v>24 tháng</v>
      </c>
      <c r="AO159" s="5"/>
      <c r="AP159" s="7"/>
      <c r="AQ159" s="16"/>
    </row>
    <row r="160" spans="1:43" ht="14.5" x14ac:dyDescent="0.35">
      <c r="A160" s="12">
        <f>IF(E160="","",SUBTOTAL(3,$B$2:B160))</f>
        <v>159</v>
      </c>
      <c r="B160" s="5">
        <v>43524</v>
      </c>
      <c r="C160" s="4" t="s">
        <v>45</v>
      </c>
      <c r="D160" s="4">
        <v>1042</v>
      </c>
      <c r="E160" s="6" t="s">
        <v>128</v>
      </c>
      <c r="F160" s="6" t="s">
        <v>112</v>
      </c>
      <c r="G160" s="7" t="s">
        <v>104</v>
      </c>
      <c r="H160" s="6" t="s">
        <v>105</v>
      </c>
      <c r="I160" s="4">
        <v>5</v>
      </c>
      <c r="J160" s="4">
        <v>9</v>
      </c>
      <c r="K160" s="4">
        <v>1996</v>
      </c>
      <c r="L160" s="6">
        <f t="shared" si="41"/>
        <v>35313</v>
      </c>
      <c r="M160" s="4">
        <f t="shared" si="54"/>
        <v>22</v>
      </c>
      <c r="N160" s="6" t="str">
        <f t="shared" si="42"/>
        <v>&lt;30</v>
      </c>
      <c r="O160" s="4">
        <v>1</v>
      </c>
      <c r="P160" s="6" t="str">
        <f t="shared" si="43"/>
        <v>Nam</v>
      </c>
      <c r="Q160" s="6" t="str">
        <f t="shared" si="44"/>
        <v>Ông</v>
      </c>
      <c r="R160" s="7" t="s">
        <v>50</v>
      </c>
      <c r="S160" s="6" t="s">
        <v>312</v>
      </c>
      <c r="T160" s="6" t="s">
        <v>268</v>
      </c>
      <c r="U160" s="6" t="s">
        <v>269</v>
      </c>
      <c r="V160" s="6" t="str">
        <f t="shared" si="55"/>
        <v>Phật Tích  -  Tiên Du  -  Bắc Ninh</v>
      </c>
      <c r="W160" s="6" t="s">
        <v>51</v>
      </c>
      <c r="X160" s="6" t="s">
        <v>106</v>
      </c>
      <c r="Y160" s="4">
        <f t="shared" si="45"/>
        <v>31</v>
      </c>
      <c r="Z160" s="7" t="str">
        <f t="shared" si="46"/>
        <v>Từ 24 - 36 tháng</v>
      </c>
      <c r="AA160" s="5">
        <v>42555</v>
      </c>
      <c r="AB160" s="4" t="s">
        <v>66</v>
      </c>
      <c r="AC160" s="8">
        <f t="shared" si="47"/>
        <v>42614</v>
      </c>
      <c r="AD160" s="5" t="s">
        <v>53</v>
      </c>
      <c r="AE160" s="4">
        <v>1</v>
      </c>
      <c r="AF160" s="7" t="str">
        <f t="shared" si="48"/>
        <v>12 tháng</v>
      </c>
      <c r="AG160" s="5">
        <f t="shared" si="49"/>
        <v>42615</v>
      </c>
      <c r="AH160" s="5">
        <f t="shared" si="50"/>
        <v>42979</v>
      </c>
      <c r="AI160" s="9">
        <v>1</v>
      </c>
      <c r="AJ160" s="7" t="str">
        <f t="shared" si="51"/>
        <v>12 tháng</v>
      </c>
      <c r="AK160" s="5">
        <f t="shared" si="39"/>
        <v>42980</v>
      </c>
      <c r="AL160" s="5">
        <f t="shared" si="52"/>
        <v>43344</v>
      </c>
      <c r="AM160" s="5">
        <f t="shared" si="40"/>
        <v>43345</v>
      </c>
      <c r="AN160" s="7" t="str">
        <f t="shared" si="53"/>
        <v>Không xác định</v>
      </c>
      <c r="AO160" s="5"/>
      <c r="AP160" s="7"/>
      <c r="AQ160" s="16"/>
    </row>
    <row r="161" spans="1:43" ht="14.5" x14ac:dyDescent="0.35">
      <c r="A161" s="12">
        <f>IF(E161="","",SUBTOTAL(3,$B$2:B161))</f>
        <v>160</v>
      </c>
      <c r="B161" s="5">
        <v>43524</v>
      </c>
      <c r="C161" s="4" t="s">
        <v>45</v>
      </c>
      <c r="D161" s="4">
        <v>1044</v>
      </c>
      <c r="E161" s="6" t="s">
        <v>129</v>
      </c>
      <c r="F161" s="6" t="s">
        <v>82</v>
      </c>
      <c r="G161" s="7" t="s">
        <v>104</v>
      </c>
      <c r="H161" s="6" t="s">
        <v>105</v>
      </c>
      <c r="I161" s="4">
        <v>22</v>
      </c>
      <c r="J161" s="4">
        <v>2</v>
      </c>
      <c r="K161" s="4">
        <v>1990</v>
      </c>
      <c r="L161" s="6">
        <f t="shared" si="41"/>
        <v>32926</v>
      </c>
      <c r="M161" s="4">
        <f t="shared" si="54"/>
        <v>29</v>
      </c>
      <c r="N161" s="6" t="str">
        <f t="shared" si="42"/>
        <v>&lt;30</v>
      </c>
      <c r="O161" s="4">
        <v>1</v>
      </c>
      <c r="P161" s="6" t="str">
        <f t="shared" si="43"/>
        <v>Nam</v>
      </c>
      <c r="Q161" s="6" t="str">
        <f t="shared" si="44"/>
        <v>Ông</v>
      </c>
      <c r="R161" s="7" t="s">
        <v>50</v>
      </c>
      <c r="S161" s="6" t="s">
        <v>305</v>
      </c>
      <c r="T161" s="6" t="s">
        <v>265</v>
      </c>
      <c r="U161" s="6" t="s">
        <v>266</v>
      </c>
      <c r="V161" s="6" t="str">
        <f t="shared" si="55"/>
        <v>Đông Xuân  -  Sóc Sơn  -  Hà Nội</v>
      </c>
      <c r="W161" s="6" t="s">
        <v>51</v>
      </c>
      <c r="X161" s="6" t="s">
        <v>65</v>
      </c>
      <c r="Y161" s="4">
        <f t="shared" si="45"/>
        <v>31</v>
      </c>
      <c r="Z161" s="7" t="str">
        <f t="shared" si="46"/>
        <v>Từ 24 - 36 tháng</v>
      </c>
      <c r="AA161" s="5">
        <v>42559</v>
      </c>
      <c r="AB161" s="4" t="s">
        <v>66</v>
      </c>
      <c r="AC161" s="8">
        <f t="shared" si="47"/>
        <v>42618</v>
      </c>
      <c r="AD161" s="5" t="s">
        <v>53</v>
      </c>
      <c r="AE161" s="4">
        <v>1</v>
      </c>
      <c r="AF161" s="7" t="str">
        <f t="shared" si="48"/>
        <v>12 tháng</v>
      </c>
      <c r="AG161" s="5">
        <f t="shared" si="49"/>
        <v>42619</v>
      </c>
      <c r="AH161" s="5">
        <f t="shared" si="50"/>
        <v>42983</v>
      </c>
      <c r="AI161" s="9">
        <v>1</v>
      </c>
      <c r="AJ161" s="7" t="str">
        <f t="shared" si="51"/>
        <v>12 tháng</v>
      </c>
      <c r="AK161" s="5">
        <f t="shared" si="39"/>
        <v>42984</v>
      </c>
      <c r="AL161" s="5">
        <f t="shared" si="52"/>
        <v>43348</v>
      </c>
      <c r="AM161" s="5">
        <f t="shared" ref="AM161:AM192" si="56">IFERROR(IF(AE161=4,AG161,IF(AI161=4,AH161+1,IF(AND(AI161&lt;&gt;4,AL161&gt;B161),"",AL161+1))),"")</f>
        <v>43349</v>
      </c>
      <c r="AN161" s="7" t="str">
        <f t="shared" si="53"/>
        <v>Không xác định</v>
      </c>
      <c r="AO161" s="5"/>
      <c r="AP161" s="7"/>
      <c r="AQ161" s="16"/>
    </row>
    <row r="162" spans="1:43" ht="14.5" x14ac:dyDescent="0.35">
      <c r="A162" s="12">
        <f>IF(E162="","",SUBTOTAL(3,$B$2:B162))</f>
        <v>161</v>
      </c>
      <c r="B162" s="5">
        <v>43524</v>
      </c>
      <c r="C162" s="4" t="s">
        <v>45</v>
      </c>
      <c r="D162" s="4">
        <v>1045</v>
      </c>
      <c r="E162" s="6" t="s">
        <v>130</v>
      </c>
      <c r="F162" s="6" t="s">
        <v>82</v>
      </c>
      <c r="G162" s="7" t="s">
        <v>61</v>
      </c>
      <c r="H162" s="6" t="s">
        <v>62</v>
      </c>
      <c r="I162" s="4">
        <v>27</v>
      </c>
      <c r="J162" s="4">
        <v>10</v>
      </c>
      <c r="K162" s="4">
        <v>1988</v>
      </c>
      <c r="L162" s="6">
        <f t="shared" si="41"/>
        <v>32443</v>
      </c>
      <c r="M162" s="4">
        <f t="shared" si="54"/>
        <v>30</v>
      </c>
      <c r="N162" s="6" t="str">
        <f t="shared" si="42"/>
        <v>30 - 45</v>
      </c>
      <c r="O162" s="4">
        <v>2</v>
      </c>
      <c r="P162" s="6" t="str">
        <f t="shared" si="43"/>
        <v>Nữ</v>
      </c>
      <c r="Q162" s="6" t="str">
        <f t="shared" si="44"/>
        <v>Bà</v>
      </c>
      <c r="R162" s="7" t="s">
        <v>50</v>
      </c>
      <c r="S162" s="6" t="s">
        <v>271</v>
      </c>
      <c r="T162" s="6" t="s">
        <v>272</v>
      </c>
      <c r="U162" s="6" t="s">
        <v>269</v>
      </c>
      <c r="V162" s="6" t="str">
        <f t="shared" si="55"/>
        <v>Đông Ngàn  -  Từ Sơn  -  Bắc Ninh</v>
      </c>
      <c r="W162" s="6" t="s">
        <v>51</v>
      </c>
      <c r="X162" s="6" t="s">
        <v>52</v>
      </c>
      <c r="Y162" s="4">
        <f t="shared" si="45"/>
        <v>31</v>
      </c>
      <c r="Z162" s="7" t="str">
        <f t="shared" si="46"/>
        <v>Từ 24 - 36 tháng</v>
      </c>
      <c r="AA162" s="5">
        <v>42566</v>
      </c>
      <c r="AB162" s="4" t="s">
        <v>66</v>
      </c>
      <c r="AC162" s="8">
        <f t="shared" si="47"/>
        <v>42625</v>
      </c>
      <c r="AD162" s="5" t="s">
        <v>53</v>
      </c>
      <c r="AE162" s="4">
        <v>1</v>
      </c>
      <c r="AF162" s="7" t="str">
        <f t="shared" si="48"/>
        <v>12 tháng</v>
      </c>
      <c r="AG162" s="5">
        <f t="shared" si="49"/>
        <v>42626</v>
      </c>
      <c r="AH162" s="5">
        <f t="shared" si="50"/>
        <v>42990</v>
      </c>
      <c r="AI162" s="9">
        <v>1</v>
      </c>
      <c r="AJ162" s="7" t="str">
        <f t="shared" si="51"/>
        <v>12 tháng</v>
      </c>
      <c r="AK162" s="5">
        <f t="shared" si="39"/>
        <v>42991</v>
      </c>
      <c r="AL162" s="5">
        <f t="shared" si="52"/>
        <v>43355</v>
      </c>
      <c r="AM162" s="5">
        <f t="shared" si="56"/>
        <v>43356</v>
      </c>
      <c r="AN162" s="7" t="str">
        <f t="shared" si="53"/>
        <v>Không xác định</v>
      </c>
      <c r="AO162" s="5"/>
      <c r="AP162" s="7"/>
      <c r="AQ162" s="16"/>
    </row>
    <row r="163" spans="1:43" ht="14.5" x14ac:dyDescent="0.35">
      <c r="A163" s="12">
        <f>IF(E163="","",SUBTOTAL(3,$B$2:B163))</f>
        <v>162</v>
      </c>
      <c r="B163" s="5">
        <v>43524</v>
      </c>
      <c r="C163" s="4" t="s">
        <v>45</v>
      </c>
      <c r="D163" s="4">
        <v>1046</v>
      </c>
      <c r="E163" s="6" t="s">
        <v>113</v>
      </c>
      <c r="F163" s="6" t="s">
        <v>112</v>
      </c>
      <c r="G163" s="7" t="s">
        <v>61</v>
      </c>
      <c r="H163" s="6" t="s">
        <v>62</v>
      </c>
      <c r="I163" s="4">
        <v>8</v>
      </c>
      <c r="J163" s="4">
        <v>8</v>
      </c>
      <c r="K163" s="4">
        <v>1990</v>
      </c>
      <c r="L163" s="6">
        <f t="shared" si="41"/>
        <v>33093</v>
      </c>
      <c r="M163" s="4">
        <f t="shared" si="54"/>
        <v>28</v>
      </c>
      <c r="N163" s="6" t="str">
        <f t="shared" si="42"/>
        <v>&lt;30</v>
      </c>
      <c r="O163" s="4">
        <v>1</v>
      </c>
      <c r="P163" s="6" t="str">
        <f t="shared" si="43"/>
        <v>Nam</v>
      </c>
      <c r="Q163" s="6" t="str">
        <f t="shared" si="44"/>
        <v>Ông</v>
      </c>
      <c r="R163" s="7" t="s">
        <v>50</v>
      </c>
      <c r="S163" s="6" t="s">
        <v>313</v>
      </c>
      <c r="T163" s="6" t="s">
        <v>254</v>
      </c>
      <c r="U163" s="6" t="s">
        <v>255</v>
      </c>
      <c r="V163" s="6" t="str">
        <f t="shared" si="55"/>
        <v>Hợp Thịnh  -  Hiệp Hòa  -  Bắc Giang</v>
      </c>
      <c r="W163" s="6" t="s">
        <v>51</v>
      </c>
      <c r="X163" s="6" t="s">
        <v>65</v>
      </c>
      <c r="Y163" s="4">
        <f t="shared" si="45"/>
        <v>31</v>
      </c>
      <c r="Z163" s="7" t="str">
        <f t="shared" si="46"/>
        <v>Từ 24 - 36 tháng</v>
      </c>
      <c r="AA163" s="5">
        <v>42567</v>
      </c>
      <c r="AB163" s="4" t="s">
        <v>66</v>
      </c>
      <c r="AC163" s="8">
        <f t="shared" si="47"/>
        <v>42626</v>
      </c>
      <c r="AD163" s="5" t="s">
        <v>53</v>
      </c>
      <c r="AE163" s="4">
        <v>1</v>
      </c>
      <c r="AF163" s="7" t="str">
        <f t="shared" si="48"/>
        <v>12 tháng</v>
      </c>
      <c r="AG163" s="5">
        <f t="shared" si="49"/>
        <v>42627</v>
      </c>
      <c r="AH163" s="5">
        <f t="shared" si="50"/>
        <v>42991</v>
      </c>
      <c r="AI163" s="9">
        <v>4</v>
      </c>
      <c r="AJ163" s="7" t="str">
        <f t="shared" si="51"/>
        <v>Không xác định</v>
      </c>
      <c r="AK163" s="5">
        <f t="shared" si="39"/>
        <v>42992</v>
      </c>
      <c r="AL163" s="5" t="str">
        <f t="shared" si="52"/>
        <v/>
      </c>
      <c r="AM163" s="5">
        <f t="shared" si="56"/>
        <v>42992</v>
      </c>
      <c r="AN163" s="7" t="str">
        <f t="shared" si="53"/>
        <v>Không xác định</v>
      </c>
      <c r="AO163" s="5"/>
      <c r="AP163" s="7"/>
      <c r="AQ163" s="16"/>
    </row>
    <row r="164" spans="1:43" ht="14.5" x14ac:dyDescent="0.35">
      <c r="A164" s="12">
        <f>IF(E164="","",SUBTOTAL(3,$B$2:B164))</f>
        <v>163</v>
      </c>
      <c r="B164" s="5">
        <v>43524</v>
      </c>
      <c r="C164" s="4" t="s">
        <v>45</v>
      </c>
      <c r="D164" s="4">
        <v>1047</v>
      </c>
      <c r="E164" s="6" t="s">
        <v>69</v>
      </c>
      <c r="F164" s="6" t="s">
        <v>82</v>
      </c>
      <c r="G164" s="7" t="s">
        <v>98</v>
      </c>
      <c r="H164" s="6" t="s">
        <v>110</v>
      </c>
      <c r="I164" s="4">
        <v>21</v>
      </c>
      <c r="J164" s="4">
        <v>6</v>
      </c>
      <c r="K164" s="4">
        <v>1993</v>
      </c>
      <c r="L164" s="6">
        <f t="shared" si="41"/>
        <v>34141</v>
      </c>
      <c r="M164" s="4">
        <f t="shared" si="54"/>
        <v>25</v>
      </c>
      <c r="N164" s="6" t="str">
        <f t="shared" si="42"/>
        <v>&lt;30</v>
      </c>
      <c r="O164" s="4">
        <v>1</v>
      </c>
      <c r="P164" s="6" t="str">
        <f t="shared" si="43"/>
        <v>Nam</v>
      </c>
      <c r="Q164" s="6" t="str">
        <f t="shared" si="44"/>
        <v>Ông</v>
      </c>
      <c r="R164" s="7" t="s">
        <v>50</v>
      </c>
      <c r="S164" s="6" t="s">
        <v>314</v>
      </c>
      <c r="T164" s="6" t="s">
        <v>289</v>
      </c>
      <c r="U164" s="6" t="s">
        <v>266</v>
      </c>
      <c r="V164" s="6" t="str">
        <f t="shared" si="55"/>
        <v>Yên Viên  -  Gia Lâm  -  Hà Nội</v>
      </c>
      <c r="W164" s="6" t="s">
        <v>51</v>
      </c>
      <c r="X164" s="6" t="s">
        <v>100</v>
      </c>
      <c r="Y164" s="4">
        <f t="shared" si="45"/>
        <v>31</v>
      </c>
      <c r="Z164" s="7" t="str">
        <f t="shared" si="46"/>
        <v>Từ 24 - 36 tháng</v>
      </c>
      <c r="AA164" s="5">
        <v>42577</v>
      </c>
      <c r="AB164" s="4" t="s">
        <v>66</v>
      </c>
      <c r="AC164" s="8">
        <f t="shared" si="47"/>
        <v>42636</v>
      </c>
      <c r="AD164" s="5" t="s">
        <v>53</v>
      </c>
      <c r="AE164" s="4">
        <v>1</v>
      </c>
      <c r="AF164" s="7" t="str">
        <f t="shared" si="48"/>
        <v>12 tháng</v>
      </c>
      <c r="AG164" s="5">
        <f t="shared" si="49"/>
        <v>42637</v>
      </c>
      <c r="AH164" s="5">
        <f t="shared" si="50"/>
        <v>43001</v>
      </c>
      <c r="AI164" s="9">
        <v>2</v>
      </c>
      <c r="AJ164" s="7" t="str">
        <f t="shared" si="51"/>
        <v>24 tháng</v>
      </c>
      <c r="AK164" s="5">
        <f t="shared" si="39"/>
        <v>43002</v>
      </c>
      <c r="AL164" s="5">
        <f t="shared" si="52"/>
        <v>43731</v>
      </c>
      <c r="AM164" s="5" t="str">
        <f t="shared" si="56"/>
        <v/>
      </c>
      <c r="AN164" s="7" t="str">
        <f t="shared" si="53"/>
        <v>24 tháng</v>
      </c>
      <c r="AO164" s="5"/>
      <c r="AP164" s="7"/>
      <c r="AQ164" s="16"/>
    </row>
    <row r="165" spans="1:43" ht="14.5" x14ac:dyDescent="0.35">
      <c r="A165" s="12">
        <f>IF(E165="","",SUBTOTAL(3,$B$2:B165))</f>
        <v>164</v>
      </c>
      <c r="B165" s="5">
        <v>43524</v>
      </c>
      <c r="C165" s="4" t="s">
        <v>45</v>
      </c>
      <c r="D165" s="4">
        <v>1048</v>
      </c>
      <c r="E165" s="6" t="s">
        <v>131</v>
      </c>
      <c r="F165" s="6" t="s">
        <v>102</v>
      </c>
      <c r="G165" s="7" t="s">
        <v>104</v>
      </c>
      <c r="H165" s="6" t="s">
        <v>105</v>
      </c>
      <c r="I165" s="4">
        <v>20</v>
      </c>
      <c r="J165" s="4">
        <v>8</v>
      </c>
      <c r="K165" s="4">
        <v>1989</v>
      </c>
      <c r="L165" s="6">
        <f t="shared" si="41"/>
        <v>32740</v>
      </c>
      <c r="M165" s="4">
        <f t="shared" si="54"/>
        <v>29</v>
      </c>
      <c r="N165" s="6" t="str">
        <f t="shared" si="42"/>
        <v>&lt;30</v>
      </c>
      <c r="O165" s="4">
        <v>1</v>
      </c>
      <c r="P165" s="6" t="str">
        <f t="shared" si="43"/>
        <v>Nam</v>
      </c>
      <c r="Q165" s="6" t="str">
        <f t="shared" si="44"/>
        <v>Ông</v>
      </c>
      <c r="R165" s="7" t="s">
        <v>72</v>
      </c>
      <c r="S165" s="6" t="s">
        <v>270</v>
      </c>
      <c r="T165" s="6" t="s">
        <v>268</v>
      </c>
      <c r="U165" s="6" t="s">
        <v>269</v>
      </c>
      <c r="V165" s="6" t="str">
        <f t="shared" si="55"/>
        <v>Đại Đồng  -  Tiên Du  -  Bắc Ninh</v>
      </c>
      <c r="W165" s="6" t="s">
        <v>51</v>
      </c>
      <c r="X165" s="6" t="s">
        <v>65</v>
      </c>
      <c r="Y165" s="4">
        <f t="shared" si="45"/>
        <v>30</v>
      </c>
      <c r="Z165" s="7" t="str">
        <f t="shared" si="46"/>
        <v>Từ 24 - 36 tháng</v>
      </c>
      <c r="AA165" s="5">
        <v>42581</v>
      </c>
      <c r="AB165" s="4" t="s">
        <v>66</v>
      </c>
      <c r="AC165" s="8">
        <f t="shared" si="47"/>
        <v>42640</v>
      </c>
      <c r="AD165" s="5" t="s">
        <v>53</v>
      </c>
      <c r="AE165" s="4">
        <v>1</v>
      </c>
      <c r="AF165" s="7" t="str">
        <f t="shared" si="48"/>
        <v>12 tháng</v>
      </c>
      <c r="AG165" s="5">
        <f t="shared" si="49"/>
        <v>42641</v>
      </c>
      <c r="AH165" s="5">
        <f t="shared" si="50"/>
        <v>43005</v>
      </c>
      <c r="AI165" s="9">
        <v>1</v>
      </c>
      <c r="AJ165" s="7" t="str">
        <f t="shared" si="51"/>
        <v>12 tháng</v>
      </c>
      <c r="AK165" s="5">
        <f t="shared" si="39"/>
        <v>43006</v>
      </c>
      <c r="AL165" s="5">
        <f t="shared" si="52"/>
        <v>43370</v>
      </c>
      <c r="AM165" s="5">
        <f t="shared" si="56"/>
        <v>43371</v>
      </c>
      <c r="AN165" s="7" t="str">
        <f t="shared" si="53"/>
        <v>Không xác định</v>
      </c>
      <c r="AO165" s="5"/>
      <c r="AP165" s="7"/>
      <c r="AQ165" s="16"/>
    </row>
    <row r="166" spans="1:43" ht="14.5" x14ac:dyDescent="0.35">
      <c r="A166" s="12">
        <f>IF(E166="","",SUBTOTAL(3,$B$2:B166))</f>
        <v>165</v>
      </c>
      <c r="B166" s="5">
        <v>43524</v>
      </c>
      <c r="C166" s="4" t="s">
        <v>45</v>
      </c>
      <c r="D166" s="4">
        <v>1049</v>
      </c>
      <c r="E166" s="6" t="s">
        <v>132</v>
      </c>
      <c r="F166" s="6" t="s">
        <v>102</v>
      </c>
      <c r="G166" s="7" t="s">
        <v>104</v>
      </c>
      <c r="H166" s="6" t="s">
        <v>105</v>
      </c>
      <c r="I166" s="4">
        <v>29</v>
      </c>
      <c r="J166" s="4">
        <v>1</v>
      </c>
      <c r="K166" s="4">
        <v>1994</v>
      </c>
      <c r="L166" s="6">
        <f t="shared" si="41"/>
        <v>34363</v>
      </c>
      <c r="M166" s="4">
        <f t="shared" si="54"/>
        <v>25</v>
      </c>
      <c r="N166" s="6" t="str">
        <f t="shared" si="42"/>
        <v>&lt;30</v>
      </c>
      <c r="O166" s="4">
        <v>2</v>
      </c>
      <c r="P166" s="6" t="str">
        <f t="shared" si="43"/>
        <v>Nữ</v>
      </c>
      <c r="Q166" s="6" t="str">
        <f t="shared" si="44"/>
        <v>Bà</v>
      </c>
      <c r="R166" s="7" t="s">
        <v>50</v>
      </c>
      <c r="S166" s="6" t="s">
        <v>315</v>
      </c>
      <c r="T166" s="6" t="s">
        <v>260</v>
      </c>
      <c r="U166" s="6" t="s">
        <v>255</v>
      </c>
      <c r="V166" s="6" t="str">
        <f t="shared" si="55"/>
        <v>Dương Hưu  -  Sơn Động  -  Bắc Giang</v>
      </c>
      <c r="W166" s="6" t="s">
        <v>51</v>
      </c>
      <c r="X166" s="6" t="s">
        <v>106</v>
      </c>
      <c r="Y166" s="4">
        <f t="shared" si="45"/>
        <v>30</v>
      </c>
      <c r="Z166" s="7" t="str">
        <f t="shared" si="46"/>
        <v>Từ 24 - 36 tháng</v>
      </c>
      <c r="AA166" s="5">
        <v>42584</v>
      </c>
      <c r="AB166" s="4" t="s">
        <v>66</v>
      </c>
      <c r="AC166" s="8">
        <f t="shared" si="47"/>
        <v>42643</v>
      </c>
      <c r="AD166" s="5" t="s">
        <v>53</v>
      </c>
      <c r="AE166" s="4">
        <v>1</v>
      </c>
      <c r="AF166" s="7" t="str">
        <f t="shared" si="48"/>
        <v>12 tháng</v>
      </c>
      <c r="AG166" s="5">
        <f t="shared" si="49"/>
        <v>42644</v>
      </c>
      <c r="AH166" s="5">
        <f t="shared" si="50"/>
        <v>43008</v>
      </c>
      <c r="AI166" s="9">
        <v>3</v>
      </c>
      <c r="AJ166" s="7" t="str">
        <f t="shared" si="51"/>
        <v>36 tháng</v>
      </c>
      <c r="AK166" s="5">
        <f t="shared" si="39"/>
        <v>43009</v>
      </c>
      <c r="AL166" s="5">
        <f t="shared" si="52"/>
        <v>44104</v>
      </c>
      <c r="AM166" s="5" t="str">
        <f t="shared" si="56"/>
        <v/>
      </c>
      <c r="AN166" s="7" t="str">
        <f t="shared" si="53"/>
        <v>36 tháng</v>
      </c>
      <c r="AO166" s="5"/>
      <c r="AP166" s="7"/>
      <c r="AQ166" s="16"/>
    </row>
    <row r="167" spans="1:43" ht="14.5" x14ac:dyDescent="0.35">
      <c r="A167" s="12">
        <f>IF(E167="","",SUBTOTAL(3,$B$2:B167))</f>
        <v>166</v>
      </c>
      <c r="B167" s="5">
        <v>43524</v>
      </c>
      <c r="C167" s="4" t="s">
        <v>45</v>
      </c>
      <c r="D167" s="4">
        <v>1050</v>
      </c>
      <c r="E167" s="6" t="s">
        <v>133</v>
      </c>
      <c r="F167" s="6" t="s">
        <v>96</v>
      </c>
      <c r="G167" s="7" t="s">
        <v>104</v>
      </c>
      <c r="H167" s="6" t="s">
        <v>134</v>
      </c>
      <c r="I167" s="4">
        <v>2</v>
      </c>
      <c r="J167" s="4">
        <v>4</v>
      </c>
      <c r="K167" s="4">
        <v>1990</v>
      </c>
      <c r="L167" s="6">
        <f t="shared" si="41"/>
        <v>32965</v>
      </c>
      <c r="M167" s="4">
        <f t="shared" si="54"/>
        <v>28</v>
      </c>
      <c r="N167" s="6" t="str">
        <f t="shared" si="42"/>
        <v>&lt;30</v>
      </c>
      <c r="O167" s="4">
        <v>2</v>
      </c>
      <c r="P167" s="6" t="str">
        <f t="shared" si="43"/>
        <v>Nữ</v>
      </c>
      <c r="Q167" s="6" t="str">
        <f t="shared" si="44"/>
        <v>Bà</v>
      </c>
      <c r="R167" s="7" t="s">
        <v>50</v>
      </c>
      <c r="S167" s="6" t="s">
        <v>316</v>
      </c>
      <c r="T167" s="6" t="s">
        <v>317</v>
      </c>
      <c r="U167" s="6" t="s">
        <v>280</v>
      </c>
      <c r="V167" s="6" t="str">
        <f t="shared" si="55"/>
        <v>Thiện Thuật  -  Bình Gia  -  Lạng Sơn</v>
      </c>
      <c r="W167" s="6" t="s">
        <v>51</v>
      </c>
      <c r="X167" s="6" t="s">
        <v>65</v>
      </c>
      <c r="Y167" s="4">
        <f t="shared" si="45"/>
        <v>30</v>
      </c>
      <c r="Z167" s="7" t="str">
        <f t="shared" si="46"/>
        <v>Từ 24 - 36 tháng</v>
      </c>
      <c r="AA167" s="5">
        <v>42590</v>
      </c>
      <c r="AB167" s="4" t="s">
        <v>66</v>
      </c>
      <c r="AC167" s="8">
        <f t="shared" si="47"/>
        <v>42649</v>
      </c>
      <c r="AD167" s="5" t="s">
        <v>53</v>
      </c>
      <c r="AE167" s="4">
        <v>1</v>
      </c>
      <c r="AF167" s="7" t="str">
        <f t="shared" si="48"/>
        <v>12 tháng</v>
      </c>
      <c r="AG167" s="5">
        <f t="shared" si="49"/>
        <v>42650</v>
      </c>
      <c r="AH167" s="5">
        <f t="shared" si="50"/>
        <v>43014</v>
      </c>
      <c r="AI167" s="9">
        <v>1</v>
      </c>
      <c r="AJ167" s="7" t="str">
        <f t="shared" si="51"/>
        <v>12 tháng</v>
      </c>
      <c r="AK167" s="5">
        <f t="shared" si="39"/>
        <v>43015</v>
      </c>
      <c r="AL167" s="5">
        <f t="shared" si="52"/>
        <v>43379</v>
      </c>
      <c r="AM167" s="5">
        <f t="shared" si="56"/>
        <v>43380</v>
      </c>
      <c r="AN167" s="7" t="str">
        <f t="shared" si="53"/>
        <v>Không xác định</v>
      </c>
      <c r="AO167" s="5"/>
      <c r="AP167" s="7"/>
      <c r="AQ167" s="16"/>
    </row>
    <row r="168" spans="1:43" ht="14.5" x14ac:dyDescent="0.35">
      <c r="A168" s="12">
        <f>IF(E168="","",SUBTOTAL(3,$B$2:B168))</f>
        <v>167</v>
      </c>
      <c r="B168" s="5">
        <v>43524</v>
      </c>
      <c r="C168" s="4" t="s">
        <v>45</v>
      </c>
      <c r="D168" s="4">
        <v>1051</v>
      </c>
      <c r="E168" s="6" t="s">
        <v>135</v>
      </c>
      <c r="F168" s="6" t="s">
        <v>82</v>
      </c>
      <c r="G168" s="7" t="s">
        <v>61</v>
      </c>
      <c r="H168" s="6" t="s">
        <v>62</v>
      </c>
      <c r="I168" s="4">
        <v>14</v>
      </c>
      <c r="J168" s="4">
        <v>4</v>
      </c>
      <c r="K168" s="4">
        <v>1989</v>
      </c>
      <c r="L168" s="6">
        <f t="shared" si="41"/>
        <v>32612</v>
      </c>
      <c r="M168" s="4">
        <f t="shared" si="54"/>
        <v>29</v>
      </c>
      <c r="N168" s="6" t="str">
        <f t="shared" si="42"/>
        <v>&lt;30</v>
      </c>
      <c r="O168" s="4">
        <v>1</v>
      </c>
      <c r="P168" s="6" t="str">
        <f t="shared" si="43"/>
        <v>Nam</v>
      </c>
      <c r="Q168" s="6" t="str">
        <f t="shared" si="44"/>
        <v>Ông</v>
      </c>
      <c r="R168" s="7" t="s">
        <v>50</v>
      </c>
      <c r="S168" s="6" t="s">
        <v>318</v>
      </c>
      <c r="T168" s="6" t="s">
        <v>319</v>
      </c>
      <c r="U168" s="6" t="s">
        <v>269</v>
      </c>
      <c r="V168" s="6" t="str">
        <f t="shared" si="55"/>
        <v>Hồ  -  Thuận Thành  -  Bắc Ninh</v>
      </c>
      <c r="W168" s="6" t="s">
        <v>51</v>
      </c>
      <c r="X168" s="6" t="s">
        <v>65</v>
      </c>
      <c r="Y168" s="4">
        <f t="shared" si="45"/>
        <v>30</v>
      </c>
      <c r="Z168" s="7" t="str">
        <f t="shared" si="46"/>
        <v>Từ 24 - 36 tháng</v>
      </c>
      <c r="AA168" s="5">
        <v>42600</v>
      </c>
      <c r="AB168" s="4" t="s">
        <v>66</v>
      </c>
      <c r="AC168" s="8">
        <f t="shared" si="47"/>
        <v>42659</v>
      </c>
      <c r="AD168" s="5" t="s">
        <v>53</v>
      </c>
      <c r="AE168" s="4">
        <v>1</v>
      </c>
      <c r="AF168" s="7" t="str">
        <f t="shared" si="48"/>
        <v>12 tháng</v>
      </c>
      <c r="AG168" s="5">
        <f t="shared" si="49"/>
        <v>42660</v>
      </c>
      <c r="AH168" s="5">
        <f t="shared" si="50"/>
        <v>43024</v>
      </c>
      <c r="AI168" s="9">
        <v>1</v>
      </c>
      <c r="AJ168" s="7" t="str">
        <f t="shared" si="51"/>
        <v>12 tháng</v>
      </c>
      <c r="AK168" s="5">
        <f t="shared" si="39"/>
        <v>43025</v>
      </c>
      <c r="AL168" s="5">
        <f t="shared" si="52"/>
        <v>43389</v>
      </c>
      <c r="AM168" s="5">
        <f t="shared" si="56"/>
        <v>43390</v>
      </c>
      <c r="AN168" s="7" t="str">
        <f t="shared" si="53"/>
        <v>Không xác định</v>
      </c>
      <c r="AO168" s="5"/>
      <c r="AP168" s="7"/>
      <c r="AQ168" s="16"/>
    </row>
    <row r="169" spans="1:43" ht="14.5" x14ac:dyDescent="0.35">
      <c r="A169" s="12">
        <f>IF(E169="","",SUBTOTAL(3,$B$2:B169))</f>
        <v>168</v>
      </c>
      <c r="B169" s="5">
        <v>43524</v>
      </c>
      <c r="C169" s="4" t="s">
        <v>45</v>
      </c>
      <c r="D169" s="4">
        <v>1052</v>
      </c>
      <c r="E169" s="6" t="s">
        <v>136</v>
      </c>
      <c r="F169" s="6" t="s">
        <v>47</v>
      </c>
      <c r="G169" s="7" t="s">
        <v>93</v>
      </c>
      <c r="H169" s="6" t="s">
        <v>94</v>
      </c>
      <c r="I169" s="4">
        <v>2</v>
      </c>
      <c r="J169" s="4">
        <v>4</v>
      </c>
      <c r="K169" s="4">
        <v>1990</v>
      </c>
      <c r="L169" s="6">
        <f t="shared" si="41"/>
        <v>32965</v>
      </c>
      <c r="M169" s="4">
        <f t="shared" si="54"/>
        <v>28</v>
      </c>
      <c r="N169" s="6" t="str">
        <f t="shared" si="42"/>
        <v>&lt;30</v>
      </c>
      <c r="O169" s="4">
        <v>2</v>
      </c>
      <c r="P169" s="6" t="str">
        <f t="shared" si="43"/>
        <v>Nữ</v>
      </c>
      <c r="Q169" s="6" t="str">
        <f t="shared" si="44"/>
        <v>Bà</v>
      </c>
      <c r="R169" s="7" t="s">
        <v>72</v>
      </c>
      <c r="S169" s="6" t="s">
        <v>320</v>
      </c>
      <c r="T169" s="6" t="s">
        <v>321</v>
      </c>
      <c r="U169" s="6" t="s">
        <v>266</v>
      </c>
      <c r="V169" s="6" t="str">
        <f t="shared" si="55"/>
        <v>Xuân Tiên  -  Chương Mỹ  -  Hà Nội</v>
      </c>
      <c r="W169" s="6" t="s">
        <v>51</v>
      </c>
      <c r="X169" s="6" t="s">
        <v>65</v>
      </c>
      <c r="Y169" s="4">
        <f t="shared" si="45"/>
        <v>30</v>
      </c>
      <c r="Z169" s="7" t="str">
        <f t="shared" si="46"/>
        <v>Từ 24 - 36 tháng</v>
      </c>
      <c r="AA169" s="5">
        <v>42609</v>
      </c>
      <c r="AB169" s="4">
        <v>0</v>
      </c>
      <c r="AC169" s="8">
        <f t="shared" si="47"/>
        <v>42609</v>
      </c>
      <c r="AD169" s="5" t="s">
        <v>53</v>
      </c>
      <c r="AE169" s="4">
        <v>3</v>
      </c>
      <c r="AF169" s="7" t="str">
        <f t="shared" si="48"/>
        <v>36 tháng</v>
      </c>
      <c r="AG169" s="5">
        <f t="shared" si="49"/>
        <v>42609</v>
      </c>
      <c r="AH169" s="5">
        <f t="shared" si="50"/>
        <v>43703</v>
      </c>
      <c r="AI169" s="9"/>
      <c r="AJ169" s="7" t="str">
        <f t="shared" si="51"/>
        <v/>
      </c>
      <c r="AK169" s="5" t="str">
        <f t="shared" si="39"/>
        <v/>
      </c>
      <c r="AL169" s="5" t="str">
        <f t="shared" si="52"/>
        <v/>
      </c>
      <c r="AM169" s="5" t="str">
        <f t="shared" si="56"/>
        <v/>
      </c>
      <c r="AN169" s="7" t="str">
        <f t="shared" si="53"/>
        <v>36 tháng</v>
      </c>
      <c r="AO169" s="5"/>
      <c r="AP169" s="7"/>
      <c r="AQ169" s="16"/>
    </row>
    <row r="170" spans="1:43" ht="14.5" x14ac:dyDescent="0.35">
      <c r="A170" s="12">
        <f>IF(E170="","",SUBTOTAL(3,$B$2:B170))</f>
        <v>169</v>
      </c>
      <c r="B170" s="5">
        <v>43524</v>
      </c>
      <c r="C170" s="4" t="s">
        <v>45</v>
      </c>
      <c r="D170" s="4">
        <v>1054</v>
      </c>
      <c r="E170" s="6" t="s">
        <v>137</v>
      </c>
      <c r="F170" s="6" t="s">
        <v>47</v>
      </c>
      <c r="G170" s="7" t="s">
        <v>87</v>
      </c>
      <c r="H170" s="6" t="s">
        <v>87</v>
      </c>
      <c r="I170" s="4">
        <v>28</v>
      </c>
      <c r="J170" s="4">
        <v>9</v>
      </c>
      <c r="K170" s="4">
        <v>1989</v>
      </c>
      <c r="L170" s="6">
        <f t="shared" si="41"/>
        <v>32779</v>
      </c>
      <c r="M170" s="4">
        <f t="shared" si="54"/>
        <v>29</v>
      </c>
      <c r="N170" s="6" t="str">
        <f t="shared" si="42"/>
        <v>&lt;30</v>
      </c>
      <c r="O170" s="4">
        <v>1</v>
      </c>
      <c r="P170" s="6" t="str">
        <f t="shared" si="43"/>
        <v>Nam</v>
      </c>
      <c r="Q170" s="6" t="str">
        <f t="shared" si="44"/>
        <v>Ông</v>
      </c>
      <c r="R170" s="7" t="s">
        <v>72</v>
      </c>
      <c r="S170" s="6" t="s">
        <v>270</v>
      </c>
      <c r="T170" s="6" t="s">
        <v>268</v>
      </c>
      <c r="U170" s="6" t="s">
        <v>269</v>
      </c>
      <c r="V170" s="6" t="str">
        <f t="shared" si="55"/>
        <v>Đại Đồng  -  Tiên Du  -  Bắc Ninh</v>
      </c>
      <c r="W170" s="6" t="s">
        <v>51</v>
      </c>
      <c r="X170" s="6" t="s">
        <v>65</v>
      </c>
      <c r="Y170" s="4">
        <f t="shared" si="45"/>
        <v>29</v>
      </c>
      <c r="Z170" s="7" t="str">
        <f t="shared" si="46"/>
        <v>Từ 24 - 36 tháng</v>
      </c>
      <c r="AA170" s="5">
        <v>42628</v>
      </c>
      <c r="AB170" s="4" t="s">
        <v>66</v>
      </c>
      <c r="AC170" s="8">
        <f t="shared" si="47"/>
        <v>42687</v>
      </c>
      <c r="AD170" s="5" t="s">
        <v>53</v>
      </c>
      <c r="AE170" s="4">
        <v>3</v>
      </c>
      <c r="AF170" s="7" t="str">
        <f t="shared" si="48"/>
        <v>36 tháng</v>
      </c>
      <c r="AG170" s="5">
        <f t="shared" si="49"/>
        <v>42688</v>
      </c>
      <c r="AH170" s="5">
        <f t="shared" si="50"/>
        <v>43782</v>
      </c>
      <c r="AI170" s="9"/>
      <c r="AJ170" s="7" t="str">
        <f t="shared" si="51"/>
        <v/>
      </c>
      <c r="AK170" s="5" t="str">
        <f t="shared" si="39"/>
        <v/>
      </c>
      <c r="AL170" s="5" t="str">
        <f t="shared" si="52"/>
        <v/>
      </c>
      <c r="AM170" s="5" t="str">
        <f t="shared" si="56"/>
        <v/>
      </c>
      <c r="AN170" s="7" t="str">
        <f t="shared" si="53"/>
        <v>36 tháng</v>
      </c>
      <c r="AO170" s="5"/>
      <c r="AP170" s="7"/>
      <c r="AQ170" s="16"/>
    </row>
    <row r="171" spans="1:43" ht="14.5" x14ac:dyDescent="0.35">
      <c r="A171" s="12">
        <f>IF(E171="","",SUBTOTAL(3,$B$2:B171))</f>
        <v>170</v>
      </c>
      <c r="B171" s="5">
        <v>43524</v>
      </c>
      <c r="C171" s="4" t="s">
        <v>45</v>
      </c>
      <c r="D171" s="4">
        <v>1056</v>
      </c>
      <c r="E171" s="6" t="s">
        <v>138</v>
      </c>
      <c r="F171" s="6" t="s">
        <v>47</v>
      </c>
      <c r="G171" s="7" t="s">
        <v>76</v>
      </c>
      <c r="H171" s="6" t="s">
        <v>139</v>
      </c>
      <c r="I171" s="4">
        <v>25</v>
      </c>
      <c r="J171" s="4">
        <v>3</v>
      </c>
      <c r="K171" s="4">
        <v>1978</v>
      </c>
      <c r="L171" s="6">
        <f t="shared" si="41"/>
        <v>28574</v>
      </c>
      <c r="M171" s="4">
        <f t="shared" si="54"/>
        <v>40</v>
      </c>
      <c r="N171" s="6" t="str">
        <f t="shared" si="42"/>
        <v>30 - 45</v>
      </c>
      <c r="O171" s="4">
        <v>2</v>
      </c>
      <c r="P171" s="6" t="str">
        <f t="shared" si="43"/>
        <v>Nữ</v>
      </c>
      <c r="Q171" s="6" t="str">
        <f t="shared" si="44"/>
        <v>Bà</v>
      </c>
      <c r="R171" s="7" t="s">
        <v>63</v>
      </c>
      <c r="S171" s="6" t="s">
        <v>322</v>
      </c>
      <c r="T171" s="6" t="s">
        <v>274</v>
      </c>
      <c r="U171" s="6" t="s">
        <v>266</v>
      </c>
      <c r="V171" s="6" t="str">
        <f t="shared" si="55"/>
        <v>Dục Tú  -  Đông Anh  -  Hà Nội</v>
      </c>
      <c r="W171" s="6" t="s">
        <v>51</v>
      </c>
      <c r="X171" s="6" t="s">
        <v>65</v>
      </c>
      <c r="Y171" s="4">
        <f t="shared" si="45"/>
        <v>28</v>
      </c>
      <c r="Z171" s="7" t="str">
        <f t="shared" si="46"/>
        <v>Từ 24 - 36 tháng</v>
      </c>
      <c r="AA171" s="5">
        <v>42643</v>
      </c>
      <c r="AB171" s="4" t="s">
        <v>117</v>
      </c>
      <c r="AC171" s="8">
        <f t="shared" si="47"/>
        <v>42672</v>
      </c>
      <c r="AD171" s="5" t="s">
        <v>53</v>
      </c>
      <c r="AE171" s="4">
        <v>2</v>
      </c>
      <c r="AF171" s="7" t="str">
        <f t="shared" si="48"/>
        <v>24 tháng</v>
      </c>
      <c r="AG171" s="5">
        <f t="shared" si="49"/>
        <v>42673</v>
      </c>
      <c r="AH171" s="5">
        <f t="shared" si="50"/>
        <v>43402</v>
      </c>
      <c r="AI171" s="9">
        <v>1</v>
      </c>
      <c r="AJ171" s="7" t="str">
        <f t="shared" si="51"/>
        <v>12 tháng</v>
      </c>
      <c r="AK171" s="5">
        <f t="shared" si="39"/>
        <v>43403</v>
      </c>
      <c r="AL171" s="5">
        <f t="shared" si="52"/>
        <v>43767</v>
      </c>
      <c r="AM171" s="5" t="str">
        <f t="shared" si="56"/>
        <v/>
      </c>
      <c r="AN171" s="7" t="str">
        <f t="shared" si="53"/>
        <v>12 tháng</v>
      </c>
      <c r="AO171" s="5">
        <v>43512</v>
      </c>
      <c r="AP171" s="7" t="s">
        <v>149</v>
      </c>
      <c r="AQ171" s="16"/>
    </row>
    <row r="172" spans="1:43" ht="14.5" x14ac:dyDescent="0.35">
      <c r="A172" s="12">
        <f>IF(E172="","",SUBTOTAL(3,$B$2:B172))</f>
        <v>171</v>
      </c>
      <c r="B172" s="5">
        <v>43524</v>
      </c>
      <c r="C172" s="4" t="s">
        <v>45</v>
      </c>
      <c r="D172" s="4">
        <v>1057</v>
      </c>
      <c r="E172" s="6" t="s">
        <v>140</v>
      </c>
      <c r="F172" s="6" t="s">
        <v>47</v>
      </c>
      <c r="G172" s="7" t="s">
        <v>76</v>
      </c>
      <c r="H172" s="6" t="s">
        <v>141</v>
      </c>
      <c r="I172" s="4">
        <v>9</v>
      </c>
      <c r="J172" s="4">
        <v>5</v>
      </c>
      <c r="K172" s="4">
        <v>1987</v>
      </c>
      <c r="L172" s="6">
        <f t="shared" si="41"/>
        <v>31906</v>
      </c>
      <c r="M172" s="4">
        <f t="shared" si="54"/>
        <v>31</v>
      </c>
      <c r="N172" s="6" t="str">
        <f t="shared" si="42"/>
        <v>30 - 45</v>
      </c>
      <c r="O172" s="4">
        <v>1</v>
      </c>
      <c r="P172" s="6" t="str">
        <f t="shared" si="43"/>
        <v>Nam</v>
      </c>
      <c r="Q172" s="6" t="str">
        <f t="shared" si="44"/>
        <v>Ông</v>
      </c>
      <c r="R172" s="7" t="s">
        <v>50</v>
      </c>
      <c r="S172" s="6" t="s">
        <v>264</v>
      </c>
      <c r="T172" s="6" t="s">
        <v>265</v>
      </c>
      <c r="U172" s="6" t="s">
        <v>266</v>
      </c>
      <c r="V172" s="6" t="str">
        <f t="shared" si="55"/>
        <v>Xuân Thu  -  Sóc Sơn  -  Hà Nội</v>
      </c>
      <c r="W172" s="6" t="s">
        <v>51</v>
      </c>
      <c r="X172" s="6" t="s">
        <v>65</v>
      </c>
      <c r="Y172" s="4">
        <f t="shared" si="45"/>
        <v>28</v>
      </c>
      <c r="Z172" s="7" t="str">
        <f t="shared" si="46"/>
        <v>Từ 24 - 36 tháng</v>
      </c>
      <c r="AA172" s="5">
        <v>42649</v>
      </c>
      <c r="AB172" s="4" t="s">
        <v>66</v>
      </c>
      <c r="AC172" s="8">
        <f t="shared" si="47"/>
        <v>42708</v>
      </c>
      <c r="AD172" s="5" t="s">
        <v>53</v>
      </c>
      <c r="AE172" s="4">
        <v>1</v>
      </c>
      <c r="AF172" s="7" t="str">
        <f t="shared" si="48"/>
        <v>12 tháng</v>
      </c>
      <c r="AG172" s="5">
        <f t="shared" si="49"/>
        <v>42709</v>
      </c>
      <c r="AH172" s="5">
        <f t="shared" si="50"/>
        <v>43073</v>
      </c>
      <c r="AI172" s="9">
        <v>1</v>
      </c>
      <c r="AJ172" s="7" t="str">
        <f t="shared" si="51"/>
        <v>12 tháng</v>
      </c>
      <c r="AK172" s="5">
        <f t="shared" si="39"/>
        <v>43074</v>
      </c>
      <c r="AL172" s="5">
        <f t="shared" si="52"/>
        <v>43438</v>
      </c>
      <c r="AM172" s="5">
        <f t="shared" si="56"/>
        <v>43439</v>
      </c>
      <c r="AN172" s="7" t="str">
        <f t="shared" si="53"/>
        <v>Không xác định</v>
      </c>
      <c r="AO172" s="5"/>
      <c r="AP172" s="7"/>
      <c r="AQ172" s="16"/>
    </row>
    <row r="173" spans="1:43" ht="14.5" x14ac:dyDescent="0.35">
      <c r="A173" s="12">
        <f>IF(E173="","",SUBTOTAL(3,$B$2:B173))</f>
        <v>172</v>
      </c>
      <c r="B173" s="5">
        <v>43524</v>
      </c>
      <c r="C173" s="4" t="s">
        <v>45</v>
      </c>
      <c r="D173" s="4">
        <v>1058</v>
      </c>
      <c r="E173" s="6" t="s">
        <v>142</v>
      </c>
      <c r="F173" s="6" t="s">
        <v>112</v>
      </c>
      <c r="G173" s="7" t="s">
        <v>61</v>
      </c>
      <c r="H173" s="6" t="s">
        <v>62</v>
      </c>
      <c r="I173" s="4">
        <v>20</v>
      </c>
      <c r="J173" s="4">
        <v>8</v>
      </c>
      <c r="K173" s="4">
        <v>1989</v>
      </c>
      <c r="L173" s="6">
        <f t="shared" si="41"/>
        <v>32740</v>
      </c>
      <c r="M173" s="4">
        <f t="shared" si="54"/>
        <v>29</v>
      </c>
      <c r="N173" s="6" t="str">
        <f t="shared" si="42"/>
        <v>&lt;30</v>
      </c>
      <c r="O173" s="4">
        <v>1</v>
      </c>
      <c r="P173" s="6" t="str">
        <f t="shared" si="43"/>
        <v>Nam</v>
      </c>
      <c r="Q173" s="6" t="str">
        <f t="shared" si="44"/>
        <v>Ông</v>
      </c>
      <c r="R173" s="7" t="s">
        <v>50</v>
      </c>
      <c r="S173" s="6" t="s">
        <v>273</v>
      </c>
      <c r="T173" s="6" t="s">
        <v>274</v>
      </c>
      <c r="U173" s="6" t="s">
        <v>266</v>
      </c>
      <c r="V173" s="6" t="str">
        <f t="shared" si="55"/>
        <v>Liên Hà  -  Đông Anh  -  Hà Nội</v>
      </c>
      <c r="W173" s="6" t="s">
        <v>51</v>
      </c>
      <c r="X173" s="6" t="s">
        <v>65</v>
      </c>
      <c r="Y173" s="4">
        <f t="shared" si="45"/>
        <v>28</v>
      </c>
      <c r="Z173" s="7" t="str">
        <f t="shared" si="46"/>
        <v>Từ 24 - 36 tháng</v>
      </c>
      <c r="AA173" s="5">
        <v>42663</v>
      </c>
      <c r="AB173" s="4" t="s">
        <v>66</v>
      </c>
      <c r="AC173" s="8">
        <f t="shared" si="47"/>
        <v>42722</v>
      </c>
      <c r="AD173" s="5" t="s">
        <v>53</v>
      </c>
      <c r="AE173" s="4">
        <v>1</v>
      </c>
      <c r="AF173" s="7" t="str">
        <f t="shared" si="48"/>
        <v>12 tháng</v>
      </c>
      <c r="AG173" s="5">
        <f t="shared" si="49"/>
        <v>42723</v>
      </c>
      <c r="AH173" s="5">
        <f t="shared" si="50"/>
        <v>43087</v>
      </c>
      <c r="AI173" s="9">
        <v>1</v>
      </c>
      <c r="AJ173" s="7" t="str">
        <f t="shared" si="51"/>
        <v>12 tháng</v>
      </c>
      <c r="AK173" s="5">
        <f t="shared" si="39"/>
        <v>43088</v>
      </c>
      <c r="AL173" s="5">
        <f t="shared" si="52"/>
        <v>43452</v>
      </c>
      <c r="AM173" s="5">
        <f t="shared" si="56"/>
        <v>43453</v>
      </c>
      <c r="AN173" s="7" t="str">
        <f t="shared" si="53"/>
        <v>Không xác định</v>
      </c>
      <c r="AO173" s="5"/>
      <c r="AP173" s="7"/>
      <c r="AQ173" s="16"/>
    </row>
    <row r="174" spans="1:43" ht="14.5" x14ac:dyDescent="0.35">
      <c r="A174" s="12">
        <f>IF(E174="","",SUBTOTAL(3,$B$2:B174))</f>
        <v>173</v>
      </c>
      <c r="B174" s="5">
        <v>43524</v>
      </c>
      <c r="C174" s="4" t="s">
        <v>45</v>
      </c>
      <c r="D174" s="4">
        <v>1059</v>
      </c>
      <c r="E174" s="6" t="s">
        <v>143</v>
      </c>
      <c r="F174" s="6" t="s">
        <v>47</v>
      </c>
      <c r="G174" s="7" t="s">
        <v>76</v>
      </c>
      <c r="H174" s="6" t="s">
        <v>144</v>
      </c>
      <c r="I174" s="4">
        <v>25</v>
      </c>
      <c r="J174" s="4">
        <v>12</v>
      </c>
      <c r="K174" s="4">
        <v>1989</v>
      </c>
      <c r="L174" s="6">
        <f t="shared" si="41"/>
        <v>32867</v>
      </c>
      <c r="M174" s="4">
        <f t="shared" si="54"/>
        <v>29</v>
      </c>
      <c r="N174" s="6" t="str">
        <f t="shared" si="42"/>
        <v>&lt;30</v>
      </c>
      <c r="O174" s="4">
        <v>1</v>
      </c>
      <c r="P174" s="6" t="str">
        <f t="shared" si="43"/>
        <v>Nam</v>
      </c>
      <c r="Q174" s="6" t="str">
        <f t="shared" si="44"/>
        <v>Ông</v>
      </c>
      <c r="R174" s="7" t="s">
        <v>72</v>
      </c>
      <c r="S174" s="6" t="s">
        <v>323</v>
      </c>
      <c r="T174" s="6" t="s">
        <v>324</v>
      </c>
      <c r="U174" s="6" t="s">
        <v>280</v>
      </c>
      <c r="V174" s="6" t="str">
        <f t="shared" si="55"/>
        <v>Hòa Bình  -  Hữu Lũng  -  Lạng Sơn</v>
      </c>
      <c r="W174" s="6" t="s">
        <v>145</v>
      </c>
      <c r="X174" s="6" t="s">
        <v>65</v>
      </c>
      <c r="Y174" s="4">
        <f t="shared" si="45"/>
        <v>27</v>
      </c>
      <c r="Z174" s="7" t="str">
        <f t="shared" si="46"/>
        <v>Từ 24 - 36 tháng</v>
      </c>
      <c r="AA174" s="5">
        <v>42672</v>
      </c>
      <c r="AB174" s="4" t="s">
        <v>66</v>
      </c>
      <c r="AC174" s="8">
        <f t="shared" si="47"/>
        <v>42731</v>
      </c>
      <c r="AD174" s="5" t="s">
        <v>53</v>
      </c>
      <c r="AE174" s="4">
        <v>1</v>
      </c>
      <c r="AF174" s="7" t="str">
        <f t="shared" si="48"/>
        <v>12 tháng</v>
      </c>
      <c r="AG174" s="5">
        <f t="shared" si="49"/>
        <v>42732</v>
      </c>
      <c r="AH174" s="5">
        <f t="shared" si="50"/>
        <v>43096</v>
      </c>
      <c r="AI174" s="9">
        <v>1</v>
      </c>
      <c r="AJ174" s="7" t="str">
        <f t="shared" si="51"/>
        <v>12 tháng</v>
      </c>
      <c r="AK174" s="5">
        <f t="shared" si="39"/>
        <v>43097</v>
      </c>
      <c r="AL174" s="5">
        <f t="shared" si="52"/>
        <v>43461</v>
      </c>
      <c r="AM174" s="5">
        <f t="shared" si="56"/>
        <v>43462</v>
      </c>
      <c r="AN174" s="7" t="str">
        <f t="shared" si="53"/>
        <v>Không xác định</v>
      </c>
      <c r="AO174" s="5"/>
      <c r="AP174" s="7"/>
      <c r="AQ174" s="16"/>
    </row>
    <row r="175" spans="1:43" ht="14.5" x14ac:dyDescent="0.35">
      <c r="A175" s="12">
        <f>IF(E175="","",SUBTOTAL(3,$B$2:B175))</f>
        <v>174</v>
      </c>
      <c r="B175" s="5">
        <v>43524</v>
      </c>
      <c r="C175" s="4" t="s">
        <v>45</v>
      </c>
      <c r="D175" s="4">
        <v>1060</v>
      </c>
      <c r="E175" s="6" t="s">
        <v>146</v>
      </c>
      <c r="F175" s="6" t="s">
        <v>96</v>
      </c>
      <c r="G175" s="7" t="s">
        <v>104</v>
      </c>
      <c r="H175" s="6" t="s">
        <v>147</v>
      </c>
      <c r="I175" s="4">
        <v>26</v>
      </c>
      <c r="J175" s="4">
        <v>8</v>
      </c>
      <c r="K175" s="4">
        <v>1990</v>
      </c>
      <c r="L175" s="6">
        <f t="shared" si="41"/>
        <v>33111</v>
      </c>
      <c r="M175" s="4">
        <f t="shared" si="54"/>
        <v>28</v>
      </c>
      <c r="N175" s="6" t="str">
        <f t="shared" si="42"/>
        <v>&lt;30</v>
      </c>
      <c r="O175" s="4">
        <v>2</v>
      </c>
      <c r="P175" s="6" t="str">
        <f t="shared" si="43"/>
        <v>Nữ</v>
      </c>
      <c r="Q175" s="6" t="str">
        <f t="shared" si="44"/>
        <v>Bà</v>
      </c>
      <c r="R175" s="7" t="s">
        <v>50</v>
      </c>
      <c r="S175" s="6" t="s">
        <v>325</v>
      </c>
      <c r="T175" s="6" t="s">
        <v>260</v>
      </c>
      <c r="U175" s="6" t="s">
        <v>255</v>
      </c>
      <c r="V175" s="6" t="str">
        <f t="shared" si="55"/>
        <v>Tuấn Mậu  -  Sơn Động  -  Bắc Giang</v>
      </c>
      <c r="W175" s="6" t="s">
        <v>51</v>
      </c>
      <c r="X175" s="6" t="s">
        <v>65</v>
      </c>
      <c r="Y175" s="4">
        <f t="shared" si="45"/>
        <v>27</v>
      </c>
      <c r="Z175" s="7" t="str">
        <f t="shared" si="46"/>
        <v>Từ 24 - 36 tháng</v>
      </c>
      <c r="AA175" s="5">
        <v>42678</v>
      </c>
      <c r="AB175" s="4" t="s">
        <v>66</v>
      </c>
      <c r="AC175" s="8">
        <f t="shared" si="47"/>
        <v>42737</v>
      </c>
      <c r="AD175" s="5" t="s">
        <v>53</v>
      </c>
      <c r="AE175" s="4">
        <v>1</v>
      </c>
      <c r="AF175" s="7" t="str">
        <f t="shared" si="48"/>
        <v>12 tháng</v>
      </c>
      <c r="AG175" s="5">
        <f t="shared" si="49"/>
        <v>42738</v>
      </c>
      <c r="AH175" s="5">
        <f t="shared" si="50"/>
        <v>43102</v>
      </c>
      <c r="AI175" s="9">
        <v>2</v>
      </c>
      <c r="AJ175" s="7" t="str">
        <f t="shared" si="51"/>
        <v>24 tháng</v>
      </c>
      <c r="AK175" s="5">
        <f t="shared" si="39"/>
        <v>43103</v>
      </c>
      <c r="AL175" s="5">
        <f t="shared" si="52"/>
        <v>43832</v>
      </c>
      <c r="AM175" s="5" t="str">
        <f t="shared" si="56"/>
        <v/>
      </c>
      <c r="AN175" s="7" t="str">
        <f t="shared" si="53"/>
        <v>24 tháng</v>
      </c>
      <c r="AO175" s="5"/>
      <c r="AP175" s="7"/>
      <c r="AQ175" s="16"/>
    </row>
    <row r="176" spans="1:43" ht="14.5" x14ac:dyDescent="0.35">
      <c r="A176" s="12">
        <f>IF(E176="","",SUBTOTAL(3,$B$2:B176))</f>
        <v>175</v>
      </c>
      <c r="B176" s="5">
        <v>43524</v>
      </c>
      <c r="C176" s="4" t="s">
        <v>45</v>
      </c>
      <c r="D176" s="4">
        <v>1061</v>
      </c>
      <c r="E176" s="6" t="s">
        <v>148</v>
      </c>
      <c r="F176" s="6" t="s">
        <v>112</v>
      </c>
      <c r="G176" s="7" t="s">
        <v>104</v>
      </c>
      <c r="H176" s="6" t="s">
        <v>147</v>
      </c>
      <c r="I176" s="4">
        <v>30</v>
      </c>
      <c r="J176" s="4">
        <v>3</v>
      </c>
      <c r="K176" s="4">
        <v>1992</v>
      </c>
      <c r="L176" s="6">
        <f t="shared" si="41"/>
        <v>33693</v>
      </c>
      <c r="M176" s="4">
        <f t="shared" si="54"/>
        <v>26</v>
      </c>
      <c r="N176" s="6" t="str">
        <f t="shared" si="42"/>
        <v>&lt;30</v>
      </c>
      <c r="O176" s="4">
        <v>1</v>
      </c>
      <c r="P176" s="6" t="str">
        <f t="shared" si="43"/>
        <v>Nam</v>
      </c>
      <c r="Q176" s="6" t="str">
        <f t="shared" si="44"/>
        <v>Ông</v>
      </c>
      <c r="R176" s="7" t="s">
        <v>50</v>
      </c>
      <c r="S176" s="6" t="s">
        <v>295</v>
      </c>
      <c r="T176" s="6" t="s">
        <v>272</v>
      </c>
      <c r="U176" s="6" t="s">
        <v>269</v>
      </c>
      <c r="V176" s="6" t="str">
        <f t="shared" si="55"/>
        <v>Tân Hồng  -  Từ Sơn  -  Bắc Ninh</v>
      </c>
      <c r="W176" s="6" t="s">
        <v>145</v>
      </c>
      <c r="X176" s="6" t="s">
        <v>65</v>
      </c>
      <c r="Y176" s="4">
        <f t="shared" si="45"/>
        <v>27</v>
      </c>
      <c r="Z176" s="7" t="str">
        <f t="shared" si="46"/>
        <v>Từ 24 - 36 tháng</v>
      </c>
      <c r="AA176" s="5">
        <v>42683</v>
      </c>
      <c r="AB176" s="4" t="s">
        <v>66</v>
      </c>
      <c r="AC176" s="8">
        <f t="shared" si="47"/>
        <v>42742</v>
      </c>
      <c r="AD176" s="5" t="s">
        <v>53</v>
      </c>
      <c r="AE176" s="4">
        <v>1</v>
      </c>
      <c r="AF176" s="7" t="str">
        <f t="shared" si="48"/>
        <v>12 tháng</v>
      </c>
      <c r="AG176" s="5">
        <f t="shared" si="49"/>
        <v>42743</v>
      </c>
      <c r="AH176" s="5">
        <f t="shared" si="50"/>
        <v>43107</v>
      </c>
      <c r="AI176" s="9">
        <v>1</v>
      </c>
      <c r="AJ176" s="7" t="str">
        <f t="shared" si="51"/>
        <v>12 tháng</v>
      </c>
      <c r="AK176" s="5">
        <f t="shared" si="39"/>
        <v>43108</v>
      </c>
      <c r="AL176" s="5">
        <f t="shared" si="52"/>
        <v>43472</v>
      </c>
      <c r="AM176" s="5">
        <f t="shared" si="56"/>
        <v>43473</v>
      </c>
      <c r="AN176" s="7" t="str">
        <f t="shared" si="53"/>
        <v>Không xác định</v>
      </c>
      <c r="AO176" s="5"/>
      <c r="AP176" s="7"/>
      <c r="AQ176" s="16"/>
    </row>
    <row r="177" spans="1:43" ht="14.5" x14ac:dyDescent="0.35">
      <c r="A177" s="12">
        <f>IF(E177="","",SUBTOTAL(3,$B$2:B177))</f>
        <v>176</v>
      </c>
      <c r="B177" s="5">
        <v>43524</v>
      </c>
      <c r="C177" s="4" t="s">
        <v>45</v>
      </c>
      <c r="D177" s="4">
        <v>1063</v>
      </c>
      <c r="E177" s="6" t="s">
        <v>150</v>
      </c>
      <c r="F177" s="6" t="s">
        <v>112</v>
      </c>
      <c r="G177" s="7" t="s">
        <v>61</v>
      </c>
      <c r="H177" s="6" t="s">
        <v>62</v>
      </c>
      <c r="I177" s="4">
        <v>7</v>
      </c>
      <c r="J177" s="4">
        <v>4</v>
      </c>
      <c r="K177" s="4">
        <v>1993</v>
      </c>
      <c r="L177" s="6">
        <f t="shared" si="41"/>
        <v>34066</v>
      </c>
      <c r="M177" s="4">
        <f t="shared" si="54"/>
        <v>25</v>
      </c>
      <c r="N177" s="6" t="str">
        <f t="shared" si="42"/>
        <v>&lt;30</v>
      </c>
      <c r="O177" s="4">
        <v>2</v>
      </c>
      <c r="P177" s="6" t="str">
        <f t="shared" si="43"/>
        <v>Nữ</v>
      </c>
      <c r="Q177" s="6" t="str">
        <f t="shared" si="44"/>
        <v>Bà</v>
      </c>
      <c r="R177" s="7" t="s">
        <v>50</v>
      </c>
      <c r="S177" s="6" t="s">
        <v>322</v>
      </c>
      <c r="T177" s="6" t="s">
        <v>274</v>
      </c>
      <c r="U177" s="6" t="s">
        <v>266</v>
      </c>
      <c r="V177" s="6" t="str">
        <f t="shared" si="55"/>
        <v>Dục Tú  -  Đông Anh  -  Hà Nội</v>
      </c>
      <c r="W177" s="6" t="s">
        <v>151</v>
      </c>
      <c r="X177" s="6" t="s">
        <v>65</v>
      </c>
      <c r="Y177" s="4">
        <f t="shared" si="45"/>
        <v>27</v>
      </c>
      <c r="Z177" s="7" t="str">
        <f t="shared" si="46"/>
        <v>Từ 24 - 36 tháng</v>
      </c>
      <c r="AA177" s="5">
        <v>42694</v>
      </c>
      <c r="AB177" s="4" t="s">
        <v>66</v>
      </c>
      <c r="AC177" s="8">
        <f t="shared" si="47"/>
        <v>42753</v>
      </c>
      <c r="AD177" s="5" t="s">
        <v>53</v>
      </c>
      <c r="AE177" s="4">
        <v>1</v>
      </c>
      <c r="AF177" s="7" t="str">
        <f t="shared" si="48"/>
        <v>12 tháng</v>
      </c>
      <c r="AG177" s="5">
        <f t="shared" si="49"/>
        <v>42754</v>
      </c>
      <c r="AH177" s="5">
        <f t="shared" si="50"/>
        <v>43118</v>
      </c>
      <c r="AI177" s="9">
        <v>4</v>
      </c>
      <c r="AJ177" s="7" t="str">
        <f t="shared" si="51"/>
        <v>Không xác định</v>
      </c>
      <c r="AK177" s="5">
        <f t="shared" si="39"/>
        <v>43119</v>
      </c>
      <c r="AL177" s="5" t="str">
        <f t="shared" si="52"/>
        <v/>
      </c>
      <c r="AM177" s="5">
        <f t="shared" si="56"/>
        <v>43119</v>
      </c>
      <c r="AN177" s="7" t="str">
        <f t="shared" si="53"/>
        <v>Không xác định</v>
      </c>
      <c r="AO177" s="5"/>
      <c r="AP177" s="7"/>
      <c r="AQ177" s="16"/>
    </row>
    <row r="178" spans="1:43" ht="14.5" x14ac:dyDescent="0.35">
      <c r="A178" s="12">
        <f>IF(E178="","",SUBTOTAL(3,$B$2:B178))</f>
        <v>177</v>
      </c>
      <c r="B178" s="5">
        <v>43524</v>
      </c>
      <c r="C178" s="4" t="s">
        <v>45</v>
      </c>
      <c r="D178" s="4">
        <v>1064</v>
      </c>
      <c r="E178" s="6" t="s">
        <v>152</v>
      </c>
      <c r="F178" s="6" t="s">
        <v>96</v>
      </c>
      <c r="G178" s="7" t="s">
        <v>104</v>
      </c>
      <c r="H178" s="6" t="s">
        <v>105</v>
      </c>
      <c r="I178" s="4">
        <v>16</v>
      </c>
      <c r="J178" s="4">
        <v>10</v>
      </c>
      <c r="K178" s="4">
        <v>1993</v>
      </c>
      <c r="L178" s="6">
        <f t="shared" si="41"/>
        <v>34258</v>
      </c>
      <c r="M178" s="4">
        <f t="shared" si="54"/>
        <v>25</v>
      </c>
      <c r="N178" s="6" t="str">
        <f t="shared" si="42"/>
        <v>&lt;30</v>
      </c>
      <c r="O178" s="4">
        <v>1</v>
      </c>
      <c r="P178" s="6" t="str">
        <f t="shared" si="43"/>
        <v>Nam</v>
      </c>
      <c r="Q178" s="6" t="str">
        <f t="shared" si="44"/>
        <v>Ông</v>
      </c>
      <c r="R178" s="7" t="s">
        <v>63</v>
      </c>
      <c r="S178" s="6" t="s">
        <v>328</v>
      </c>
      <c r="T178" s="6" t="s">
        <v>329</v>
      </c>
      <c r="U178" s="6" t="s">
        <v>255</v>
      </c>
      <c r="V178" s="6" t="str">
        <f t="shared" si="55"/>
        <v>Liên Chung  -  Tân Yên  -  Bắc Giang</v>
      </c>
      <c r="W178" s="6" t="s">
        <v>145</v>
      </c>
      <c r="X178" s="6" t="s">
        <v>106</v>
      </c>
      <c r="Y178" s="4">
        <f t="shared" si="45"/>
        <v>27</v>
      </c>
      <c r="Z178" s="7" t="str">
        <f t="shared" si="46"/>
        <v>Từ 24 - 36 tháng</v>
      </c>
      <c r="AA178" s="5">
        <v>42696</v>
      </c>
      <c r="AB178" s="4" t="s">
        <v>66</v>
      </c>
      <c r="AC178" s="8">
        <f t="shared" si="47"/>
        <v>42755</v>
      </c>
      <c r="AD178" s="5" t="s">
        <v>53</v>
      </c>
      <c r="AE178" s="4">
        <v>1</v>
      </c>
      <c r="AF178" s="7" t="str">
        <f t="shared" si="48"/>
        <v>12 tháng</v>
      </c>
      <c r="AG178" s="5">
        <f t="shared" si="49"/>
        <v>42756</v>
      </c>
      <c r="AH178" s="5">
        <f t="shared" si="50"/>
        <v>43120</v>
      </c>
      <c r="AI178" s="9">
        <v>2</v>
      </c>
      <c r="AJ178" s="7" t="str">
        <f t="shared" si="51"/>
        <v>24 tháng</v>
      </c>
      <c r="AK178" s="5">
        <f t="shared" si="39"/>
        <v>43121</v>
      </c>
      <c r="AL178" s="5">
        <f t="shared" si="52"/>
        <v>43850</v>
      </c>
      <c r="AM178" s="5" t="str">
        <f t="shared" si="56"/>
        <v/>
      </c>
      <c r="AN178" s="7" t="str">
        <f t="shared" si="53"/>
        <v>24 tháng</v>
      </c>
      <c r="AO178" s="5"/>
      <c r="AP178" s="7"/>
      <c r="AQ178" s="16"/>
    </row>
    <row r="179" spans="1:43" ht="14.5" x14ac:dyDescent="0.35">
      <c r="A179" s="12">
        <f>IF(E179="","",SUBTOTAL(3,$B$2:B179))</f>
        <v>178</v>
      </c>
      <c r="B179" s="5">
        <v>43524</v>
      </c>
      <c r="C179" s="4" t="s">
        <v>45</v>
      </c>
      <c r="D179" s="4">
        <v>1065</v>
      </c>
      <c r="E179" s="6" t="s">
        <v>153</v>
      </c>
      <c r="F179" s="6" t="s">
        <v>82</v>
      </c>
      <c r="G179" s="7" t="s">
        <v>98</v>
      </c>
      <c r="H179" s="6" t="s">
        <v>110</v>
      </c>
      <c r="I179" s="4">
        <v>2</v>
      </c>
      <c r="J179" s="4">
        <v>8</v>
      </c>
      <c r="K179" s="4">
        <v>1989</v>
      </c>
      <c r="L179" s="6">
        <f t="shared" si="41"/>
        <v>32722</v>
      </c>
      <c r="M179" s="4">
        <f t="shared" si="54"/>
        <v>29</v>
      </c>
      <c r="N179" s="6" t="str">
        <f t="shared" si="42"/>
        <v>&lt;30</v>
      </c>
      <c r="O179" s="4">
        <v>2</v>
      </c>
      <c r="P179" s="6" t="str">
        <f t="shared" si="43"/>
        <v>Nữ</v>
      </c>
      <c r="Q179" s="6" t="str">
        <f t="shared" si="44"/>
        <v>Bà</v>
      </c>
      <c r="R179" s="7" t="s">
        <v>50</v>
      </c>
      <c r="S179" s="6" t="s">
        <v>330</v>
      </c>
      <c r="T179" s="6" t="s">
        <v>331</v>
      </c>
      <c r="U179" s="6" t="s">
        <v>304</v>
      </c>
      <c r="V179" s="6" t="str">
        <f t="shared" si="55"/>
        <v>Lê Lợi  -  Chí Linh  -  Hải Dương</v>
      </c>
      <c r="W179" s="6" t="s">
        <v>51</v>
      </c>
      <c r="X179" s="6" t="s">
        <v>100</v>
      </c>
      <c r="Y179" s="4">
        <f t="shared" si="45"/>
        <v>27</v>
      </c>
      <c r="Z179" s="7" t="str">
        <f t="shared" si="46"/>
        <v>Từ 24 - 36 tháng</v>
      </c>
      <c r="AA179" s="5">
        <v>42699</v>
      </c>
      <c r="AB179" s="4" t="s">
        <v>66</v>
      </c>
      <c r="AC179" s="8">
        <f t="shared" si="47"/>
        <v>42758</v>
      </c>
      <c r="AD179" s="5" t="s">
        <v>53</v>
      </c>
      <c r="AE179" s="4">
        <v>1</v>
      </c>
      <c r="AF179" s="7" t="str">
        <f t="shared" si="48"/>
        <v>12 tháng</v>
      </c>
      <c r="AG179" s="5">
        <f t="shared" si="49"/>
        <v>42759</v>
      </c>
      <c r="AH179" s="5">
        <f t="shared" si="50"/>
        <v>43123</v>
      </c>
      <c r="AI179" s="9">
        <v>1</v>
      </c>
      <c r="AJ179" s="7" t="str">
        <f t="shared" si="51"/>
        <v>12 tháng</v>
      </c>
      <c r="AK179" s="5">
        <f t="shared" si="39"/>
        <v>43124</v>
      </c>
      <c r="AL179" s="5">
        <f t="shared" si="52"/>
        <v>43488</v>
      </c>
      <c r="AM179" s="5">
        <f t="shared" si="56"/>
        <v>43489</v>
      </c>
      <c r="AN179" s="7" t="str">
        <f t="shared" si="53"/>
        <v>Không xác định</v>
      </c>
      <c r="AO179" s="5"/>
      <c r="AP179" s="7"/>
      <c r="AQ179" s="16"/>
    </row>
    <row r="180" spans="1:43" ht="14.5" x14ac:dyDescent="0.35">
      <c r="A180" s="12">
        <f>IF(E180="","",SUBTOTAL(3,$B$2:B180))</f>
        <v>179</v>
      </c>
      <c r="B180" s="5">
        <v>43524</v>
      </c>
      <c r="C180" s="4" t="s">
        <v>45</v>
      </c>
      <c r="D180" s="4">
        <v>1066</v>
      </c>
      <c r="E180" s="6" t="s">
        <v>154</v>
      </c>
      <c r="F180" s="6" t="s">
        <v>47</v>
      </c>
      <c r="G180" s="7" t="s">
        <v>93</v>
      </c>
      <c r="H180" s="6" t="s">
        <v>94</v>
      </c>
      <c r="I180" s="4">
        <v>21</v>
      </c>
      <c r="J180" s="4">
        <v>8</v>
      </c>
      <c r="K180" s="4">
        <v>1990</v>
      </c>
      <c r="L180" s="6">
        <f t="shared" si="41"/>
        <v>33106</v>
      </c>
      <c r="M180" s="4">
        <f t="shared" si="54"/>
        <v>28</v>
      </c>
      <c r="N180" s="6" t="str">
        <f t="shared" si="42"/>
        <v>&lt;30</v>
      </c>
      <c r="O180" s="4">
        <v>2</v>
      </c>
      <c r="P180" s="6" t="str">
        <f t="shared" si="43"/>
        <v>Nữ</v>
      </c>
      <c r="Q180" s="6" t="str">
        <f t="shared" si="44"/>
        <v>Bà</v>
      </c>
      <c r="R180" s="7" t="s">
        <v>63</v>
      </c>
      <c r="S180" s="6" t="s">
        <v>332</v>
      </c>
      <c r="T180" s="6" t="s">
        <v>268</v>
      </c>
      <c r="U180" s="6" t="s">
        <v>269</v>
      </c>
      <c r="V180" s="6" t="str">
        <f t="shared" si="55"/>
        <v>Hiên Vân  -  Tiên Du  -  Bắc Ninh</v>
      </c>
      <c r="W180" s="6" t="s">
        <v>51</v>
      </c>
      <c r="X180" s="6" t="s">
        <v>65</v>
      </c>
      <c r="Y180" s="4">
        <f t="shared" si="45"/>
        <v>26</v>
      </c>
      <c r="Z180" s="7" t="str">
        <f t="shared" si="46"/>
        <v>Từ 24 - 36 tháng</v>
      </c>
      <c r="AA180" s="5">
        <v>42703</v>
      </c>
      <c r="AB180" s="4" t="s">
        <v>117</v>
      </c>
      <c r="AC180" s="8">
        <f t="shared" si="47"/>
        <v>42732</v>
      </c>
      <c r="AD180" s="5" t="s">
        <v>53</v>
      </c>
      <c r="AE180" s="4">
        <v>4</v>
      </c>
      <c r="AF180" s="7" t="str">
        <f t="shared" si="48"/>
        <v>Không xác định</v>
      </c>
      <c r="AG180" s="5">
        <f t="shared" si="49"/>
        <v>42733</v>
      </c>
      <c r="AH180" s="5" t="str">
        <f t="shared" si="50"/>
        <v/>
      </c>
      <c r="AI180" s="9"/>
      <c r="AJ180" s="7" t="str">
        <f t="shared" si="51"/>
        <v/>
      </c>
      <c r="AK180" s="5" t="str">
        <f t="shared" si="39"/>
        <v/>
      </c>
      <c r="AL180" s="5" t="str">
        <f t="shared" si="52"/>
        <v/>
      </c>
      <c r="AM180" s="5">
        <f t="shared" si="56"/>
        <v>42733</v>
      </c>
      <c r="AN180" s="7" t="str">
        <f t="shared" si="53"/>
        <v>Không xác định</v>
      </c>
      <c r="AO180" s="5">
        <v>43523</v>
      </c>
      <c r="AP180" s="7" t="s">
        <v>149</v>
      </c>
      <c r="AQ180" s="16"/>
    </row>
    <row r="181" spans="1:43" ht="14.5" x14ac:dyDescent="0.35">
      <c r="A181" s="12">
        <f>IF(E181="","",SUBTOTAL(3,$B$2:B181))</f>
        <v>180</v>
      </c>
      <c r="B181" s="5">
        <v>43524</v>
      </c>
      <c r="C181" s="4" t="s">
        <v>45</v>
      </c>
      <c r="D181" s="4">
        <v>1067</v>
      </c>
      <c r="E181" s="6" t="s">
        <v>97</v>
      </c>
      <c r="F181" s="6" t="s">
        <v>47</v>
      </c>
      <c r="G181" s="7" t="s">
        <v>70</v>
      </c>
      <c r="H181" s="6" t="s">
        <v>71</v>
      </c>
      <c r="I181" s="4">
        <v>9</v>
      </c>
      <c r="J181" s="4">
        <v>1</v>
      </c>
      <c r="K181" s="4">
        <v>1992</v>
      </c>
      <c r="L181" s="6">
        <f t="shared" si="41"/>
        <v>33612</v>
      </c>
      <c r="M181" s="4">
        <f t="shared" si="54"/>
        <v>27</v>
      </c>
      <c r="N181" s="6" t="str">
        <f t="shared" si="42"/>
        <v>&lt;30</v>
      </c>
      <c r="O181" s="4">
        <v>1</v>
      </c>
      <c r="P181" s="6" t="str">
        <f t="shared" si="43"/>
        <v>Nam</v>
      </c>
      <c r="Q181" s="6" t="str">
        <f t="shared" si="44"/>
        <v>Ông</v>
      </c>
      <c r="R181" s="7" t="s">
        <v>63</v>
      </c>
      <c r="S181" s="6" t="s">
        <v>333</v>
      </c>
      <c r="T181" s="6" t="s">
        <v>324</v>
      </c>
      <c r="U181" s="6" t="s">
        <v>280</v>
      </c>
      <c r="V181" s="6" t="str">
        <f t="shared" si="55"/>
        <v>Thanh Sơn  -  Hữu Lũng  -  Lạng Sơn</v>
      </c>
      <c r="W181" s="6" t="s">
        <v>145</v>
      </c>
      <c r="X181" s="6" t="s">
        <v>65</v>
      </c>
      <c r="Y181" s="4">
        <f t="shared" si="45"/>
        <v>26</v>
      </c>
      <c r="Z181" s="7" t="str">
        <f t="shared" si="46"/>
        <v>Từ 24 - 36 tháng</v>
      </c>
      <c r="AA181" s="5">
        <v>42708</v>
      </c>
      <c r="AB181" s="4" t="s">
        <v>66</v>
      </c>
      <c r="AC181" s="8">
        <f t="shared" si="47"/>
        <v>42767</v>
      </c>
      <c r="AD181" s="5" t="s">
        <v>53</v>
      </c>
      <c r="AE181" s="4">
        <v>3</v>
      </c>
      <c r="AF181" s="7" t="str">
        <f t="shared" si="48"/>
        <v>36 tháng</v>
      </c>
      <c r="AG181" s="5">
        <f t="shared" si="49"/>
        <v>42768</v>
      </c>
      <c r="AH181" s="5">
        <f t="shared" si="50"/>
        <v>43862</v>
      </c>
      <c r="AI181" s="9"/>
      <c r="AJ181" s="7" t="str">
        <f t="shared" si="51"/>
        <v/>
      </c>
      <c r="AK181" s="5" t="str">
        <f t="shared" si="39"/>
        <v/>
      </c>
      <c r="AL181" s="5" t="str">
        <f t="shared" si="52"/>
        <v/>
      </c>
      <c r="AM181" s="5" t="str">
        <f t="shared" si="56"/>
        <v/>
      </c>
      <c r="AN181" s="7" t="str">
        <f t="shared" si="53"/>
        <v>36 tháng</v>
      </c>
      <c r="AO181" s="5"/>
      <c r="AP181" s="7"/>
      <c r="AQ181" s="16"/>
    </row>
    <row r="182" spans="1:43" ht="14.5" x14ac:dyDescent="0.35">
      <c r="A182" s="12">
        <f>IF(E182="","",SUBTOTAL(3,$B$2:B182))</f>
        <v>181</v>
      </c>
      <c r="B182" s="5">
        <v>43524</v>
      </c>
      <c r="C182" s="4" t="s">
        <v>45</v>
      </c>
      <c r="D182" s="4">
        <v>1068</v>
      </c>
      <c r="E182" s="6" t="s">
        <v>155</v>
      </c>
      <c r="F182" s="6" t="s">
        <v>47</v>
      </c>
      <c r="G182" s="7" t="s">
        <v>156</v>
      </c>
      <c r="H182" s="6" t="s">
        <v>157</v>
      </c>
      <c r="I182" s="4">
        <v>9</v>
      </c>
      <c r="J182" s="4">
        <v>11</v>
      </c>
      <c r="K182" s="4">
        <v>1988</v>
      </c>
      <c r="L182" s="6">
        <f t="shared" si="41"/>
        <v>32456</v>
      </c>
      <c r="M182" s="4">
        <f t="shared" si="54"/>
        <v>30</v>
      </c>
      <c r="N182" s="6" t="str">
        <f t="shared" si="42"/>
        <v>30 - 45</v>
      </c>
      <c r="O182" s="4">
        <v>2</v>
      </c>
      <c r="P182" s="6" t="str">
        <f t="shared" si="43"/>
        <v>Nữ</v>
      </c>
      <c r="Q182" s="6" t="str">
        <f t="shared" si="44"/>
        <v>Bà</v>
      </c>
      <c r="R182" s="7" t="s">
        <v>50</v>
      </c>
      <c r="S182" s="6" t="s">
        <v>316</v>
      </c>
      <c r="T182" s="6" t="s">
        <v>317</v>
      </c>
      <c r="U182" s="6" t="s">
        <v>280</v>
      </c>
      <c r="V182" s="6" t="str">
        <f t="shared" si="55"/>
        <v>Thiện Thuật  -  Bình Gia  -  Lạng Sơn</v>
      </c>
      <c r="W182" s="6" t="s">
        <v>145</v>
      </c>
      <c r="X182" s="6" t="s">
        <v>65</v>
      </c>
      <c r="Y182" s="4">
        <f t="shared" si="45"/>
        <v>26</v>
      </c>
      <c r="Z182" s="7" t="str">
        <f t="shared" si="46"/>
        <v>Từ 24 - 36 tháng</v>
      </c>
      <c r="AA182" s="5">
        <v>42714</v>
      </c>
      <c r="AB182" s="4" t="s">
        <v>66</v>
      </c>
      <c r="AC182" s="8">
        <f t="shared" si="47"/>
        <v>42773</v>
      </c>
      <c r="AD182" s="5" t="s">
        <v>53</v>
      </c>
      <c r="AE182" s="4">
        <v>1</v>
      </c>
      <c r="AF182" s="7" t="str">
        <f t="shared" si="48"/>
        <v>12 tháng</v>
      </c>
      <c r="AG182" s="5">
        <f t="shared" si="49"/>
        <v>42774</v>
      </c>
      <c r="AH182" s="5">
        <f t="shared" si="50"/>
        <v>43138</v>
      </c>
      <c r="AI182" s="9">
        <v>1</v>
      </c>
      <c r="AJ182" s="7" t="str">
        <f t="shared" si="51"/>
        <v>12 tháng</v>
      </c>
      <c r="AK182" s="5">
        <f t="shared" si="39"/>
        <v>43139</v>
      </c>
      <c r="AL182" s="5">
        <f t="shared" si="52"/>
        <v>43503</v>
      </c>
      <c r="AM182" s="5">
        <f t="shared" si="56"/>
        <v>43504</v>
      </c>
      <c r="AN182" s="7" t="str">
        <f t="shared" si="53"/>
        <v>Không xác định</v>
      </c>
      <c r="AO182" s="5"/>
      <c r="AP182" s="7"/>
      <c r="AQ182" s="16"/>
    </row>
    <row r="183" spans="1:43" ht="14.5" x14ac:dyDescent="0.35">
      <c r="A183" s="12">
        <f>IF(E183="","",SUBTOTAL(3,$B$2:B183))</f>
        <v>182</v>
      </c>
      <c r="B183" s="5">
        <v>43524</v>
      </c>
      <c r="C183" s="4" t="s">
        <v>45</v>
      </c>
      <c r="D183" s="4">
        <v>1070</v>
      </c>
      <c r="E183" s="6" t="s">
        <v>161</v>
      </c>
      <c r="F183" s="6" t="s">
        <v>47</v>
      </c>
      <c r="G183" s="7" t="s">
        <v>76</v>
      </c>
      <c r="H183" s="6" t="s">
        <v>77</v>
      </c>
      <c r="I183" s="4">
        <v>22</v>
      </c>
      <c r="J183" s="4">
        <v>8</v>
      </c>
      <c r="K183" s="4">
        <v>1994</v>
      </c>
      <c r="L183" s="6">
        <f t="shared" si="41"/>
        <v>34568</v>
      </c>
      <c r="M183" s="4">
        <f t="shared" si="54"/>
        <v>24</v>
      </c>
      <c r="N183" s="6" t="str">
        <f t="shared" si="42"/>
        <v>&lt;30</v>
      </c>
      <c r="O183" s="4">
        <v>1</v>
      </c>
      <c r="P183" s="6" t="str">
        <f t="shared" si="43"/>
        <v>Nam</v>
      </c>
      <c r="Q183" s="6" t="str">
        <f t="shared" si="44"/>
        <v>Ông</v>
      </c>
      <c r="R183" s="7" t="s">
        <v>63</v>
      </c>
      <c r="S183" s="6" t="s">
        <v>295</v>
      </c>
      <c r="T183" s="6" t="s">
        <v>296</v>
      </c>
      <c r="U183" s="6" t="s">
        <v>269</v>
      </c>
      <c r="V183" s="6" t="str">
        <f t="shared" si="55"/>
        <v>Tân Hồng  -  Tx. Từ Sơn  -  Bắc Ninh</v>
      </c>
      <c r="W183" s="6" t="s">
        <v>51</v>
      </c>
      <c r="X183" s="6" t="s">
        <v>65</v>
      </c>
      <c r="Y183" s="4">
        <f t="shared" si="45"/>
        <v>26</v>
      </c>
      <c r="Z183" s="7" t="str">
        <f t="shared" si="46"/>
        <v>Từ 24 - 36 tháng</v>
      </c>
      <c r="AA183" s="5">
        <v>42722</v>
      </c>
      <c r="AB183" s="4" t="s">
        <v>66</v>
      </c>
      <c r="AC183" s="8">
        <f t="shared" si="47"/>
        <v>42781</v>
      </c>
      <c r="AD183" s="5" t="s">
        <v>53</v>
      </c>
      <c r="AE183" s="4">
        <v>1</v>
      </c>
      <c r="AF183" s="7" t="str">
        <f t="shared" si="48"/>
        <v>12 tháng</v>
      </c>
      <c r="AG183" s="5">
        <f t="shared" si="49"/>
        <v>42782</v>
      </c>
      <c r="AH183" s="5">
        <f t="shared" si="50"/>
        <v>43146</v>
      </c>
      <c r="AI183" s="9">
        <v>1</v>
      </c>
      <c r="AJ183" s="7" t="str">
        <f t="shared" si="51"/>
        <v>12 tháng</v>
      </c>
      <c r="AK183" s="5">
        <f t="shared" si="39"/>
        <v>43147</v>
      </c>
      <c r="AL183" s="5">
        <f t="shared" si="52"/>
        <v>43511</v>
      </c>
      <c r="AM183" s="5">
        <f t="shared" si="56"/>
        <v>43512</v>
      </c>
      <c r="AN183" s="7" t="str">
        <f t="shared" si="53"/>
        <v>Không xác định</v>
      </c>
      <c r="AO183" s="5"/>
      <c r="AP183" s="7"/>
      <c r="AQ183" s="16"/>
    </row>
    <row r="184" spans="1:43" ht="14.5" x14ac:dyDescent="0.35">
      <c r="A184" s="12">
        <f>IF(E184="","",SUBTOTAL(3,$B$2:B184))</f>
        <v>183</v>
      </c>
      <c r="B184" s="5">
        <v>43524</v>
      </c>
      <c r="C184" s="4" t="s">
        <v>45</v>
      </c>
      <c r="D184" s="4">
        <v>1071</v>
      </c>
      <c r="E184" s="6" t="s">
        <v>162</v>
      </c>
      <c r="F184" s="6" t="s">
        <v>47</v>
      </c>
      <c r="G184" s="7" t="s">
        <v>76</v>
      </c>
      <c r="H184" s="6" t="s">
        <v>77</v>
      </c>
      <c r="I184" s="4">
        <v>2</v>
      </c>
      <c r="J184" s="4">
        <v>12</v>
      </c>
      <c r="K184" s="4">
        <v>1970</v>
      </c>
      <c r="L184" s="6">
        <f t="shared" si="41"/>
        <v>25904</v>
      </c>
      <c r="M184" s="4">
        <f t="shared" si="54"/>
        <v>48</v>
      </c>
      <c r="N184" s="6" t="str">
        <f t="shared" si="42"/>
        <v>45+</v>
      </c>
      <c r="O184" s="4">
        <v>1</v>
      </c>
      <c r="P184" s="6" t="str">
        <f t="shared" si="43"/>
        <v>Nam</v>
      </c>
      <c r="Q184" s="6" t="str">
        <f t="shared" si="44"/>
        <v>Ông</v>
      </c>
      <c r="R184" s="7" t="s">
        <v>72</v>
      </c>
      <c r="S184" s="6" t="s">
        <v>334</v>
      </c>
      <c r="T184" s="6" t="s">
        <v>296</v>
      </c>
      <c r="U184" s="6" t="s">
        <v>269</v>
      </c>
      <c r="V184" s="6" t="str">
        <f t="shared" si="55"/>
        <v>Phù Chẩn  -  Tx. Từ Sơn  -  Bắc Ninh</v>
      </c>
      <c r="W184" s="6" t="s">
        <v>51</v>
      </c>
      <c r="X184" s="6" t="s">
        <v>65</v>
      </c>
      <c r="Y184" s="4">
        <f t="shared" si="45"/>
        <v>26</v>
      </c>
      <c r="Z184" s="7" t="str">
        <f t="shared" si="46"/>
        <v>Từ 24 - 36 tháng</v>
      </c>
      <c r="AA184" s="5">
        <v>42725</v>
      </c>
      <c r="AB184" s="4" t="s">
        <v>117</v>
      </c>
      <c r="AC184" s="8">
        <f t="shared" si="47"/>
        <v>42754</v>
      </c>
      <c r="AD184" s="5" t="s">
        <v>53</v>
      </c>
      <c r="AE184" s="4">
        <v>1</v>
      </c>
      <c r="AF184" s="7" t="str">
        <f t="shared" si="48"/>
        <v>12 tháng</v>
      </c>
      <c r="AG184" s="5">
        <f t="shared" si="49"/>
        <v>42755</v>
      </c>
      <c r="AH184" s="5">
        <f t="shared" si="50"/>
        <v>43119</v>
      </c>
      <c r="AI184" s="9">
        <v>1</v>
      </c>
      <c r="AJ184" s="7" t="str">
        <f t="shared" si="51"/>
        <v>12 tháng</v>
      </c>
      <c r="AK184" s="5">
        <f t="shared" si="39"/>
        <v>43120</v>
      </c>
      <c r="AL184" s="5">
        <f t="shared" si="52"/>
        <v>43484</v>
      </c>
      <c r="AM184" s="5">
        <f t="shared" si="56"/>
        <v>43485</v>
      </c>
      <c r="AN184" s="7" t="str">
        <f t="shared" si="53"/>
        <v>Không xác định</v>
      </c>
      <c r="AO184" s="5"/>
      <c r="AP184" s="7"/>
      <c r="AQ184" s="16"/>
    </row>
    <row r="185" spans="1:43" ht="14.5" x14ac:dyDescent="0.35">
      <c r="A185" s="12">
        <f>IF(E185="","",SUBTOTAL(3,$B$2:B185))</f>
        <v>184</v>
      </c>
      <c r="B185" s="5">
        <v>43524</v>
      </c>
      <c r="C185" s="4" t="s">
        <v>45</v>
      </c>
      <c r="D185" s="4">
        <v>1073</v>
      </c>
      <c r="E185" s="6" t="s">
        <v>163</v>
      </c>
      <c r="F185" s="6" t="s">
        <v>96</v>
      </c>
      <c r="G185" s="7" t="s">
        <v>61</v>
      </c>
      <c r="H185" s="6" t="s">
        <v>62</v>
      </c>
      <c r="I185" s="4">
        <v>26</v>
      </c>
      <c r="J185" s="4">
        <v>11</v>
      </c>
      <c r="K185" s="4">
        <v>1991</v>
      </c>
      <c r="L185" s="6">
        <f t="shared" si="41"/>
        <v>33568</v>
      </c>
      <c r="M185" s="4">
        <f t="shared" si="54"/>
        <v>27</v>
      </c>
      <c r="N185" s="6" t="str">
        <f t="shared" si="42"/>
        <v>&lt;30</v>
      </c>
      <c r="O185" s="4">
        <v>1</v>
      </c>
      <c r="P185" s="6" t="str">
        <f t="shared" si="43"/>
        <v>Nam</v>
      </c>
      <c r="Q185" s="6" t="str">
        <f t="shared" si="44"/>
        <v>Ông</v>
      </c>
      <c r="R185" s="7" t="s">
        <v>50</v>
      </c>
      <c r="S185" s="6" t="s">
        <v>322</v>
      </c>
      <c r="T185" s="6" t="s">
        <v>274</v>
      </c>
      <c r="U185" s="6" t="s">
        <v>266</v>
      </c>
      <c r="V185" s="6" t="str">
        <f t="shared" si="55"/>
        <v>Dục Tú  -  Đông Anh  -  Hà Nội</v>
      </c>
      <c r="W185" s="6" t="s">
        <v>145</v>
      </c>
      <c r="X185" s="6" t="s">
        <v>52</v>
      </c>
      <c r="Y185" s="4">
        <f t="shared" si="45"/>
        <v>25</v>
      </c>
      <c r="Z185" s="7" t="str">
        <f t="shared" si="46"/>
        <v>Từ 24 - 36 tháng</v>
      </c>
      <c r="AA185" s="5">
        <v>42733</v>
      </c>
      <c r="AB185" s="4" t="s">
        <v>66</v>
      </c>
      <c r="AC185" s="8">
        <f t="shared" si="47"/>
        <v>42792</v>
      </c>
      <c r="AD185" s="5" t="s">
        <v>53</v>
      </c>
      <c r="AE185" s="4">
        <v>1</v>
      </c>
      <c r="AF185" s="7" t="str">
        <f t="shared" si="48"/>
        <v>12 tháng</v>
      </c>
      <c r="AG185" s="5">
        <f t="shared" si="49"/>
        <v>42793</v>
      </c>
      <c r="AH185" s="5">
        <f t="shared" si="50"/>
        <v>43157</v>
      </c>
      <c r="AI185" s="9">
        <v>1</v>
      </c>
      <c r="AJ185" s="7" t="str">
        <f t="shared" si="51"/>
        <v>12 tháng</v>
      </c>
      <c r="AK185" s="5">
        <f t="shared" si="39"/>
        <v>43158</v>
      </c>
      <c r="AL185" s="5">
        <f t="shared" si="52"/>
        <v>43522</v>
      </c>
      <c r="AM185" s="5">
        <f t="shared" si="56"/>
        <v>43523</v>
      </c>
      <c r="AN185" s="7" t="str">
        <f t="shared" si="53"/>
        <v>Không xác định</v>
      </c>
      <c r="AO185" s="5"/>
      <c r="AP185" s="7"/>
      <c r="AQ185" s="16"/>
    </row>
    <row r="186" spans="1:43" ht="14.5" x14ac:dyDescent="0.35">
      <c r="A186" s="12">
        <f>IF(E186="","",SUBTOTAL(3,$B$2:B186))</f>
        <v>185</v>
      </c>
      <c r="B186" s="5">
        <v>43524</v>
      </c>
      <c r="C186" s="4" t="s">
        <v>45</v>
      </c>
      <c r="D186" s="4">
        <v>1074</v>
      </c>
      <c r="E186" s="6" t="s">
        <v>164</v>
      </c>
      <c r="F186" s="6" t="s">
        <v>96</v>
      </c>
      <c r="G186" s="7" t="s">
        <v>61</v>
      </c>
      <c r="H186" s="6" t="s">
        <v>62</v>
      </c>
      <c r="I186" s="4">
        <v>20</v>
      </c>
      <c r="J186" s="4">
        <v>2</v>
      </c>
      <c r="K186" s="4">
        <v>1986</v>
      </c>
      <c r="L186" s="6">
        <f t="shared" si="41"/>
        <v>31463</v>
      </c>
      <c r="M186" s="4">
        <f t="shared" si="54"/>
        <v>33</v>
      </c>
      <c r="N186" s="6" t="str">
        <f t="shared" si="42"/>
        <v>30 - 45</v>
      </c>
      <c r="O186" s="4">
        <v>2</v>
      </c>
      <c r="P186" s="6" t="str">
        <f t="shared" si="43"/>
        <v>Nữ</v>
      </c>
      <c r="Q186" s="6" t="str">
        <f t="shared" si="44"/>
        <v>Bà</v>
      </c>
      <c r="R186" s="7" t="s">
        <v>72</v>
      </c>
      <c r="S186" s="6" t="s">
        <v>334</v>
      </c>
      <c r="T186" s="6" t="s">
        <v>296</v>
      </c>
      <c r="U186" s="6" t="s">
        <v>269</v>
      </c>
      <c r="V186" s="6" t="str">
        <f t="shared" si="55"/>
        <v>Phù Chẩn  -  Tx. Từ Sơn  -  Bắc Ninh</v>
      </c>
      <c r="W186" s="6" t="s">
        <v>51</v>
      </c>
      <c r="X186" s="6" t="s">
        <v>65</v>
      </c>
      <c r="Y186" s="4">
        <f t="shared" si="45"/>
        <v>25</v>
      </c>
      <c r="Z186" s="7" t="str">
        <f t="shared" si="46"/>
        <v>Từ 24 - 36 tháng</v>
      </c>
      <c r="AA186" s="5">
        <v>42745</v>
      </c>
      <c r="AB186" s="4" t="s">
        <v>66</v>
      </c>
      <c r="AC186" s="8">
        <f t="shared" si="47"/>
        <v>42804</v>
      </c>
      <c r="AD186" s="5" t="s">
        <v>53</v>
      </c>
      <c r="AE186" s="4">
        <v>1</v>
      </c>
      <c r="AF186" s="7" t="str">
        <f t="shared" si="48"/>
        <v>12 tháng</v>
      </c>
      <c r="AG186" s="5">
        <f t="shared" si="49"/>
        <v>42805</v>
      </c>
      <c r="AH186" s="5">
        <f t="shared" si="50"/>
        <v>43169</v>
      </c>
      <c r="AI186" s="9">
        <v>1</v>
      </c>
      <c r="AJ186" s="7" t="str">
        <f t="shared" si="51"/>
        <v>12 tháng</v>
      </c>
      <c r="AK186" s="5">
        <f t="shared" si="39"/>
        <v>43170</v>
      </c>
      <c r="AL186" s="5">
        <f t="shared" si="52"/>
        <v>43534</v>
      </c>
      <c r="AM186" s="5" t="str">
        <f t="shared" si="56"/>
        <v/>
      </c>
      <c r="AN186" s="7" t="str">
        <f t="shared" si="53"/>
        <v>12 tháng</v>
      </c>
      <c r="AO186" s="5"/>
      <c r="AP186" s="7"/>
      <c r="AQ186" s="16"/>
    </row>
    <row r="187" spans="1:43" ht="14.5" x14ac:dyDescent="0.35">
      <c r="A187" s="12">
        <f>IF(E187="","",SUBTOTAL(3,$B$2:B187))</f>
        <v>186</v>
      </c>
      <c r="B187" s="5">
        <v>43524</v>
      </c>
      <c r="C187" s="4" t="s">
        <v>45</v>
      </c>
      <c r="D187" s="4">
        <v>1075</v>
      </c>
      <c r="E187" s="6" t="s">
        <v>165</v>
      </c>
      <c r="F187" s="6" t="s">
        <v>96</v>
      </c>
      <c r="G187" s="7" t="s">
        <v>61</v>
      </c>
      <c r="H187" s="6" t="s">
        <v>62</v>
      </c>
      <c r="I187" s="4">
        <v>9</v>
      </c>
      <c r="J187" s="4">
        <v>11</v>
      </c>
      <c r="K187" s="4">
        <v>1996</v>
      </c>
      <c r="L187" s="6">
        <f t="shared" si="41"/>
        <v>35378</v>
      </c>
      <c r="M187" s="4">
        <f t="shared" si="54"/>
        <v>22</v>
      </c>
      <c r="N187" s="6" t="str">
        <f t="shared" si="42"/>
        <v>&lt;30</v>
      </c>
      <c r="O187" s="4">
        <v>1</v>
      </c>
      <c r="P187" s="6" t="str">
        <f t="shared" si="43"/>
        <v>Nam</v>
      </c>
      <c r="Q187" s="6" t="str">
        <f t="shared" si="44"/>
        <v>Ông</v>
      </c>
      <c r="R187" s="7" t="s">
        <v>50</v>
      </c>
      <c r="S187" s="6" t="s">
        <v>335</v>
      </c>
      <c r="T187" s="6" t="s">
        <v>336</v>
      </c>
      <c r="U187" s="6" t="s">
        <v>280</v>
      </c>
      <c r="V187" s="6" t="str">
        <f t="shared" si="55"/>
        <v>Văn An  -  Văn Quan  -  Lạng Sơn</v>
      </c>
      <c r="W187" s="6" t="s">
        <v>51</v>
      </c>
      <c r="X187" s="6" t="s">
        <v>65</v>
      </c>
      <c r="Y187" s="4">
        <f t="shared" si="45"/>
        <v>25</v>
      </c>
      <c r="Z187" s="7" t="str">
        <f t="shared" si="46"/>
        <v>Từ 24 - 36 tháng</v>
      </c>
      <c r="AA187" s="5">
        <v>42751</v>
      </c>
      <c r="AB187" s="4" t="s">
        <v>66</v>
      </c>
      <c r="AC187" s="8">
        <f t="shared" si="47"/>
        <v>42810</v>
      </c>
      <c r="AD187" s="5" t="s">
        <v>53</v>
      </c>
      <c r="AE187" s="4">
        <v>1</v>
      </c>
      <c r="AF187" s="7" t="str">
        <f t="shared" si="48"/>
        <v>12 tháng</v>
      </c>
      <c r="AG187" s="5">
        <f t="shared" si="49"/>
        <v>42811</v>
      </c>
      <c r="AH187" s="5">
        <f t="shared" si="50"/>
        <v>43175</v>
      </c>
      <c r="AI187" s="9">
        <v>1</v>
      </c>
      <c r="AJ187" s="7" t="str">
        <f t="shared" si="51"/>
        <v>12 tháng</v>
      </c>
      <c r="AK187" s="5">
        <f t="shared" si="39"/>
        <v>43176</v>
      </c>
      <c r="AL187" s="5">
        <f t="shared" si="52"/>
        <v>43540</v>
      </c>
      <c r="AM187" s="5" t="str">
        <f t="shared" si="56"/>
        <v/>
      </c>
      <c r="AN187" s="7" t="str">
        <f t="shared" si="53"/>
        <v>12 tháng</v>
      </c>
      <c r="AO187" s="5"/>
      <c r="AP187" s="7"/>
      <c r="AQ187" s="16"/>
    </row>
    <row r="188" spans="1:43" ht="14.5" x14ac:dyDescent="0.35">
      <c r="A188" s="12">
        <f>IF(E188="","",SUBTOTAL(3,$B$2:B188))</f>
        <v>187</v>
      </c>
      <c r="B188" s="5">
        <v>43524</v>
      </c>
      <c r="C188" s="4" t="s">
        <v>45</v>
      </c>
      <c r="D188" s="4">
        <v>1076</v>
      </c>
      <c r="E188" s="6" t="s">
        <v>166</v>
      </c>
      <c r="F188" s="6" t="s">
        <v>96</v>
      </c>
      <c r="G188" s="7" t="s">
        <v>61</v>
      </c>
      <c r="H188" s="6" t="s">
        <v>62</v>
      </c>
      <c r="I188" s="4">
        <v>6</v>
      </c>
      <c r="J188" s="4">
        <v>7</v>
      </c>
      <c r="K188" s="4">
        <v>1993</v>
      </c>
      <c r="L188" s="6">
        <f t="shared" si="41"/>
        <v>34156</v>
      </c>
      <c r="M188" s="4">
        <f t="shared" si="54"/>
        <v>25</v>
      </c>
      <c r="N188" s="6" t="str">
        <f t="shared" si="42"/>
        <v>&lt;30</v>
      </c>
      <c r="O188" s="4">
        <v>2</v>
      </c>
      <c r="P188" s="6" t="str">
        <f t="shared" si="43"/>
        <v>Nữ</v>
      </c>
      <c r="Q188" s="6" t="str">
        <f t="shared" si="44"/>
        <v>Bà</v>
      </c>
      <c r="R188" s="7" t="s">
        <v>50</v>
      </c>
      <c r="S188" s="6" t="s">
        <v>337</v>
      </c>
      <c r="T188" s="6" t="s">
        <v>310</v>
      </c>
      <c r="U188" s="6" t="s">
        <v>255</v>
      </c>
      <c r="V188" s="6" t="str">
        <f t="shared" si="55"/>
        <v>Tân Hưng  -  Lạng Giang  -  Bắc Giang</v>
      </c>
      <c r="W188" s="6" t="s">
        <v>78</v>
      </c>
      <c r="X188" s="6" t="s">
        <v>65</v>
      </c>
      <c r="Y188" s="4">
        <f t="shared" si="45"/>
        <v>24</v>
      </c>
      <c r="Z188" s="7" t="str">
        <f t="shared" si="46"/>
        <v>Từ 24 - 36 tháng</v>
      </c>
      <c r="AA188" s="5">
        <v>42775</v>
      </c>
      <c r="AB188" s="4" t="s">
        <v>66</v>
      </c>
      <c r="AC188" s="8">
        <f t="shared" si="47"/>
        <v>42834</v>
      </c>
      <c r="AD188" s="5" t="s">
        <v>53</v>
      </c>
      <c r="AE188" s="4">
        <v>1</v>
      </c>
      <c r="AF188" s="7" t="str">
        <f t="shared" si="48"/>
        <v>12 tháng</v>
      </c>
      <c r="AG188" s="5">
        <f t="shared" si="49"/>
        <v>42835</v>
      </c>
      <c r="AH188" s="5">
        <f t="shared" si="50"/>
        <v>43199</v>
      </c>
      <c r="AI188" s="9">
        <v>1</v>
      </c>
      <c r="AJ188" s="7" t="str">
        <f t="shared" si="51"/>
        <v>12 tháng</v>
      </c>
      <c r="AK188" s="5">
        <f t="shared" si="39"/>
        <v>43200</v>
      </c>
      <c r="AL188" s="5">
        <f t="shared" si="52"/>
        <v>43564</v>
      </c>
      <c r="AM188" s="5" t="str">
        <f t="shared" si="56"/>
        <v/>
      </c>
      <c r="AN188" s="7" t="str">
        <f t="shared" si="53"/>
        <v>12 tháng</v>
      </c>
      <c r="AO188" s="5"/>
      <c r="AP188" s="7"/>
      <c r="AQ188" s="16"/>
    </row>
    <row r="189" spans="1:43" ht="14.5" x14ac:dyDescent="0.35">
      <c r="A189" s="12">
        <f>IF(E189="","",SUBTOTAL(3,$B$2:B189))</f>
        <v>188</v>
      </c>
      <c r="B189" s="5">
        <v>43524</v>
      </c>
      <c r="C189" s="4" t="s">
        <v>45</v>
      </c>
      <c r="D189" s="4">
        <v>1077</v>
      </c>
      <c r="E189" s="6" t="s">
        <v>167</v>
      </c>
      <c r="F189" s="6" t="s">
        <v>96</v>
      </c>
      <c r="G189" s="7" t="s">
        <v>61</v>
      </c>
      <c r="H189" s="6" t="s">
        <v>62</v>
      </c>
      <c r="I189" s="4">
        <v>22</v>
      </c>
      <c r="J189" s="4">
        <v>8</v>
      </c>
      <c r="K189" s="4">
        <v>1994</v>
      </c>
      <c r="L189" s="6">
        <f t="shared" si="41"/>
        <v>34568</v>
      </c>
      <c r="M189" s="4">
        <f t="shared" si="54"/>
        <v>24</v>
      </c>
      <c r="N189" s="6" t="str">
        <f t="shared" si="42"/>
        <v>&lt;30</v>
      </c>
      <c r="O189" s="4">
        <v>1</v>
      </c>
      <c r="P189" s="6" t="str">
        <f t="shared" si="43"/>
        <v>Nam</v>
      </c>
      <c r="Q189" s="6" t="str">
        <f t="shared" si="44"/>
        <v>Ông</v>
      </c>
      <c r="R189" s="7" t="s">
        <v>50</v>
      </c>
      <c r="S189" s="6" t="s">
        <v>334</v>
      </c>
      <c r="T189" s="6" t="s">
        <v>272</v>
      </c>
      <c r="U189" s="6" t="s">
        <v>269</v>
      </c>
      <c r="V189" s="6" t="str">
        <f t="shared" si="55"/>
        <v>Phù Chẩn  -  Từ Sơn  -  Bắc Ninh</v>
      </c>
      <c r="W189" s="6" t="s">
        <v>51</v>
      </c>
      <c r="X189" s="6" t="s">
        <v>65</v>
      </c>
      <c r="Y189" s="4">
        <f t="shared" si="45"/>
        <v>24</v>
      </c>
      <c r="Z189" s="7" t="str">
        <f t="shared" si="46"/>
        <v>Từ 24 - 36 tháng</v>
      </c>
      <c r="AA189" s="5">
        <v>42778</v>
      </c>
      <c r="AB189" s="4" t="s">
        <v>66</v>
      </c>
      <c r="AC189" s="8">
        <f t="shared" si="47"/>
        <v>42837</v>
      </c>
      <c r="AD189" s="5" t="s">
        <v>53</v>
      </c>
      <c r="AE189" s="4">
        <v>1</v>
      </c>
      <c r="AF189" s="7" t="str">
        <f t="shared" si="48"/>
        <v>12 tháng</v>
      </c>
      <c r="AG189" s="5">
        <f t="shared" si="49"/>
        <v>42838</v>
      </c>
      <c r="AH189" s="5">
        <f t="shared" si="50"/>
        <v>43202</v>
      </c>
      <c r="AI189" s="9">
        <v>1</v>
      </c>
      <c r="AJ189" s="7" t="str">
        <f t="shared" si="51"/>
        <v>12 tháng</v>
      </c>
      <c r="AK189" s="5">
        <f t="shared" si="39"/>
        <v>43203</v>
      </c>
      <c r="AL189" s="5">
        <f t="shared" si="52"/>
        <v>43567</v>
      </c>
      <c r="AM189" s="5" t="str">
        <f t="shared" si="56"/>
        <v/>
      </c>
      <c r="AN189" s="7" t="str">
        <f t="shared" si="53"/>
        <v>12 tháng</v>
      </c>
      <c r="AO189" s="5"/>
      <c r="AP189" s="7"/>
      <c r="AQ189" s="16"/>
    </row>
    <row r="190" spans="1:43" ht="14.5" x14ac:dyDescent="0.35">
      <c r="A190" s="12">
        <f>IF(E190="","",SUBTOTAL(3,$B$2:B190))</f>
        <v>189</v>
      </c>
      <c r="B190" s="5">
        <v>43524</v>
      </c>
      <c r="C190" s="4" t="s">
        <v>45</v>
      </c>
      <c r="D190" s="4">
        <v>1078</v>
      </c>
      <c r="E190" s="6" t="s">
        <v>168</v>
      </c>
      <c r="F190" s="6" t="s">
        <v>112</v>
      </c>
      <c r="G190" s="7" t="s">
        <v>104</v>
      </c>
      <c r="H190" s="6" t="s">
        <v>105</v>
      </c>
      <c r="I190" s="4">
        <v>30</v>
      </c>
      <c r="J190" s="4">
        <v>7</v>
      </c>
      <c r="K190" s="4">
        <v>1978</v>
      </c>
      <c r="L190" s="6">
        <f t="shared" si="41"/>
        <v>28701</v>
      </c>
      <c r="M190" s="4">
        <f t="shared" si="54"/>
        <v>40</v>
      </c>
      <c r="N190" s="6" t="str">
        <f t="shared" si="42"/>
        <v>30 - 45</v>
      </c>
      <c r="O190" s="4">
        <v>1</v>
      </c>
      <c r="P190" s="6" t="str">
        <f t="shared" si="43"/>
        <v>Nam</v>
      </c>
      <c r="Q190" s="6" t="str">
        <f t="shared" si="44"/>
        <v>Ông</v>
      </c>
      <c r="R190" s="7" t="s">
        <v>50</v>
      </c>
      <c r="S190" s="6" t="s">
        <v>338</v>
      </c>
      <c r="T190" s="6" t="s">
        <v>303</v>
      </c>
      <c r="U190" s="6" t="s">
        <v>304</v>
      </c>
      <c r="V190" s="6" t="str">
        <f t="shared" si="55"/>
        <v>Ninh Hải  -  Ninh Giang  -  Hải Dương</v>
      </c>
      <c r="W190" s="6" t="s">
        <v>51</v>
      </c>
      <c r="X190" s="6" t="s">
        <v>106</v>
      </c>
      <c r="Y190" s="4">
        <f t="shared" si="45"/>
        <v>24</v>
      </c>
      <c r="Z190" s="7" t="str">
        <f t="shared" si="46"/>
        <v>Từ 24 - 36 tháng</v>
      </c>
      <c r="AA190" s="5">
        <v>42791</v>
      </c>
      <c r="AB190" s="4" t="s">
        <v>66</v>
      </c>
      <c r="AC190" s="8">
        <f t="shared" si="47"/>
        <v>42850</v>
      </c>
      <c r="AD190" s="5" t="s">
        <v>53</v>
      </c>
      <c r="AE190" s="4">
        <v>1</v>
      </c>
      <c r="AF190" s="7" t="str">
        <f t="shared" si="48"/>
        <v>12 tháng</v>
      </c>
      <c r="AG190" s="5">
        <f t="shared" si="49"/>
        <v>42851</v>
      </c>
      <c r="AH190" s="5">
        <f t="shared" si="50"/>
        <v>43215</v>
      </c>
      <c r="AI190" s="9">
        <v>4</v>
      </c>
      <c r="AJ190" s="7" t="str">
        <f t="shared" si="51"/>
        <v>Không xác định</v>
      </c>
      <c r="AK190" s="5">
        <f t="shared" si="39"/>
        <v>43216</v>
      </c>
      <c r="AL190" s="5" t="str">
        <f t="shared" si="52"/>
        <v/>
      </c>
      <c r="AM190" s="5">
        <f t="shared" si="56"/>
        <v>43216</v>
      </c>
      <c r="AN190" s="7" t="str">
        <f t="shared" si="53"/>
        <v>Không xác định</v>
      </c>
      <c r="AO190" s="5"/>
      <c r="AP190" s="7"/>
      <c r="AQ190" s="16"/>
    </row>
    <row r="191" spans="1:43" ht="14.5" x14ac:dyDescent="0.35">
      <c r="A191" s="12">
        <f>IF(E191="","",SUBTOTAL(3,$B$2:B191))</f>
        <v>190</v>
      </c>
      <c r="B191" s="5">
        <v>43524</v>
      </c>
      <c r="C191" s="4" t="s">
        <v>45</v>
      </c>
      <c r="D191" s="4">
        <v>1079</v>
      </c>
      <c r="E191" s="6" t="s">
        <v>125</v>
      </c>
      <c r="F191" s="6" t="s">
        <v>82</v>
      </c>
      <c r="G191" s="7" t="s">
        <v>104</v>
      </c>
      <c r="H191" s="6" t="s">
        <v>105</v>
      </c>
      <c r="I191" s="4">
        <v>1</v>
      </c>
      <c r="J191" s="4">
        <v>8</v>
      </c>
      <c r="K191" s="4">
        <v>1992</v>
      </c>
      <c r="L191" s="6">
        <f t="shared" si="41"/>
        <v>33817</v>
      </c>
      <c r="M191" s="4">
        <f t="shared" si="54"/>
        <v>26</v>
      </c>
      <c r="N191" s="6" t="str">
        <f t="shared" si="42"/>
        <v>&lt;30</v>
      </c>
      <c r="O191" s="4">
        <v>1</v>
      </c>
      <c r="P191" s="6" t="str">
        <f t="shared" si="43"/>
        <v>Nam</v>
      </c>
      <c r="Q191" s="6" t="str">
        <f t="shared" si="44"/>
        <v>Ông</v>
      </c>
      <c r="R191" s="7" t="s">
        <v>50</v>
      </c>
      <c r="S191" s="6" t="s">
        <v>339</v>
      </c>
      <c r="T191" s="6" t="s">
        <v>329</v>
      </c>
      <c r="U191" s="6" t="s">
        <v>255</v>
      </c>
      <c r="V191" s="6" t="str">
        <f t="shared" si="55"/>
        <v>Việt Ngọc  -  Tân Yên  -  Bắc Giang</v>
      </c>
      <c r="W191" s="6" t="s">
        <v>51</v>
      </c>
      <c r="X191" s="6" t="s">
        <v>65</v>
      </c>
      <c r="Y191" s="4">
        <f t="shared" si="45"/>
        <v>23</v>
      </c>
      <c r="Z191" s="7" t="str">
        <f t="shared" si="46"/>
        <v>Từ 12 - 24 tháng</v>
      </c>
      <c r="AA191" s="5">
        <v>42803</v>
      </c>
      <c r="AB191" s="4" t="s">
        <v>66</v>
      </c>
      <c r="AC191" s="8">
        <f t="shared" si="47"/>
        <v>42862</v>
      </c>
      <c r="AD191" s="5" t="s">
        <v>53</v>
      </c>
      <c r="AE191" s="4">
        <v>1</v>
      </c>
      <c r="AF191" s="7" t="str">
        <f t="shared" si="48"/>
        <v>12 tháng</v>
      </c>
      <c r="AG191" s="5">
        <f t="shared" si="49"/>
        <v>42863</v>
      </c>
      <c r="AH191" s="5">
        <f t="shared" si="50"/>
        <v>43227</v>
      </c>
      <c r="AI191" s="9">
        <v>1</v>
      </c>
      <c r="AJ191" s="7" t="str">
        <f t="shared" si="51"/>
        <v>12 tháng</v>
      </c>
      <c r="AK191" s="5">
        <f t="shared" si="39"/>
        <v>43228</v>
      </c>
      <c r="AL191" s="5">
        <f t="shared" si="52"/>
        <v>43592</v>
      </c>
      <c r="AM191" s="5" t="str">
        <f t="shared" si="56"/>
        <v/>
      </c>
      <c r="AN191" s="7" t="str">
        <f t="shared" si="53"/>
        <v>12 tháng</v>
      </c>
      <c r="AO191" s="5"/>
      <c r="AP191" s="7"/>
      <c r="AQ191" s="16"/>
    </row>
    <row r="192" spans="1:43" ht="14.5" x14ac:dyDescent="0.35">
      <c r="A192" s="12">
        <f>IF(E192="","",SUBTOTAL(3,$B$2:B192))</f>
        <v>191</v>
      </c>
      <c r="B192" s="5">
        <v>43524</v>
      </c>
      <c r="C192" s="4" t="s">
        <v>45</v>
      </c>
      <c r="D192" s="4">
        <v>1080</v>
      </c>
      <c r="E192" s="6" t="s">
        <v>169</v>
      </c>
      <c r="F192" s="6" t="s">
        <v>82</v>
      </c>
      <c r="G192" s="7" t="s">
        <v>104</v>
      </c>
      <c r="H192" s="6" t="s">
        <v>105</v>
      </c>
      <c r="I192" s="4">
        <v>28</v>
      </c>
      <c r="J192" s="4">
        <v>8</v>
      </c>
      <c r="K192" s="4">
        <v>1991</v>
      </c>
      <c r="L192" s="6">
        <f t="shared" si="41"/>
        <v>33478</v>
      </c>
      <c r="M192" s="4">
        <f t="shared" si="54"/>
        <v>27</v>
      </c>
      <c r="N192" s="6" t="str">
        <f t="shared" si="42"/>
        <v>&lt;30</v>
      </c>
      <c r="O192" s="4">
        <v>2</v>
      </c>
      <c r="P192" s="6" t="str">
        <f t="shared" si="43"/>
        <v>Nữ</v>
      </c>
      <c r="Q192" s="6" t="str">
        <f t="shared" si="44"/>
        <v>Bà</v>
      </c>
      <c r="R192" s="7" t="s">
        <v>50</v>
      </c>
      <c r="S192" s="6" t="s">
        <v>305</v>
      </c>
      <c r="T192" s="6" t="s">
        <v>265</v>
      </c>
      <c r="U192" s="6" t="s">
        <v>266</v>
      </c>
      <c r="V192" s="6" t="str">
        <f t="shared" si="55"/>
        <v>Đông Xuân  -  Sóc Sơn  -  Hà Nội</v>
      </c>
      <c r="W192" s="6" t="s">
        <v>51</v>
      </c>
      <c r="X192" s="6" t="s">
        <v>65</v>
      </c>
      <c r="Y192" s="4">
        <f t="shared" si="45"/>
        <v>23</v>
      </c>
      <c r="Z192" s="7" t="str">
        <f t="shared" si="46"/>
        <v>Từ 12 - 24 tháng</v>
      </c>
      <c r="AA192" s="5">
        <v>42804</v>
      </c>
      <c r="AB192" s="4" t="s">
        <v>66</v>
      </c>
      <c r="AC192" s="8">
        <f t="shared" si="47"/>
        <v>42863</v>
      </c>
      <c r="AD192" s="5" t="s">
        <v>53</v>
      </c>
      <c r="AE192" s="4">
        <v>1</v>
      </c>
      <c r="AF192" s="7" t="str">
        <f t="shared" si="48"/>
        <v>12 tháng</v>
      </c>
      <c r="AG192" s="5">
        <f t="shared" si="49"/>
        <v>42864</v>
      </c>
      <c r="AH192" s="5">
        <f t="shared" si="50"/>
        <v>43228</v>
      </c>
      <c r="AI192" s="9">
        <v>1</v>
      </c>
      <c r="AJ192" s="7" t="str">
        <f t="shared" si="51"/>
        <v>12 tháng</v>
      </c>
      <c r="AK192" s="5">
        <f t="shared" si="39"/>
        <v>43229</v>
      </c>
      <c r="AL192" s="5">
        <f t="shared" si="52"/>
        <v>43593</v>
      </c>
      <c r="AM192" s="5" t="str">
        <f t="shared" si="56"/>
        <v/>
      </c>
      <c r="AN192" s="7" t="str">
        <f t="shared" si="53"/>
        <v>12 tháng</v>
      </c>
      <c r="AO192" s="5"/>
      <c r="AP192" s="7"/>
      <c r="AQ192" s="16"/>
    </row>
    <row r="193" spans="1:43" ht="14.5" x14ac:dyDescent="0.35">
      <c r="A193" s="12">
        <f>IF(E193="","",SUBTOTAL(3,$B$2:B193))</f>
        <v>192</v>
      </c>
      <c r="B193" s="5">
        <v>43524</v>
      </c>
      <c r="C193" s="4" t="s">
        <v>45</v>
      </c>
      <c r="D193" s="4">
        <v>1081</v>
      </c>
      <c r="E193" s="6" t="s">
        <v>128</v>
      </c>
      <c r="F193" s="6" t="s">
        <v>82</v>
      </c>
      <c r="G193" s="7" t="s">
        <v>104</v>
      </c>
      <c r="H193" s="6" t="s">
        <v>105</v>
      </c>
      <c r="I193" s="4">
        <v>9</v>
      </c>
      <c r="J193" s="4">
        <v>8</v>
      </c>
      <c r="K193" s="4">
        <v>1991</v>
      </c>
      <c r="L193" s="6">
        <f t="shared" si="41"/>
        <v>33459</v>
      </c>
      <c r="M193" s="4">
        <f t="shared" si="54"/>
        <v>27</v>
      </c>
      <c r="N193" s="6" t="str">
        <f t="shared" si="42"/>
        <v>&lt;30</v>
      </c>
      <c r="O193" s="4">
        <v>2</v>
      </c>
      <c r="P193" s="6" t="str">
        <f t="shared" si="43"/>
        <v>Nữ</v>
      </c>
      <c r="Q193" s="6" t="str">
        <f t="shared" si="44"/>
        <v>Bà</v>
      </c>
      <c r="R193" s="7" t="s">
        <v>63</v>
      </c>
      <c r="S193" s="6" t="s">
        <v>340</v>
      </c>
      <c r="T193" s="6" t="s">
        <v>276</v>
      </c>
      <c r="U193" s="6" t="s">
        <v>255</v>
      </c>
      <c r="V193" s="6" t="str">
        <f t="shared" si="55"/>
        <v>Đông Hưng  -  Lục Nam  -  Bắc Giang</v>
      </c>
      <c r="W193" s="6" t="s">
        <v>51</v>
      </c>
      <c r="X193" s="6" t="s">
        <v>65</v>
      </c>
      <c r="Y193" s="4">
        <f t="shared" si="45"/>
        <v>23</v>
      </c>
      <c r="Z193" s="7" t="str">
        <f t="shared" si="46"/>
        <v>Từ 12 - 24 tháng</v>
      </c>
      <c r="AA193" s="5">
        <v>42810</v>
      </c>
      <c r="AB193" s="4" t="s">
        <v>66</v>
      </c>
      <c r="AC193" s="8">
        <f t="shared" si="47"/>
        <v>42869</v>
      </c>
      <c r="AD193" s="5" t="s">
        <v>53</v>
      </c>
      <c r="AE193" s="4">
        <v>1</v>
      </c>
      <c r="AF193" s="7" t="str">
        <f t="shared" si="48"/>
        <v>12 tháng</v>
      </c>
      <c r="AG193" s="5">
        <f t="shared" si="49"/>
        <v>42870</v>
      </c>
      <c r="AH193" s="5">
        <f t="shared" si="50"/>
        <v>43234</v>
      </c>
      <c r="AI193" s="9">
        <v>1</v>
      </c>
      <c r="AJ193" s="7" t="str">
        <f t="shared" si="51"/>
        <v>12 tháng</v>
      </c>
      <c r="AK193" s="5">
        <f t="shared" ref="AK193:AK209" si="57">IFERROR(IF(AI193="","",AH193+1),"")</f>
        <v>43235</v>
      </c>
      <c r="AL193" s="5">
        <f t="shared" si="52"/>
        <v>43599</v>
      </c>
      <c r="AM193" s="5" t="str">
        <f t="shared" ref="AM193:AM221" si="58">IFERROR(IF(AE193=4,AG193,IF(AI193=4,AH193+1,IF(AND(AI193&lt;&gt;4,AL193&gt;B193),"",AL193+1))),"")</f>
        <v/>
      </c>
      <c r="AN193" s="7" t="str">
        <f t="shared" si="53"/>
        <v>12 tháng</v>
      </c>
      <c r="AO193" s="5"/>
      <c r="AP193" s="7"/>
      <c r="AQ193" s="16"/>
    </row>
    <row r="194" spans="1:43" ht="14.5" x14ac:dyDescent="0.35">
      <c r="A194" s="12">
        <f>IF(E194="","",SUBTOTAL(3,$B$2:B194))</f>
        <v>193</v>
      </c>
      <c r="B194" s="5">
        <v>43524</v>
      </c>
      <c r="C194" s="4" t="s">
        <v>45</v>
      </c>
      <c r="D194" s="4">
        <v>1082</v>
      </c>
      <c r="E194" s="6" t="s">
        <v>170</v>
      </c>
      <c r="F194" s="6" t="s">
        <v>82</v>
      </c>
      <c r="G194" s="7" t="s">
        <v>104</v>
      </c>
      <c r="H194" s="6" t="s">
        <v>105</v>
      </c>
      <c r="I194" s="4">
        <v>7</v>
      </c>
      <c r="J194" s="4">
        <v>9</v>
      </c>
      <c r="K194" s="4">
        <v>1988</v>
      </c>
      <c r="L194" s="6">
        <f t="shared" ref="L194:L257" si="59">IF(AND(I194&lt;&gt;"",J194&lt;&gt;"",K194&lt;&gt;""),DATE(K194,J194,I194),"")</f>
        <v>32393</v>
      </c>
      <c r="M194" s="4">
        <f t="shared" si="54"/>
        <v>30</v>
      </c>
      <c r="N194" s="6" t="str">
        <f t="shared" ref="N194:N257" si="60">IF(M194&gt;=45,"45+",IF(M194&gt;=30,"30 - 45","&lt;30"))</f>
        <v>30 - 45</v>
      </c>
      <c r="O194" s="4">
        <v>2</v>
      </c>
      <c r="P194" s="6" t="str">
        <f t="shared" ref="P194:P257" si="61">IF(O194=1,"Nam",IF(O194=2,"Nữ",""))</f>
        <v>Nữ</v>
      </c>
      <c r="Q194" s="6" t="str">
        <f t="shared" ref="Q194:Q257" si="62">IF(O194=1,"Ông",IF(O194=2,"Bà",""))</f>
        <v>Bà</v>
      </c>
      <c r="R194" s="7" t="s">
        <v>50</v>
      </c>
      <c r="S194" s="6" t="s">
        <v>341</v>
      </c>
      <c r="T194" s="6" t="s">
        <v>276</v>
      </c>
      <c r="U194" s="6" t="s">
        <v>255</v>
      </c>
      <c r="V194" s="6" t="str">
        <f t="shared" si="55"/>
        <v>Yên Sơn  -  Lục Nam  -  Bắc Giang</v>
      </c>
      <c r="W194" s="6" t="s">
        <v>51</v>
      </c>
      <c r="X194" s="6" t="s">
        <v>65</v>
      </c>
      <c r="Y194" s="4">
        <f t="shared" ref="Y194:Y257" si="63">DATEDIF(AA194,B194,"M")</f>
        <v>22</v>
      </c>
      <c r="Z194" s="7" t="str">
        <f t="shared" ref="Z194:Z257" si="64">LOOKUP(Y194,$AS$2:$AT$7,$AU$2:$AU$7)</f>
        <v>Từ 12 - 24 tháng</v>
      </c>
      <c r="AA194" s="5">
        <v>42834</v>
      </c>
      <c r="AB194" s="4" t="s">
        <v>66</v>
      </c>
      <c r="AC194" s="8">
        <f t="shared" ref="AC194:AC257" si="65">IF(AB194="60 ngày",AA194+59,IF(AB194="30 ngày",AA194+29,AA194))</f>
        <v>42893</v>
      </c>
      <c r="AD194" s="5" t="s">
        <v>53</v>
      </c>
      <c r="AE194" s="4">
        <v>1</v>
      </c>
      <c r="AF194" s="7" t="str">
        <f t="shared" ref="AF194:AF257" si="66">VLOOKUP(AE194,$AW$2:$AX$6,2,0)</f>
        <v>12 tháng</v>
      </c>
      <c r="AG194" s="5">
        <f t="shared" ref="AG194:AG257" si="67">IF(AE194=5,"",IF(AB194=0,AA194,AC194+1))</f>
        <v>42894</v>
      </c>
      <c r="AH194" s="5">
        <f t="shared" ref="AH194:AH257" si="68">IF(AE194=4,"",IF(AE194=1,EDATE(AG194,12)-1,IF(AE194=2,EDATE(AG194,24)-1,IF(AE194=3,EDATE(AG194,36)-1,""))))</f>
        <v>43258</v>
      </c>
      <c r="AI194" s="9">
        <v>1</v>
      </c>
      <c r="AJ194" s="7" t="str">
        <f t="shared" ref="AJ194:AJ209" si="69">IFERROR(VLOOKUP(AI194,$AW$2:$AX$6,2,0),"")</f>
        <v>12 tháng</v>
      </c>
      <c r="AK194" s="5">
        <f t="shared" si="57"/>
        <v>43259</v>
      </c>
      <c r="AL194" s="5">
        <f t="shared" ref="AL194:AL209" si="70">IFERROR(IF(OR(AI194="",AI194=4),"",IF(AI194=1,EDATE(AK194,12)-1,IF(AI194=2,EDATE(AK194,24)-1,IF(AI194=3,EDATE(AK194,36)-1)))),"")</f>
        <v>43623</v>
      </c>
      <c r="AM194" s="5" t="str">
        <f t="shared" si="58"/>
        <v/>
      </c>
      <c r="AN194" s="7" t="str">
        <f t="shared" ref="AN194:AN257" si="71">IF(AM194&lt;&gt;"","Không xác định",IF(AJ194&lt;&gt;"",AJ194,IF(AF194&lt;&gt;"",AF194,"")))</f>
        <v>12 tháng</v>
      </c>
      <c r="AO194" s="5"/>
      <c r="AP194" s="7"/>
      <c r="AQ194" s="16"/>
    </row>
    <row r="195" spans="1:43" ht="14.5" x14ac:dyDescent="0.35">
      <c r="A195" s="12">
        <f>IF(E195="","",SUBTOTAL(3,$B$2:B195))</f>
        <v>194</v>
      </c>
      <c r="B195" s="5">
        <v>43524</v>
      </c>
      <c r="C195" s="4" t="s">
        <v>45</v>
      </c>
      <c r="D195" s="4">
        <v>1084</v>
      </c>
      <c r="E195" s="6" t="s">
        <v>142</v>
      </c>
      <c r="F195" s="6" t="s">
        <v>82</v>
      </c>
      <c r="G195" s="7" t="s">
        <v>61</v>
      </c>
      <c r="H195" s="6" t="s">
        <v>62</v>
      </c>
      <c r="I195" s="4">
        <v>26</v>
      </c>
      <c r="J195" s="4">
        <v>11</v>
      </c>
      <c r="K195" s="4">
        <v>1986</v>
      </c>
      <c r="L195" s="6">
        <f t="shared" si="59"/>
        <v>31742</v>
      </c>
      <c r="M195" s="4">
        <f t="shared" ref="M195:M258" si="72">DATEDIF(L195,B195+1,"y")</f>
        <v>32</v>
      </c>
      <c r="N195" s="6" t="str">
        <f t="shared" si="60"/>
        <v>30 - 45</v>
      </c>
      <c r="O195" s="4">
        <v>2</v>
      </c>
      <c r="P195" s="6" t="str">
        <f t="shared" si="61"/>
        <v>Nữ</v>
      </c>
      <c r="Q195" s="6" t="str">
        <f t="shared" si="62"/>
        <v>Bà</v>
      </c>
      <c r="R195" s="7" t="s">
        <v>50</v>
      </c>
      <c r="S195" s="6" t="s">
        <v>342</v>
      </c>
      <c r="T195" s="6" t="s">
        <v>319</v>
      </c>
      <c r="U195" s="6" t="s">
        <v>269</v>
      </c>
      <c r="V195" s="6" t="str">
        <f t="shared" ref="V195:V258" si="73">IF(AND(S195&lt;&gt;"",T195&lt;&gt;"",U195&lt;&gt;""),CONCATENATE(S195," - ",T195," - ",U195))</f>
        <v>Song Hồ  -  Thuận Thành  -  Bắc Ninh</v>
      </c>
      <c r="W195" s="6" t="s">
        <v>51</v>
      </c>
      <c r="X195" s="6" t="s">
        <v>65</v>
      </c>
      <c r="Y195" s="4">
        <f t="shared" si="63"/>
        <v>20</v>
      </c>
      <c r="Z195" s="7" t="str">
        <f t="shared" si="64"/>
        <v>Từ 12 - 24 tháng</v>
      </c>
      <c r="AA195" s="5">
        <v>42896</v>
      </c>
      <c r="AB195" s="4" t="s">
        <v>66</v>
      </c>
      <c r="AC195" s="8">
        <f t="shared" si="65"/>
        <v>42955</v>
      </c>
      <c r="AD195" s="5" t="s">
        <v>53</v>
      </c>
      <c r="AE195" s="4">
        <v>1</v>
      </c>
      <c r="AF195" s="7" t="str">
        <f t="shared" si="66"/>
        <v>12 tháng</v>
      </c>
      <c r="AG195" s="5">
        <f t="shared" si="67"/>
        <v>42956</v>
      </c>
      <c r="AH195" s="5">
        <f t="shared" si="68"/>
        <v>43320</v>
      </c>
      <c r="AI195" s="9">
        <v>1</v>
      </c>
      <c r="AJ195" s="7" t="str">
        <f t="shared" si="69"/>
        <v>12 tháng</v>
      </c>
      <c r="AK195" s="5">
        <f t="shared" si="57"/>
        <v>43321</v>
      </c>
      <c r="AL195" s="5">
        <f t="shared" si="70"/>
        <v>43685</v>
      </c>
      <c r="AM195" s="5" t="str">
        <f t="shared" si="58"/>
        <v/>
      </c>
      <c r="AN195" s="7" t="str">
        <f t="shared" si="71"/>
        <v>12 tháng</v>
      </c>
      <c r="AO195" s="5"/>
      <c r="AP195" s="7"/>
      <c r="AQ195" s="16"/>
    </row>
    <row r="196" spans="1:43" ht="14.5" x14ac:dyDescent="0.35">
      <c r="A196" s="12">
        <f>IF(E196="","",SUBTOTAL(3,$B$2:B196))</f>
        <v>195</v>
      </c>
      <c r="B196" s="5">
        <v>43524</v>
      </c>
      <c r="C196" s="4" t="s">
        <v>45</v>
      </c>
      <c r="D196" s="4">
        <v>1085</v>
      </c>
      <c r="E196" s="6" t="s">
        <v>171</v>
      </c>
      <c r="F196" s="6" t="s">
        <v>82</v>
      </c>
      <c r="G196" s="7" t="s">
        <v>61</v>
      </c>
      <c r="H196" s="6" t="s">
        <v>62</v>
      </c>
      <c r="I196" s="4">
        <v>29</v>
      </c>
      <c r="J196" s="4">
        <v>9</v>
      </c>
      <c r="K196" s="4">
        <v>1996</v>
      </c>
      <c r="L196" s="6">
        <f t="shared" si="59"/>
        <v>35337</v>
      </c>
      <c r="M196" s="4">
        <f t="shared" si="72"/>
        <v>22</v>
      </c>
      <c r="N196" s="6" t="str">
        <f t="shared" si="60"/>
        <v>&lt;30</v>
      </c>
      <c r="O196" s="4">
        <v>1</v>
      </c>
      <c r="P196" s="6" t="str">
        <f t="shared" si="61"/>
        <v>Nam</v>
      </c>
      <c r="Q196" s="6" t="str">
        <f t="shared" si="62"/>
        <v>Ông</v>
      </c>
      <c r="R196" s="7" t="s">
        <v>50</v>
      </c>
      <c r="S196" s="6" t="s">
        <v>343</v>
      </c>
      <c r="T196" s="6" t="s">
        <v>254</v>
      </c>
      <c r="U196" s="6" t="s">
        <v>255</v>
      </c>
      <c r="V196" s="6" t="str">
        <f t="shared" si="73"/>
        <v>Mai Đình  -  Hiệp Hòa  -  Bắc Giang</v>
      </c>
      <c r="W196" s="6" t="s">
        <v>51</v>
      </c>
      <c r="X196" s="6" t="s">
        <v>65</v>
      </c>
      <c r="Y196" s="4">
        <f t="shared" si="63"/>
        <v>20</v>
      </c>
      <c r="Z196" s="7" t="str">
        <f t="shared" si="64"/>
        <v>Từ 12 - 24 tháng</v>
      </c>
      <c r="AA196" s="5">
        <v>42903</v>
      </c>
      <c r="AB196" s="4" t="s">
        <v>66</v>
      </c>
      <c r="AC196" s="8">
        <f t="shared" si="65"/>
        <v>42962</v>
      </c>
      <c r="AD196" s="5" t="s">
        <v>53</v>
      </c>
      <c r="AE196" s="4">
        <v>1</v>
      </c>
      <c r="AF196" s="7" t="str">
        <f t="shared" si="66"/>
        <v>12 tháng</v>
      </c>
      <c r="AG196" s="5">
        <f t="shared" si="67"/>
        <v>42963</v>
      </c>
      <c r="AH196" s="5">
        <f t="shared" si="68"/>
        <v>43327</v>
      </c>
      <c r="AI196" s="9">
        <v>1</v>
      </c>
      <c r="AJ196" s="7" t="str">
        <f t="shared" si="69"/>
        <v>12 tháng</v>
      </c>
      <c r="AK196" s="5">
        <f t="shared" si="57"/>
        <v>43328</v>
      </c>
      <c r="AL196" s="5">
        <f t="shared" si="70"/>
        <v>43692</v>
      </c>
      <c r="AM196" s="5" t="str">
        <f t="shared" si="58"/>
        <v/>
      </c>
      <c r="AN196" s="7" t="str">
        <f t="shared" si="71"/>
        <v>12 tháng</v>
      </c>
      <c r="AO196" s="5"/>
      <c r="AP196" s="7"/>
      <c r="AQ196" s="16"/>
    </row>
    <row r="197" spans="1:43" ht="14.5" x14ac:dyDescent="0.35">
      <c r="A197" s="12">
        <f>IF(E197="","",SUBTOTAL(3,$B$2:B197))</f>
        <v>196</v>
      </c>
      <c r="B197" s="5">
        <v>43524</v>
      </c>
      <c r="C197" s="4" t="s">
        <v>45</v>
      </c>
      <c r="D197" s="4">
        <v>1086</v>
      </c>
      <c r="E197" s="6" t="s">
        <v>172</v>
      </c>
      <c r="F197" s="6" t="s">
        <v>82</v>
      </c>
      <c r="G197" s="7" t="s">
        <v>98</v>
      </c>
      <c r="H197" s="6" t="s">
        <v>108</v>
      </c>
      <c r="I197" s="4">
        <v>27</v>
      </c>
      <c r="J197" s="4">
        <v>9</v>
      </c>
      <c r="K197" s="4">
        <v>1991</v>
      </c>
      <c r="L197" s="6">
        <f t="shared" si="59"/>
        <v>33508</v>
      </c>
      <c r="M197" s="4">
        <f t="shared" si="72"/>
        <v>27</v>
      </c>
      <c r="N197" s="6" t="str">
        <f t="shared" si="60"/>
        <v>&lt;30</v>
      </c>
      <c r="O197" s="4">
        <v>1</v>
      </c>
      <c r="P197" s="6" t="str">
        <f t="shared" si="61"/>
        <v>Nam</v>
      </c>
      <c r="Q197" s="6" t="str">
        <f t="shared" si="62"/>
        <v>Ông</v>
      </c>
      <c r="R197" s="7" t="s">
        <v>50</v>
      </c>
      <c r="S197" s="6" t="s">
        <v>273</v>
      </c>
      <c r="T197" s="6" t="s">
        <v>274</v>
      </c>
      <c r="U197" s="6" t="s">
        <v>266</v>
      </c>
      <c r="V197" s="6" t="str">
        <f t="shared" si="73"/>
        <v>Liên Hà  -  Đông Anh  -  Hà Nội</v>
      </c>
      <c r="W197" s="6" t="s">
        <v>51</v>
      </c>
      <c r="X197" s="6" t="s">
        <v>65</v>
      </c>
      <c r="Y197" s="4">
        <f t="shared" si="63"/>
        <v>20</v>
      </c>
      <c r="Z197" s="7" t="str">
        <f t="shared" si="64"/>
        <v>Từ 12 - 24 tháng</v>
      </c>
      <c r="AA197" s="5">
        <v>42911</v>
      </c>
      <c r="AB197" s="4" t="s">
        <v>66</v>
      </c>
      <c r="AC197" s="8">
        <f t="shared" si="65"/>
        <v>42970</v>
      </c>
      <c r="AD197" s="5" t="s">
        <v>53</v>
      </c>
      <c r="AE197" s="4">
        <v>1</v>
      </c>
      <c r="AF197" s="7" t="str">
        <f t="shared" si="66"/>
        <v>12 tháng</v>
      </c>
      <c r="AG197" s="5">
        <f t="shared" si="67"/>
        <v>42971</v>
      </c>
      <c r="AH197" s="5">
        <f t="shared" si="68"/>
        <v>43335</v>
      </c>
      <c r="AI197" s="9">
        <v>1</v>
      </c>
      <c r="AJ197" s="7" t="str">
        <f t="shared" si="69"/>
        <v>12 tháng</v>
      </c>
      <c r="AK197" s="5">
        <f t="shared" si="57"/>
        <v>43336</v>
      </c>
      <c r="AL197" s="5">
        <f t="shared" si="70"/>
        <v>43700</v>
      </c>
      <c r="AM197" s="5" t="str">
        <f t="shared" si="58"/>
        <v/>
      </c>
      <c r="AN197" s="7" t="str">
        <f t="shared" si="71"/>
        <v>12 tháng</v>
      </c>
      <c r="AO197" s="5"/>
      <c r="AP197" s="7"/>
      <c r="AQ197" s="16"/>
    </row>
    <row r="198" spans="1:43" ht="14.5" x14ac:dyDescent="0.35">
      <c r="A198" s="12">
        <f>IF(E198="","",SUBTOTAL(3,$B$2:B198))</f>
        <v>197</v>
      </c>
      <c r="B198" s="5">
        <v>43524</v>
      </c>
      <c r="C198" s="4" t="s">
        <v>45</v>
      </c>
      <c r="D198" s="4">
        <v>1087</v>
      </c>
      <c r="E198" s="6" t="s">
        <v>173</v>
      </c>
      <c r="F198" s="6" t="s">
        <v>102</v>
      </c>
      <c r="G198" s="7" t="s">
        <v>104</v>
      </c>
      <c r="H198" s="6" t="s">
        <v>147</v>
      </c>
      <c r="I198" s="4">
        <v>9</v>
      </c>
      <c r="J198" s="4">
        <v>9</v>
      </c>
      <c r="K198" s="4">
        <v>1996</v>
      </c>
      <c r="L198" s="6">
        <f t="shared" si="59"/>
        <v>35317</v>
      </c>
      <c r="M198" s="4">
        <f t="shared" si="72"/>
        <v>22</v>
      </c>
      <c r="N198" s="6" t="str">
        <f t="shared" si="60"/>
        <v>&lt;30</v>
      </c>
      <c r="O198" s="4">
        <v>1</v>
      </c>
      <c r="P198" s="6" t="str">
        <f t="shared" si="61"/>
        <v>Nam</v>
      </c>
      <c r="Q198" s="6" t="str">
        <f t="shared" si="62"/>
        <v>Ông</v>
      </c>
      <c r="R198" s="7" t="s">
        <v>50</v>
      </c>
      <c r="S198" s="6" t="s">
        <v>344</v>
      </c>
      <c r="T198" s="6" t="s">
        <v>336</v>
      </c>
      <c r="U198" s="6" t="s">
        <v>280</v>
      </c>
      <c r="V198" s="6" t="str">
        <f t="shared" si="73"/>
        <v>Thị trấn Văn Quan  -  Văn Quan  -  Lạng Sơn</v>
      </c>
      <c r="W198" s="6" t="s">
        <v>51</v>
      </c>
      <c r="X198" s="6" t="s">
        <v>65</v>
      </c>
      <c r="Y198" s="4">
        <f t="shared" si="63"/>
        <v>19</v>
      </c>
      <c r="Z198" s="7" t="str">
        <f t="shared" si="64"/>
        <v>Từ 12 - 24 tháng</v>
      </c>
      <c r="AA198" s="5">
        <v>42934</v>
      </c>
      <c r="AB198" s="4" t="s">
        <v>66</v>
      </c>
      <c r="AC198" s="8">
        <f t="shared" si="65"/>
        <v>42993</v>
      </c>
      <c r="AD198" s="5" t="s">
        <v>53</v>
      </c>
      <c r="AE198" s="4">
        <v>1</v>
      </c>
      <c r="AF198" s="7" t="str">
        <f t="shared" si="66"/>
        <v>12 tháng</v>
      </c>
      <c r="AG198" s="5">
        <f t="shared" si="67"/>
        <v>42994</v>
      </c>
      <c r="AH198" s="5">
        <f t="shared" si="68"/>
        <v>43358</v>
      </c>
      <c r="AI198" s="9">
        <v>1</v>
      </c>
      <c r="AJ198" s="7" t="str">
        <f t="shared" si="69"/>
        <v>12 tháng</v>
      </c>
      <c r="AK198" s="5">
        <f t="shared" si="57"/>
        <v>43359</v>
      </c>
      <c r="AL198" s="5">
        <f t="shared" si="70"/>
        <v>43723</v>
      </c>
      <c r="AM198" s="5" t="str">
        <f t="shared" si="58"/>
        <v/>
      </c>
      <c r="AN198" s="7" t="str">
        <f t="shared" si="71"/>
        <v>12 tháng</v>
      </c>
      <c r="AO198" s="5"/>
      <c r="AP198" s="7"/>
      <c r="AQ198" s="16"/>
    </row>
    <row r="199" spans="1:43" ht="14.5" x14ac:dyDescent="0.35">
      <c r="A199" s="12">
        <f>IF(E199="","",SUBTOTAL(3,$B$2:B199))</f>
        <v>198</v>
      </c>
      <c r="B199" s="5">
        <v>43524</v>
      </c>
      <c r="C199" s="4" t="s">
        <v>45</v>
      </c>
      <c r="D199" s="4">
        <v>1088</v>
      </c>
      <c r="E199" s="6" t="s">
        <v>174</v>
      </c>
      <c r="F199" s="6" t="s">
        <v>47</v>
      </c>
      <c r="G199" s="7" t="s">
        <v>70</v>
      </c>
      <c r="H199" s="6" t="s">
        <v>99</v>
      </c>
      <c r="I199" s="4">
        <v>20</v>
      </c>
      <c r="J199" s="4">
        <v>2</v>
      </c>
      <c r="K199" s="4">
        <v>1986</v>
      </c>
      <c r="L199" s="6">
        <f t="shared" si="59"/>
        <v>31463</v>
      </c>
      <c r="M199" s="4">
        <f t="shared" si="72"/>
        <v>33</v>
      </c>
      <c r="N199" s="6" t="str">
        <f t="shared" si="60"/>
        <v>30 - 45</v>
      </c>
      <c r="O199" s="4">
        <v>1</v>
      </c>
      <c r="P199" s="6" t="str">
        <f t="shared" si="61"/>
        <v>Nam</v>
      </c>
      <c r="Q199" s="6" t="str">
        <f t="shared" si="62"/>
        <v>Ông</v>
      </c>
      <c r="R199" s="7" t="s">
        <v>50</v>
      </c>
      <c r="S199" s="6" t="s">
        <v>293</v>
      </c>
      <c r="T199" s="6" t="s">
        <v>294</v>
      </c>
      <c r="U199" s="6" t="s">
        <v>263</v>
      </c>
      <c r="V199" s="6" t="str">
        <f t="shared" si="73"/>
        <v>Phúc Ứng  -  Sơn Dương  -  Tuyên Quang</v>
      </c>
      <c r="W199" s="6" t="s">
        <v>78</v>
      </c>
      <c r="X199" s="6" t="s">
        <v>100</v>
      </c>
      <c r="Y199" s="4">
        <f t="shared" si="63"/>
        <v>19</v>
      </c>
      <c r="Z199" s="7" t="str">
        <f t="shared" si="64"/>
        <v>Từ 12 - 24 tháng</v>
      </c>
      <c r="AA199" s="5">
        <v>42942</v>
      </c>
      <c r="AB199" s="4" t="s">
        <v>117</v>
      </c>
      <c r="AC199" s="8">
        <f t="shared" si="65"/>
        <v>42971</v>
      </c>
      <c r="AD199" s="5" t="s">
        <v>53</v>
      </c>
      <c r="AE199" s="4">
        <v>4</v>
      </c>
      <c r="AF199" s="7" t="str">
        <f t="shared" si="66"/>
        <v>Không xác định</v>
      </c>
      <c r="AG199" s="5">
        <f t="shared" si="67"/>
        <v>42972</v>
      </c>
      <c r="AH199" s="5" t="str">
        <f t="shared" si="68"/>
        <v/>
      </c>
      <c r="AI199" s="9" t="str">
        <f>IF(OR(AE199=4,AE199=""),"","Điền")</f>
        <v/>
      </c>
      <c r="AJ199" s="7" t="str">
        <f t="shared" si="69"/>
        <v/>
      </c>
      <c r="AK199" s="5" t="str">
        <f t="shared" si="57"/>
        <v/>
      </c>
      <c r="AL199" s="5" t="str">
        <f t="shared" si="70"/>
        <v/>
      </c>
      <c r="AM199" s="5">
        <f t="shared" si="58"/>
        <v>42972</v>
      </c>
      <c r="AN199" s="7" t="str">
        <f t="shared" si="71"/>
        <v>Không xác định</v>
      </c>
      <c r="AO199" s="5"/>
      <c r="AP199" s="7"/>
      <c r="AQ199" s="16"/>
    </row>
    <row r="200" spans="1:43" ht="14.5" x14ac:dyDescent="0.35">
      <c r="A200" s="12">
        <f>IF(E200="","",SUBTOTAL(3,$B$2:B200))</f>
        <v>199</v>
      </c>
      <c r="B200" s="5">
        <v>43524</v>
      </c>
      <c r="C200" s="4" t="s">
        <v>45</v>
      </c>
      <c r="D200" s="4">
        <v>1089</v>
      </c>
      <c r="E200" s="6" t="s">
        <v>175</v>
      </c>
      <c r="F200" s="6" t="s">
        <v>47</v>
      </c>
      <c r="G200" s="7" t="s">
        <v>93</v>
      </c>
      <c r="H200" s="6" t="s">
        <v>176</v>
      </c>
      <c r="I200" s="4">
        <v>19</v>
      </c>
      <c r="J200" s="4">
        <v>7</v>
      </c>
      <c r="K200" s="4">
        <v>1987</v>
      </c>
      <c r="L200" s="6">
        <f t="shared" si="59"/>
        <v>31977</v>
      </c>
      <c r="M200" s="4">
        <f t="shared" si="72"/>
        <v>31</v>
      </c>
      <c r="N200" s="6" t="str">
        <f t="shared" si="60"/>
        <v>30 - 45</v>
      </c>
      <c r="O200" s="4">
        <v>1</v>
      </c>
      <c r="P200" s="6" t="str">
        <f t="shared" si="61"/>
        <v>Nam</v>
      </c>
      <c r="Q200" s="6" t="str">
        <f t="shared" si="62"/>
        <v>Ông</v>
      </c>
      <c r="R200" s="7" t="s">
        <v>72</v>
      </c>
      <c r="S200" s="6" t="s">
        <v>334</v>
      </c>
      <c r="T200" s="6" t="s">
        <v>272</v>
      </c>
      <c r="U200" s="6" t="s">
        <v>269</v>
      </c>
      <c r="V200" s="6" t="str">
        <f t="shared" si="73"/>
        <v>Phù Chẩn  -  Từ Sơn  -  Bắc Ninh</v>
      </c>
      <c r="W200" s="6" t="s">
        <v>51</v>
      </c>
      <c r="X200" s="6" t="s">
        <v>65</v>
      </c>
      <c r="Y200" s="4">
        <f t="shared" si="63"/>
        <v>17</v>
      </c>
      <c r="Z200" s="7" t="str">
        <f t="shared" si="64"/>
        <v>Từ 12 - 24 tháng</v>
      </c>
      <c r="AA200" s="5">
        <v>42976</v>
      </c>
      <c r="AB200" s="4" t="s">
        <v>117</v>
      </c>
      <c r="AC200" s="8">
        <f t="shared" si="65"/>
        <v>43005</v>
      </c>
      <c r="AD200" s="5" t="s">
        <v>53</v>
      </c>
      <c r="AE200" s="4">
        <v>1</v>
      </c>
      <c r="AF200" s="7" t="str">
        <f t="shared" si="66"/>
        <v>12 tháng</v>
      </c>
      <c r="AG200" s="5">
        <f t="shared" si="67"/>
        <v>43006</v>
      </c>
      <c r="AH200" s="5">
        <f t="shared" si="68"/>
        <v>43370</v>
      </c>
      <c r="AI200" s="9">
        <v>1</v>
      </c>
      <c r="AJ200" s="7" t="str">
        <f t="shared" si="69"/>
        <v>12 tháng</v>
      </c>
      <c r="AK200" s="5">
        <f t="shared" si="57"/>
        <v>43371</v>
      </c>
      <c r="AL200" s="5">
        <f t="shared" si="70"/>
        <v>43735</v>
      </c>
      <c r="AM200" s="5" t="str">
        <f t="shared" si="58"/>
        <v/>
      </c>
      <c r="AN200" s="7" t="str">
        <f t="shared" si="71"/>
        <v>12 tháng</v>
      </c>
      <c r="AO200" s="5"/>
      <c r="AP200" s="7"/>
      <c r="AQ200" s="16"/>
    </row>
    <row r="201" spans="1:43" ht="14.5" x14ac:dyDescent="0.35">
      <c r="A201" s="12">
        <f>IF(E201="","",SUBTOTAL(3,$B$2:B201))</f>
        <v>200</v>
      </c>
      <c r="B201" s="5">
        <v>43524</v>
      </c>
      <c r="C201" s="4" t="s">
        <v>45</v>
      </c>
      <c r="D201" s="4">
        <v>1090</v>
      </c>
      <c r="E201" s="6" t="s">
        <v>177</v>
      </c>
      <c r="F201" s="6" t="s">
        <v>47</v>
      </c>
      <c r="G201" s="7" t="s">
        <v>70</v>
      </c>
      <c r="H201" s="6" t="s">
        <v>178</v>
      </c>
      <c r="I201" s="4">
        <v>25</v>
      </c>
      <c r="J201" s="4">
        <v>12</v>
      </c>
      <c r="K201" s="4">
        <v>1991</v>
      </c>
      <c r="L201" s="6">
        <f t="shared" si="59"/>
        <v>33597</v>
      </c>
      <c r="M201" s="4">
        <f t="shared" si="72"/>
        <v>27</v>
      </c>
      <c r="N201" s="6" t="str">
        <f t="shared" si="60"/>
        <v>&lt;30</v>
      </c>
      <c r="O201" s="4">
        <v>2</v>
      </c>
      <c r="P201" s="6" t="str">
        <f t="shared" si="61"/>
        <v>Nữ</v>
      </c>
      <c r="Q201" s="6" t="str">
        <f t="shared" si="62"/>
        <v>Bà</v>
      </c>
      <c r="R201" s="7" t="s">
        <v>72</v>
      </c>
      <c r="S201" s="6" t="s">
        <v>345</v>
      </c>
      <c r="T201" s="6" t="s">
        <v>346</v>
      </c>
      <c r="U201" s="6" t="s">
        <v>347</v>
      </c>
      <c r="V201" s="6" t="str">
        <f t="shared" si="73"/>
        <v>Đông Quang  -  Đông Sơn  -  Thanh Hóa</v>
      </c>
      <c r="W201" s="6" t="s">
        <v>51</v>
      </c>
      <c r="X201" s="6" t="s">
        <v>65</v>
      </c>
      <c r="Y201" s="4">
        <f t="shared" si="63"/>
        <v>15</v>
      </c>
      <c r="Z201" s="7" t="str">
        <f t="shared" si="64"/>
        <v>Từ 12 - 24 tháng</v>
      </c>
      <c r="AA201" s="5">
        <v>43046</v>
      </c>
      <c r="AB201" s="4" t="s">
        <v>66</v>
      </c>
      <c r="AC201" s="8">
        <f t="shared" si="65"/>
        <v>43105</v>
      </c>
      <c r="AD201" s="5" t="s">
        <v>53</v>
      </c>
      <c r="AE201" s="4">
        <v>1</v>
      </c>
      <c r="AF201" s="7" t="str">
        <f t="shared" si="66"/>
        <v>12 tháng</v>
      </c>
      <c r="AG201" s="5">
        <f t="shared" si="67"/>
        <v>43106</v>
      </c>
      <c r="AH201" s="5">
        <f t="shared" si="68"/>
        <v>43470</v>
      </c>
      <c r="AI201" s="9">
        <v>1</v>
      </c>
      <c r="AJ201" s="7" t="str">
        <f t="shared" si="69"/>
        <v>12 tháng</v>
      </c>
      <c r="AK201" s="5">
        <f t="shared" si="57"/>
        <v>43471</v>
      </c>
      <c r="AL201" s="5">
        <f t="shared" si="70"/>
        <v>43835</v>
      </c>
      <c r="AM201" s="5" t="str">
        <f t="shared" si="58"/>
        <v/>
      </c>
      <c r="AN201" s="7" t="str">
        <f t="shared" si="71"/>
        <v>12 tháng</v>
      </c>
      <c r="AO201" s="5"/>
      <c r="AP201" s="7"/>
      <c r="AQ201" s="16"/>
    </row>
    <row r="202" spans="1:43" ht="14.5" x14ac:dyDescent="0.35">
      <c r="A202" s="12">
        <f>IF(E202="","",SUBTOTAL(3,$B$2:B202))</f>
        <v>201</v>
      </c>
      <c r="B202" s="5">
        <v>43524</v>
      </c>
      <c r="C202" s="4" t="s">
        <v>45</v>
      </c>
      <c r="D202" s="4">
        <v>1091</v>
      </c>
      <c r="E202" s="6" t="s">
        <v>179</v>
      </c>
      <c r="F202" s="6" t="s">
        <v>47</v>
      </c>
      <c r="G202" s="7" t="s">
        <v>70</v>
      </c>
      <c r="H202" s="6" t="s">
        <v>180</v>
      </c>
      <c r="I202" s="4">
        <v>9</v>
      </c>
      <c r="J202" s="4">
        <v>3</v>
      </c>
      <c r="K202" s="4">
        <v>1994</v>
      </c>
      <c r="L202" s="6">
        <f t="shared" si="59"/>
        <v>34402</v>
      </c>
      <c r="M202" s="4">
        <f t="shared" si="72"/>
        <v>24</v>
      </c>
      <c r="N202" s="6" t="str">
        <f t="shared" si="60"/>
        <v>&lt;30</v>
      </c>
      <c r="O202" s="4">
        <v>2</v>
      </c>
      <c r="P202" s="6" t="str">
        <f t="shared" si="61"/>
        <v>Nữ</v>
      </c>
      <c r="Q202" s="6" t="str">
        <f t="shared" si="62"/>
        <v>Bà</v>
      </c>
      <c r="R202" s="7" t="s">
        <v>72</v>
      </c>
      <c r="S202" s="6" t="s">
        <v>348</v>
      </c>
      <c r="T202" s="6" t="s">
        <v>274</v>
      </c>
      <c r="U202" s="6" t="s">
        <v>266</v>
      </c>
      <c r="V202" s="6" t="str">
        <f t="shared" si="73"/>
        <v>Thụy Lâm  -  Đông Anh  -  Hà Nội</v>
      </c>
      <c r="W202" s="6" t="s">
        <v>51</v>
      </c>
      <c r="X202" s="6" t="s">
        <v>65</v>
      </c>
      <c r="Y202" s="4">
        <f t="shared" si="63"/>
        <v>15</v>
      </c>
      <c r="Z202" s="7" t="str">
        <f t="shared" si="64"/>
        <v>Từ 12 - 24 tháng</v>
      </c>
      <c r="AA202" s="5">
        <v>43062</v>
      </c>
      <c r="AB202" s="4" t="s">
        <v>66</v>
      </c>
      <c r="AC202" s="8">
        <f t="shared" si="65"/>
        <v>43121</v>
      </c>
      <c r="AD202" s="5" t="s">
        <v>53</v>
      </c>
      <c r="AE202" s="4">
        <v>1</v>
      </c>
      <c r="AF202" s="7" t="str">
        <f t="shared" si="66"/>
        <v>12 tháng</v>
      </c>
      <c r="AG202" s="5">
        <f t="shared" si="67"/>
        <v>43122</v>
      </c>
      <c r="AH202" s="5">
        <f t="shared" si="68"/>
        <v>43486</v>
      </c>
      <c r="AI202" s="9">
        <v>4</v>
      </c>
      <c r="AJ202" s="7" t="str">
        <f t="shared" si="69"/>
        <v>Không xác định</v>
      </c>
      <c r="AK202" s="5">
        <f t="shared" si="57"/>
        <v>43487</v>
      </c>
      <c r="AL202" s="5" t="str">
        <f t="shared" si="70"/>
        <v/>
      </c>
      <c r="AM202" s="5">
        <f t="shared" si="58"/>
        <v>43487</v>
      </c>
      <c r="AN202" s="7" t="str">
        <f t="shared" si="71"/>
        <v>Không xác định</v>
      </c>
      <c r="AO202" s="5"/>
      <c r="AP202" s="7"/>
      <c r="AQ202" s="16"/>
    </row>
    <row r="203" spans="1:43" ht="14.5" x14ac:dyDescent="0.35">
      <c r="A203" s="12">
        <f>IF(E203="","",SUBTOTAL(3,$B$2:B203))</f>
        <v>202</v>
      </c>
      <c r="B203" s="5">
        <v>43524</v>
      </c>
      <c r="C203" s="4" t="s">
        <v>45</v>
      </c>
      <c r="D203" s="4">
        <v>1092</v>
      </c>
      <c r="E203" s="6" t="s">
        <v>181</v>
      </c>
      <c r="F203" s="6" t="s">
        <v>96</v>
      </c>
      <c r="G203" s="7" t="s">
        <v>104</v>
      </c>
      <c r="H203" s="6" t="s">
        <v>105</v>
      </c>
      <c r="I203" s="4">
        <v>25</v>
      </c>
      <c r="J203" s="4">
        <v>12</v>
      </c>
      <c r="K203" s="4">
        <v>1991</v>
      </c>
      <c r="L203" s="6">
        <f t="shared" si="59"/>
        <v>33597</v>
      </c>
      <c r="M203" s="4">
        <f t="shared" si="72"/>
        <v>27</v>
      </c>
      <c r="N203" s="6" t="str">
        <f t="shared" si="60"/>
        <v>&lt;30</v>
      </c>
      <c r="O203" s="4">
        <v>2</v>
      </c>
      <c r="P203" s="6" t="str">
        <f t="shared" si="61"/>
        <v>Nữ</v>
      </c>
      <c r="Q203" s="6" t="str">
        <f t="shared" si="62"/>
        <v>Bà</v>
      </c>
      <c r="R203" s="7" t="s">
        <v>50</v>
      </c>
      <c r="S203" s="6" t="s">
        <v>323</v>
      </c>
      <c r="T203" s="6" t="s">
        <v>324</v>
      </c>
      <c r="U203" s="6" t="s">
        <v>280</v>
      </c>
      <c r="V203" s="6" t="str">
        <f t="shared" si="73"/>
        <v>Hòa Bình  -  Hữu Lũng  -  Lạng Sơn</v>
      </c>
      <c r="W203" s="6" t="s">
        <v>51</v>
      </c>
      <c r="X203" s="6" t="s">
        <v>106</v>
      </c>
      <c r="Y203" s="4">
        <f t="shared" si="63"/>
        <v>14</v>
      </c>
      <c r="Z203" s="7" t="str">
        <f t="shared" si="64"/>
        <v>Từ 12 - 24 tháng</v>
      </c>
      <c r="AA203" s="5">
        <v>43074</v>
      </c>
      <c r="AB203" s="4" t="s">
        <v>66</v>
      </c>
      <c r="AC203" s="8">
        <f t="shared" si="65"/>
        <v>43133</v>
      </c>
      <c r="AD203" s="5" t="s">
        <v>53</v>
      </c>
      <c r="AE203" s="4">
        <v>1</v>
      </c>
      <c r="AF203" s="7" t="str">
        <f t="shared" si="66"/>
        <v>12 tháng</v>
      </c>
      <c r="AG203" s="5">
        <f t="shared" si="67"/>
        <v>43134</v>
      </c>
      <c r="AH203" s="5">
        <f t="shared" si="68"/>
        <v>43498</v>
      </c>
      <c r="AI203" s="9">
        <v>1</v>
      </c>
      <c r="AJ203" s="7" t="str">
        <f t="shared" si="69"/>
        <v>12 tháng</v>
      </c>
      <c r="AK203" s="5">
        <f t="shared" si="57"/>
        <v>43499</v>
      </c>
      <c r="AL203" s="5">
        <f t="shared" si="70"/>
        <v>43863</v>
      </c>
      <c r="AM203" s="5" t="str">
        <f t="shared" si="58"/>
        <v/>
      </c>
      <c r="AN203" s="7" t="str">
        <f t="shared" si="71"/>
        <v>12 tháng</v>
      </c>
      <c r="AO203" s="5"/>
      <c r="AP203" s="7"/>
      <c r="AQ203" s="16"/>
    </row>
    <row r="204" spans="1:43" ht="14.5" x14ac:dyDescent="0.35">
      <c r="A204" s="12">
        <f>IF(E204="","",SUBTOTAL(3,$B$2:B204))</f>
        <v>203</v>
      </c>
      <c r="B204" s="5">
        <v>43524</v>
      </c>
      <c r="C204" s="4" t="s">
        <v>45</v>
      </c>
      <c r="D204" s="4">
        <v>1094</v>
      </c>
      <c r="E204" s="6" t="s">
        <v>182</v>
      </c>
      <c r="F204" s="6" t="s">
        <v>102</v>
      </c>
      <c r="G204" s="7" t="s">
        <v>104</v>
      </c>
      <c r="H204" s="6" t="s">
        <v>134</v>
      </c>
      <c r="I204" s="4">
        <v>14</v>
      </c>
      <c r="J204" s="4">
        <v>2</v>
      </c>
      <c r="K204" s="4">
        <v>1989</v>
      </c>
      <c r="L204" s="6">
        <f t="shared" si="59"/>
        <v>32553</v>
      </c>
      <c r="M204" s="4">
        <f t="shared" si="72"/>
        <v>30</v>
      </c>
      <c r="N204" s="6" t="str">
        <f t="shared" si="60"/>
        <v>30 - 45</v>
      </c>
      <c r="O204" s="4">
        <v>2</v>
      </c>
      <c r="P204" s="6" t="str">
        <f t="shared" si="61"/>
        <v>Nữ</v>
      </c>
      <c r="Q204" s="6" t="str">
        <f t="shared" si="62"/>
        <v>Bà</v>
      </c>
      <c r="R204" s="7" t="s">
        <v>72</v>
      </c>
      <c r="S204" s="6" t="s">
        <v>349</v>
      </c>
      <c r="T204" s="6" t="s">
        <v>324</v>
      </c>
      <c r="U204" s="6" t="s">
        <v>280</v>
      </c>
      <c r="V204" s="6" t="str">
        <f t="shared" si="73"/>
        <v>Đồng Tân  -  Hữu Lũng  -  Lạng Sơn</v>
      </c>
      <c r="W204" s="6" t="s">
        <v>51</v>
      </c>
      <c r="X204" s="6" t="s">
        <v>65</v>
      </c>
      <c r="Y204" s="4">
        <f t="shared" si="63"/>
        <v>13</v>
      </c>
      <c r="Z204" s="7" t="str">
        <f t="shared" si="64"/>
        <v>Từ 12 - 24 tháng</v>
      </c>
      <c r="AA204" s="5">
        <v>43105</v>
      </c>
      <c r="AB204" s="4" t="s">
        <v>66</v>
      </c>
      <c r="AC204" s="8">
        <f t="shared" si="65"/>
        <v>43164</v>
      </c>
      <c r="AD204" s="5" t="s">
        <v>53</v>
      </c>
      <c r="AE204" s="4">
        <v>1</v>
      </c>
      <c r="AF204" s="7" t="str">
        <f t="shared" si="66"/>
        <v>12 tháng</v>
      </c>
      <c r="AG204" s="5">
        <f t="shared" si="67"/>
        <v>43165</v>
      </c>
      <c r="AH204" s="5">
        <f t="shared" si="68"/>
        <v>43529</v>
      </c>
      <c r="AI204" s="9"/>
      <c r="AJ204" s="7" t="str">
        <f t="shared" si="69"/>
        <v/>
      </c>
      <c r="AK204" s="5" t="str">
        <f t="shared" si="57"/>
        <v/>
      </c>
      <c r="AL204" s="5" t="str">
        <f t="shared" si="70"/>
        <v/>
      </c>
      <c r="AM204" s="5" t="str">
        <f t="shared" si="58"/>
        <v/>
      </c>
      <c r="AN204" s="7" t="str">
        <f t="shared" si="71"/>
        <v>12 tháng</v>
      </c>
      <c r="AO204" s="5"/>
      <c r="AP204" s="7"/>
      <c r="AQ204" s="16"/>
    </row>
    <row r="205" spans="1:43" ht="14.5" x14ac:dyDescent="0.35">
      <c r="A205" s="12">
        <f>IF(E205="","",SUBTOTAL(3,$B$2:B205))</f>
        <v>204</v>
      </c>
      <c r="B205" s="5">
        <v>43524</v>
      </c>
      <c r="C205" s="4" t="s">
        <v>45</v>
      </c>
      <c r="D205" s="4">
        <v>1095</v>
      </c>
      <c r="E205" s="6" t="s">
        <v>183</v>
      </c>
      <c r="F205" s="6" t="s">
        <v>96</v>
      </c>
      <c r="G205" s="7" t="s">
        <v>61</v>
      </c>
      <c r="H205" s="6" t="s">
        <v>62</v>
      </c>
      <c r="I205" s="4">
        <v>28</v>
      </c>
      <c r="J205" s="4">
        <v>9</v>
      </c>
      <c r="K205" s="4">
        <v>1989</v>
      </c>
      <c r="L205" s="6">
        <f t="shared" si="59"/>
        <v>32779</v>
      </c>
      <c r="M205" s="4">
        <f t="shared" si="72"/>
        <v>29</v>
      </c>
      <c r="N205" s="6" t="str">
        <f t="shared" si="60"/>
        <v>&lt;30</v>
      </c>
      <c r="O205" s="4">
        <v>2</v>
      </c>
      <c r="P205" s="6" t="str">
        <f t="shared" si="61"/>
        <v>Nữ</v>
      </c>
      <c r="Q205" s="6" t="str">
        <f t="shared" si="62"/>
        <v>Bà</v>
      </c>
      <c r="R205" s="7" t="s">
        <v>63</v>
      </c>
      <c r="S205" s="6" t="s">
        <v>350</v>
      </c>
      <c r="T205" s="6" t="s">
        <v>289</v>
      </c>
      <c r="U205" s="6" t="s">
        <v>266</v>
      </c>
      <c r="V205" s="6" t="str">
        <f t="shared" si="73"/>
        <v>34/67/38/14 Hà Huy Tập  -  Gia Lâm  -  Hà Nội</v>
      </c>
      <c r="W205" s="6" t="s">
        <v>145</v>
      </c>
      <c r="X205" s="6" t="s">
        <v>65</v>
      </c>
      <c r="Y205" s="4">
        <f t="shared" si="63"/>
        <v>13</v>
      </c>
      <c r="Z205" s="7" t="str">
        <f t="shared" si="64"/>
        <v>Từ 12 - 24 tháng</v>
      </c>
      <c r="AA205" s="5">
        <v>43112</v>
      </c>
      <c r="AB205" s="4" t="s">
        <v>66</v>
      </c>
      <c r="AC205" s="8">
        <f t="shared" si="65"/>
        <v>43171</v>
      </c>
      <c r="AD205" s="5" t="s">
        <v>53</v>
      </c>
      <c r="AE205" s="4">
        <v>4</v>
      </c>
      <c r="AF205" s="7" t="str">
        <f t="shared" si="66"/>
        <v>Không xác định</v>
      </c>
      <c r="AG205" s="5">
        <f t="shared" si="67"/>
        <v>43172</v>
      </c>
      <c r="AH205" s="5" t="str">
        <f t="shared" si="68"/>
        <v/>
      </c>
      <c r="AI205" s="9"/>
      <c r="AJ205" s="7" t="str">
        <f t="shared" si="69"/>
        <v/>
      </c>
      <c r="AK205" s="5" t="str">
        <f t="shared" si="57"/>
        <v/>
      </c>
      <c r="AL205" s="5" t="str">
        <f t="shared" si="70"/>
        <v/>
      </c>
      <c r="AM205" s="5">
        <f t="shared" si="58"/>
        <v>43172</v>
      </c>
      <c r="AN205" s="7" t="str">
        <f t="shared" si="71"/>
        <v>Không xác định</v>
      </c>
      <c r="AO205" s="5"/>
      <c r="AP205" s="7"/>
      <c r="AQ205" s="16"/>
    </row>
    <row r="206" spans="1:43" ht="14.5" x14ac:dyDescent="0.35">
      <c r="A206" s="12">
        <f>IF(E206="","",SUBTOTAL(3,$B$2:B206))</f>
        <v>205</v>
      </c>
      <c r="B206" s="5">
        <v>43524</v>
      </c>
      <c r="C206" s="4" t="s">
        <v>45</v>
      </c>
      <c r="D206" s="4">
        <v>1096</v>
      </c>
      <c r="E206" s="6" t="s">
        <v>184</v>
      </c>
      <c r="F206" s="6" t="s">
        <v>96</v>
      </c>
      <c r="G206" s="7" t="s">
        <v>61</v>
      </c>
      <c r="H206" s="6" t="s">
        <v>62</v>
      </c>
      <c r="I206" s="4">
        <v>25</v>
      </c>
      <c r="J206" s="4">
        <v>12</v>
      </c>
      <c r="K206" s="4">
        <v>1989</v>
      </c>
      <c r="L206" s="6">
        <f t="shared" si="59"/>
        <v>32867</v>
      </c>
      <c r="M206" s="4">
        <f t="shared" si="72"/>
        <v>29</v>
      </c>
      <c r="N206" s="6" t="str">
        <f t="shared" si="60"/>
        <v>&lt;30</v>
      </c>
      <c r="O206" s="4">
        <v>1</v>
      </c>
      <c r="P206" s="6" t="str">
        <f t="shared" si="61"/>
        <v>Nam</v>
      </c>
      <c r="Q206" s="6" t="str">
        <f t="shared" si="62"/>
        <v>Ông</v>
      </c>
      <c r="R206" s="7" t="s">
        <v>50</v>
      </c>
      <c r="S206" s="6" t="s">
        <v>351</v>
      </c>
      <c r="T206" s="6" t="s">
        <v>352</v>
      </c>
      <c r="U206" s="6" t="s">
        <v>280</v>
      </c>
      <c r="V206" s="6" t="str">
        <f t="shared" si="73"/>
        <v>Bằng Hữu  -  Chi Lăng  -  Lạng Sơn</v>
      </c>
      <c r="W206" s="6" t="s">
        <v>51</v>
      </c>
      <c r="X206" s="6" t="s">
        <v>65</v>
      </c>
      <c r="Y206" s="4">
        <f t="shared" si="63"/>
        <v>13</v>
      </c>
      <c r="Z206" s="7" t="str">
        <f t="shared" si="64"/>
        <v>Từ 12 - 24 tháng</v>
      </c>
      <c r="AA206" s="5">
        <v>43119</v>
      </c>
      <c r="AB206" s="4" t="s">
        <v>66</v>
      </c>
      <c r="AC206" s="8">
        <f t="shared" si="65"/>
        <v>43178</v>
      </c>
      <c r="AD206" s="5" t="s">
        <v>53</v>
      </c>
      <c r="AE206" s="4">
        <v>1</v>
      </c>
      <c r="AF206" s="7" t="str">
        <f t="shared" si="66"/>
        <v>12 tháng</v>
      </c>
      <c r="AG206" s="5">
        <f t="shared" si="67"/>
        <v>43179</v>
      </c>
      <c r="AH206" s="5">
        <f t="shared" si="68"/>
        <v>43543</v>
      </c>
      <c r="AI206" s="9"/>
      <c r="AJ206" s="7" t="str">
        <f t="shared" si="69"/>
        <v/>
      </c>
      <c r="AK206" s="5" t="str">
        <f t="shared" si="57"/>
        <v/>
      </c>
      <c r="AL206" s="5" t="str">
        <f t="shared" si="70"/>
        <v/>
      </c>
      <c r="AM206" s="5" t="str">
        <f t="shared" si="58"/>
        <v/>
      </c>
      <c r="AN206" s="7" t="str">
        <f t="shared" si="71"/>
        <v>12 tháng</v>
      </c>
      <c r="AO206" s="5"/>
      <c r="AP206" s="7"/>
      <c r="AQ206" s="16"/>
    </row>
    <row r="207" spans="1:43" ht="14.5" x14ac:dyDescent="0.35">
      <c r="A207" s="12">
        <f>IF(E207="","",SUBTOTAL(3,$B$2:B207))</f>
        <v>206</v>
      </c>
      <c r="B207" s="5">
        <v>43524</v>
      </c>
      <c r="C207" s="4" t="s">
        <v>45</v>
      </c>
      <c r="D207" s="4">
        <v>1097</v>
      </c>
      <c r="E207" s="6" t="s">
        <v>171</v>
      </c>
      <c r="F207" s="6" t="s">
        <v>112</v>
      </c>
      <c r="G207" s="7" t="s">
        <v>61</v>
      </c>
      <c r="H207" s="6" t="s">
        <v>62</v>
      </c>
      <c r="I207" s="4">
        <v>21</v>
      </c>
      <c r="J207" s="4">
        <v>5</v>
      </c>
      <c r="K207" s="4">
        <v>1981</v>
      </c>
      <c r="L207" s="6">
        <f t="shared" si="59"/>
        <v>29727</v>
      </c>
      <c r="M207" s="4">
        <f t="shared" si="72"/>
        <v>37</v>
      </c>
      <c r="N207" s="6" t="str">
        <f t="shared" si="60"/>
        <v>30 - 45</v>
      </c>
      <c r="O207" s="4">
        <v>2</v>
      </c>
      <c r="P207" s="6" t="str">
        <f t="shared" si="61"/>
        <v>Nữ</v>
      </c>
      <c r="Q207" s="6" t="str">
        <f t="shared" si="62"/>
        <v>Bà</v>
      </c>
      <c r="R207" s="7" t="s">
        <v>50</v>
      </c>
      <c r="S207" s="6" t="s">
        <v>353</v>
      </c>
      <c r="T207" s="6" t="s">
        <v>289</v>
      </c>
      <c r="U207" s="6" t="s">
        <v>266</v>
      </c>
      <c r="V207" s="6" t="str">
        <f t="shared" si="73"/>
        <v>Phù Đổng  -  Gia Lâm  -  Hà Nội</v>
      </c>
      <c r="W207" s="6" t="s">
        <v>51</v>
      </c>
      <c r="X207" s="6" t="s">
        <v>65</v>
      </c>
      <c r="Y207" s="4">
        <f t="shared" si="63"/>
        <v>13</v>
      </c>
      <c r="Z207" s="7" t="str">
        <f t="shared" si="64"/>
        <v>Từ 12 - 24 tháng</v>
      </c>
      <c r="AA207" s="5">
        <v>43119</v>
      </c>
      <c r="AB207" s="4" t="s">
        <v>66</v>
      </c>
      <c r="AC207" s="8">
        <f t="shared" si="65"/>
        <v>43178</v>
      </c>
      <c r="AD207" s="5" t="s">
        <v>53</v>
      </c>
      <c r="AE207" s="4">
        <v>1</v>
      </c>
      <c r="AF207" s="7" t="str">
        <f t="shared" si="66"/>
        <v>12 tháng</v>
      </c>
      <c r="AG207" s="5">
        <f t="shared" si="67"/>
        <v>43179</v>
      </c>
      <c r="AH207" s="5">
        <f t="shared" si="68"/>
        <v>43543</v>
      </c>
      <c r="AI207" s="9"/>
      <c r="AJ207" s="7" t="str">
        <f t="shared" si="69"/>
        <v/>
      </c>
      <c r="AK207" s="5" t="str">
        <f t="shared" si="57"/>
        <v/>
      </c>
      <c r="AL207" s="5" t="str">
        <f t="shared" si="70"/>
        <v/>
      </c>
      <c r="AM207" s="5" t="str">
        <f t="shared" si="58"/>
        <v/>
      </c>
      <c r="AN207" s="7" t="str">
        <f t="shared" si="71"/>
        <v>12 tháng</v>
      </c>
      <c r="AO207" s="5"/>
      <c r="AP207" s="7"/>
      <c r="AQ207" s="16"/>
    </row>
    <row r="208" spans="1:43" ht="14.5" x14ac:dyDescent="0.35">
      <c r="A208" s="12">
        <f>IF(E208="","",SUBTOTAL(3,$B$2:B208))</f>
        <v>207</v>
      </c>
      <c r="B208" s="5">
        <v>43524</v>
      </c>
      <c r="C208" s="4" t="s">
        <v>45</v>
      </c>
      <c r="D208" s="4">
        <v>1098</v>
      </c>
      <c r="E208" s="13" t="s">
        <v>185</v>
      </c>
      <c r="F208" s="13" t="s">
        <v>82</v>
      </c>
      <c r="G208" s="13" t="s">
        <v>104</v>
      </c>
      <c r="H208" s="14" t="s">
        <v>105</v>
      </c>
      <c r="I208" s="15">
        <v>26</v>
      </c>
      <c r="J208" s="15">
        <v>11</v>
      </c>
      <c r="K208" s="4">
        <v>1992</v>
      </c>
      <c r="L208" s="6">
        <f t="shared" si="59"/>
        <v>33934</v>
      </c>
      <c r="M208" s="4">
        <f t="shared" si="72"/>
        <v>26</v>
      </c>
      <c r="N208" s="7" t="str">
        <f t="shared" si="60"/>
        <v>&lt;30</v>
      </c>
      <c r="O208" s="4">
        <v>2</v>
      </c>
      <c r="P208" s="6" t="str">
        <f t="shared" si="61"/>
        <v>Nữ</v>
      </c>
      <c r="Q208" s="6" t="str">
        <f t="shared" si="62"/>
        <v>Bà</v>
      </c>
      <c r="R208" s="7" t="s">
        <v>50</v>
      </c>
      <c r="S208" s="10" t="s">
        <v>342</v>
      </c>
      <c r="T208" s="10" t="s">
        <v>319</v>
      </c>
      <c r="U208" s="10" t="s">
        <v>269</v>
      </c>
      <c r="V208" s="6" t="str">
        <f t="shared" si="73"/>
        <v>Song Hồ  -  Thuận Thành  -  Bắc Ninh</v>
      </c>
      <c r="W208" s="10" t="s">
        <v>51</v>
      </c>
      <c r="X208" s="10" t="s">
        <v>65</v>
      </c>
      <c r="Y208" s="4">
        <f t="shared" si="63"/>
        <v>13</v>
      </c>
      <c r="Z208" s="7" t="str">
        <f t="shared" si="64"/>
        <v>Từ 12 - 24 tháng</v>
      </c>
      <c r="AA208" s="5">
        <v>43119</v>
      </c>
      <c r="AB208" s="4" t="s">
        <v>66</v>
      </c>
      <c r="AC208" s="8">
        <f t="shared" si="65"/>
        <v>43178</v>
      </c>
      <c r="AD208" s="4" t="s">
        <v>53</v>
      </c>
      <c r="AE208" s="4">
        <v>1</v>
      </c>
      <c r="AF208" s="7" t="str">
        <f t="shared" si="66"/>
        <v>12 tháng</v>
      </c>
      <c r="AG208" s="5">
        <f t="shared" si="67"/>
        <v>43179</v>
      </c>
      <c r="AH208" s="5">
        <f t="shared" si="68"/>
        <v>43543</v>
      </c>
      <c r="AI208" s="4"/>
      <c r="AJ208" s="7" t="str">
        <f t="shared" si="69"/>
        <v/>
      </c>
      <c r="AK208" s="5" t="str">
        <f t="shared" si="57"/>
        <v/>
      </c>
      <c r="AL208" s="5" t="str">
        <f t="shared" si="70"/>
        <v/>
      </c>
      <c r="AM208" s="5" t="str">
        <f t="shared" si="58"/>
        <v/>
      </c>
      <c r="AN208" s="7" t="str">
        <f t="shared" si="71"/>
        <v>12 tháng</v>
      </c>
      <c r="AO208" s="6"/>
      <c r="AP208" s="7"/>
      <c r="AQ208" s="16"/>
    </row>
    <row r="209" spans="1:43" ht="14.5" x14ac:dyDescent="0.35">
      <c r="A209" s="12">
        <f>IF(E209="","",SUBTOTAL(3,$B$2:B209))</f>
        <v>208</v>
      </c>
      <c r="B209" s="5">
        <v>43524</v>
      </c>
      <c r="C209" s="4" t="s">
        <v>45</v>
      </c>
      <c r="D209" s="4">
        <v>1099</v>
      </c>
      <c r="E209" s="6" t="s">
        <v>186</v>
      </c>
      <c r="F209" s="6" t="s">
        <v>82</v>
      </c>
      <c r="G209" s="7" t="s">
        <v>104</v>
      </c>
      <c r="H209" s="6" t="s">
        <v>134</v>
      </c>
      <c r="I209" s="4">
        <v>29</v>
      </c>
      <c r="J209" s="4">
        <v>12</v>
      </c>
      <c r="K209" s="4">
        <v>1986</v>
      </c>
      <c r="L209" s="6">
        <f t="shared" si="59"/>
        <v>31775</v>
      </c>
      <c r="M209" s="4">
        <f t="shared" si="72"/>
        <v>32</v>
      </c>
      <c r="N209" s="6" t="str">
        <f t="shared" si="60"/>
        <v>30 - 45</v>
      </c>
      <c r="O209" s="4">
        <v>2</v>
      </c>
      <c r="P209" s="6" t="str">
        <f t="shared" si="61"/>
        <v>Nữ</v>
      </c>
      <c r="Q209" s="6" t="str">
        <f t="shared" si="62"/>
        <v>Bà</v>
      </c>
      <c r="R209" s="7" t="s">
        <v>50</v>
      </c>
      <c r="S209" s="6" t="s">
        <v>354</v>
      </c>
      <c r="T209" s="6" t="s">
        <v>355</v>
      </c>
      <c r="U209" s="6" t="s">
        <v>347</v>
      </c>
      <c r="V209" s="6" t="str">
        <f t="shared" si="73"/>
        <v>Thọ Dân  -  Triệu Sơn  -  Thanh Hóa</v>
      </c>
      <c r="W209" s="6" t="s">
        <v>51</v>
      </c>
      <c r="X209" s="6" t="s">
        <v>65</v>
      </c>
      <c r="Y209" s="4">
        <f t="shared" si="63"/>
        <v>13</v>
      </c>
      <c r="Z209" s="7" t="str">
        <f t="shared" si="64"/>
        <v>Từ 12 - 24 tháng</v>
      </c>
      <c r="AA209" s="5">
        <v>43123</v>
      </c>
      <c r="AB209" s="4" t="s">
        <v>66</v>
      </c>
      <c r="AC209" s="8">
        <f t="shared" si="65"/>
        <v>43182</v>
      </c>
      <c r="AD209" s="5" t="s">
        <v>53</v>
      </c>
      <c r="AE209" s="4">
        <v>2</v>
      </c>
      <c r="AF209" s="7" t="str">
        <f t="shared" si="66"/>
        <v>24 tháng</v>
      </c>
      <c r="AG209" s="5">
        <f t="shared" si="67"/>
        <v>43183</v>
      </c>
      <c r="AH209" s="5">
        <f t="shared" si="68"/>
        <v>43913</v>
      </c>
      <c r="AI209" s="9"/>
      <c r="AJ209" s="7" t="str">
        <f t="shared" si="69"/>
        <v/>
      </c>
      <c r="AK209" s="5" t="str">
        <f t="shared" si="57"/>
        <v/>
      </c>
      <c r="AL209" s="5" t="str">
        <f t="shared" si="70"/>
        <v/>
      </c>
      <c r="AM209" s="5" t="str">
        <f t="shared" si="58"/>
        <v/>
      </c>
      <c r="AN209" s="7" t="str">
        <f t="shared" si="71"/>
        <v>24 tháng</v>
      </c>
      <c r="AO209" s="5"/>
      <c r="AP209" s="7"/>
      <c r="AQ209" s="16"/>
    </row>
    <row r="210" spans="1:43" ht="14.5" x14ac:dyDescent="0.35">
      <c r="A210" s="12">
        <f>IF(E210="","",SUBTOTAL(3,$B$2:B210))</f>
        <v>209</v>
      </c>
      <c r="B210" s="5">
        <v>43524</v>
      </c>
      <c r="C210" s="4" t="s">
        <v>45</v>
      </c>
      <c r="D210" s="4">
        <v>1103</v>
      </c>
      <c r="E210" s="13" t="s">
        <v>187</v>
      </c>
      <c r="F210" s="13" t="s">
        <v>102</v>
      </c>
      <c r="G210" s="13" t="s">
        <v>104</v>
      </c>
      <c r="H210" s="14" t="s">
        <v>105</v>
      </c>
      <c r="I210" s="15">
        <v>20</v>
      </c>
      <c r="J210" s="15">
        <v>7</v>
      </c>
      <c r="K210" s="4">
        <v>1991</v>
      </c>
      <c r="L210" s="6">
        <f t="shared" si="59"/>
        <v>33439</v>
      </c>
      <c r="M210" s="4">
        <f t="shared" si="72"/>
        <v>27</v>
      </c>
      <c r="N210" s="7" t="str">
        <f t="shared" si="60"/>
        <v>&lt;30</v>
      </c>
      <c r="O210" s="4">
        <v>2</v>
      </c>
      <c r="P210" s="6" t="str">
        <f t="shared" si="61"/>
        <v>Nữ</v>
      </c>
      <c r="Q210" s="6" t="str">
        <f t="shared" si="62"/>
        <v>Bà</v>
      </c>
      <c r="R210" s="7" t="s">
        <v>50</v>
      </c>
      <c r="S210" s="10" t="s">
        <v>356</v>
      </c>
      <c r="T210" s="10" t="s">
        <v>324</v>
      </c>
      <c r="U210" s="10" t="s">
        <v>280</v>
      </c>
      <c r="V210" s="6" t="str">
        <f t="shared" si="73"/>
        <v>Vân Nham  -  Hữu Lũng  -  Lạng Sơn</v>
      </c>
      <c r="W210" s="10" t="s">
        <v>51</v>
      </c>
      <c r="X210" s="10" t="s">
        <v>65</v>
      </c>
      <c r="Y210" s="4">
        <f t="shared" si="63"/>
        <v>12</v>
      </c>
      <c r="Z210" s="7" t="str">
        <f t="shared" si="64"/>
        <v>Từ 12 - 24 tháng</v>
      </c>
      <c r="AA210" s="5">
        <v>43146</v>
      </c>
      <c r="AB210" s="4" t="s">
        <v>66</v>
      </c>
      <c r="AC210" s="8">
        <f t="shared" si="65"/>
        <v>43205</v>
      </c>
      <c r="AD210" s="4" t="s">
        <v>53</v>
      </c>
      <c r="AE210" s="4">
        <v>1</v>
      </c>
      <c r="AF210" s="7" t="str">
        <f t="shared" si="66"/>
        <v>12 tháng</v>
      </c>
      <c r="AG210" s="5">
        <f t="shared" si="67"/>
        <v>43206</v>
      </c>
      <c r="AH210" s="5">
        <f t="shared" si="68"/>
        <v>43570</v>
      </c>
      <c r="AI210" s="4"/>
      <c r="AJ210" s="7" t="str">
        <f t="shared" ref="AJ210:AJ256" si="74">IFERROR(VLOOKUP(AI210,$AV$2:$AW$6,2,0),"")</f>
        <v/>
      </c>
      <c r="AK210" s="5" t="str">
        <f t="shared" ref="AK210:AK256" si="75">IF(AI210="","",AH210+1)</f>
        <v/>
      </c>
      <c r="AL210" s="5" t="str">
        <f t="shared" ref="AL210:AL256" si="76">IF(AI210="","",IF(AI210=1,EDATE(AK210,12)-1,IF(AI210=2,EDATE(AK210,24)-1,IF(AK210=3,EDATE(AK210,36)-1))))</f>
        <v/>
      </c>
      <c r="AM210" s="5" t="str">
        <f t="shared" si="58"/>
        <v/>
      </c>
      <c r="AN210" s="7" t="str">
        <f t="shared" si="71"/>
        <v>12 tháng</v>
      </c>
      <c r="AO210" s="6"/>
      <c r="AP210" s="7"/>
      <c r="AQ210" s="16"/>
    </row>
    <row r="211" spans="1:43" ht="14.5" x14ac:dyDescent="0.35">
      <c r="A211" s="12">
        <f>IF(E211="","",SUBTOTAL(3,$B$2:B211))</f>
        <v>210</v>
      </c>
      <c r="B211" s="5">
        <v>43524</v>
      </c>
      <c r="C211" s="4" t="s">
        <v>45</v>
      </c>
      <c r="D211" s="4">
        <v>1104</v>
      </c>
      <c r="E211" s="13" t="s">
        <v>188</v>
      </c>
      <c r="F211" s="13" t="s">
        <v>102</v>
      </c>
      <c r="G211" s="13" t="s">
        <v>104</v>
      </c>
      <c r="H211" s="14" t="s">
        <v>105</v>
      </c>
      <c r="I211" s="15">
        <v>12</v>
      </c>
      <c r="J211" s="15">
        <v>10</v>
      </c>
      <c r="K211" s="4">
        <v>1989</v>
      </c>
      <c r="L211" s="6">
        <f t="shared" si="59"/>
        <v>32793</v>
      </c>
      <c r="M211" s="4">
        <f t="shared" si="72"/>
        <v>29</v>
      </c>
      <c r="N211" s="7" t="str">
        <f t="shared" si="60"/>
        <v>&lt;30</v>
      </c>
      <c r="O211" s="4">
        <v>1</v>
      </c>
      <c r="P211" s="6" t="str">
        <f t="shared" si="61"/>
        <v>Nam</v>
      </c>
      <c r="Q211" s="6" t="str">
        <f t="shared" si="62"/>
        <v>Ông</v>
      </c>
      <c r="R211" s="7" t="s">
        <v>72</v>
      </c>
      <c r="S211" s="10" t="s">
        <v>357</v>
      </c>
      <c r="T211" s="10" t="s">
        <v>358</v>
      </c>
      <c r="U211" s="10" t="s">
        <v>286</v>
      </c>
      <c r="V211" s="6" t="str">
        <f t="shared" si="73"/>
        <v>Đồng Chum  -  Đà Bắc  -  Hòa Bình</v>
      </c>
      <c r="W211" s="10" t="s">
        <v>51</v>
      </c>
      <c r="X211" s="10" t="s">
        <v>65</v>
      </c>
      <c r="Y211" s="4">
        <f t="shared" si="63"/>
        <v>12</v>
      </c>
      <c r="Z211" s="7" t="str">
        <f t="shared" si="64"/>
        <v>Từ 12 - 24 tháng</v>
      </c>
      <c r="AA211" s="5">
        <v>43153</v>
      </c>
      <c r="AB211" s="4" t="s">
        <v>117</v>
      </c>
      <c r="AC211" s="8">
        <f t="shared" si="65"/>
        <v>43182</v>
      </c>
      <c r="AD211" s="4" t="s">
        <v>53</v>
      </c>
      <c r="AE211" s="4">
        <v>1</v>
      </c>
      <c r="AF211" s="7" t="str">
        <f t="shared" si="66"/>
        <v>12 tháng</v>
      </c>
      <c r="AG211" s="5">
        <f t="shared" si="67"/>
        <v>43183</v>
      </c>
      <c r="AH211" s="5">
        <f t="shared" si="68"/>
        <v>43547</v>
      </c>
      <c r="AI211" s="4"/>
      <c r="AJ211" s="7" t="str">
        <f t="shared" si="74"/>
        <v/>
      </c>
      <c r="AK211" s="5" t="str">
        <f t="shared" si="75"/>
        <v/>
      </c>
      <c r="AL211" s="5" t="str">
        <f t="shared" si="76"/>
        <v/>
      </c>
      <c r="AM211" s="5" t="str">
        <f t="shared" si="58"/>
        <v/>
      </c>
      <c r="AN211" s="7" t="str">
        <f t="shared" si="71"/>
        <v>12 tháng</v>
      </c>
      <c r="AO211" s="6"/>
      <c r="AP211" s="7"/>
      <c r="AQ211" s="16"/>
    </row>
    <row r="212" spans="1:43" ht="14.5" x14ac:dyDescent="0.35">
      <c r="A212" s="12">
        <f>IF(E212="","",SUBTOTAL(3,$B$2:B212))</f>
        <v>211</v>
      </c>
      <c r="B212" s="5">
        <v>43524</v>
      </c>
      <c r="C212" s="4" t="s">
        <v>45</v>
      </c>
      <c r="D212" s="4">
        <v>1105</v>
      </c>
      <c r="E212" s="6" t="s">
        <v>189</v>
      </c>
      <c r="F212" s="6" t="s">
        <v>102</v>
      </c>
      <c r="G212" s="7" t="s">
        <v>104</v>
      </c>
      <c r="H212" s="6" t="s">
        <v>105</v>
      </c>
      <c r="I212" s="4">
        <v>29</v>
      </c>
      <c r="J212" s="4">
        <v>11</v>
      </c>
      <c r="K212" s="4">
        <v>1993</v>
      </c>
      <c r="L212" s="6">
        <f t="shared" si="59"/>
        <v>34302</v>
      </c>
      <c r="M212" s="4">
        <f t="shared" si="72"/>
        <v>25</v>
      </c>
      <c r="N212" s="6" t="str">
        <f t="shared" si="60"/>
        <v>&lt;30</v>
      </c>
      <c r="O212" s="4">
        <v>2</v>
      </c>
      <c r="P212" s="6" t="str">
        <f t="shared" si="61"/>
        <v>Nữ</v>
      </c>
      <c r="Q212" s="6" t="str">
        <f t="shared" si="62"/>
        <v>Bà</v>
      </c>
      <c r="R212" s="7" t="s">
        <v>50</v>
      </c>
      <c r="S212" s="6" t="s">
        <v>359</v>
      </c>
      <c r="T212" s="6" t="s">
        <v>329</v>
      </c>
      <c r="U212" s="6" t="s">
        <v>255</v>
      </c>
      <c r="V212" s="6" t="str">
        <f t="shared" si="73"/>
        <v>Hợp Đức  -  Tân Yên  -  Bắc Giang</v>
      </c>
      <c r="W212" s="6" t="s">
        <v>51</v>
      </c>
      <c r="X212" s="6" t="s">
        <v>106</v>
      </c>
      <c r="Y212" s="4">
        <f t="shared" si="63"/>
        <v>11</v>
      </c>
      <c r="Z212" s="7" t="str">
        <f t="shared" si="64"/>
        <v>Từ 2 - 12 tháng</v>
      </c>
      <c r="AA212" s="5">
        <v>43161</v>
      </c>
      <c r="AB212" s="4" t="s">
        <v>66</v>
      </c>
      <c r="AC212" s="8">
        <f t="shared" si="65"/>
        <v>43220</v>
      </c>
      <c r="AD212" s="5" t="s">
        <v>53</v>
      </c>
      <c r="AE212" s="4">
        <v>1</v>
      </c>
      <c r="AF212" s="7" t="str">
        <f t="shared" si="66"/>
        <v>12 tháng</v>
      </c>
      <c r="AG212" s="5">
        <f t="shared" si="67"/>
        <v>43221</v>
      </c>
      <c r="AH212" s="5">
        <f t="shared" si="68"/>
        <v>43585</v>
      </c>
      <c r="AI212" s="9"/>
      <c r="AJ212" s="7" t="str">
        <f t="shared" si="74"/>
        <v/>
      </c>
      <c r="AK212" s="5" t="str">
        <f t="shared" si="75"/>
        <v/>
      </c>
      <c r="AL212" s="5" t="str">
        <f t="shared" si="76"/>
        <v/>
      </c>
      <c r="AM212" s="5" t="str">
        <f t="shared" si="58"/>
        <v/>
      </c>
      <c r="AN212" s="7" t="str">
        <f t="shared" si="71"/>
        <v>12 tháng</v>
      </c>
      <c r="AO212" s="5"/>
      <c r="AP212" s="7"/>
      <c r="AQ212" s="16"/>
    </row>
    <row r="213" spans="1:43" ht="14.5" x14ac:dyDescent="0.35">
      <c r="A213" s="12">
        <f>IF(E213="","",SUBTOTAL(3,$B$2:B213))</f>
        <v>212</v>
      </c>
      <c r="B213" s="5">
        <v>43524</v>
      </c>
      <c r="C213" s="4" t="s">
        <v>45</v>
      </c>
      <c r="D213" s="4">
        <v>1106</v>
      </c>
      <c r="E213" s="6" t="s">
        <v>190</v>
      </c>
      <c r="F213" s="6" t="s">
        <v>102</v>
      </c>
      <c r="G213" s="7" t="s">
        <v>61</v>
      </c>
      <c r="H213" s="6" t="s">
        <v>62</v>
      </c>
      <c r="I213" s="4">
        <v>18</v>
      </c>
      <c r="J213" s="4">
        <v>8</v>
      </c>
      <c r="K213" s="4">
        <v>1979</v>
      </c>
      <c r="L213" s="6">
        <f t="shared" si="59"/>
        <v>29085</v>
      </c>
      <c r="M213" s="4">
        <f t="shared" si="72"/>
        <v>39</v>
      </c>
      <c r="N213" s="6" t="str">
        <f t="shared" si="60"/>
        <v>30 - 45</v>
      </c>
      <c r="O213" s="4">
        <v>2</v>
      </c>
      <c r="P213" s="6" t="str">
        <f t="shared" si="61"/>
        <v>Nữ</v>
      </c>
      <c r="Q213" s="6" t="str">
        <f t="shared" si="62"/>
        <v>Bà</v>
      </c>
      <c r="R213" s="7" t="s">
        <v>72</v>
      </c>
      <c r="S213" s="6" t="s">
        <v>360</v>
      </c>
      <c r="T213" s="6" t="s">
        <v>310</v>
      </c>
      <c r="U213" s="6" t="s">
        <v>255</v>
      </c>
      <c r="V213" s="6" t="str">
        <f t="shared" si="73"/>
        <v>Xuân Hương  -  Lạng Giang  -  Bắc Giang</v>
      </c>
      <c r="W213" s="6" t="s">
        <v>145</v>
      </c>
      <c r="X213" s="6" t="s">
        <v>65</v>
      </c>
      <c r="Y213" s="4">
        <f t="shared" si="63"/>
        <v>11</v>
      </c>
      <c r="Z213" s="7" t="str">
        <f t="shared" si="64"/>
        <v>Từ 2 - 12 tháng</v>
      </c>
      <c r="AA213" s="5">
        <v>43166</v>
      </c>
      <c r="AB213" s="4">
        <v>0</v>
      </c>
      <c r="AC213" s="8">
        <f t="shared" si="65"/>
        <v>43166</v>
      </c>
      <c r="AD213" s="5" t="s">
        <v>53</v>
      </c>
      <c r="AE213" s="4">
        <v>1</v>
      </c>
      <c r="AF213" s="7" t="str">
        <f t="shared" si="66"/>
        <v>12 tháng</v>
      </c>
      <c r="AG213" s="5">
        <f t="shared" si="67"/>
        <v>43166</v>
      </c>
      <c r="AH213" s="5">
        <f t="shared" si="68"/>
        <v>43530</v>
      </c>
      <c r="AI213" s="9"/>
      <c r="AJ213" s="7" t="str">
        <f t="shared" si="74"/>
        <v/>
      </c>
      <c r="AK213" s="5" t="str">
        <f t="shared" si="75"/>
        <v/>
      </c>
      <c r="AL213" s="5" t="str">
        <f t="shared" si="76"/>
        <v/>
      </c>
      <c r="AM213" s="5" t="str">
        <f t="shared" si="58"/>
        <v/>
      </c>
      <c r="AN213" s="7" t="str">
        <f t="shared" si="71"/>
        <v>12 tháng</v>
      </c>
      <c r="AO213" s="5"/>
      <c r="AP213" s="7"/>
      <c r="AQ213" s="16"/>
    </row>
    <row r="214" spans="1:43" ht="14.5" x14ac:dyDescent="0.35">
      <c r="A214" s="12">
        <f>IF(E214="","",SUBTOTAL(3,$B$2:B214))</f>
        <v>213</v>
      </c>
      <c r="B214" s="5">
        <v>43524</v>
      </c>
      <c r="C214" s="4" t="s">
        <v>45</v>
      </c>
      <c r="D214" s="4">
        <v>1107</v>
      </c>
      <c r="E214" s="6" t="s">
        <v>191</v>
      </c>
      <c r="F214" s="6" t="s">
        <v>102</v>
      </c>
      <c r="G214" s="7" t="s">
        <v>61</v>
      </c>
      <c r="H214" s="6" t="s">
        <v>62</v>
      </c>
      <c r="I214" s="4">
        <v>10</v>
      </c>
      <c r="J214" s="4">
        <v>11</v>
      </c>
      <c r="K214" s="4">
        <v>1992</v>
      </c>
      <c r="L214" s="6">
        <f t="shared" si="59"/>
        <v>33918</v>
      </c>
      <c r="M214" s="4">
        <f t="shared" si="72"/>
        <v>26</v>
      </c>
      <c r="N214" s="6" t="str">
        <f t="shared" si="60"/>
        <v>&lt;30</v>
      </c>
      <c r="O214" s="4">
        <v>2</v>
      </c>
      <c r="P214" s="6" t="str">
        <f t="shared" si="61"/>
        <v>Nữ</v>
      </c>
      <c r="Q214" s="6" t="str">
        <f t="shared" si="62"/>
        <v>Bà</v>
      </c>
      <c r="R214" s="7" t="s">
        <v>50</v>
      </c>
      <c r="S214" s="6" t="s">
        <v>270</v>
      </c>
      <c r="T214" s="6" t="s">
        <v>268</v>
      </c>
      <c r="U214" s="6" t="s">
        <v>269</v>
      </c>
      <c r="V214" s="6" t="str">
        <f t="shared" si="73"/>
        <v>Đại Đồng  -  Tiên Du  -  Bắc Ninh</v>
      </c>
      <c r="W214" s="6" t="s">
        <v>51</v>
      </c>
      <c r="X214" s="6" t="s">
        <v>65</v>
      </c>
      <c r="Y214" s="4">
        <f t="shared" si="63"/>
        <v>11</v>
      </c>
      <c r="Z214" s="7" t="str">
        <f t="shared" si="64"/>
        <v>Từ 2 - 12 tháng</v>
      </c>
      <c r="AA214" s="5">
        <v>43172</v>
      </c>
      <c r="AB214" s="4" t="s">
        <v>117</v>
      </c>
      <c r="AC214" s="8">
        <f t="shared" si="65"/>
        <v>43201</v>
      </c>
      <c r="AD214" s="5" t="s">
        <v>53</v>
      </c>
      <c r="AE214" s="4">
        <v>1</v>
      </c>
      <c r="AF214" s="7" t="str">
        <f t="shared" si="66"/>
        <v>12 tháng</v>
      </c>
      <c r="AG214" s="5">
        <f t="shared" si="67"/>
        <v>43202</v>
      </c>
      <c r="AH214" s="5">
        <f t="shared" si="68"/>
        <v>43566</v>
      </c>
      <c r="AI214" s="9"/>
      <c r="AJ214" s="7" t="str">
        <f t="shared" si="74"/>
        <v/>
      </c>
      <c r="AK214" s="5" t="str">
        <f t="shared" si="75"/>
        <v/>
      </c>
      <c r="AL214" s="5" t="str">
        <f t="shared" si="76"/>
        <v/>
      </c>
      <c r="AM214" s="5" t="str">
        <f t="shared" si="58"/>
        <v/>
      </c>
      <c r="AN214" s="7" t="str">
        <f t="shared" si="71"/>
        <v>12 tháng</v>
      </c>
      <c r="AO214" s="5"/>
      <c r="AP214" s="7"/>
      <c r="AQ214" s="16"/>
    </row>
    <row r="215" spans="1:43" ht="14.5" x14ac:dyDescent="0.35">
      <c r="A215" s="12">
        <f>IF(E215="","",SUBTOTAL(3,$B$2:B215))</f>
        <v>214</v>
      </c>
      <c r="B215" s="5">
        <v>43524</v>
      </c>
      <c r="C215" s="4" t="s">
        <v>45</v>
      </c>
      <c r="D215" s="4">
        <v>1108</v>
      </c>
      <c r="E215" s="6" t="s">
        <v>192</v>
      </c>
      <c r="F215" s="6" t="s">
        <v>102</v>
      </c>
      <c r="G215" s="7" t="s">
        <v>61</v>
      </c>
      <c r="H215" s="6" t="s">
        <v>62</v>
      </c>
      <c r="I215" s="4">
        <v>25</v>
      </c>
      <c r="J215" s="4">
        <v>2</v>
      </c>
      <c r="K215" s="4">
        <v>1996</v>
      </c>
      <c r="L215" s="6">
        <f t="shared" si="59"/>
        <v>35120</v>
      </c>
      <c r="M215" s="4">
        <f t="shared" si="72"/>
        <v>23</v>
      </c>
      <c r="N215" s="6" t="str">
        <f t="shared" si="60"/>
        <v>&lt;30</v>
      </c>
      <c r="O215" s="4">
        <v>1</v>
      </c>
      <c r="P215" s="6" t="str">
        <f t="shared" si="61"/>
        <v>Nam</v>
      </c>
      <c r="Q215" s="6" t="str">
        <f t="shared" si="62"/>
        <v>Ông</v>
      </c>
      <c r="R215" s="7" t="s">
        <v>50</v>
      </c>
      <c r="S215" s="6" t="s">
        <v>322</v>
      </c>
      <c r="T215" s="6" t="s">
        <v>274</v>
      </c>
      <c r="U215" s="6" t="s">
        <v>266</v>
      </c>
      <c r="V215" s="6" t="str">
        <f t="shared" si="73"/>
        <v>Dục Tú  -  Đông Anh  -  Hà Nội</v>
      </c>
      <c r="W215" s="6" t="s">
        <v>78</v>
      </c>
      <c r="X215" s="6" t="s">
        <v>65</v>
      </c>
      <c r="Y215" s="4">
        <f t="shared" si="63"/>
        <v>11</v>
      </c>
      <c r="Z215" s="7" t="str">
        <f t="shared" si="64"/>
        <v>Từ 2 - 12 tháng</v>
      </c>
      <c r="AA215" s="5">
        <v>43179</v>
      </c>
      <c r="AB215" s="4" t="s">
        <v>66</v>
      </c>
      <c r="AC215" s="8">
        <f t="shared" si="65"/>
        <v>43238</v>
      </c>
      <c r="AD215" s="5" t="s">
        <v>53</v>
      </c>
      <c r="AE215" s="4">
        <v>1</v>
      </c>
      <c r="AF215" s="7" t="str">
        <f t="shared" si="66"/>
        <v>12 tháng</v>
      </c>
      <c r="AG215" s="5">
        <f t="shared" si="67"/>
        <v>43239</v>
      </c>
      <c r="AH215" s="5">
        <f t="shared" si="68"/>
        <v>43603</v>
      </c>
      <c r="AI215" s="9"/>
      <c r="AJ215" s="7" t="str">
        <f t="shared" si="74"/>
        <v/>
      </c>
      <c r="AK215" s="5" t="str">
        <f t="shared" si="75"/>
        <v/>
      </c>
      <c r="AL215" s="5" t="str">
        <f t="shared" si="76"/>
        <v/>
      </c>
      <c r="AM215" s="5" t="str">
        <f t="shared" si="58"/>
        <v/>
      </c>
      <c r="AN215" s="7" t="str">
        <f t="shared" si="71"/>
        <v>12 tháng</v>
      </c>
      <c r="AO215" s="5"/>
      <c r="AP215" s="7"/>
      <c r="AQ215" s="16"/>
    </row>
    <row r="216" spans="1:43" ht="14.5" x14ac:dyDescent="0.35">
      <c r="A216" s="12">
        <f>IF(E216="","",SUBTOTAL(3,$B$2:B216))</f>
        <v>215</v>
      </c>
      <c r="B216" s="5">
        <v>43524</v>
      </c>
      <c r="C216" s="4" t="s">
        <v>45</v>
      </c>
      <c r="D216" s="4">
        <v>1109</v>
      </c>
      <c r="E216" s="6" t="s">
        <v>193</v>
      </c>
      <c r="F216" s="6" t="s">
        <v>102</v>
      </c>
      <c r="G216" s="7" t="s">
        <v>61</v>
      </c>
      <c r="H216" s="6" t="s">
        <v>62</v>
      </c>
      <c r="I216" s="4">
        <v>13</v>
      </c>
      <c r="J216" s="4">
        <v>1</v>
      </c>
      <c r="K216" s="4">
        <v>1992</v>
      </c>
      <c r="L216" s="6">
        <f t="shared" si="59"/>
        <v>33616</v>
      </c>
      <c r="M216" s="4">
        <f t="shared" si="72"/>
        <v>27</v>
      </c>
      <c r="N216" s="6" t="str">
        <f t="shared" si="60"/>
        <v>&lt;30</v>
      </c>
      <c r="O216" s="4">
        <v>2</v>
      </c>
      <c r="P216" s="6" t="str">
        <f t="shared" si="61"/>
        <v>Nữ</v>
      </c>
      <c r="Q216" s="6" t="str">
        <f t="shared" si="62"/>
        <v>Bà</v>
      </c>
      <c r="R216" s="7" t="s">
        <v>72</v>
      </c>
      <c r="S216" s="6" t="s">
        <v>361</v>
      </c>
      <c r="T216" s="6" t="s">
        <v>362</v>
      </c>
      <c r="U216" s="6" t="s">
        <v>269</v>
      </c>
      <c r="V216" s="6" t="str">
        <f t="shared" si="73"/>
        <v>Vạn Ninh  -  Gia Bình  -  Bắc Ninh</v>
      </c>
      <c r="W216" s="6" t="s">
        <v>51</v>
      </c>
      <c r="X216" s="6" t="s">
        <v>65</v>
      </c>
      <c r="Y216" s="4">
        <f t="shared" si="63"/>
        <v>11</v>
      </c>
      <c r="Z216" s="7" t="str">
        <f t="shared" si="64"/>
        <v>Từ 2 - 12 tháng</v>
      </c>
      <c r="AA216" s="5">
        <v>43181</v>
      </c>
      <c r="AB216" s="4" t="s">
        <v>117</v>
      </c>
      <c r="AC216" s="8">
        <f t="shared" si="65"/>
        <v>43210</v>
      </c>
      <c r="AD216" s="5" t="s">
        <v>53</v>
      </c>
      <c r="AE216" s="4">
        <v>1</v>
      </c>
      <c r="AF216" s="7" t="str">
        <f t="shared" si="66"/>
        <v>12 tháng</v>
      </c>
      <c r="AG216" s="5">
        <f t="shared" si="67"/>
        <v>43211</v>
      </c>
      <c r="AH216" s="5">
        <f t="shared" si="68"/>
        <v>43575</v>
      </c>
      <c r="AI216" s="9"/>
      <c r="AJ216" s="7" t="str">
        <f t="shared" si="74"/>
        <v/>
      </c>
      <c r="AK216" s="5" t="str">
        <f t="shared" si="75"/>
        <v/>
      </c>
      <c r="AL216" s="5" t="str">
        <f t="shared" si="76"/>
        <v/>
      </c>
      <c r="AM216" s="5" t="str">
        <f t="shared" si="58"/>
        <v/>
      </c>
      <c r="AN216" s="7" t="str">
        <f t="shared" si="71"/>
        <v>12 tháng</v>
      </c>
      <c r="AO216" s="5"/>
      <c r="AP216" s="7"/>
      <c r="AQ216" s="16"/>
    </row>
    <row r="217" spans="1:43" ht="14.5" x14ac:dyDescent="0.35">
      <c r="A217" s="12">
        <f>IF(E217="","",SUBTOTAL(3,$B$2:B217))</f>
        <v>216</v>
      </c>
      <c r="B217" s="5">
        <v>43524</v>
      </c>
      <c r="C217" s="4" t="s">
        <v>45</v>
      </c>
      <c r="D217" s="4">
        <v>1110</v>
      </c>
      <c r="E217" s="6" t="s">
        <v>194</v>
      </c>
      <c r="F217" s="6" t="s">
        <v>102</v>
      </c>
      <c r="G217" s="7" t="s">
        <v>61</v>
      </c>
      <c r="H217" s="6" t="s">
        <v>62</v>
      </c>
      <c r="I217" s="4">
        <v>23</v>
      </c>
      <c r="J217" s="4">
        <v>9</v>
      </c>
      <c r="K217" s="4">
        <v>1990</v>
      </c>
      <c r="L217" s="6">
        <f t="shared" si="59"/>
        <v>33139</v>
      </c>
      <c r="M217" s="4">
        <f t="shared" si="72"/>
        <v>28</v>
      </c>
      <c r="N217" s="6" t="str">
        <f t="shared" si="60"/>
        <v>&lt;30</v>
      </c>
      <c r="O217" s="4">
        <v>2</v>
      </c>
      <c r="P217" s="6" t="str">
        <f t="shared" si="61"/>
        <v>Nữ</v>
      </c>
      <c r="Q217" s="6" t="str">
        <f t="shared" si="62"/>
        <v>Bà</v>
      </c>
      <c r="R217" s="7" t="s">
        <v>50</v>
      </c>
      <c r="S217" s="6" t="s">
        <v>363</v>
      </c>
      <c r="T217" s="6" t="s">
        <v>260</v>
      </c>
      <c r="U217" s="6" t="s">
        <v>255</v>
      </c>
      <c r="V217" s="6" t="str">
        <f t="shared" si="73"/>
        <v>An Lập  -  Sơn Động  -  Bắc Giang</v>
      </c>
      <c r="W217" s="6" t="s">
        <v>51</v>
      </c>
      <c r="X217" s="6" t="s">
        <v>65</v>
      </c>
      <c r="Y217" s="4">
        <f t="shared" si="63"/>
        <v>10</v>
      </c>
      <c r="Z217" s="7" t="str">
        <f t="shared" si="64"/>
        <v>Từ 2 - 12 tháng</v>
      </c>
      <c r="AA217" s="5">
        <v>43188</v>
      </c>
      <c r="AB217" s="4" t="s">
        <v>66</v>
      </c>
      <c r="AC217" s="8">
        <f t="shared" si="65"/>
        <v>43247</v>
      </c>
      <c r="AD217" s="5" t="s">
        <v>53</v>
      </c>
      <c r="AE217" s="4">
        <v>1</v>
      </c>
      <c r="AF217" s="7" t="str">
        <f t="shared" si="66"/>
        <v>12 tháng</v>
      </c>
      <c r="AG217" s="5">
        <f t="shared" si="67"/>
        <v>43248</v>
      </c>
      <c r="AH217" s="5">
        <f t="shared" si="68"/>
        <v>43612</v>
      </c>
      <c r="AI217" s="9"/>
      <c r="AJ217" s="7" t="str">
        <f t="shared" si="74"/>
        <v/>
      </c>
      <c r="AK217" s="5" t="str">
        <f t="shared" si="75"/>
        <v/>
      </c>
      <c r="AL217" s="5" t="str">
        <f t="shared" si="76"/>
        <v/>
      </c>
      <c r="AM217" s="5" t="str">
        <f t="shared" si="58"/>
        <v/>
      </c>
      <c r="AN217" s="7" t="str">
        <f t="shared" si="71"/>
        <v>12 tháng</v>
      </c>
      <c r="AO217" s="5"/>
      <c r="AP217" s="7"/>
      <c r="AQ217" s="16"/>
    </row>
    <row r="218" spans="1:43" ht="14.5" x14ac:dyDescent="0.35">
      <c r="A218" s="12">
        <f>IF(E218="","",SUBTOTAL(3,$B$2:B218))</f>
        <v>217</v>
      </c>
      <c r="B218" s="5">
        <v>43524</v>
      </c>
      <c r="C218" s="4" t="s">
        <v>45</v>
      </c>
      <c r="D218" s="4">
        <v>1111</v>
      </c>
      <c r="E218" s="6" t="s">
        <v>195</v>
      </c>
      <c r="F218" s="6" t="s">
        <v>102</v>
      </c>
      <c r="G218" s="7" t="s">
        <v>61</v>
      </c>
      <c r="H218" s="6" t="s">
        <v>62</v>
      </c>
      <c r="I218" s="4">
        <v>24</v>
      </c>
      <c r="J218" s="4">
        <v>6</v>
      </c>
      <c r="K218" s="4">
        <v>1991</v>
      </c>
      <c r="L218" s="6">
        <f t="shared" si="59"/>
        <v>33413</v>
      </c>
      <c r="M218" s="4">
        <f t="shared" si="72"/>
        <v>27</v>
      </c>
      <c r="N218" s="6" t="str">
        <f t="shared" si="60"/>
        <v>&lt;30</v>
      </c>
      <c r="O218" s="4">
        <v>1</v>
      </c>
      <c r="P218" s="6" t="str">
        <f t="shared" si="61"/>
        <v>Nam</v>
      </c>
      <c r="Q218" s="6" t="str">
        <f t="shared" si="62"/>
        <v>Ông</v>
      </c>
      <c r="R218" s="7" t="s">
        <v>63</v>
      </c>
      <c r="S218" s="6" t="s">
        <v>364</v>
      </c>
      <c r="T218" s="6" t="s">
        <v>324</v>
      </c>
      <c r="U218" s="6" t="s">
        <v>280</v>
      </c>
      <c r="V218" s="6" t="str">
        <f t="shared" si="73"/>
        <v>Tân Thành  -  Hữu Lũng  -  Lạng Sơn</v>
      </c>
      <c r="W218" s="6" t="s">
        <v>145</v>
      </c>
      <c r="X218" s="6" t="s">
        <v>65</v>
      </c>
      <c r="Y218" s="4">
        <f t="shared" si="63"/>
        <v>10</v>
      </c>
      <c r="Z218" s="7" t="str">
        <f t="shared" si="64"/>
        <v>Từ 2 - 12 tháng</v>
      </c>
      <c r="AA218" s="5">
        <v>43196</v>
      </c>
      <c r="AB218" s="4" t="s">
        <v>117</v>
      </c>
      <c r="AC218" s="8">
        <f t="shared" si="65"/>
        <v>43225</v>
      </c>
      <c r="AD218" s="5" t="s">
        <v>53</v>
      </c>
      <c r="AE218" s="4">
        <v>1</v>
      </c>
      <c r="AF218" s="7" t="str">
        <f t="shared" si="66"/>
        <v>12 tháng</v>
      </c>
      <c r="AG218" s="5">
        <f t="shared" si="67"/>
        <v>43226</v>
      </c>
      <c r="AH218" s="5">
        <f t="shared" si="68"/>
        <v>43590</v>
      </c>
      <c r="AI218" s="9"/>
      <c r="AJ218" s="7" t="str">
        <f t="shared" si="74"/>
        <v/>
      </c>
      <c r="AK218" s="5" t="str">
        <f t="shared" si="75"/>
        <v/>
      </c>
      <c r="AL218" s="5" t="str">
        <f t="shared" si="76"/>
        <v/>
      </c>
      <c r="AM218" s="5" t="str">
        <f t="shared" si="58"/>
        <v/>
      </c>
      <c r="AN218" s="7" t="str">
        <f t="shared" si="71"/>
        <v>12 tháng</v>
      </c>
      <c r="AO218" s="5"/>
      <c r="AP218" s="7"/>
      <c r="AQ218" s="16"/>
    </row>
    <row r="219" spans="1:43" ht="14.5" x14ac:dyDescent="0.35">
      <c r="A219" s="12">
        <f>IF(E219="","",SUBTOTAL(3,$B$2:B219))</f>
        <v>218</v>
      </c>
      <c r="B219" s="5">
        <v>43524</v>
      </c>
      <c r="C219" s="4" t="s">
        <v>45</v>
      </c>
      <c r="D219" s="4">
        <v>1112</v>
      </c>
      <c r="E219" s="6" t="s">
        <v>196</v>
      </c>
      <c r="F219" s="6" t="s">
        <v>102</v>
      </c>
      <c r="G219" s="7" t="s">
        <v>98</v>
      </c>
      <c r="H219" s="6" t="s">
        <v>108</v>
      </c>
      <c r="I219" s="4">
        <v>14</v>
      </c>
      <c r="J219" s="4">
        <v>1</v>
      </c>
      <c r="K219" s="4">
        <v>1994</v>
      </c>
      <c r="L219" s="6">
        <f t="shared" si="59"/>
        <v>34348</v>
      </c>
      <c r="M219" s="4">
        <f t="shared" si="72"/>
        <v>25</v>
      </c>
      <c r="N219" s="6" t="str">
        <f t="shared" si="60"/>
        <v>&lt;30</v>
      </c>
      <c r="O219" s="4">
        <v>1</v>
      </c>
      <c r="P219" s="6" t="str">
        <f t="shared" si="61"/>
        <v>Nam</v>
      </c>
      <c r="Q219" s="6" t="str">
        <f t="shared" si="62"/>
        <v>Ông</v>
      </c>
      <c r="R219" s="7" t="s">
        <v>50</v>
      </c>
      <c r="S219" s="6" t="s">
        <v>365</v>
      </c>
      <c r="T219" s="6" t="s">
        <v>324</v>
      </c>
      <c r="U219" s="6" t="s">
        <v>280</v>
      </c>
      <c r="V219" s="6" t="str">
        <f t="shared" si="73"/>
        <v>Đô Lương  -  Hữu Lũng  -  Lạng Sơn</v>
      </c>
      <c r="W219" s="6" t="s">
        <v>145</v>
      </c>
      <c r="X219" s="6" t="s">
        <v>65</v>
      </c>
      <c r="Y219" s="4">
        <f t="shared" si="63"/>
        <v>10</v>
      </c>
      <c r="Z219" s="7" t="str">
        <f t="shared" si="64"/>
        <v>Từ 2 - 12 tháng</v>
      </c>
      <c r="AA219" s="5">
        <v>43201</v>
      </c>
      <c r="AB219" s="4" t="s">
        <v>66</v>
      </c>
      <c r="AC219" s="8">
        <f t="shared" si="65"/>
        <v>43260</v>
      </c>
      <c r="AD219" s="5" t="s">
        <v>53</v>
      </c>
      <c r="AE219" s="4">
        <v>1</v>
      </c>
      <c r="AF219" s="7" t="str">
        <f t="shared" si="66"/>
        <v>12 tháng</v>
      </c>
      <c r="AG219" s="5">
        <f t="shared" si="67"/>
        <v>43261</v>
      </c>
      <c r="AH219" s="5">
        <f t="shared" si="68"/>
        <v>43625</v>
      </c>
      <c r="AI219" s="9"/>
      <c r="AJ219" s="7" t="str">
        <f t="shared" si="74"/>
        <v/>
      </c>
      <c r="AK219" s="5" t="str">
        <f t="shared" si="75"/>
        <v/>
      </c>
      <c r="AL219" s="5" t="str">
        <f t="shared" si="76"/>
        <v/>
      </c>
      <c r="AM219" s="5" t="str">
        <f t="shared" si="58"/>
        <v/>
      </c>
      <c r="AN219" s="7" t="str">
        <f t="shared" si="71"/>
        <v>12 tháng</v>
      </c>
      <c r="AO219" s="5"/>
      <c r="AP219" s="7"/>
      <c r="AQ219" s="16"/>
    </row>
    <row r="220" spans="1:43" ht="14.5" x14ac:dyDescent="0.35">
      <c r="A220" s="12">
        <f>IF(E220="","",SUBTOTAL(3,$B$2:B220))</f>
        <v>219</v>
      </c>
      <c r="B220" s="5">
        <v>43524</v>
      </c>
      <c r="C220" s="4" t="s">
        <v>45</v>
      </c>
      <c r="D220" s="4">
        <v>1113</v>
      </c>
      <c r="E220" s="6" t="s">
        <v>197</v>
      </c>
      <c r="F220" s="6" t="s">
        <v>102</v>
      </c>
      <c r="G220" s="7" t="s">
        <v>98</v>
      </c>
      <c r="H220" s="6" t="s">
        <v>99</v>
      </c>
      <c r="I220" s="4">
        <v>12</v>
      </c>
      <c r="J220" s="4">
        <v>9</v>
      </c>
      <c r="K220" s="4">
        <v>1991</v>
      </c>
      <c r="L220" s="6">
        <f t="shared" si="59"/>
        <v>33493</v>
      </c>
      <c r="M220" s="4">
        <f t="shared" si="72"/>
        <v>27</v>
      </c>
      <c r="N220" s="6" t="str">
        <f t="shared" si="60"/>
        <v>&lt;30</v>
      </c>
      <c r="O220" s="4">
        <v>2</v>
      </c>
      <c r="P220" s="6" t="str">
        <f t="shared" si="61"/>
        <v>Nữ</v>
      </c>
      <c r="Q220" s="6" t="str">
        <f t="shared" si="62"/>
        <v>Bà</v>
      </c>
      <c r="R220" s="7" t="s">
        <v>63</v>
      </c>
      <c r="S220" s="6" t="s">
        <v>342</v>
      </c>
      <c r="T220" s="6" t="s">
        <v>319</v>
      </c>
      <c r="U220" s="6" t="s">
        <v>269</v>
      </c>
      <c r="V220" s="6" t="str">
        <f t="shared" si="73"/>
        <v>Song Hồ  -  Thuận Thành  -  Bắc Ninh</v>
      </c>
      <c r="W220" s="6" t="s">
        <v>145</v>
      </c>
      <c r="X220" s="6" t="s">
        <v>100</v>
      </c>
      <c r="Y220" s="4">
        <f t="shared" si="63"/>
        <v>10</v>
      </c>
      <c r="Z220" s="7" t="str">
        <f t="shared" si="64"/>
        <v>Từ 2 - 12 tháng</v>
      </c>
      <c r="AA220" s="5">
        <v>43207</v>
      </c>
      <c r="AB220" s="4" t="s">
        <v>117</v>
      </c>
      <c r="AC220" s="8">
        <f t="shared" si="65"/>
        <v>43236</v>
      </c>
      <c r="AD220" s="5" t="s">
        <v>53</v>
      </c>
      <c r="AE220" s="4">
        <v>1</v>
      </c>
      <c r="AF220" s="7" t="str">
        <f t="shared" si="66"/>
        <v>12 tháng</v>
      </c>
      <c r="AG220" s="5">
        <f t="shared" si="67"/>
        <v>43237</v>
      </c>
      <c r="AH220" s="5">
        <f t="shared" si="68"/>
        <v>43601</v>
      </c>
      <c r="AI220" s="9"/>
      <c r="AJ220" s="7" t="str">
        <f t="shared" si="74"/>
        <v/>
      </c>
      <c r="AK220" s="5" t="str">
        <f t="shared" si="75"/>
        <v/>
      </c>
      <c r="AL220" s="5" t="str">
        <f t="shared" si="76"/>
        <v/>
      </c>
      <c r="AM220" s="5" t="str">
        <f t="shared" si="58"/>
        <v/>
      </c>
      <c r="AN220" s="7" t="str">
        <f t="shared" si="71"/>
        <v>12 tháng</v>
      </c>
      <c r="AO220" s="5"/>
      <c r="AP220" s="7"/>
      <c r="AQ220" s="16"/>
    </row>
    <row r="221" spans="1:43" ht="14.5" x14ac:dyDescent="0.35">
      <c r="A221" s="12">
        <f>IF(E221="","",SUBTOTAL(3,$B$2:B221))</f>
        <v>220</v>
      </c>
      <c r="B221" s="5">
        <v>43524</v>
      </c>
      <c r="C221" s="4" t="s">
        <v>45</v>
      </c>
      <c r="D221" s="4">
        <v>1114</v>
      </c>
      <c r="E221" s="6" t="s">
        <v>198</v>
      </c>
      <c r="F221" s="6" t="s">
        <v>102</v>
      </c>
      <c r="G221" s="7" t="s">
        <v>98</v>
      </c>
      <c r="H221" s="6" t="s">
        <v>99</v>
      </c>
      <c r="I221" s="4">
        <v>12</v>
      </c>
      <c r="J221" s="4">
        <v>11</v>
      </c>
      <c r="K221" s="4">
        <v>1990</v>
      </c>
      <c r="L221" s="6">
        <f t="shared" si="59"/>
        <v>33189</v>
      </c>
      <c r="M221" s="4">
        <f t="shared" si="72"/>
        <v>28</v>
      </c>
      <c r="N221" s="6" t="str">
        <f t="shared" si="60"/>
        <v>&lt;30</v>
      </c>
      <c r="O221" s="4">
        <v>1</v>
      </c>
      <c r="P221" s="6" t="str">
        <f t="shared" si="61"/>
        <v>Nam</v>
      </c>
      <c r="Q221" s="6" t="str">
        <f t="shared" si="62"/>
        <v>Ông</v>
      </c>
      <c r="R221" s="7" t="s">
        <v>50</v>
      </c>
      <c r="S221" s="6" t="s">
        <v>366</v>
      </c>
      <c r="T221" s="6" t="s">
        <v>367</v>
      </c>
      <c r="U221" s="6" t="s">
        <v>368</v>
      </c>
      <c r="V221" s="6" t="str">
        <f t="shared" si="73"/>
        <v>Đôn Nhân  -  Sông Lô  -  Vĩnh Phúc</v>
      </c>
      <c r="W221" s="6" t="s">
        <v>78</v>
      </c>
      <c r="X221" s="6" t="s">
        <v>100</v>
      </c>
      <c r="Y221" s="4">
        <f t="shared" si="63"/>
        <v>10</v>
      </c>
      <c r="Z221" s="7" t="str">
        <f t="shared" si="64"/>
        <v>Từ 2 - 12 tháng</v>
      </c>
      <c r="AA221" s="5">
        <v>43218</v>
      </c>
      <c r="AB221" s="4" t="s">
        <v>66</v>
      </c>
      <c r="AC221" s="8">
        <f t="shared" si="65"/>
        <v>43277</v>
      </c>
      <c r="AD221" s="5" t="s">
        <v>53</v>
      </c>
      <c r="AE221" s="4">
        <v>1</v>
      </c>
      <c r="AF221" s="7" t="str">
        <f t="shared" si="66"/>
        <v>12 tháng</v>
      </c>
      <c r="AG221" s="5">
        <f t="shared" si="67"/>
        <v>43278</v>
      </c>
      <c r="AH221" s="5">
        <f t="shared" si="68"/>
        <v>43642</v>
      </c>
      <c r="AI221" s="9"/>
      <c r="AJ221" s="7" t="str">
        <f t="shared" si="74"/>
        <v/>
      </c>
      <c r="AK221" s="5" t="str">
        <f t="shared" si="75"/>
        <v/>
      </c>
      <c r="AL221" s="5" t="str">
        <f t="shared" si="76"/>
        <v/>
      </c>
      <c r="AM221" s="5" t="str">
        <f t="shared" si="58"/>
        <v/>
      </c>
      <c r="AN221" s="7" t="str">
        <f t="shared" si="71"/>
        <v>12 tháng</v>
      </c>
      <c r="AO221" s="5"/>
      <c r="AP221" s="7"/>
      <c r="AQ221" s="16"/>
    </row>
    <row r="222" spans="1:43" ht="14.5" x14ac:dyDescent="0.35">
      <c r="A222" s="12">
        <f>IF(E222="","",SUBTOTAL(3,$B$2:B222))</f>
        <v>221</v>
      </c>
      <c r="B222" s="5">
        <v>43524</v>
      </c>
      <c r="C222" s="4" t="s">
        <v>45</v>
      </c>
      <c r="D222" s="4">
        <v>1115</v>
      </c>
      <c r="E222" s="6" t="s">
        <v>199</v>
      </c>
      <c r="F222" s="6" t="s">
        <v>102</v>
      </c>
      <c r="G222" s="7" t="s">
        <v>98</v>
      </c>
      <c r="H222" s="6" t="s">
        <v>110</v>
      </c>
      <c r="I222" s="4">
        <v>5</v>
      </c>
      <c r="J222" s="4">
        <v>10</v>
      </c>
      <c r="K222" s="4">
        <v>1989</v>
      </c>
      <c r="L222" s="6">
        <f t="shared" si="59"/>
        <v>32786</v>
      </c>
      <c r="M222" s="4">
        <f t="shared" si="72"/>
        <v>29</v>
      </c>
      <c r="N222" s="6" t="str">
        <f t="shared" si="60"/>
        <v>&lt;30</v>
      </c>
      <c r="O222" s="4">
        <v>2</v>
      </c>
      <c r="P222" s="6" t="str">
        <f t="shared" si="61"/>
        <v>Nữ</v>
      </c>
      <c r="Q222" s="6" t="str">
        <f t="shared" si="62"/>
        <v>Bà</v>
      </c>
      <c r="R222" s="7" t="s">
        <v>72</v>
      </c>
      <c r="S222" s="6" t="s">
        <v>369</v>
      </c>
      <c r="T222" s="6" t="s">
        <v>370</v>
      </c>
      <c r="U222" s="6" t="s">
        <v>280</v>
      </c>
      <c r="V222" s="6" t="str">
        <f t="shared" si="73"/>
        <v>Vũ Sơn  -  Bắc Sơn  -  Lạng Sơn</v>
      </c>
      <c r="W222" s="6" t="s">
        <v>64</v>
      </c>
      <c r="X222" s="6" t="s">
        <v>100</v>
      </c>
      <c r="Y222" s="4">
        <f t="shared" si="63"/>
        <v>9</v>
      </c>
      <c r="Z222" s="7" t="str">
        <f t="shared" si="64"/>
        <v>Từ 2 - 12 tháng</v>
      </c>
      <c r="AA222" s="5">
        <v>43225</v>
      </c>
      <c r="AB222" s="4" t="s">
        <v>66</v>
      </c>
      <c r="AC222" s="8">
        <f t="shared" si="65"/>
        <v>43284</v>
      </c>
      <c r="AD222" s="5" t="s">
        <v>53</v>
      </c>
      <c r="AE222" s="4">
        <v>1</v>
      </c>
      <c r="AF222" s="7" t="str">
        <f t="shared" si="66"/>
        <v>12 tháng</v>
      </c>
      <c r="AG222" s="5">
        <f t="shared" si="67"/>
        <v>43285</v>
      </c>
      <c r="AH222" s="5">
        <f t="shared" si="68"/>
        <v>43649</v>
      </c>
      <c r="AI222" s="9"/>
      <c r="AJ222" s="7" t="str">
        <f t="shared" si="74"/>
        <v/>
      </c>
      <c r="AK222" s="5" t="str">
        <f t="shared" si="75"/>
        <v/>
      </c>
      <c r="AL222" s="5" t="str">
        <f t="shared" si="76"/>
        <v/>
      </c>
      <c r="AM222" s="5" t="str">
        <f t="shared" ref="AM222:AM256" ca="1" si="77">IF(AE222=4,AG222,IF(TODAY()&gt;AL222,AL222+1,""))</f>
        <v/>
      </c>
      <c r="AN222" s="7" t="str">
        <f t="shared" ca="1" si="71"/>
        <v>12 tháng</v>
      </c>
      <c r="AO222" s="5"/>
      <c r="AP222" s="7"/>
      <c r="AQ222" s="16"/>
    </row>
    <row r="223" spans="1:43" ht="14.5" x14ac:dyDescent="0.35">
      <c r="A223" s="12">
        <f>IF(E223="","",SUBTOTAL(3,$B$2:B223))</f>
        <v>222</v>
      </c>
      <c r="B223" s="5">
        <v>43524</v>
      </c>
      <c r="C223" s="4" t="s">
        <v>45</v>
      </c>
      <c r="D223" s="4">
        <v>1116</v>
      </c>
      <c r="E223" s="6" t="s">
        <v>200</v>
      </c>
      <c r="F223" s="6" t="s">
        <v>96</v>
      </c>
      <c r="G223" s="7" t="s">
        <v>61</v>
      </c>
      <c r="H223" s="6" t="s">
        <v>61</v>
      </c>
      <c r="I223" s="4">
        <v>20</v>
      </c>
      <c r="J223" s="4">
        <v>2</v>
      </c>
      <c r="K223" s="4">
        <v>1991</v>
      </c>
      <c r="L223" s="6">
        <f t="shared" si="59"/>
        <v>33289</v>
      </c>
      <c r="M223" s="4">
        <f t="shared" si="72"/>
        <v>28</v>
      </c>
      <c r="N223" s="6" t="str">
        <f t="shared" si="60"/>
        <v>&lt;30</v>
      </c>
      <c r="O223" s="4">
        <v>1</v>
      </c>
      <c r="P223" s="6" t="str">
        <f t="shared" si="61"/>
        <v>Nam</v>
      </c>
      <c r="Q223" s="6" t="str">
        <f t="shared" si="62"/>
        <v>Ông</v>
      </c>
      <c r="R223" s="7" t="s">
        <v>50</v>
      </c>
      <c r="S223" s="6" t="s">
        <v>267</v>
      </c>
      <c r="T223" s="6" t="s">
        <v>268</v>
      </c>
      <c r="U223" s="6" t="s">
        <v>269</v>
      </c>
      <c r="V223" s="6" t="str">
        <f t="shared" si="73"/>
        <v>Minh Đạo  -  Tiên Du  -  Bắc Ninh</v>
      </c>
      <c r="W223" s="6" t="s">
        <v>51</v>
      </c>
      <c r="X223" s="6" t="s">
        <v>65</v>
      </c>
      <c r="Y223" s="4">
        <f t="shared" si="63"/>
        <v>9</v>
      </c>
      <c r="Z223" s="7" t="str">
        <f t="shared" si="64"/>
        <v>Từ 2 - 12 tháng</v>
      </c>
      <c r="AA223" s="5">
        <v>43234</v>
      </c>
      <c r="AB223" s="4" t="s">
        <v>66</v>
      </c>
      <c r="AC223" s="8">
        <f t="shared" si="65"/>
        <v>43293</v>
      </c>
      <c r="AD223" s="5" t="s">
        <v>53</v>
      </c>
      <c r="AE223" s="4">
        <v>1</v>
      </c>
      <c r="AF223" s="7" t="str">
        <f t="shared" si="66"/>
        <v>12 tháng</v>
      </c>
      <c r="AG223" s="5">
        <f t="shared" si="67"/>
        <v>43294</v>
      </c>
      <c r="AH223" s="5">
        <f t="shared" si="68"/>
        <v>43658</v>
      </c>
      <c r="AI223" s="9"/>
      <c r="AJ223" s="7" t="str">
        <f t="shared" si="74"/>
        <v/>
      </c>
      <c r="AK223" s="5" t="str">
        <f t="shared" si="75"/>
        <v/>
      </c>
      <c r="AL223" s="5" t="str">
        <f t="shared" si="76"/>
        <v/>
      </c>
      <c r="AM223" s="5" t="str">
        <f t="shared" ca="1" si="77"/>
        <v/>
      </c>
      <c r="AN223" s="7" t="str">
        <f t="shared" ca="1" si="71"/>
        <v>12 tháng</v>
      </c>
      <c r="AO223" s="5"/>
      <c r="AP223" s="7"/>
      <c r="AQ223" s="16"/>
    </row>
    <row r="224" spans="1:43" ht="14.5" x14ac:dyDescent="0.35">
      <c r="A224" s="12">
        <f>IF(E224="","",SUBTOTAL(3,$B$2:B224))</f>
        <v>223</v>
      </c>
      <c r="B224" s="5">
        <v>43524</v>
      </c>
      <c r="C224" s="4" t="s">
        <v>45</v>
      </c>
      <c r="D224" s="4">
        <v>1117</v>
      </c>
      <c r="E224" s="6" t="s">
        <v>188</v>
      </c>
      <c r="F224" s="6" t="s">
        <v>96</v>
      </c>
      <c r="G224" s="7" t="s">
        <v>61</v>
      </c>
      <c r="H224" s="6" t="s">
        <v>61</v>
      </c>
      <c r="I224" s="4">
        <v>28</v>
      </c>
      <c r="J224" s="4">
        <v>9</v>
      </c>
      <c r="K224" s="4">
        <v>1990</v>
      </c>
      <c r="L224" s="6">
        <f t="shared" si="59"/>
        <v>33144</v>
      </c>
      <c r="M224" s="4">
        <f t="shared" si="72"/>
        <v>28</v>
      </c>
      <c r="N224" s="6" t="str">
        <f t="shared" si="60"/>
        <v>&lt;30</v>
      </c>
      <c r="O224" s="4">
        <v>1</v>
      </c>
      <c r="P224" s="6" t="str">
        <f t="shared" si="61"/>
        <v>Nam</v>
      </c>
      <c r="Q224" s="6" t="str">
        <f t="shared" si="62"/>
        <v>Ông</v>
      </c>
      <c r="R224" s="7" t="s">
        <v>72</v>
      </c>
      <c r="S224" s="6" t="s">
        <v>270</v>
      </c>
      <c r="T224" s="6" t="s">
        <v>268</v>
      </c>
      <c r="U224" s="6" t="s">
        <v>269</v>
      </c>
      <c r="V224" s="6" t="str">
        <f t="shared" si="73"/>
        <v>Đại Đồng  -  Tiên Du  -  Bắc Ninh</v>
      </c>
      <c r="W224" s="6" t="s">
        <v>51</v>
      </c>
      <c r="X224" s="6" t="s">
        <v>65</v>
      </c>
      <c r="Y224" s="4">
        <f t="shared" si="63"/>
        <v>9</v>
      </c>
      <c r="Z224" s="7" t="str">
        <f t="shared" si="64"/>
        <v>Từ 2 - 12 tháng</v>
      </c>
      <c r="AA224" s="5">
        <v>43242</v>
      </c>
      <c r="AB224" s="4" t="s">
        <v>66</v>
      </c>
      <c r="AC224" s="8">
        <f t="shared" si="65"/>
        <v>43301</v>
      </c>
      <c r="AD224" s="5" t="s">
        <v>53</v>
      </c>
      <c r="AE224" s="4">
        <v>1</v>
      </c>
      <c r="AF224" s="7" t="str">
        <f t="shared" si="66"/>
        <v>12 tháng</v>
      </c>
      <c r="AG224" s="5">
        <f t="shared" si="67"/>
        <v>43302</v>
      </c>
      <c r="AH224" s="5">
        <f t="shared" si="68"/>
        <v>43666</v>
      </c>
      <c r="AI224" s="9"/>
      <c r="AJ224" s="7" t="str">
        <f t="shared" si="74"/>
        <v/>
      </c>
      <c r="AK224" s="5" t="str">
        <f t="shared" si="75"/>
        <v/>
      </c>
      <c r="AL224" s="5" t="str">
        <f t="shared" si="76"/>
        <v/>
      </c>
      <c r="AM224" s="5" t="str">
        <f t="shared" ca="1" si="77"/>
        <v/>
      </c>
      <c r="AN224" s="7" t="str">
        <f t="shared" ca="1" si="71"/>
        <v>12 tháng</v>
      </c>
      <c r="AO224" s="5"/>
      <c r="AP224" s="7"/>
      <c r="AQ224" s="16"/>
    </row>
    <row r="225" spans="1:43" ht="14.5" x14ac:dyDescent="0.35">
      <c r="A225" s="12">
        <f>IF(E225="","",SUBTOTAL(3,$B$2:B225))</f>
        <v>224</v>
      </c>
      <c r="B225" s="5">
        <v>43524</v>
      </c>
      <c r="C225" s="4" t="s">
        <v>45</v>
      </c>
      <c r="D225" s="4">
        <v>1118</v>
      </c>
      <c r="E225" s="6" t="s">
        <v>189</v>
      </c>
      <c r="F225" s="6" t="s">
        <v>102</v>
      </c>
      <c r="G225" s="7" t="s">
        <v>104</v>
      </c>
      <c r="H225" s="6" t="s">
        <v>104</v>
      </c>
      <c r="I225" s="4">
        <v>28</v>
      </c>
      <c r="J225" s="4">
        <v>10</v>
      </c>
      <c r="K225" s="4">
        <v>1996</v>
      </c>
      <c r="L225" s="6">
        <f t="shared" si="59"/>
        <v>35366</v>
      </c>
      <c r="M225" s="4">
        <f t="shared" si="72"/>
        <v>22</v>
      </c>
      <c r="N225" s="6" t="str">
        <f t="shared" si="60"/>
        <v>&lt;30</v>
      </c>
      <c r="O225" s="4">
        <v>2</v>
      </c>
      <c r="P225" s="6" t="str">
        <f t="shared" si="61"/>
        <v>Nữ</v>
      </c>
      <c r="Q225" s="6" t="str">
        <f t="shared" si="62"/>
        <v>Bà</v>
      </c>
      <c r="R225" s="7" t="s">
        <v>72</v>
      </c>
      <c r="S225" s="6" t="s">
        <v>290</v>
      </c>
      <c r="T225" s="6" t="s">
        <v>291</v>
      </c>
      <c r="U225" s="6" t="s">
        <v>292</v>
      </c>
      <c r="V225" s="6" t="str">
        <f t="shared" si="73"/>
        <v>Thụy Ninh  -  Thái Thụy  -  Thái Bình</v>
      </c>
      <c r="W225" s="6" t="s">
        <v>51</v>
      </c>
      <c r="X225" s="6" t="s">
        <v>65</v>
      </c>
      <c r="Y225" s="4">
        <f t="shared" si="63"/>
        <v>8</v>
      </c>
      <c r="Z225" s="7" t="str">
        <f t="shared" si="64"/>
        <v>Từ 2 - 12 tháng</v>
      </c>
      <c r="AA225" s="5">
        <v>43256</v>
      </c>
      <c r="AB225" s="4" t="s">
        <v>66</v>
      </c>
      <c r="AC225" s="8">
        <f t="shared" si="65"/>
        <v>43315</v>
      </c>
      <c r="AD225" s="5" t="s">
        <v>53</v>
      </c>
      <c r="AE225" s="4">
        <v>1</v>
      </c>
      <c r="AF225" s="7" t="str">
        <f t="shared" si="66"/>
        <v>12 tháng</v>
      </c>
      <c r="AG225" s="5">
        <f t="shared" si="67"/>
        <v>43316</v>
      </c>
      <c r="AH225" s="5">
        <f t="shared" si="68"/>
        <v>43680</v>
      </c>
      <c r="AI225" s="9"/>
      <c r="AJ225" s="7" t="str">
        <f t="shared" si="74"/>
        <v/>
      </c>
      <c r="AK225" s="5" t="str">
        <f t="shared" si="75"/>
        <v/>
      </c>
      <c r="AL225" s="5" t="str">
        <f t="shared" si="76"/>
        <v/>
      </c>
      <c r="AM225" s="5" t="str">
        <f t="shared" ca="1" si="77"/>
        <v/>
      </c>
      <c r="AN225" s="7" t="str">
        <f t="shared" ca="1" si="71"/>
        <v>12 tháng</v>
      </c>
      <c r="AO225" s="5"/>
      <c r="AP225" s="7"/>
      <c r="AQ225" s="16"/>
    </row>
    <row r="226" spans="1:43" ht="14.5" x14ac:dyDescent="0.35">
      <c r="A226" s="12">
        <f>IF(E226="","",SUBTOTAL(3,$B$2:B226))</f>
        <v>225</v>
      </c>
      <c r="B226" s="5">
        <v>43524</v>
      </c>
      <c r="C226" s="4" t="s">
        <v>45</v>
      </c>
      <c r="D226" s="4">
        <v>1119</v>
      </c>
      <c r="E226" s="6" t="s">
        <v>190</v>
      </c>
      <c r="F226" s="6" t="s">
        <v>102</v>
      </c>
      <c r="G226" s="7" t="s">
        <v>104</v>
      </c>
      <c r="H226" s="6" t="s">
        <v>104</v>
      </c>
      <c r="I226" s="4">
        <v>9</v>
      </c>
      <c r="J226" s="4">
        <v>9</v>
      </c>
      <c r="K226" s="4">
        <v>1995</v>
      </c>
      <c r="L226" s="6">
        <f t="shared" si="59"/>
        <v>34951</v>
      </c>
      <c r="M226" s="4">
        <f t="shared" si="72"/>
        <v>23</v>
      </c>
      <c r="N226" s="6" t="str">
        <f t="shared" si="60"/>
        <v>&lt;30</v>
      </c>
      <c r="O226" s="4">
        <v>1</v>
      </c>
      <c r="P226" s="6" t="str">
        <f t="shared" si="61"/>
        <v>Nam</v>
      </c>
      <c r="Q226" s="6" t="str">
        <f t="shared" si="62"/>
        <v>Ông</v>
      </c>
      <c r="R226" s="7" t="s">
        <v>72</v>
      </c>
      <c r="S226" s="6" t="s">
        <v>348</v>
      </c>
      <c r="T226" s="6" t="s">
        <v>274</v>
      </c>
      <c r="U226" s="6" t="s">
        <v>266</v>
      </c>
      <c r="V226" s="6" t="str">
        <f t="shared" si="73"/>
        <v>Thụy Lâm  -  Đông Anh  -  Hà Nội</v>
      </c>
      <c r="W226" s="6" t="s">
        <v>51</v>
      </c>
      <c r="X226" s="6" t="s">
        <v>106</v>
      </c>
      <c r="Y226" s="4">
        <f t="shared" si="63"/>
        <v>8</v>
      </c>
      <c r="Z226" s="7" t="str">
        <f t="shared" si="64"/>
        <v>Từ 2 - 12 tháng</v>
      </c>
      <c r="AA226" s="5">
        <v>43261</v>
      </c>
      <c r="AB226" s="4" t="s">
        <v>66</v>
      </c>
      <c r="AC226" s="8">
        <f t="shared" si="65"/>
        <v>43320</v>
      </c>
      <c r="AD226" s="5" t="s">
        <v>53</v>
      </c>
      <c r="AE226" s="4">
        <v>1</v>
      </c>
      <c r="AF226" s="7" t="str">
        <f t="shared" si="66"/>
        <v>12 tháng</v>
      </c>
      <c r="AG226" s="5">
        <f t="shared" si="67"/>
        <v>43321</v>
      </c>
      <c r="AH226" s="5">
        <f t="shared" si="68"/>
        <v>43685</v>
      </c>
      <c r="AI226" s="9"/>
      <c r="AJ226" s="7" t="str">
        <f t="shared" si="74"/>
        <v/>
      </c>
      <c r="AK226" s="5" t="str">
        <f t="shared" si="75"/>
        <v/>
      </c>
      <c r="AL226" s="5" t="str">
        <f t="shared" si="76"/>
        <v/>
      </c>
      <c r="AM226" s="5" t="str">
        <f t="shared" ca="1" si="77"/>
        <v/>
      </c>
      <c r="AN226" s="7" t="str">
        <f t="shared" ca="1" si="71"/>
        <v>12 tháng</v>
      </c>
      <c r="AO226" s="5"/>
      <c r="AP226" s="7"/>
      <c r="AQ226" s="16"/>
    </row>
    <row r="227" spans="1:43" ht="14.5" x14ac:dyDescent="0.35">
      <c r="A227" s="12">
        <f>IF(E227="","",SUBTOTAL(3,$B$2:B227))</f>
        <v>226</v>
      </c>
      <c r="B227" s="5">
        <v>43524</v>
      </c>
      <c r="C227" s="4" t="s">
        <v>45</v>
      </c>
      <c r="D227" s="4">
        <v>1120</v>
      </c>
      <c r="E227" s="6" t="s">
        <v>201</v>
      </c>
      <c r="F227" s="6" t="s">
        <v>47</v>
      </c>
      <c r="G227" s="7" t="s">
        <v>93</v>
      </c>
      <c r="H227" s="6" t="s">
        <v>94</v>
      </c>
      <c r="I227" s="4">
        <v>5</v>
      </c>
      <c r="J227" s="4">
        <v>4</v>
      </c>
      <c r="K227" s="4">
        <v>1980</v>
      </c>
      <c r="L227" s="6">
        <f t="shared" si="59"/>
        <v>29316</v>
      </c>
      <c r="M227" s="4">
        <f t="shared" si="72"/>
        <v>38</v>
      </c>
      <c r="N227" s="6" t="str">
        <f t="shared" si="60"/>
        <v>30 - 45</v>
      </c>
      <c r="O227" s="4">
        <v>1</v>
      </c>
      <c r="P227" s="6" t="str">
        <f t="shared" si="61"/>
        <v>Nam</v>
      </c>
      <c r="Q227" s="6" t="str">
        <f t="shared" si="62"/>
        <v>Ông</v>
      </c>
      <c r="R227" s="7" t="s">
        <v>50</v>
      </c>
      <c r="S227" s="6" t="s">
        <v>371</v>
      </c>
      <c r="T227" s="6" t="s">
        <v>372</v>
      </c>
      <c r="U227" s="6" t="s">
        <v>266</v>
      </c>
      <c r="V227" s="6" t="str">
        <f t="shared" si="73"/>
        <v>Vật Lại  -  Ba Vì  -  Hà Nội</v>
      </c>
      <c r="W227" s="6" t="s">
        <v>51</v>
      </c>
      <c r="X227" s="6" t="s">
        <v>65</v>
      </c>
      <c r="Y227" s="4">
        <f t="shared" si="63"/>
        <v>8</v>
      </c>
      <c r="Z227" s="7" t="str">
        <f t="shared" si="64"/>
        <v>Từ 2 - 12 tháng</v>
      </c>
      <c r="AA227" s="5">
        <v>43265</v>
      </c>
      <c r="AB227" s="4">
        <v>0</v>
      </c>
      <c r="AC227" s="8">
        <f t="shared" si="65"/>
        <v>43265</v>
      </c>
      <c r="AD227" s="5" t="s">
        <v>53</v>
      </c>
      <c r="AE227" s="4">
        <v>1</v>
      </c>
      <c r="AF227" s="7" t="str">
        <f t="shared" si="66"/>
        <v>12 tháng</v>
      </c>
      <c r="AG227" s="5">
        <f t="shared" si="67"/>
        <v>43265</v>
      </c>
      <c r="AH227" s="5">
        <f t="shared" si="68"/>
        <v>43629</v>
      </c>
      <c r="AI227" s="9"/>
      <c r="AJ227" s="7" t="str">
        <f t="shared" si="74"/>
        <v/>
      </c>
      <c r="AK227" s="5" t="str">
        <f t="shared" si="75"/>
        <v/>
      </c>
      <c r="AL227" s="5" t="str">
        <f t="shared" si="76"/>
        <v/>
      </c>
      <c r="AM227" s="5" t="str">
        <f t="shared" ca="1" si="77"/>
        <v/>
      </c>
      <c r="AN227" s="7" t="str">
        <f t="shared" ca="1" si="71"/>
        <v>12 tháng</v>
      </c>
      <c r="AO227" s="5"/>
      <c r="AP227" s="7"/>
      <c r="AQ227" s="16"/>
    </row>
    <row r="228" spans="1:43" ht="14.5" x14ac:dyDescent="0.35">
      <c r="A228" s="12">
        <f>IF(E228="","",SUBTOTAL(3,$B$2:B228))</f>
        <v>227</v>
      </c>
      <c r="B228" s="5">
        <v>43524</v>
      </c>
      <c r="C228" s="4" t="s">
        <v>45</v>
      </c>
      <c r="D228" s="4">
        <v>1121</v>
      </c>
      <c r="E228" s="6" t="s">
        <v>202</v>
      </c>
      <c r="F228" s="6" t="s">
        <v>47</v>
      </c>
      <c r="G228" s="7" t="s">
        <v>93</v>
      </c>
      <c r="H228" s="6" t="s">
        <v>94</v>
      </c>
      <c r="I228" s="4">
        <v>3</v>
      </c>
      <c r="J228" s="4">
        <v>5</v>
      </c>
      <c r="K228" s="4">
        <v>1985</v>
      </c>
      <c r="L228" s="6">
        <f t="shared" si="59"/>
        <v>31170</v>
      </c>
      <c r="M228" s="4">
        <f t="shared" si="72"/>
        <v>33</v>
      </c>
      <c r="N228" s="6" t="str">
        <f t="shared" si="60"/>
        <v>30 - 45</v>
      </c>
      <c r="O228" s="4">
        <v>2</v>
      </c>
      <c r="P228" s="6" t="str">
        <f t="shared" si="61"/>
        <v>Nữ</v>
      </c>
      <c r="Q228" s="6" t="str">
        <f t="shared" si="62"/>
        <v>Bà</v>
      </c>
      <c r="R228" s="7" t="s">
        <v>72</v>
      </c>
      <c r="S228" s="6" t="s">
        <v>373</v>
      </c>
      <c r="T228" s="6" t="s">
        <v>374</v>
      </c>
      <c r="U228" s="6" t="s">
        <v>375</v>
      </c>
      <c r="V228" s="6" t="str">
        <f t="shared" si="73"/>
        <v>Thanh Thủy  -  Thanh Chương  -  Nghệ An</v>
      </c>
      <c r="W228" s="6" t="s">
        <v>51</v>
      </c>
      <c r="X228" s="6" t="s">
        <v>65</v>
      </c>
      <c r="Y228" s="4">
        <f t="shared" si="63"/>
        <v>8</v>
      </c>
      <c r="Z228" s="7" t="str">
        <f t="shared" si="64"/>
        <v>Từ 2 - 12 tháng</v>
      </c>
      <c r="AA228" s="5">
        <v>43270</v>
      </c>
      <c r="AB228" s="4" t="s">
        <v>66</v>
      </c>
      <c r="AC228" s="8">
        <f t="shared" si="65"/>
        <v>43329</v>
      </c>
      <c r="AD228" s="5" t="s">
        <v>53</v>
      </c>
      <c r="AE228" s="4">
        <v>1</v>
      </c>
      <c r="AF228" s="7" t="str">
        <f t="shared" si="66"/>
        <v>12 tháng</v>
      </c>
      <c r="AG228" s="5">
        <f t="shared" si="67"/>
        <v>43330</v>
      </c>
      <c r="AH228" s="5">
        <f t="shared" si="68"/>
        <v>43694</v>
      </c>
      <c r="AI228" s="9"/>
      <c r="AJ228" s="7" t="str">
        <f t="shared" si="74"/>
        <v/>
      </c>
      <c r="AK228" s="5" t="str">
        <f t="shared" si="75"/>
        <v/>
      </c>
      <c r="AL228" s="5" t="str">
        <f t="shared" si="76"/>
        <v/>
      </c>
      <c r="AM228" s="5" t="str">
        <f t="shared" ca="1" si="77"/>
        <v/>
      </c>
      <c r="AN228" s="7" t="str">
        <f t="shared" ca="1" si="71"/>
        <v>12 tháng</v>
      </c>
      <c r="AO228" s="5"/>
      <c r="AP228" s="7"/>
      <c r="AQ228" s="16"/>
    </row>
    <row r="229" spans="1:43" ht="14.5" x14ac:dyDescent="0.35">
      <c r="A229" s="12">
        <f>IF(E229="","",SUBTOTAL(3,$B$2:B229))</f>
        <v>228</v>
      </c>
      <c r="B229" s="5">
        <v>43524</v>
      </c>
      <c r="C229" s="4" t="s">
        <v>45</v>
      </c>
      <c r="D229" s="4">
        <v>1122</v>
      </c>
      <c r="E229" s="6" t="s">
        <v>203</v>
      </c>
      <c r="F229" s="6" t="s">
        <v>47</v>
      </c>
      <c r="G229" s="7" t="s">
        <v>70</v>
      </c>
      <c r="H229" s="6" t="s">
        <v>178</v>
      </c>
      <c r="I229" s="4">
        <v>7</v>
      </c>
      <c r="J229" s="4">
        <v>1</v>
      </c>
      <c r="K229" s="4">
        <v>1990</v>
      </c>
      <c r="L229" s="6">
        <f t="shared" si="59"/>
        <v>32880</v>
      </c>
      <c r="M229" s="4">
        <f t="shared" si="72"/>
        <v>29</v>
      </c>
      <c r="N229" s="6" t="str">
        <f t="shared" si="60"/>
        <v>&lt;30</v>
      </c>
      <c r="O229" s="4">
        <v>2</v>
      </c>
      <c r="P229" s="6" t="str">
        <f t="shared" si="61"/>
        <v>Nữ</v>
      </c>
      <c r="Q229" s="6" t="str">
        <f t="shared" si="62"/>
        <v>Bà</v>
      </c>
      <c r="R229" s="7" t="s">
        <v>50</v>
      </c>
      <c r="S229" s="6" t="s">
        <v>364</v>
      </c>
      <c r="T229" s="6" t="s">
        <v>376</v>
      </c>
      <c r="U229" s="6" t="s">
        <v>283</v>
      </c>
      <c r="V229" s="6" t="str">
        <f t="shared" si="73"/>
        <v>Tân Thành  -  Phú Bình  -  Thái Nguyên</v>
      </c>
      <c r="W229" s="6" t="s">
        <v>78</v>
      </c>
      <c r="X229" s="6" t="s">
        <v>65</v>
      </c>
      <c r="Y229" s="4">
        <f t="shared" si="63"/>
        <v>8</v>
      </c>
      <c r="Z229" s="7" t="str">
        <f t="shared" si="64"/>
        <v>Từ 2 - 12 tháng</v>
      </c>
      <c r="AA229" s="5">
        <v>43275</v>
      </c>
      <c r="AB229" s="4" t="s">
        <v>117</v>
      </c>
      <c r="AC229" s="8">
        <f t="shared" si="65"/>
        <v>43304</v>
      </c>
      <c r="AD229" s="5" t="s">
        <v>53</v>
      </c>
      <c r="AE229" s="4">
        <v>1</v>
      </c>
      <c r="AF229" s="7" t="str">
        <f t="shared" si="66"/>
        <v>12 tháng</v>
      </c>
      <c r="AG229" s="5">
        <f t="shared" si="67"/>
        <v>43305</v>
      </c>
      <c r="AH229" s="5">
        <f t="shared" si="68"/>
        <v>43669</v>
      </c>
      <c r="AI229" s="9"/>
      <c r="AJ229" s="7" t="str">
        <f t="shared" si="74"/>
        <v/>
      </c>
      <c r="AK229" s="5" t="str">
        <f t="shared" si="75"/>
        <v/>
      </c>
      <c r="AL229" s="5" t="str">
        <f t="shared" si="76"/>
        <v/>
      </c>
      <c r="AM229" s="5" t="str">
        <f t="shared" ca="1" si="77"/>
        <v/>
      </c>
      <c r="AN229" s="7" t="str">
        <f t="shared" ca="1" si="71"/>
        <v>12 tháng</v>
      </c>
      <c r="AO229" s="5"/>
      <c r="AP229" s="7"/>
      <c r="AQ229" s="16"/>
    </row>
    <row r="230" spans="1:43" ht="14.5" x14ac:dyDescent="0.35">
      <c r="A230" s="12">
        <f>IF(E230="","",SUBTOTAL(3,$B$2:B230))</f>
        <v>229</v>
      </c>
      <c r="B230" s="5">
        <v>43524</v>
      </c>
      <c r="C230" s="4" t="s">
        <v>45</v>
      </c>
      <c r="D230" s="4">
        <v>1123</v>
      </c>
      <c r="E230" s="6" t="s">
        <v>200</v>
      </c>
      <c r="F230" s="6" t="s">
        <v>47</v>
      </c>
      <c r="G230" s="7" t="s">
        <v>70</v>
      </c>
      <c r="H230" s="6" t="s">
        <v>71</v>
      </c>
      <c r="I230" s="4">
        <v>2</v>
      </c>
      <c r="J230" s="4">
        <v>1</v>
      </c>
      <c r="K230" s="4">
        <v>1992</v>
      </c>
      <c r="L230" s="6">
        <f t="shared" si="59"/>
        <v>33605</v>
      </c>
      <c r="M230" s="4">
        <f t="shared" si="72"/>
        <v>27</v>
      </c>
      <c r="N230" s="6" t="str">
        <f t="shared" si="60"/>
        <v>&lt;30</v>
      </c>
      <c r="O230" s="4">
        <v>1</v>
      </c>
      <c r="P230" s="6" t="str">
        <f t="shared" si="61"/>
        <v>Nam</v>
      </c>
      <c r="Q230" s="6" t="str">
        <f t="shared" si="62"/>
        <v>Ông</v>
      </c>
      <c r="R230" s="7" t="s">
        <v>72</v>
      </c>
      <c r="S230" s="6" t="s">
        <v>377</v>
      </c>
      <c r="T230" s="6" t="s">
        <v>378</v>
      </c>
      <c r="U230" s="6" t="s">
        <v>280</v>
      </c>
      <c r="V230" s="6" t="str">
        <f t="shared" si="73"/>
        <v>Hùng Sơn  -  Tràng Định  -  Lạng Sơn</v>
      </c>
      <c r="W230" s="6" t="s">
        <v>51</v>
      </c>
      <c r="X230" s="6" t="s">
        <v>65</v>
      </c>
      <c r="Y230" s="4">
        <f t="shared" si="63"/>
        <v>8</v>
      </c>
      <c r="Z230" s="7" t="str">
        <f t="shared" si="64"/>
        <v>Từ 2 - 12 tháng</v>
      </c>
      <c r="AA230" s="5">
        <v>43279</v>
      </c>
      <c r="AB230" s="4" t="s">
        <v>66</v>
      </c>
      <c r="AC230" s="8">
        <f t="shared" si="65"/>
        <v>43338</v>
      </c>
      <c r="AD230" s="5" t="s">
        <v>53</v>
      </c>
      <c r="AE230" s="4">
        <v>1</v>
      </c>
      <c r="AF230" s="7" t="str">
        <f t="shared" si="66"/>
        <v>12 tháng</v>
      </c>
      <c r="AG230" s="5">
        <f t="shared" si="67"/>
        <v>43339</v>
      </c>
      <c r="AH230" s="5">
        <f t="shared" si="68"/>
        <v>43703</v>
      </c>
      <c r="AI230" s="9"/>
      <c r="AJ230" s="7" t="str">
        <f t="shared" si="74"/>
        <v/>
      </c>
      <c r="AK230" s="5" t="str">
        <f t="shared" si="75"/>
        <v/>
      </c>
      <c r="AL230" s="5" t="str">
        <f t="shared" si="76"/>
        <v/>
      </c>
      <c r="AM230" s="5" t="str">
        <f t="shared" ca="1" si="77"/>
        <v/>
      </c>
      <c r="AN230" s="7" t="str">
        <f t="shared" ca="1" si="71"/>
        <v>12 tháng</v>
      </c>
      <c r="AO230" s="5"/>
      <c r="AP230" s="7"/>
      <c r="AQ230" s="16"/>
    </row>
    <row r="231" spans="1:43" ht="14.5" x14ac:dyDescent="0.35">
      <c r="A231" s="12">
        <f>IF(E231="","",SUBTOTAL(3,$B$2:B231))</f>
        <v>230</v>
      </c>
      <c r="B231" s="5">
        <v>43524</v>
      </c>
      <c r="C231" s="4" t="s">
        <v>45</v>
      </c>
      <c r="D231" s="4">
        <v>1124</v>
      </c>
      <c r="E231" s="6" t="s">
        <v>188</v>
      </c>
      <c r="F231" s="6" t="s">
        <v>47</v>
      </c>
      <c r="G231" s="7" t="s">
        <v>70</v>
      </c>
      <c r="H231" s="6" t="s">
        <v>71</v>
      </c>
      <c r="I231" s="4">
        <v>19</v>
      </c>
      <c r="J231" s="4">
        <v>7</v>
      </c>
      <c r="K231" s="4">
        <v>1987</v>
      </c>
      <c r="L231" s="6">
        <f t="shared" si="59"/>
        <v>31977</v>
      </c>
      <c r="M231" s="4">
        <f t="shared" si="72"/>
        <v>31</v>
      </c>
      <c r="N231" s="6" t="str">
        <f t="shared" si="60"/>
        <v>30 - 45</v>
      </c>
      <c r="O231" s="4">
        <v>1</v>
      </c>
      <c r="P231" s="6" t="str">
        <f t="shared" si="61"/>
        <v>Nam</v>
      </c>
      <c r="Q231" s="6" t="str">
        <f t="shared" si="62"/>
        <v>Ông</v>
      </c>
      <c r="R231" s="7" t="s">
        <v>63</v>
      </c>
      <c r="S231" s="6" t="s">
        <v>379</v>
      </c>
      <c r="T231" s="6" t="s">
        <v>294</v>
      </c>
      <c r="U231" s="6" t="s">
        <v>263</v>
      </c>
      <c r="V231" s="6" t="str">
        <f t="shared" si="73"/>
        <v>Bình Yên  -  Sơn Dương  -  Tuyên Quang</v>
      </c>
      <c r="W231" s="6" t="s">
        <v>51</v>
      </c>
      <c r="X231" s="6" t="s">
        <v>65</v>
      </c>
      <c r="Y231" s="4">
        <f t="shared" si="63"/>
        <v>7</v>
      </c>
      <c r="Z231" s="7" t="str">
        <f t="shared" si="64"/>
        <v>Từ 2 - 12 tháng</v>
      </c>
      <c r="AA231" s="5">
        <v>43286</v>
      </c>
      <c r="AB231" s="4" t="s">
        <v>66</v>
      </c>
      <c r="AC231" s="8">
        <f t="shared" si="65"/>
        <v>43345</v>
      </c>
      <c r="AD231" s="5" t="s">
        <v>53</v>
      </c>
      <c r="AE231" s="4">
        <v>1</v>
      </c>
      <c r="AF231" s="7" t="str">
        <f t="shared" si="66"/>
        <v>12 tháng</v>
      </c>
      <c r="AG231" s="5">
        <f t="shared" si="67"/>
        <v>43346</v>
      </c>
      <c r="AH231" s="5">
        <f t="shared" si="68"/>
        <v>43710</v>
      </c>
      <c r="AI231" s="9"/>
      <c r="AJ231" s="7" t="str">
        <f t="shared" si="74"/>
        <v/>
      </c>
      <c r="AK231" s="5" t="str">
        <f t="shared" si="75"/>
        <v/>
      </c>
      <c r="AL231" s="5" t="str">
        <f t="shared" si="76"/>
        <v/>
      </c>
      <c r="AM231" s="5" t="str">
        <f t="shared" ca="1" si="77"/>
        <v/>
      </c>
      <c r="AN231" s="7" t="str">
        <f t="shared" ca="1" si="71"/>
        <v>12 tháng</v>
      </c>
      <c r="AO231" s="5"/>
      <c r="AP231" s="7"/>
      <c r="AQ231" s="16"/>
    </row>
    <row r="232" spans="1:43" ht="14.5" x14ac:dyDescent="0.35">
      <c r="A232" s="12">
        <f>IF(E232="","",SUBTOTAL(3,$B$2:B232))</f>
        <v>231</v>
      </c>
      <c r="B232" s="5">
        <v>43524</v>
      </c>
      <c r="C232" s="4" t="s">
        <v>45</v>
      </c>
      <c r="D232" s="4">
        <v>1125</v>
      </c>
      <c r="E232" s="6" t="s">
        <v>189</v>
      </c>
      <c r="F232" s="6" t="s">
        <v>96</v>
      </c>
      <c r="G232" s="7" t="s">
        <v>104</v>
      </c>
      <c r="H232" s="6" t="s">
        <v>105</v>
      </c>
      <c r="I232" s="4">
        <v>26</v>
      </c>
      <c r="J232" s="4">
        <v>1</v>
      </c>
      <c r="K232" s="4">
        <v>1988</v>
      </c>
      <c r="L232" s="6">
        <f t="shared" si="59"/>
        <v>32168</v>
      </c>
      <c r="M232" s="4">
        <f t="shared" si="72"/>
        <v>31</v>
      </c>
      <c r="N232" s="6" t="str">
        <f t="shared" si="60"/>
        <v>30 - 45</v>
      </c>
      <c r="O232" s="4">
        <v>2</v>
      </c>
      <c r="P232" s="6" t="str">
        <f t="shared" si="61"/>
        <v>Nữ</v>
      </c>
      <c r="Q232" s="6" t="str">
        <f t="shared" si="62"/>
        <v>Bà</v>
      </c>
      <c r="R232" s="7" t="s">
        <v>50</v>
      </c>
      <c r="S232" s="6" t="s">
        <v>380</v>
      </c>
      <c r="T232" s="6" t="s">
        <v>329</v>
      </c>
      <c r="U232" s="6" t="s">
        <v>255</v>
      </c>
      <c r="V232" s="6" t="str">
        <f t="shared" si="73"/>
        <v>Phúc Sơn  -  Tân Yên  -  Bắc Giang</v>
      </c>
      <c r="W232" s="6" t="s">
        <v>64</v>
      </c>
      <c r="X232" s="6" t="s">
        <v>65</v>
      </c>
      <c r="Y232" s="4">
        <f t="shared" si="63"/>
        <v>7</v>
      </c>
      <c r="Z232" s="7" t="str">
        <f t="shared" si="64"/>
        <v>Từ 2 - 12 tháng</v>
      </c>
      <c r="AA232" s="5">
        <v>43298</v>
      </c>
      <c r="AB232" s="4" t="s">
        <v>66</v>
      </c>
      <c r="AC232" s="8">
        <f t="shared" si="65"/>
        <v>43357</v>
      </c>
      <c r="AD232" s="5" t="s">
        <v>53</v>
      </c>
      <c r="AE232" s="4">
        <v>1</v>
      </c>
      <c r="AF232" s="7" t="str">
        <f t="shared" si="66"/>
        <v>12 tháng</v>
      </c>
      <c r="AG232" s="5">
        <f t="shared" si="67"/>
        <v>43358</v>
      </c>
      <c r="AH232" s="5">
        <f t="shared" si="68"/>
        <v>43722</v>
      </c>
      <c r="AI232" s="9"/>
      <c r="AJ232" s="7" t="str">
        <f t="shared" si="74"/>
        <v/>
      </c>
      <c r="AK232" s="5" t="str">
        <f t="shared" si="75"/>
        <v/>
      </c>
      <c r="AL232" s="5" t="str">
        <f t="shared" si="76"/>
        <v/>
      </c>
      <c r="AM232" s="5" t="str">
        <f t="shared" ca="1" si="77"/>
        <v/>
      </c>
      <c r="AN232" s="7" t="str">
        <f t="shared" ca="1" si="71"/>
        <v>12 tháng</v>
      </c>
      <c r="AO232" s="5"/>
      <c r="AP232" s="7"/>
      <c r="AQ232" s="16"/>
    </row>
    <row r="233" spans="1:43" ht="14.5" x14ac:dyDescent="0.35">
      <c r="A233" s="12">
        <f>IF(E233="","",SUBTOTAL(3,$B$2:B233))</f>
        <v>232</v>
      </c>
      <c r="B233" s="5">
        <v>43524</v>
      </c>
      <c r="C233" s="4" t="s">
        <v>45</v>
      </c>
      <c r="D233" s="4">
        <v>1126</v>
      </c>
      <c r="E233" s="6" t="s">
        <v>190</v>
      </c>
      <c r="F233" s="6" t="s">
        <v>96</v>
      </c>
      <c r="G233" s="7" t="s">
        <v>104</v>
      </c>
      <c r="H233" s="6" t="s">
        <v>105</v>
      </c>
      <c r="I233" s="4">
        <v>2</v>
      </c>
      <c r="J233" s="4">
        <v>4</v>
      </c>
      <c r="K233" s="4">
        <v>1990</v>
      </c>
      <c r="L233" s="6">
        <f t="shared" si="59"/>
        <v>32965</v>
      </c>
      <c r="M233" s="4">
        <f t="shared" si="72"/>
        <v>28</v>
      </c>
      <c r="N233" s="6" t="str">
        <f t="shared" si="60"/>
        <v>&lt;30</v>
      </c>
      <c r="O233" s="4">
        <v>1</v>
      </c>
      <c r="P233" s="6" t="str">
        <f t="shared" si="61"/>
        <v>Nam</v>
      </c>
      <c r="Q233" s="6" t="str">
        <f t="shared" si="62"/>
        <v>Ông</v>
      </c>
      <c r="R233" s="7" t="s">
        <v>63</v>
      </c>
      <c r="S233" s="6" t="s">
        <v>328</v>
      </c>
      <c r="T233" s="6" t="s">
        <v>329</v>
      </c>
      <c r="U233" s="6" t="s">
        <v>255</v>
      </c>
      <c r="V233" s="6" t="str">
        <f t="shared" si="73"/>
        <v>Liên Chung  -  Tân Yên  -  Bắc Giang</v>
      </c>
      <c r="W233" s="6" t="s">
        <v>51</v>
      </c>
      <c r="X233" s="6" t="s">
        <v>65</v>
      </c>
      <c r="Y233" s="4">
        <f t="shared" si="63"/>
        <v>7</v>
      </c>
      <c r="Z233" s="7" t="str">
        <f t="shared" si="64"/>
        <v>Từ 2 - 12 tháng</v>
      </c>
      <c r="AA233" s="5">
        <v>43309</v>
      </c>
      <c r="AB233" s="4" t="s">
        <v>66</v>
      </c>
      <c r="AC233" s="8">
        <f t="shared" si="65"/>
        <v>43368</v>
      </c>
      <c r="AD233" s="5" t="s">
        <v>53</v>
      </c>
      <c r="AE233" s="4">
        <v>1</v>
      </c>
      <c r="AF233" s="7" t="str">
        <f t="shared" si="66"/>
        <v>12 tháng</v>
      </c>
      <c r="AG233" s="5">
        <f t="shared" si="67"/>
        <v>43369</v>
      </c>
      <c r="AH233" s="5">
        <f t="shared" si="68"/>
        <v>43733</v>
      </c>
      <c r="AI233" s="9"/>
      <c r="AJ233" s="7" t="str">
        <f t="shared" si="74"/>
        <v/>
      </c>
      <c r="AK233" s="5" t="str">
        <f t="shared" si="75"/>
        <v/>
      </c>
      <c r="AL233" s="5" t="str">
        <f t="shared" si="76"/>
        <v/>
      </c>
      <c r="AM233" s="5" t="str">
        <f t="shared" ca="1" si="77"/>
        <v/>
      </c>
      <c r="AN233" s="7" t="str">
        <f t="shared" ca="1" si="71"/>
        <v>12 tháng</v>
      </c>
      <c r="AO233" s="5"/>
      <c r="AP233" s="7"/>
      <c r="AQ233" s="16"/>
    </row>
    <row r="234" spans="1:43" ht="14.5" x14ac:dyDescent="0.35">
      <c r="A234" s="12">
        <f>IF(E234="","",SUBTOTAL(3,$B$2:B234))</f>
        <v>233</v>
      </c>
      <c r="B234" s="5">
        <v>43524</v>
      </c>
      <c r="C234" s="4" t="s">
        <v>45</v>
      </c>
      <c r="D234" s="4">
        <v>1127</v>
      </c>
      <c r="E234" s="6" t="s">
        <v>191</v>
      </c>
      <c r="F234" s="6" t="s">
        <v>96</v>
      </c>
      <c r="G234" s="7" t="s">
        <v>61</v>
      </c>
      <c r="H234" s="6" t="s">
        <v>62</v>
      </c>
      <c r="I234" s="4">
        <v>26</v>
      </c>
      <c r="J234" s="4">
        <v>8</v>
      </c>
      <c r="K234" s="4">
        <v>1990</v>
      </c>
      <c r="L234" s="6">
        <f t="shared" si="59"/>
        <v>33111</v>
      </c>
      <c r="M234" s="4">
        <f t="shared" si="72"/>
        <v>28</v>
      </c>
      <c r="N234" s="6" t="str">
        <f t="shared" si="60"/>
        <v>&lt;30</v>
      </c>
      <c r="O234" s="4">
        <v>2</v>
      </c>
      <c r="P234" s="6" t="str">
        <f t="shared" si="61"/>
        <v>Nữ</v>
      </c>
      <c r="Q234" s="6" t="str">
        <f t="shared" si="62"/>
        <v>Bà</v>
      </c>
      <c r="R234" s="7" t="s">
        <v>50</v>
      </c>
      <c r="S234" s="6" t="s">
        <v>359</v>
      </c>
      <c r="T234" s="6" t="s">
        <v>329</v>
      </c>
      <c r="U234" s="6" t="s">
        <v>255</v>
      </c>
      <c r="V234" s="6" t="str">
        <f t="shared" si="73"/>
        <v>Hợp Đức  -  Tân Yên  -  Bắc Giang</v>
      </c>
      <c r="W234" s="6" t="s">
        <v>64</v>
      </c>
      <c r="X234" s="6" t="s">
        <v>65</v>
      </c>
      <c r="Y234" s="4">
        <f t="shared" si="63"/>
        <v>6</v>
      </c>
      <c r="Z234" s="7" t="str">
        <f t="shared" si="64"/>
        <v>Từ 2 - 12 tháng</v>
      </c>
      <c r="AA234" s="5">
        <v>43315</v>
      </c>
      <c r="AB234" s="4" t="s">
        <v>66</v>
      </c>
      <c r="AC234" s="8">
        <f t="shared" si="65"/>
        <v>43374</v>
      </c>
      <c r="AD234" s="5" t="s">
        <v>53</v>
      </c>
      <c r="AE234" s="4">
        <v>1</v>
      </c>
      <c r="AF234" s="7" t="str">
        <f t="shared" si="66"/>
        <v>12 tháng</v>
      </c>
      <c r="AG234" s="5">
        <f t="shared" si="67"/>
        <v>43375</v>
      </c>
      <c r="AH234" s="5">
        <f t="shared" si="68"/>
        <v>43739</v>
      </c>
      <c r="AI234" s="9"/>
      <c r="AJ234" s="7" t="str">
        <f t="shared" si="74"/>
        <v/>
      </c>
      <c r="AK234" s="5" t="str">
        <f t="shared" si="75"/>
        <v/>
      </c>
      <c r="AL234" s="5" t="str">
        <f t="shared" si="76"/>
        <v/>
      </c>
      <c r="AM234" s="5" t="str">
        <f t="shared" ca="1" si="77"/>
        <v/>
      </c>
      <c r="AN234" s="7" t="str">
        <f t="shared" ca="1" si="71"/>
        <v>12 tháng</v>
      </c>
      <c r="AO234" s="5"/>
      <c r="AP234" s="7"/>
      <c r="AQ234" s="16"/>
    </row>
    <row r="235" spans="1:43" ht="14.5" x14ac:dyDescent="0.35">
      <c r="A235" s="12">
        <f>IF(E235="","",SUBTOTAL(3,$B$2:B235))</f>
        <v>234</v>
      </c>
      <c r="B235" s="5">
        <v>43524</v>
      </c>
      <c r="C235" s="4" t="s">
        <v>45</v>
      </c>
      <c r="D235" s="4">
        <v>1128</v>
      </c>
      <c r="E235" s="6" t="s">
        <v>192</v>
      </c>
      <c r="F235" s="6" t="s">
        <v>96</v>
      </c>
      <c r="G235" s="7" t="s">
        <v>61</v>
      </c>
      <c r="H235" s="6" t="s">
        <v>62</v>
      </c>
      <c r="I235" s="4">
        <v>21</v>
      </c>
      <c r="J235" s="4">
        <v>8</v>
      </c>
      <c r="K235" s="4">
        <v>1990</v>
      </c>
      <c r="L235" s="6">
        <f t="shared" si="59"/>
        <v>33106</v>
      </c>
      <c r="M235" s="4">
        <f t="shared" si="72"/>
        <v>28</v>
      </c>
      <c r="N235" s="6" t="str">
        <f t="shared" si="60"/>
        <v>&lt;30</v>
      </c>
      <c r="O235" s="4">
        <v>2</v>
      </c>
      <c r="P235" s="6" t="str">
        <f t="shared" si="61"/>
        <v>Nữ</v>
      </c>
      <c r="Q235" s="6" t="str">
        <f t="shared" si="62"/>
        <v>Bà</v>
      </c>
      <c r="R235" s="7" t="s">
        <v>63</v>
      </c>
      <c r="S235" s="6" t="s">
        <v>381</v>
      </c>
      <c r="T235" s="6" t="s">
        <v>324</v>
      </c>
      <c r="U235" s="6" t="s">
        <v>280</v>
      </c>
      <c r="V235" s="6" t="str">
        <f t="shared" si="73"/>
        <v>Minh Hòa  -  Hữu Lũng  -  Lạng Sơn</v>
      </c>
      <c r="W235" s="6" t="s">
        <v>51</v>
      </c>
      <c r="X235" s="6" t="s">
        <v>65</v>
      </c>
      <c r="Y235" s="4">
        <f t="shared" si="63"/>
        <v>6</v>
      </c>
      <c r="Z235" s="7" t="str">
        <f t="shared" si="64"/>
        <v>Từ 2 - 12 tháng</v>
      </c>
      <c r="AA235" s="5">
        <v>43324</v>
      </c>
      <c r="AB235" s="4" t="s">
        <v>66</v>
      </c>
      <c r="AC235" s="8">
        <f t="shared" si="65"/>
        <v>43383</v>
      </c>
      <c r="AD235" s="5" t="s">
        <v>53</v>
      </c>
      <c r="AE235" s="4">
        <v>1</v>
      </c>
      <c r="AF235" s="7" t="str">
        <f t="shared" si="66"/>
        <v>12 tháng</v>
      </c>
      <c r="AG235" s="5">
        <f t="shared" si="67"/>
        <v>43384</v>
      </c>
      <c r="AH235" s="5">
        <f t="shared" si="68"/>
        <v>43748</v>
      </c>
      <c r="AI235" s="9"/>
      <c r="AJ235" s="7" t="str">
        <f t="shared" si="74"/>
        <v/>
      </c>
      <c r="AK235" s="5" t="str">
        <f t="shared" si="75"/>
        <v/>
      </c>
      <c r="AL235" s="5" t="str">
        <f t="shared" si="76"/>
        <v/>
      </c>
      <c r="AM235" s="5" t="str">
        <f t="shared" ca="1" si="77"/>
        <v/>
      </c>
      <c r="AN235" s="7" t="str">
        <f t="shared" ca="1" si="71"/>
        <v>12 tháng</v>
      </c>
      <c r="AO235" s="5"/>
      <c r="AP235" s="7"/>
      <c r="AQ235" s="16"/>
    </row>
    <row r="236" spans="1:43" ht="14.5" x14ac:dyDescent="0.35">
      <c r="A236" s="12">
        <f>IF(E236="","",SUBTOTAL(3,$B$2:B236))</f>
        <v>235</v>
      </c>
      <c r="B236" s="5">
        <v>43524</v>
      </c>
      <c r="C236" s="4" t="s">
        <v>45</v>
      </c>
      <c r="D236" s="4">
        <v>1129</v>
      </c>
      <c r="E236" s="6" t="s">
        <v>193</v>
      </c>
      <c r="F236" s="6" t="s">
        <v>96</v>
      </c>
      <c r="G236" s="7" t="s">
        <v>204</v>
      </c>
      <c r="H236" s="6" t="s">
        <v>99</v>
      </c>
      <c r="I236" s="4">
        <v>16</v>
      </c>
      <c r="J236" s="4">
        <v>10</v>
      </c>
      <c r="K236" s="4">
        <v>1993</v>
      </c>
      <c r="L236" s="6">
        <f t="shared" si="59"/>
        <v>34258</v>
      </c>
      <c r="M236" s="4">
        <f t="shared" si="72"/>
        <v>25</v>
      </c>
      <c r="N236" s="6" t="str">
        <f t="shared" si="60"/>
        <v>&lt;30</v>
      </c>
      <c r="O236" s="4">
        <v>1</v>
      </c>
      <c r="P236" s="6" t="str">
        <f t="shared" si="61"/>
        <v>Nam</v>
      </c>
      <c r="Q236" s="6" t="str">
        <f t="shared" si="62"/>
        <v>Ông</v>
      </c>
      <c r="R236" s="7" t="s">
        <v>50</v>
      </c>
      <c r="S236" s="6" t="s">
        <v>382</v>
      </c>
      <c r="T236" s="6" t="s">
        <v>336</v>
      </c>
      <c r="U236" s="6" t="s">
        <v>280</v>
      </c>
      <c r="V236" s="6" t="str">
        <f t="shared" si="73"/>
        <v>Yên Phúc  -  Văn Quan  -  Lạng Sơn</v>
      </c>
      <c r="W236" s="6" t="s">
        <v>78</v>
      </c>
      <c r="X236" s="6" t="s">
        <v>100</v>
      </c>
      <c r="Y236" s="4">
        <f t="shared" si="63"/>
        <v>6</v>
      </c>
      <c r="Z236" s="7" t="str">
        <f t="shared" si="64"/>
        <v>Từ 2 - 12 tháng</v>
      </c>
      <c r="AA236" s="5">
        <v>43329</v>
      </c>
      <c r="AB236" s="4" t="s">
        <v>66</v>
      </c>
      <c r="AC236" s="8">
        <f t="shared" si="65"/>
        <v>43388</v>
      </c>
      <c r="AD236" s="5" t="s">
        <v>53</v>
      </c>
      <c r="AE236" s="4">
        <v>1</v>
      </c>
      <c r="AF236" s="7" t="str">
        <f t="shared" si="66"/>
        <v>12 tháng</v>
      </c>
      <c r="AG236" s="5">
        <f t="shared" si="67"/>
        <v>43389</v>
      </c>
      <c r="AH236" s="5">
        <f t="shared" si="68"/>
        <v>43753</v>
      </c>
      <c r="AI236" s="9"/>
      <c r="AJ236" s="7" t="str">
        <f t="shared" si="74"/>
        <v/>
      </c>
      <c r="AK236" s="5" t="str">
        <f t="shared" si="75"/>
        <v/>
      </c>
      <c r="AL236" s="5" t="str">
        <f t="shared" si="76"/>
        <v/>
      </c>
      <c r="AM236" s="5" t="str">
        <f t="shared" ca="1" si="77"/>
        <v/>
      </c>
      <c r="AN236" s="7" t="str">
        <f t="shared" ca="1" si="71"/>
        <v>12 tháng</v>
      </c>
      <c r="AO236" s="5"/>
      <c r="AP236" s="7"/>
      <c r="AQ236" s="16"/>
    </row>
    <row r="237" spans="1:43" ht="14.5" x14ac:dyDescent="0.35">
      <c r="A237" s="12">
        <f>IF(E237="","",SUBTOTAL(3,$B$2:B237))</f>
        <v>236</v>
      </c>
      <c r="B237" s="5">
        <v>43524</v>
      </c>
      <c r="C237" s="4" t="s">
        <v>45</v>
      </c>
      <c r="D237" s="4">
        <v>1130</v>
      </c>
      <c r="E237" s="6" t="s">
        <v>205</v>
      </c>
      <c r="F237" s="6" t="s">
        <v>112</v>
      </c>
      <c r="G237" s="7" t="s">
        <v>104</v>
      </c>
      <c r="H237" s="6" t="s">
        <v>147</v>
      </c>
      <c r="I237" s="4">
        <v>25</v>
      </c>
      <c r="J237" s="4">
        <v>12</v>
      </c>
      <c r="K237" s="4">
        <v>1991</v>
      </c>
      <c r="L237" s="6">
        <f t="shared" si="59"/>
        <v>33597</v>
      </c>
      <c r="M237" s="4">
        <f t="shared" si="72"/>
        <v>27</v>
      </c>
      <c r="N237" s="6" t="str">
        <f t="shared" si="60"/>
        <v>&lt;30</v>
      </c>
      <c r="O237" s="4">
        <v>2</v>
      </c>
      <c r="P237" s="6" t="str">
        <f t="shared" si="61"/>
        <v>Nữ</v>
      </c>
      <c r="Q237" s="6" t="str">
        <f t="shared" si="62"/>
        <v>Bà</v>
      </c>
      <c r="R237" s="7" t="s">
        <v>63</v>
      </c>
      <c r="S237" s="6" t="s">
        <v>383</v>
      </c>
      <c r="T237" s="6" t="s">
        <v>384</v>
      </c>
      <c r="U237" s="6" t="s">
        <v>347</v>
      </c>
      <c r="V237" s="6" t="str">
        <f t="shared" si="73"/>
        <v>Trung Tiến  -  Quan Sơn  -  Thanh Hóa</v>
      </c>
      <c r="W237" s="6" t="s">
        <v>145</v>
      </c>
      <c r="X237" s="6" t="s">
        <v>65</v>
      </c>
      <c r="Y237" s="4">
        <f t="shared" si="63"/>
        <v>6</v>
      </c>
      <c r="Z237" s="7" t="str">
        <f t="shared" si="64"/>
        <v>Từ 2 - 12 tháng</v>
      </c>
      <c r="AA237" s="5">
        <v>43334</v>
      </c>
      <c r="AB237" s="4" t="s">
        <v>66</v>
      </c>
      <c r="AC237" s="8">
        <f t="shared" si="65"/>
        <v>43393</v>
      </c>
      <c r="AD237" s="5" t="s">
        <v>53</v>
      </c>
      <c r="AE237" s="4">
        <v>1</v>
      </c>
      <c r="AF237" s="7" t="str">
        <f t="shared" si="66"/>
        <v>12 tháng</v>
      </c>
      <c r="AG237" s="5">
        <f t="shared" si="67"/>
        <v>43394</v>
      </c>
      <c r="AH237" s="5">
        <f t="shared" si="68"/>
        <v>43758</v>
      </c>
      <c r="AI237" s="9"/>
      <c r="AJ237" s="7" t="str">
        <f t="shared" si="74"/>
        <v/>
      </c>
      <c r="AK237" s="5" t="str">
        <f t="shared" si="75"/>
        <v/>
      </c>
      <c r="AL237" s="5" t="str">
        <f t="shared" si="76"/>
        <v/>
      </c>
      <c r="AM237" s="5" t="str">
        <f t="shared" ca="1" si="77"/>
        <v/>
      </c>
      <c r="AN237" s="7" t="str">
        <f t="shared" ca="1" si="71"/>
        <v>12 tháng</v>
      </c>
      <c r="AO237" s="5"/>
      <c r="AP237" s="7"/>
      <c r="AQ237" s="16"/>
    </row>
    <row r="238" spans="1:43" ht="14.5" x14ac:dyDescent="0.35">
      <c r="A238" s="12">
        <f>IF(E238="","",SUBTOTAL(3,$B$2:B238))</f>
        <v>237</v>
      </c>
      <c r="B238" s="5">
        <v>43524</v>
      </c>
      <c r="C238" s="4" t="s">
        <v>45</v>
      </c>
      <c r="D238" s="4">
        <v>1131</v>
      </c>
      <c r="E238" s="6" t="s">
        <v>206</v>
      </c>
      <c r="F238" s="6" t="s">
        <v>112</v>
      </c>
      <c r="G238" s="7" t="s">
        <v>104</v>
      </c>
      <c r="H238" s="6" t="s">
        <v>105</v>
      </c>
      <c r="I238" s="4">
        <v>9</v>
      </c>
      <c r="J238" s="4">
        <v>1</v>
      </c>
      <c r="K238" s="4">
        <v>1992</v>
      </c>
      <c r="L238" s="6">
        <f t="shared" si="59"/>
        <v>33612</v>
      </c>
      <c r="M238" s="4">
        <f t="shared" si="72"/>
        <v>27</v>
      </c>
      <c r="N238" s="6" t="str">
        <f t="shared" si="60"/>
        <v>&lt;30</v>
      </c>
      <c r="O238" s="4">
        <v>2</v>
      </c>
      <c r="P238" s="6" t="str">
        <f t="shared" si="61"/>
        <v>Nữ</v>
      </c>
      <c r="Q238" s="6" t="str">
        <f t="shared" si="62"/>
        <v>Bà</v>
      </c>
      <c r="R238" s="7" t="s">
        <v>50</v>
      </c>
      <c r="S238" s="6" t="s">
        <v>385</v>
      </c>
      <c r="T238" s="6" t="s">
        <v>324</v>
      </c>
      <c r="U238" s="6" t="s">
        <v>280</v>
      </c>
      <c r="V238" s="6" t="str">
        <f t="shared" si="73"/>
        <v>Yên Bình  -  Hữu Lũng  -  Lạng Sơn</v>
      </c>
      <c r="W238" s="6" t="s">
        <v>145</v>
      </c>
      <c r="X238" s="6" t="s">
        <v>65</v>
      </c>
      <c r="Y238" s="4">
        <f t="shared" si="63"/>
        <v>5</v>
      </c>
      <c r="Z238" s="7" t="str">
        <f t="shared" si="64"/>
        <v>Từ 2 - 12 tháng</v>
      </c>
      <c r="AA238" s="5">
        <v>43349</v>
      </c>
      <c r="AB238" s="4" t="s">
        <v>66</v>
      </c>
      <c r="AC238" s="8">
        <f t="shared" si="65"/>
        <v>43408</v>
      </c>
      <c r="AD238" s="5" t="s">
        <v>53</v>
      </c>
      <c r="AE238" s="4">
        <v>1</v>
      </c>
      <c r="AF238" s="7" t="str">
        <f t="shared" si="66"/>
        <v>12 tháng</v>
      </c>
      <c r="AG238" s="5">
        <f t="shared" si="67"/>
        <v>43409</v>
      </c>
      <c r="AH238" s="5">
        <f t="shared" si="68"/>
        <v>43773</v>
      </c>
      <c r="AI238" s="9"/>
      <c r="AJ238" s="7" t="str">
        <f t="shared" si="74"/>
        <v/>
      </c>
      <c r="AK238" s="5" t="str">
        <f t="shared" si="75"/>
        <v/>
      </c>
      <c r="AL238" s="5" t="str">
        <f t="shared" si="76"/>
        <v/>
      </c>
      <c r="AM238" s="5" t="str">
        <f t="shared" ca="1" si="77"/>
        <v/>
      </c>
      <c r="AN238" s="7" t="str">
        <f t="shared" ca="1" si="71"/>
        <v>12 tháng</v>
      </c>
      <c r="AO238" s="5"/>
      <c r="AP238" s="7"/>
      <c r="AQ238" s="16"/>
    </row>
    <row r="239" spans="1:43" ht="14.5" x14ac:dyDescent="0.35">
      <c r="A239" s="12">
        <f>IF(E239="","",SUBTOTAL(3,$B$2:B239))</f>
        <v>238</v>
      </c>
      <c r="B239" s="5">
        <v>43524</v>
      </c>
      <c r="C239" s="4" t="s">
        <v>45</v>
      </c>
      <c r="D239" s="4">
        <v>1132</v>
      </c>
      <c r="E239" s="6" t="s">
        <v>207</v>
      </c>
      <c r="F239" s="6" t="s">
        <v>112</v>
      </c>
      <c r="G239" s="7" t="s">
        <v>104</v>
      </c>
      <c r="H239" s="6" t="s">
        <v>105</v>
      </c>
      <c r="I239" s="4">
        <v>17</v>
      </c>
      <c r="J239" s="4">
        <v>10</v>
      </c>
      <c r="K239" s="4">
        <v>1995</v>
      </c>
      <c r="L239" s="6">
        <f t="shared" si="59"/>
        <v>34989</v>
      </c>
      <c r="M239" s="4">
        <f t="shared" si="72"/>
        <v>23</v>
      </c>
      <c r="N239" s="6" t="str">
        <f t="shared" si="60"/>
        <v>&lt;30</v>
      </c>
      <c r="O239" s="4">
        <v>2</v>
      </c>
      <c r="P239" s="6" t="str">
        <f t="shared" si="61"/>
        <v>Nữ</v>
      </c>
      <c r="Q239" s="6" t="str">
        <f t="shared" si="62"/>
        <v>Bà</v>
      </c>
      <c r="R239" s="7" t="s">
        <v>63</v>
      </c>
      <c r="S239" s="6" t="s">
        <v>386</v>
      </c>
      <c r="T239" s="6" t="s">
        <v>336</v>
      </c>
      <c r="U239" s="6" t="s">
        <v>280</v>
      </c>
      <c r="V239" s="6" t="str">
        <f t="shared" si="73"/>
        <v>Bình Phúc  -  Văn Quan  -  Lạng Sơn</v>
      </c>
      <c r="W239" s="6" t="s">
        <v>145</v>
      </c>
      <c r="X239" s="6" t="s">
        <v>106</v>
      </c>
      <c r="Y239" s="4">
        <f t="shared" si="63"/>
        <v>5</v>
      </c>
      <c r="Z239" s="7" t="str">
        <f t="shared" si="64"/>
        <v>Từ 2 - 12 tháng</v>
      </c>
      <c r="AA239" s="5">
        <v>43357</v>
      </c>
      <c r="AB239" s="4">
        <v>0</v>
      </c>
      <c r="AC239" s="8">
        <f t="shared" si="65"/>
        <v>43357</v>
      </c>
      <c r="AD239" s="5" t="s">
        <v>53</v>
      </c>
      <c r="AE239" s="4">
        <v>1</v>
      </c>
      <c r="AF239" s="7" t="str">
        <f t="shared" si="66"/>
        <v>12 tháng</v>
      </c>
      <c r="AG239" s="5">
        <f t="shared" si="67"/>
        <v>43357</v>
      </c>
      <c r="AH239" s="5">
        <f t="shared" si="68"/>
        <v>43721</v>
      </c>
      <c r="AI239" s="9"/>
      <c r="AJ239" s="7" t="str">
        <f t="shared" si="74"/>
        <v/>
      </c>
      <c r="AK239" s="5" t="str">
        <f t="shared" si="75"/>
        <v/>
      </c>
      <c r="AL239" s="5" t="str">
        <f t="shared" si="76"/>
        <v/>
      </c>
      <c r="AM239" s="5" t="str">
        <f t="shared" ca="1" si="77"/>
        <v/>
      </c>
      <c r="AN239" s="7" t="str">
        <f t="shared" ca="1" si="71"/>
        <v>12 tháng</v>
      </c>
      <c r="AO239" s="5"/>
      <c r="AP239" s="7"/>
      <c r="AQ239" s="16"/>
    </row>
    <row r="240" spans="1:43" ht="14.5" x14ac:dyDescent="0.35">
      <c r="A240" s="12">
        <f>IF(E240="","",SUBTOTAL(3,$B$2:B240))</f>
        <v>239</v>
      </c>
      <c r="B240" s="5">
        <v>43524</v>
      </c>
      <c r="C240" s="4" t="s">
        <v>45</v>
      </c>
      <c r="D240" s="4">
        <v>1133</v>
      </c>
      <c r="E240" s="6" t="s">
        <v>197</v>
      </c>
      <c r="F240" s="6" t="s">
        <v>112</v>
      </c>
      <c r="G240" s="7" t="s">
        <v>61</v>
      </c>
      <c r="H240" s="6" t="s">
        <v>62</v>
      </c>
      <c r="I240" s="4">
        <v>28</v>
      </c>
      <c r="J240" s="4">
        <v>10</v>
      </c>
      <c r="K240" s="4">
        <v>1993</v>
      </c>
      <c r="L240" s="6">
        <f t="shared" si="59"/>
        <v>34270</v>
      </c>
      <c r="M240" s="4">
        <f t="shared" si="72"/>
        <v>25</v>
      </c>
      <c r="N240" s="6" t="str">
        <f t="shared" si="60"/>
        <v>&lt;30</v>
      </c>
      <c r="O240" s="4">
        <v>1</v>
      </c>
      <c r="P240" s="6" t="str">
        <f t="shared" si="61"/>
        <v>Nam</v>
      </c>
      <c r="Q240" s="6" t="str">
        <f t="shared" si="62"/>
        <v>Ông</v>
      </c>
      <c r="R240" s="7" t="s">
        <v>50</v>
      </c>
      <c r="S240" s="6" t="s">
        <v>387</v>
      </c>
      <c r="T240" s="6" t="s">
        <v>388</v>
      </c>
      <c r="U240" s="6" t="s">
        <v>389</v>
      </c>
      <c r="V240" s="6" t="str">
        <f t="shared" si="73"/>
        <v>Quỳnh Lưu  -  Nho Quan  -  Ninh Bình</v>
      </c>
      <c r="W240" s="6" t="s">
        <v>51</v>
      </c>
      <c r="X240" s="6" t="s">
        <v>65</v>
      </c>
      <c r="Y240" s="4">
        <f t="shared" si="63"/>
        <v>5</v>
      </c>
      <c r="Z240" s="7" t="str">
        <f t="shared" si="64"/>
        <v>Từ 2 - 12 tháng</v>
      </c>
      <c r="AA240" s="5">
        <v>43365</v>
      </c>
      <c r="AB240" s="4" t="s">
        <v>66</v>
      </c>
      <c r="AC240" s="8">
        <f t="shared" si="65"/>
        <v>43424</v>
      </c>
      <c r="AD240" s="5" t="s">
        <v>53</v>
      </c>
      <c r="AE240" s="4">
        <v>1</v>
      </c>
      <c r="AF240" s="7" t="str">
        <f t="shared" si="66"/>
        <v>12 tháng</v>
      </c>
      <c r="AG240" s="5">
        <f t="shared" si="67"/>
        <v>43425</v>
      </c>
      <c r="AH240" s="5">
        <f t="shared" si="68"/>
        <v>43789</v>
      </c>
      <c r="AI240" s="9"/>
      <c r="AJ240" s="7" t="str">
        <f t="shared" si="74"/>
        <v/>
      </c>
      <c r="AK240" s="5" t="str">
        <f t="shared" si="75"/>
        <v/>
      </c>
      <c r="AL240" s="5" t="str">
        <f t="shared" si="76"/>
        <v/>
      </c>
      <c r="AM240" s="5" t="str">
        <f t="shared" ca="1" si="77"/>
        <v/>
      </c>
      <c r="AN240" s="7" t="str">
        <f t="shared" ca="1" si="71"/>
        <v>12 tháng</v>
      </c>
      <c r="AO240" s="5"/>
      <c r="AP240" s="7"/>
      <c r="AQ240" s="16"/>
    </row>
    <row r="241" spans="1:43" ht="14.5" x14ac:dyDescent="0.35">
      <c r="A241" s="12">
        <f>IF(E241="","",SUBTOTAL(3,$B$2:B241))</f>
        <v>240</v>
      </c>
      <c r="B241" s="5">
        <v>43524</v>
      </c>
      <c r="C241" s="4" t="s">
        <v>45</v>
      </c>
      <c r="D241" s="4">
        <v>1134</v>
      </c>
      <c r="E241" s="6" t="s">
        <v>198</v>
      </c>
      <c r="F241" s="6" t="s">
        <v>112</v>
      </c>
      <c r="G241" s="7" t="s">
        <v>61</v>
      </c>
      <c r="H241" s="6" t="s">
        <v>62</v>
      </c>
      <c r="I241" s="4">
        <v>9</v>
      </c>
      <c r="J241" s="4">
        <v>3</v>
      </c>
      <c r="K241" s="4">
        <v>1994</v>
      </c>
      <c r="L241" s="6">
        <f t="shared" si="59"/>
        <v>34402</v>
      </c>
      <c r="M241" s="4">
        <f t="shared" si="72"/>
        <v>24</v>
      </c>
      <c r="N241" s="6" t="str">
        <f t="shared" si="60"/>
        <v>&lt;30</v>
      </c>
      <c r="O241" s="4">
        <v>2</v>
      </c>
      <c r="P241" s="6" t="str">
        <f t="shared" si="61"/>
        <v>Nữ</v>
      </c>
      <c r="Q241" s="6" t="str">
        <f t="shared" si="62"/>
        <v>Bà</v>
      </c>
      <c r="R241" s="7" t="s">
        <v>72</v>
      </c>
      <c r="S241" s="6" t="s">
        <v>390</v>
      </c>
      <c r="T241" s="6" t="s">
        <v>268</v>
      </c>
      <c r="U241" s="6" t="s">
        <v>269</v>
      </c>
      <c r="V241" s="6" t="str">
        <f t="shared" si="73"/>
        <v>Cảnh Hưng  -  Tiên Du  -  Bắc Ninh</v>
      </c>
      <c r="W241" s="6" t="s">
        <v>51</v>
      </c>
      <c r="X241" s="6" t="s">
        <v>65</v>
      </c>
      <c r="Y241" s="4">
        <f t="shared" si="63"/>
        <v>4</v>
      </c>
      <c r="Z241" s="7" t="str">
        <f t="shared" si="64"/>
        <v>Từ 2 - 12 tháng</v>
      </c>
      <c r="AA241" s="5">
        <v>43379</v>
      </c>
      <c r="AB241" s="4" t="s">
        <v>117</v>
      </c>
      <c r="AC241" s="8">
        <f t="shared" si="65"/>
        <v>43408</v>
      </c>
      <c r="AD241" s="5" t="s">
        <v>53</v>
      </c>
      <c r="AE241" s="4">
        <v>1</v>
      </c>
      <c r="AF241" s="7" t="str">
        <f t="shared" si="66"/>
        <v>12 tháng</v>
      </c>
      <c r="AG241" s="5">
        <f t="shared" si="67"/>
        <v>43409</v>
      </c>
      <c r="AH241" s="5">
        <f t="shared" si="68"/>
        <v>43773</v>
      </c>
      <c r="AI241" s="9"/>
      <c r="AJ241" s="7" t="str">
        <f t="shared" si="74"/>
        <v/>
      </c>
      <c r="AK241" s="5" t="str">
        <f t="shared" si="75"/>
        <v/>
      </c>
      <c r="AL241" s="5" t="str">
        <f t="shared" si="76"/>
        <v/>
      </c>
      <c r="AM241" s="5" t="str">
        <f t="shared" ca="1" si="77"/>
        <v/>
      </c>
      <c r="AN241" s="7" t="str">
        <f t="shared" ca="1" si="71"/>
        <v>12 tháng</v>
      </c>
      <c r="AO241" s="5"/>
      <c r="AP241" s="7"/>
      <c r="AQ241" s="16"/>
    </row>
    <row r="242" spans="1:43" ht="14.5" x14ac:dyDescent="0.35">
      <c r="A242" s="12">
        <f>IF(E242="","",SUBTOTAL(3,$B$2:B242))</f>
        <v>241</v>
      </c>
      <c r="B242" s="5">
        <v>43524</v>
      </c>
      <c r="C242" s="4" t="s">
        <v>45</v>
      </c>
      <c r="D242" s="4">
        <v>1135</v>
      </c>
      <c r="E242" s="6" t="s">
        <v>199</v>
      </c>
      <c r="F242" s="6" t="s">
        <v>112</v>
      </c>
      <c r="G242" s="7" t="s">
        <v>98</v>
      </c>
      <c r="H242" s="6" t="s">
        <v>99</v>
      </c>
      <c r="I242" s="4">
        <v>26</v>
      </c>
      <c r="J242" s="4">
        <v>11</v>
      </c>
      <c r="K242" s="4">
        <v>1991</v>
      </c>
      <c r="L242" s="6">
        <f t="shared" si="59"/>
        <v>33568</v>
      </c>
      <c r="M242" s="4">
        <f t="shared" si="72"/>
        <v>27</v>
      </c>
      <c r="N242" s="6" t="str">
        <f t="shared" si="60"/>
        <v>&lt;30</v>
      </c>
      <c r="O242" s="4">
        <v>2</v>
      </c>
      <c r="P242" s="6" t="str">
        <f t="shared" si="61"/>
        <v>Nữ</v>
      </c>
      <c r="Q242" s="6" t="str">
        <f t="shared" si="62"/>
        <v>Bà</v>
      </c>
      <c r="R242" s="7" t="s">
        <v>50</v>
      </c>
      <c r="S242" s="6" t="s">
        <v>391</v>
      </c>
      <c r="T242" s="6" t="s">
        <v>254</v>
      </c>
      <c r="U242" s="6" t="s">
        <v>255</v>
      </c>
      <c r="V242" s="6" t="str">
        <f t="shared" si="73"/>
        <v>Mai Trung  -  Hiệp Hòa  -  Bắc Giang</v>
      </c>
      <c r="W242" s="6" t="s">
        <v>145</v>
      </c>
      <c r="X242" s="6" t="s">
        <v>100</v>
      </c>
      <c r="Y242" s="4">
        <f t="shared" si="63"/>
        <v>4</v>
      </c>
      <c r="Z242" s="7" t="str">
        <f t="shared" si="64"/>
        <v>Từ 2 - 12 tháng</v>
      </c>
      <c r="AA242" s="5">
        <v>43384</v>
      </c>
      <c r="AB242" s="4" t="s">
        <v>66</v>
      </c>
      <c r="AC242" s="8">
        <f t="shared" si="65"/>
        <v>43443</v>
      </c>
      <c r="AD242" s="5" t="s">
        <v>53</v>
      </c>
      <c r="AE242" s="4">
        <v>1</v>
      </c>
      <c r="AF242" s="7" t="str">
        <f t="shared" si="66"/>
        <v>12 tháng</v>
      </c>
      <c r="AG242" s="5">
        <f t="shared" si="67"/>
        <v>43444</v>
      </c>
      <c r="AH242" s="5">
        <f t="shared" si="68"/>
        <v>43808</v>
      </c>
      <c r="AI242" s="9"/>
      <c r="AJ242" s="7" t="str">
        <f t="shared" si="74"/>
        <v/>
      </c>
      <c r="AK242" s="5" t="str">
        <f t="shared" si="75"/>
        <v/>
      </c>
      <c r="AL242" s="5" t="str">
        <f t="shared" si="76"/>
        <v/>
      </c>
      <c r="AM242" s="5" t="str">
        <f t="shared" ca="1" si="77"/>
        <v/>
      </c>
      <c r="AN242" s="7" t="str">
        <f t="shared" ca="1" si="71"/>
        <v>12 tháng</v>
      </c>
      <c r="AO242" s="5"/>
      <c r="AP242" s="7"/>
      <c r="AQ242" s="16"/>
    </row>
    <row r="243" spans="1:43" ht="14.5" x14ac:dyDescent="0.35">
      <c r="A243" s="12">
        <f>IF(E243="","",SUBTOTAL(3,$B$2:B243))</f>
        <v>242</v>
      </c>
      <c r="B243" s="5">
        <v>43524</v>
      </c>
      <c r="C243" s="4" t="s">
        <v>45</v>
      </c>
      <c r="D243" s="4">
        <v>1136</v>
      </c>
      <c r="E243" s="6" t="s">
        <v>208</v>
      </c>
      <c r="F243" s="6" t="s">
        <v>82</v>
      </c>
      <c r="G243" s="7" t="s">
        <v>104</v>
      </c>
      <c r="H243" s="6" t="s">
        <v>105</v>
      </c>
      <c r="I243" s="4">
        <v>20</v>
      </c>
      <c r="J243" s="4">
        <v>2</v>
      </c>
      <c r="K243" s="4">
        <v>1986</v>
      </c>
      <c r="L243" s="6">
        <f t="shared" si="59"/>
        <v>31463</v>
      </c>
      <c r="M243" s="4">
        <f t="shared" si="72"/>
        <v>33</v>
      </c>
      <c r="N243" s="6" t="str">
        <f t="shared" si="60"/>
        <v>30 - 45</v>
      </c>
      <c r="O243" s="4">
        <v>2</v>
      </c>
      <c r="P243" s="6" t="str">
        <f t="shared" si="61"/>
        <v>Nữ</v>
      </c>
      <c r="Q243" s="6" t="str">
        <f t="shared" si="62"/>
        <v>Bà</v>
      </c>
      <c r="R243" s="7" t="s">
        <v>50</v>
      </c>
      <c r="S243" s="6" t="s">
        <v>392</v>
      </c>
      <c r="T243" s="6" t="s">
        <v>393</v>
      </c>
      <c r="U243" s="6" t="s">
        <v>394</v>
      </c>
      <c r="V243" s="6" t="str">
        <f t="shared" si="73"/>
        <v>Yên Thắng  -  Lục Yên  -  Yên Bái</v>
      </c>
      <c r="W243" s="6" t="s">
        <v>51</v>
      </c>
      <c r="X243" s="6" t="s">
        <v>65</v>
      </c>
      <c r="Y243" s="4">
        <f t="shared" si="63"/>
        <v>4</v>
      </c>
      <c r="Z243" s="7" t="str">
        <f t="shared" si="64"/>
        <v>Từ 2 - 12 tháng</v>
      </c>
      <c r="AA243" s="5">
        <v>43392</v>
      </c>
      <c r="AB243" s="4" t="s">
        <v>117</v>
      </c>
      <c r="AC243" s="8">
        <f t="shared" si="65"/>
        <v>43421</v>
      </c>
      <c r="AD243" s="5" t="s">
        <v>53</v>
      </c>
      <c r="AE243" s="4">
        <v>1</v>
      </c>
      <c r="AF243" s="7" t="str">
        <f t="shared" si="66"/>
        <v>12 tháng</v>
      </c>
      <c r="AG243" s="5">
        <f t="shared" si="67"/>
        <v>43422</v>
      </c>
      <c r="AH243" s="5">
        <f t="shared" si="68"/>
        <v>43786</v>
      </c>
      <c r="AI243" s="9"/>
      <c r="AJ243" s="7" t="str">
        <f t="shared" si="74"/>
        <v/>
      </c>
      <c r="AK243" s="5" t="str">
        <f t="shared" si="75"/>
        <v/>
      </c>
      <c r="AL243" s="5" t="str">
        <f t="shared" si="76"/>
        <v/>
      </c>
      <c r="AM243" s="5" t="str">
        <f t="shared" ca="1" si="77"/>
        <v/>
      </c>
      <c r="AN243" s="7" t="str">
        <f t="shared" ca="1" si="71"/>
        <v>12 tháng</v>
      </c>
      <c r="AO243" s="5"/>
      <c r="AP243" s="7"/>
      <c r="AQ243" s="16"/>
    </row>
    <row r="244" spans="1:43" ht="14.5" x14ac:dyDescent="0.35">
      <c r="A244" s="12">
        <f>IF(E244="","",SUBTOTAL(3,$B$2:B244))</f>
        <v>243</v>
      </c>
      <c r="B244" s="5">
        <v>43524</v>
      </c>
      <c r="C244" s="4" t="s">
        <v>45</v>
      </c>
      <c r="D244" s="4">
        <v>1137</v>
      </c>
      <c r="E244" s="6" t="s">
        <v>209</v>
      </c>
      <c r="F244" s="6" t="s">
        <v>82</v>
      </c>
      <c r="G244" s="7" t="s">
        <v>104</v>
      </c>
      <c r="H244" s="6" t="s">
        <v>105</v>
      </c>
      <c r="I244" s="4">
        <v>9</v>
      </c>
      <c r="J244" s="4">
        <v>11</v>
      </c>
      <c r="K244" s="4">
        <v>1988</v>
      </c>
      <c r="L244" s="6">
        <f t="shared" si="59"/>
        <v>32456</v>
      </c>
      <c r="M244" s="4">
        <f t="shared" si="72"/>
        <v>30</v>
      </c>
      <c r="N244" s="6" t="str">
        <f t="shared" si="60"/>
        <v>30 - 45</v>
      </c>
      <c r="O244" s="4">
        <v>2</v>
      </c>
      <c r="P244" s="6" t="str">
        <f t="shared" si="61"/>
        <v>Nữ</v>
      </c>
      <c r="Q244" s="6" t="str">
        <f t="shared" si="62"/>
        <v>Bà</v>
      </c>
      <c r="R244" s="7" t="s">
        <v>72</v>
      </c>
      <c r="S244" s="6" t="s">
        <v>395</v>
      </c>
      <c r="T244" s="6" t="s">
        <v>352</v>
      </c>
      <c r="U244" s="6" t="s">
        <v>280</v>
      </c>
      <c r="V244" s="6" t="str">
        <f t="shared" si="73"/>
        <v>Gia Lộc  -  Chi Lăng  -  Lạng Sơn</v>
      </c>
      <c r="W244" s="6" t="s">
        <v>51</v>
      </c>
      <c r="X244" s="6" t="s">
        <v>65</v>
      </c>
      <c r="Y244" s="4">
        <f t="shared" si="63"/>
        <v>4</v>
      </c>
      <c r="Z244" s="7" t="str">
        <f t="shared" si="64"/>
        <v>Từ 2 - 12 tháng</v>
      </c>
      <c r="AA244" s="5">
        <v>43398</v>
      </c>
      <c r="AB244" s="4" t="s">
        <v>66</v>
      </c>
      <c r="AC244" s="8">
        <f t="shared" si="65"/>
        <v>43457</v>
      </c>
      <c r="AD244" s="5" t="s">
        <v>53</v>
      </c>
      <c r="AE244" s="4">
        <v>1</v>
      </c>
      <c r="AF244" s="7" t="str">
        <f t="shared" si="66"/>
        <v>12 tháng</v>
      </c>
      <c r="AG244" s="5">
        <f t="shared" si="67"/>
        <v>43458</v>
      </c>
      <c r="AH244" s="5">
        <f t="shared" si="68"/>
        <v>43822</v>
      </c>
      <c r="AI244" s="9"/>
      <c r="AJ244" s="7" t="str">
        <f t="shared" si="74"/>
        <v/>
      </c>
      <c r="AK244" s="5" t="str">
        <f t="shared" si="75"/>
        <v/>
      </c>
      <c r="AL244" s="5" t="str">
        <f t="shared" si="76"/>
        <v/>
      </c>
      <c r="AM244" s="5" t="str">
        <f t="shared" ca="1" si="77"/>
        <v/>
      </c>
      <c r="AN244" s="7" t="str">
        <f t="shared" ca="1" si="71"/>
        <v>12 tháng</v>
      </c>
      <c r="AO244" s="5"/>
      <c r="AP244" s="7"/>
      <c r="AQ244" s="16"/>
    </row>
    <row r="245" spans="1:43" ht="14.5" x14ac:dyDescent="0.35">
      <c r="A245" s="12">
        <f>IF(E245="","",SUBTOTAL(3,$B$2:B245))</f>
        <v>244</v>
      </c>
      <c r="B245" s="5">
        <v>43524</v>
      </c>
      <c r="C245" s="4" t="s">
        <v>45</v>
      </c>
      <c r="D245" s="4">
        <v>1138</v>
      </c>
      <c r="E245" s="6" t="s">
        <v>210</v>
      </c>
      <c r="F245" s="6" t="s">
        <v>82</v>
      </c>
      <c r="G245" s="7" t="s">
        <v>104</v>
      </c>
      <c r="H245" s="6" t="s">
        <v>105</v>
      </c>
      <c r="I245" s="4">
        <v>20</v>
      </c>
      <c r="J245" s="4">
        <v>7</v>
      </c>
      <c r="K245" s="4">
        <v>1989</v>
      </c>
      <c r="L245" s="6">
        <f t="shared" si="59"/>
        <v>32709</v>
      </c>
      <c r="M245" s="4">
        <f t="shared" si="72"/>
        <v>29</v>
      </c>
      <c r="N245" s="6" t="str">
        <f t="shared" si="60"/>
        <v>&lt;30</v>
      </c>
      <c r="O245" s="4">
        <v>2</v>
      </c>
      <c r="P245" s="6" t="str">
        <f t="shared" si="61"/>
        <v>Nữ</v>
      </c>
      <c r="Q245" s="6" t="str">
        <f t="shared" si="62"/>
        <v>Bà</v>
      </c>
      <c r="R245" s="7" t="s">
        <v>50</v>
      </c>
      <c r="S245" s="6" t="s">
        <v>287</v>
      </c>
      <c r="T245" s="6" t="s">
        <v>268</v>
      </c>
      <c r="U245" s="6" t="s">
        <v>269</v>
      </c>
      <c r="V245" s="6" t="str">
        <f t="shared" si="73"/>
        <v>Phú Lâm  -  Tiên Du  -  Bắc Ninh</v>
      </c>
      <c r="W245" s="6" t="s">
        <v>51</v>
      </c>
      <c r="X245" s="6" t="s">
        <v>106</v>
      </c>
      <c r="Y245" s="4">
        <f t="shared" si="63"/>
        <v>3</v>
      </c>
      <c r="Z245" s="7" t="str">
        <f t="shared" si="64"/>
        <v>Từ 2 - 12 tháng</v>
      </c>
      <c r="AA245" s="5">
        <v>43408</v>
      </c>
      <c r="AB245" s="4" t="s">
        <v>117</v>
      </c>
      <c r="AC245" s="8">
        <f t="shared" si="65"/>
        <v>43437</v>
      </c>
      <c r="AD245" s="5" t="s">
        <v>53</v>
      </c>
      <c r="AE245" s="4">
        <v>1</v>
      </c>
      <c r="AF245" s="7" t="str">
        <f t="shared" si="66"/>
        <v>12 tháng</v>
      </c>
      <c r="AG245" s="5">
        <f t="shared" si="67"/>
        <v>43438</v>
      </c>
      <c r="AH245" s="5">
        <f t="shared" si="68"/>
        <v>43802</v>
      </c>
      <c r="AI245" s="9"/>
      <c r="AJ245" s="7" t="str">
        <f t="shared" si="74"/>
        <v/>
      </c>
      <c r="AK245" s="5" t="str">
        <f t="shared" si="75"/>
        <v/>
      </c>
      <c r="AL245" s="5" t="str">
        <f t="shared" si="76"/>
        <v/>
      </c>
      <c r="AM245" s="5" t="str">
        <f t="shared" ca="1" si="77"/>
        <v/>
      </c>
      <c r="AN245" s="7" t="str">
        <f t="shared" ca="1" si="71"/>
        <v>12 tháng</v>
      </c>
      <c r="AO245" s="5"/>
      <c r="AP245" s="7"/>
      <c r="AQ245" s="16"/>
    </row>
    <row r="246" spans="1:43" ht="14.5" x14ac:dyDescent="0.35">
      <c r="A246" s="12">
        <f>IF(E246="","",SUBTOTAL(3,$B$2:B246))</f>
        <v>245</v>
      </c>
      <c r="B246" s="5">
        <v>43524</v>
      </c>
      <c r="C246" s="4" t="s">
        <v>45</v>
      </c>
      <c r="D246" s="4">
        <v>1139</v>
      </c>
      <c r="E246" s="6" t="s">
        <v>211</v>
      </c>
      <c r="F246" s="6" t="s">
        <v>82</v>
      </c>
      <c r="G246" s="7" t="s">
        <v>104</v>
      </c>
      <c r="H246" s="6" t="s">
        <v>105</v>
      </c>
      <c r="I246" s="4">
        <v>20</v>
      </c>
      <c r="J246" s="4">
        <v>2</v>
      </c>
      <c r="K246" s="4">
        <v>1992</v>
      </c>
      <c r="L246" s="6">
        <f t="shared" si="59"/>
        <v>33654</v>
      </c>
      <c r="M246" s="4">
        <f t="shared" si="72"/>
        <v>27</v>
      </c>
      <c r="N246" s="6" t="str">
        <f t="shared" si="60"/>
        <v>&lt;30</v>
      </c>
      <c r="O246" s="4">
        <v>2</v>
      </c>
      <c r="P246" s="6" t="str">
        <f t="shared" si="61"/>
        <v>Nữ</v>
      </c>
      <c r="Q246" s="6" t="str">
        <f t="shared" si="62"/>
        <v>Bà</v>
      </c>
      <c r="R246" s="7" t="s">
        <v>72</v>
      </c>
      <c r="S246" s="6" t="s">
        <v>396</v>
      </c>
      <c r="T246" s="6" t="s">
        <v>397</v>
      </c>
      <c r="U246" s="6" t="s">
        <v>255</v>
      </c>
      <c r="V246" s="6" t="str">
        <f t="shared" si="73"/>
        <v>Bố Hạ  -  Yên Thế  -  Bắc Giang</v>
      </c>
      <c r="W246" s="6" t="s">
        <v>145</v>
      </c>
      <c r="X246" s="6" t="s">
        <v>65</v>
      </c>
      <c r="Y246" s="4">
        <f t="shared" si="63"/>
        <v>3</v>
      </c>
      <c r="Z246" s="7" t="str">
        <f t="shared" si="64"/>
        <v>Từ 2 - 12 tháng</v>
      </c>
      <c r="AA246" s="5">
        <v>43413</v>
      </c>
      <c r="AB246" s="4" t="s">
        <v>66</v>
      </c>
      <c r="AC246" s="8">
        <f t="shared" si="65"/>
        <v>43472</v>
      </c>
      <c r="AD246" s="5" t="s">
        <v>53</v>
      </c>
      <c r="AE246" s="4">
        <v>1</v>
      </c>
      <c r="AF246" s="7" t="str">
        <f t="shared" si="66"/>
        <v>12 tháng</v>
      </c>
      <c r="AG246" s="5">
        <f t="shared" si="67"/>
        <v>43473</v>
      </c>
      <c r="AH246" s="5">
        <f t="shared" si="68"/>
        <v>43837</v>
      </c>
      <c r="AI246" s="9"/>
      <c r="AJ246" s="7" t="str">
        <f t="shared" si="74"/>
        <v/>
      </c>
      <c r="AK246" s="5" t="str">
        <f t="shared" si="75"/>
        <v/>
      </c>
      <c r="AL246" s="5" t="str">
        <f t="shared" si="76"/>
        <v/>
      </c>
      <c r="AM246" s="5" t="str">
        <f t="shared" ca="1" si="77"/>
        <v/>
      </c>
      <c r="AN246" s="7" t="str">
        <f t="shared" ca="1" si="71"/>
        <v>12 tháng</v>
      </c>
      <c r="AO246" s="5"/>
      <c r="AP246" s="7"/>
      <c r="AQ246" s="16"/>
    </row>
    <row r="247" spans="1:43" ht="14.5" x14ac:dyDescent="0.35">
      <c r="A247" s="12">
        <f>IF(E247="","",SUBTOTAL(3,$B$2:B247))</f>
        <v>246</v>
      </c>
      <c r="B247" s="5">
        <v>43524</v>
      </c>
      <c r="C247" s="4" t="s">
        <v>45</v>
      </c>
      <c r="D247" s="4">
        <v>1140</v>
      </c>
      <c r="E247" s="6" t="s">
        <v>212</v>
      </c>
      <c r="F247" s="6" t="s">
        <v>82</v>
      </c>
      <c r="G247" s="7" t="s">
        <v>61</v>
      </c>
      <c r="H247" s="6" t="s">
        <v>62</v>
      </c>
      <c r="I247" s="4">
        <v>28</v>
      </c>
      <c r="J247" s="4">
        <v>9</v>
      </c>
      <c r="K247" s="4">
        <v>1989</v>
      </c>
      <c r="L247" s="6">
        <f t="shared" si="59"/>
        <v>32779</v>
      </c>
      <c r="M247" s="4">
        <f t="shared" si="72"/>
        <v>29</v>
      </c>
      <c r="N247" s="6" t="str">
        <f t="shared" si="60"/>
        <v>&lt;30</v>
      </c>
      <c r="O247" s="4">
        <v>1</v>
      </c>
      <c r="P247" s="6" t="str">
        <f t="shared" si="61"/>
        <v>Nam</v>
      </c>
      <c r="Q247" s="6" t="str">
        <f t="shared" si="62"/>
        <v>Ông</v>
      </c>
      <c r="R247" s="7" t="s">
        <v>50</v>
      </c>
      <c r="S247" s="6" t="s">
        <v>264</v>
      </c>
      <c r="T247" s="6" t="s">
        <v>265</v>
      </c>
      <c r="U247" s="6" t="s">
        <v>266</v>
      </c>
      <c r="V247" s="6" t="str">
        <f t="shared" si="73"/>
        <v>Xuân Thu  -  Sóc Sơn  -  Hà Nội</v>
      </c>
      <c r="W247" s="6" t="s">
        <v>78</v>
      </c>
      <c r="X247" s="6" t="s">
        <v>65</v>
      </c>
      <c r="Y247" s="4">
        <f t="shared" si="63"/>
        <v>3</v>
      </c>
      <c r="Z247" s="7" t="str">
        <f t="shared" si="64"/>
        <v>Từ 2 - 12 tháng</v>
      </c>
      <c r="AA247" s="5">
        <v>43419</v>
      </c>
      <c r="AB247" s="4" t="s">
        <v>213</v>
      </c>
      <c r="AC247" s="8">
        <f t="shared" si="65"/>
        <v>43419</v>
      </c>
      <c r="AD247" s="5" t="s">
        <v>53</v>
      </c>
      <c r="AE247" s="4">
        <v>1</v>
      </c>
      <c r="AF247" s="7" t="str">
        <f t="shared" si="66"/>
        <v>12 tháng</v>
      </c>
      <c r="AG247" s="5">
        <f t="shared" si="67"/>
        <v>43420</v>
      </c>
      <c r="AH247" s="5">
        <f t="shared" si="68"/>
        <v>43784</v>
      </c>
      <c r="AI247" s="9"/>
      <c r="AJ247" s="7" t="str">
        <f t="shared" si="74"/>
        <v/>
      </c>
      <c r="AK247" s="5" t="str">
        <f t="shared" si="75"/>
        <v/>
      </c>
      <c r="AL247" s="5" t="str">
        <f t="shared" si="76"/>
        <v/>
      </c>
      <c r="AM247" s="5" t="str">
        <f t="shared" ca="1" si="77"/>
        <v/>
      </c>
      <c r="AN247" s="7" t="str">
        <f t="shared" ca="1" si="71"/>
        <v>12 tháng</v>
      </c>
      <c r="AO247" s="5"/>
      <c r="AP247" s="7"/>
      <c r="AQ247" s="16"/>
    </row>
    <row r="248" spans="1:43" ht="14.5" x14ac:dyDescent="0.35">
      <c r="A248" s="12">
        <f>IF(E248="","",SUBTOTAL(3,$B$2:B248))</f>
        <v>247</v>
      </c>
      <c r="B248" s="5">
        <v>43524</v>
      </c>
      <c r="C248" s="4" t="s">
        <v>45</v>
      </c>
      <c r="D248" s="4">
        <v>1141</v>
      </c>
      <c r="E248" s="6" t="s">
        <v>214</v>
      </c>
      <c r="F248" s="6" t="s">
        <v>82</v>
      </c>
      <c r="G248" s="7" t="s">
        <v>61</v>
      </c>
      <c r="H248" s="6" t="s">
        <v>62</v>
      </c>
      <c r="I248" s="4">
        <v>2</v>
      </c>
      <c r="J248" s="4">
        <v>2</v>
      </c>
      <c r="K248" s="4">
        <v>1994</v>
      </c>
      <c r="L248" s="6">
        <f t="shared" si="59"/>
        <v>34367</v>
      </c>
      <c r="M248" s="4">
        <f t="shared" si="72"/>
        <v>25</v>
      </c>
      <c r="N248" s="6" t="str">
        <f t="shared" si="60"/>
        <v>&lt;30</v>
      </c>
      <c r="O248" s="4">
        <v>2</v>
      </c>
      <c r="P248" s="6" t="str">
        <f t="shared" si="61"/>
        <v>Nữ</v>
      </c>
      <c r="Q248" s="6" t="str">
        <f t="shared" si="62"/>
        <v>Bà</v>
      </c>
      <c r="R248" s="7" t="s">
        <v>72</v>
      </c>
      <c r="S248" s="6" t="s">
        <v>270</v>
      </c>
      <c r="T248" s="6" t="s">
        <v>268</v>
      </c>
      <c r="U248" s="6" t="s">
        <v>269</v>
      </c>
      <c r="V248" s="6" t="str">
        <f t="shared" si="73"/>
        <v>Đại Đồng  -  Tiên Du  -  Bắc Ninh</v>
      </c>
      <c r="W248" s="6" t="s">
        <v>151</v>
      </c>
      <c r="X248" s="6" t="s">
        <v>65</v>
      </c>
      <c r="Y248" s="4">
        <f t="shared" si="63"/>
        <v>3</v>
      </c>
      <c r="Z248" s="7" t="str">
        <f t="shared" si="64"/>
        <v>Từ 2 - 12 tháng</v>
      </c>
      <c r="AA248" s="5">
        <v>43429</v>
      </c>
      <c r="AB248" s="4" t="s">
        <v>66</v>
      </c>
      <c r="AC248" s="8">
        <f t="shared" si="65"/>
        <v>43488</v>
      </c>
      <c r="AD248" s="5" t="s">
        <v>53</v>
      </c>
      <c r="AE248" s="4">
        <v>1</v>
      </c>
      <c r="AF248" s="7" t="str">
        <f t="shared" si="66"/>
        <v>12 tháng</v>
      </c>
      <c r="AG248" s="5">
        <f t="shared" si="67"/>
        <v>43489</v>
      </c>
      <c r="AH248" s="5">
        <f t="shared" si="68"/>
        <v>43853</v>
      </c>
      <c r="AI248" s="9"/>
      <c r="AJ248" s="7" t="str">
        <f t="shared" si="74"/>
        <v/>
      </c>
      <c r="AK248" s="5" t="str">
        <f t="shared" si="75"/>
        <v/>
      </c>
      <c r="AL248" s="5" t="str">
        <f t="shared" si="76"/>
        <v/>
      </c>
      <c r="AM248" s="5" t="str">
        <f t="shared" ca="1" si="77"/>
        <v/>
      </c>
      <c r="AN248" s="7" t="str">
        <f t="shared" ca="1" si="71"/>
        <v>12 tháng</v>
      </c>
      <c r="AO248" s="5"/>
      <c r="AP248" s="7"/>
      <c r="AQ248" s="16"/>
    </row>
    <row r="249" spans="1:43" ht="14.5" x14ac:dyDescent="0.35">
      <c r="A249" s="12">
        <f>IF(E249="","",SUBTOTAL(3,$B$2:B249))</f>
        <v>248</v>
      </c>
      <c r="B249" s="5">
        <v>43524</v>
      </c>
      <c r="C249" s="4" t="s">
        <v>45</v>
      </c>
      <c r="D249" s="4">
        <v>1142</v>
      </c>
      <c r="E249" s="6" t="s">
        <v>215</v>
      </c>
      <c r="F249" s="6" t="s">
        <v>82</v>
      </c>
      <c r="G249" s="7" t="s">
        <v>61</v>
      </c>
      <c r="H249" s="6" t="s">
        <v>62</v>
      </c>
      <c r="I249" s="4">
        <v>25</v>
      </c>
      <c r="J249" s="4">
        <v>12</v>
      </c>
      <c r="K249" s="4">
        <v>1989</v>
      </c>
      <c r="L249" s="6">
        <f t="shared" si="59"/>
        <v>32867</v>
      </c>
      <c r="M249" s="4">
        <f t="shared" si="72"/>
        <v>29</v>
      </c>
      <c r="N249" s="6" t="str">
        <f t="shared" si="60"/>
        <v>&lt;30</v>
      </c>
      <c r="O249" s="4">
        <v>1</v>
      </c>
      <c r="P249" s="6" t="str">
        <f t="shared" si="61"/>
        <v>Nam</v>
      </c>
      <c r="Q249" s="6" t="str">
        <f t="shared" si="62"/>
        <v>Ông</v>
      </c>
      <c r="R249" s="7" t="s">
        <v>50</v>
      </c>
      <c r="S249" s="6" t="s">
        <v>398</v>
      </c>
      <c r="T249" s="6" t="s">
        <v>272</v>
      </c>
      <c r="U249" s="6" t="s">
        <v>269</v>
      </c>
      <c r="V249" s="6" t="str">
        <f t="shared" si="73"/>
        <v>Tam Sơn  -  Từ Sơn  -  Bắc Ninh</v>
      </c>
      <c r="W249" s="6" t="s">
        <v>51</v>
      </c>
      <c r="X249" s="6" t="s">
        <v>106</v>
      </c>
      <c r="Y249" s="4">
        <f t="shared" si="63"/>
        <v>2</v>
      </c>
      <c r="Z249" s="7" t="str">
        <f t="shared" si="64"/>
        <v>Từ 2 - 12 tháng</v>
      </c>
      <c r="AA249" s="5">
        <v>43439</v>
      </c>
      <c r="AB249" s="4" t="s">
        <v>117</v>
      </c>
      <c r="AC249" s="8">
        <f t="shared" si="65"/>
        <v>43468</v>
      </c>
      <c r="AD249" s="5" t="s">
        <v>53</v>
      </c>
      <c r="AE249" s="4">
        <v>1</v>
      </c>
      <c r="AF249" s="7" t="str">
        <f t="shared" si="66"/>
        <v>12 tháng</v>
      </c>
      <c r="AG249" s="5">
        <f t="shared" si="67"/>
        <v>43469</v>
      </c>
      <c r="AH249" s="5">
        <f t="shared" si="68"/>
        <v>43833</v>
      </c>
      <c r="AI249" s="9"/>
      <c r="AJ249" s="7" t="str">
        <f t="shared" si="74"/>
        <v/>
      </c>
      <c r="AK249" s="5" t="str">
        <f t="shared" si="75"/>
        <v/>
      </c>
      <c r="AL249" s="5" t="str">
        <f t="shared" si="76"/>
        <v/>
      </c>
      <c r="AM249" s="5" t="str">
        <f t="shared" ca="1" si="77"/>
        <v/>
      </c>
      <c r="AN249" s="7" t="str">
        <f t="shared" ca="1" si="71"/>
        <v>12 tháng</v>
      </c>
      <c r="AO249" s="5"/>
      <c r="AP249" s="7"/>
      <c r="AQ249" s="16"/>
    </row>
    <row r="250" spans="1:43" ht="14.5" x14ac:dyDescent="0.35">
      <c r="A250" s="12">
        <f>IF(E250="","",SUBTOTAL(3,$B$2:B250))</f>
        <v>249</v>
      </c>
      <c r="B250" s="5">
        <v>43524</v>
      </c>
      <c r="C250" s="4" t="s">
        <v>45</v>
      </c>
      <c r="D250" s="4">
        <v>1143</v>
      </c>
      <c r="E250" s="6" t="s">
        <v>216</v>
      </c>
      <c r="F250" s="6" t="s">
        <v>102</v>
      </c>
      <c r="G250" s="7" t="s">
        <v>104</v>
      </c>
      <c r="H250" s="6" t="s">
        <v>134</v>
      </c>
      <c r="I250" s="4">
        <v>20</v>
      </c>
      <c r="J250" s="4">
        <v>3</v>
      </c>
      <c r="K250" s="4">
        <v>1993</v>
      </c>
      <c r="L250" s="6">
        <f t="shared" si="59"/>
        <v>34048</v>
      </c>
      <c r="M250" s="4">
        <f t="shared" si="72"/>
        <v>25</v>
      </c>
      <c r="N250" s="6" t="str">
        <f t="shared" si="60"/>
        <v>&lt;30</v>
      </c>
      <c r="O250" s="4">
        <v>2</v>
      </c>
      <c r="P250" s="6" t="str">
        <f t="shared" si="61"/>
        <v>Nữ</v>
      </c>
      <c r="Q250" s="6" t="str">
        <f t="shared" si="62"/>
        <v>Bà</v>
      </c>
      <c r="R250" s="7" t="s">
        <v>63</v>
      </c>
      <c r="S250" s="6" t="s">
        <v>311</v>
      </c>
      <c r="T250" s="6" t="s">
        <v>274</v>
      </c>
      <c r="U250" s="6" t="s">
        <v>266</v>
      </c>
      <c r="V250" s="6" t="str">
        <f t="shared" si="73"/>
        <v>Cổ Loa  -  Đông Anh  -  Hà Nội</v>
      </c>
      <c r="W250" s="6" t="s">
        <v>51</v>
      </c>
      <c r="X250" s="6" t="s">
        <v>65</v>
      </c>
      <c r="Y250" s="4">
        <f t="shared" si="63"/>
        <v>2</v>
      </c>
      <c r="Z250" s="7" t="str">
        <f t="shared" si="64"/>
        <v>Từ 2 - 12 tháng</v>
      </c>
      <c r="AA250" s="5">
        <v>43446</v>
      </c>
      <c r="AB250" s="4" t="s">
        <v>66</v>
      </c>
      <c r="AC250" s="8">
        <f t="shared" si="65"/>
        <v>43505</v>
      </c>
      <c r="AD250" s="5" t="s">
        <v>53</v>
      </c>
      <c r="AE250" s="4">
        <v>1</v>
      </c>
      <c r="AF250" s="7" t="str">
        <f t="shared" si="66"/>
        <v>12 tháng</v>
      </c>
      <c r="AG250" s="5">
        <f t="shared" si="67"/>
        <v>43506</v>
      </c>
      <c r="AH250" s="5">
        <f t="shared" si="68"/>
        <v>43870</v>
      </c>
      <c r="AI250" s="9"/>
      <c r="AJ250" s="7" t="str">
        <f t="shared" si="74"/>
        <v/>
      </c>
      <c r="AK250" s="5" t="str">
        <f t="shared" si="75"/>
        <v/>
      </c>
      <c r="AL250" s="5" t="str">
        <f t="shared" si="76"/>
        <v/>
      </c>
      <c r="AM250" s="5" t="str">
        <f t="shared" ca="1" si="77"/>
        <v/>
      </c>
      <c r="AN250" s="7" t="str">
        <f t="shared" ca="1" si="71"/>
        <v>12 tháng</v>
      </c>
      <c r="AO250" s="5"/>
      <c r="AP250" s="7"/>
      <c r="AQ250" s="16"/>
    </row>
    <row r="251" spans="1:43" ht="14.5" x14ac:dyDescent="0.35">
      <c r="A251" s="12">
        <f>IF(E251="","",SUBTOTAL(3,$B$2:B251))</f>
        <v>250</v>
      </c>
      <c r="B251" s="5">
        <v>43524</v>
      </c>
      <c r="C251" s="4" t="s">
        <v>45</v>
      </c>
      <c r="D251" s="4">
        <v>1144</v>
      </c>
      <c r="E251" s="6" t="s">
        <v>217</v>
      </c>
      <c r="F251" s="6" t="s">
        <v>102</v>
      </c>
      <c r="G251" s="7" t="s">
        <v>104</v>
      </c>
      <c r="H251" s="6" t="s">
        <v>147</v>
      </c>
      <c r="I251" s="4">
        <v>22</v>
      </c>
      <c r="J251" s="4">
        <v>8</v>
      </c>
      <c r="K251" s="4">
        <v>1994</v>
      </c>
      <c r="L251" s="6">
        <f t="shared" si="59"/>
        <v>34568</v>
      </c>
      <c r="M251" s="4">
        <f t="shared" si="72"/>
        <v>24</v>
      </c>
      <c r="N251" s="6" t="str">
        <f t="shared" si="60"/>
        <v>&lt;30</v>
      </c>
      <c r="O251" s="4">
        <v>2</v>
      </c>
      <c r="P251" s="6" t="str">
        <f t="shared" si="61"/>
        <v>Nữ</v>
      </c>
      <c r="Q251" s="6" t="str">
        <f t="shared" si="62"/>
        <v>Bà</v>
      </c>
      <c r="R251" s="7" t="s">
        <v>50</v>
      </c>
      <c r="S251" s="6" t="s">
        <v>399</v>
      </c>
      <c r="T251" s="6" t="s">
        <v>400</v>
      </c>
      <c r="U251" s="6" t="s">
        <v>401</v>
      </c>
      <c r="V251" s="6" t="str">
        <f t="shared" si="73"/>
        <v>Yên Lợi  -  Ý Yên  -  Nam Định</v>
      </c>
      <c r="W251" s="6" t="s">
        <v>151</v>
      </c>
      <c r="X251" s="6" t="s">
        <v>65</v>
      </c>
      <c r="Y251" s="4">
        <f t="shared" si="63"/>
        <v>2</v>
      </c>
      <c r="Z251" s="7" t="str">
        <f t="shared" si="64"/>
        <v>Từ 2 - 12 tháng</v>
      </c>
      <c r="AA251" s="5">
        <v>43451</v>
      </c>
      <c r="AB251" s="4" t="s">
        <v>66</v>
      </c>
      <c r="AC251" s="8">
        <f t="shared" si="65"/>
        <v>43510</v>
      </c>
      <c r="AD251" s="5" t="s">
        <v>53</v>
      </c>
      <c r="AE251" s="4">
        <v>1</v>
      </c>
      <c r="AF251" s="7" t="str">
        <f t="shared" si="66"/>
        <v>12 tháng</v>
      </c>
      <c r="AG251" s="5">
        <f t="shared" si="67"/>
        <v>43511</v>
      </c>
      <c r="AH251" s="5">
        <f t="shared" si="68"/>
        <v>43875</v>
      </c>
      <c r="AI251" s="9"/>
      <c r="AJ251" s="7" t="str">
        <f t="shared" si="74"/>
        <v/>
      </c>
      <c r="AK251" s="5" t="str">
        <f t="shared" si="75"/>
        <v/>
      </c>
      <c r="AL251" s="5" t="str">
        <f t="shared" si="76"/>
        <v/>
      </c>
      <c r="AM251" s="5" t="str">
        <f t="shared" ca="1" si="77"/>
        <v/>
      </c>
      <c r="AN251" s="7" t="str">
        <f t="shared" ca="1" si="71"/>
        <v>12 tháng</v>
      </c>
      <c r="AO251" s="5"/>
      <c r="AP251" s="7"/>
      <c r="AQ251" s="16"/>
    </row>
    <row r="252" spans="1:43" ht="14.5" x14ac:dyDescent="0.35">
      <c r="A252" s="12">
        <f>IF(E252="","",SUBTOTAL(3,$B$2:B252))</f>
        <v>251</v>
      </c>
      <c r="B252" s="5">
        <v>43524</v>
      </c>
      <c r="C252" s="4" t="s">
        <v>45</v>
      </c>
      <c r="D252" s="4">
        <v>1145</v>
      </c>
      <c r="E252" s="6" t="s">
        <v>218</v>
      </c>
      <c r="F252" s="6" t="s">
        <v>102</v>
      </c>
      <c r="G252" s="7" t="s">
        <v>104</v>
      </c>
      <c r="H252" s="6" t="s">
        <v>105</v>
      </c>
      <c r="I252" s="4">
        <v>15</v>
      </c>
      <c r="J252" s="4">
        <v>2</v>
      </c>
      <c r="K252" s="4">
        <v>1994</v>
      </c>
      <c r="L252" s="6">
        <f t="shared" si="59"/>
        <v>34380</v>
      </c>
      <c r="M252" s="4">
        <f t="shared" si="72"/>
        <v>25</v>
      </c>
      <c r="N252" s="6" t="str">
        <f t="shared" si="60"/>
        <v>&lt;30</v>
      </c>
      <c r="O252" s="4">
        <v>1</v>
      </c>
      <c r="P252" s="6" t="str">
        <f t="shared" si="61"/>
        <v>Nam</v>
      </c>
      <c r="Q252" s="6" t="str">
        <f t="shared" si="62"/>
        <v>Ông</v>
      </c>
      <c r="R252" s="7" t="s">
        <v>63</v>
      </c>
      <c r="S252" s="6" t="s">
        <v>402</v>
      </c>
      <c r="T252" s="6" t="s">
        <v>403</v>
      </c>
      <c r="U252" s="6" t="s">
        <v>404</v>
      </c>
      <c r="V252" s="6" t="str">
        <f t="shared" si="73"/>
        <v xml:space="preserve">Thiệu Công  -  Thiệu Hóa  -  Thanh Hóa </v>
      </c>
      <c r="W252" s="6" t="s">
        <v>51</v>
      </c>
      <c r="X252" s="6" t="s">
        <v>65</v>
      </c>
      <c r="Y252" s="4">
        <f t="shared" si="63"/>
        <v>2</v>
      </c>
      <c r="Z252" s="7" t="str">
        <f t="shared" si="64"/>
        <v>Từ 2 - 12 tháng</v>
      </c>
      <c r="AA252" s="5">
        <v>43458</v>
      </c>
      <c r="AB252" s="4" t="s">
        <v>117</v>
      </c>
      <c r="AC252" s="8">
        <f t="shared" si="65"/>
        <v>43487</v>
      </c>
      <c r="AD252" s="5" t="s">
        <v>53</v>
      </c>
      <c r="AE252" s="4">
        <v>1</v>
      </c>
      <c r="AF252" s="7" t="str">
        <f t="shared" si="66"/>
        <v>12 tháng</v>
      </c>
      <c r="AG252" s="5">
        <f t="shared" si="67"/>
        <v>43488</v>
      </c>
      <c r="AH252" s="5">
        <f t="shared" si="68"/>
        <v>43852</v>
      </c>
      <c r="AI252" s="9"/>
      <c r="AJ252" s="7" t="str">
        <f t="shared" si="74"/>
        <v/>
      </c>
      <c r="AK252" s="5" t="str">
        <f t="shared" si="75"/>
        <v/>
      </c>
      <c r="AL252" s="5" t="str">
        <f t="shared" si="76"/>
        <v/>
      </c>
      <c r="AM252" s="5" t="str">
        <f t="shared" ca="1" si="77"/>
        <v/>
      </c>
      <c r="AN252" s="7" t="str">
        <f t="shared" ca="1" si="71"/>
        <v>12 tháng</v>
      </c>
      <c r="AO252" s="5"/>
      <c r="AP252" s="7"/>
      <c r="AQ252" s="16"/>
    </row>
    <row r="253" spans="1:43" ht="14.5" x14ac:dyDescent="0.35">
      <c r="A253" s="12">
        <f>IF(E253="","",SUBTOTAL(3,$B$2:B253))</f>
        <v>252</v>
      </c>
      <c r="B253" s="5">
        <v>43524</v>
      </c>
      <c r="C253" s="4" t="s">
        <v>45</v>
      </c>
      <c r="D253" s="4">
        <v>1146</v>
      </c>
      <c r="E253" s="6" t="s">
        <v>219</v>
      </c>
      <c r="F253" s="6" t="s">
        <v>102</v>
      </c>
      <c r="G253" s="7" t="s">
        <v>104</v>
      </c>
      <c r="H253" s="6" t="s">
        <v>105</v>
      </c>
      <c r="I253" s="4">
        <v>4</v>
      </c>
      <c r="J253" s="4">
        <v>3</v>
      </c>
      <c r="K253" s="4">
        <v>1992</v>
      </c>
      <c r="L253" s="6">
        <f t="shared" si="59"/>
        <v>33667</v>
      </c>
      <c r="M253" s="4">
        <f t="shared" si="72"/>
        <v>26</v>
      </c>
      <c r="N253" s="6" t="str">
        <f t="shared" si="60"/>
        <v>&lt;30</v>
      </c>
      <c r="O253" s="4">
        <v>1</v>
      </c>
      <c r="P253" s="6" t="str">
        <f t="shared" si="61"/>
        <v>Nam</v>
      </c>
      <c r="Q253" s="6" t="str">
        <f t="shared" si="62"/>
        <v>Ông</v>
      </c>
      <c r="R253" s="7" t="s">
        <v>50</v>
      </c>
      <c r="S253" s="6" t="s">
        <v>405</v>
      </c>
      <c r="T253" s="6" t="s">
        <v>406</v>
      </c>
      <c r="U253" s="6" t="s">
        <v>407</v>
      </c>
      <c r="V253" s="6" t="str">
        <f t="shared" si="73"/>
        <v>Sông Ray  -  Cẩm Mỹ  -  Đồng Nai</v>
      </c>
      <c r="W253" s="6" t="s">
        <v>51</v>
      </c>
      <c r="X253" s="6" t="s">
        <v>100</v>
      </c>
      <c r="Y253" s="4">
        <f t="shared" si="63"/>
        <v>0</v>
      </c>
      <c r="Z253" s="7" t="str">
        <f t="shared" si="64"/>
        <v>Dưới 2 tháng</v>
      </c>
      <c r="AA253" s="5">
        <v>43503</v>
      </c>
      <c r="AB253" s="4" t="s">
        <v>66</v>
      </c>
      <c r="AC253" s="8">
        <f t="shared" si="65"/>
        <v>43562</v>
      </c>
      <c r="AD253" s="5" t="s">
        <v>80</v>
      </c>
      <c r="AE253" s="4">
        <v>5</v>
      </c>
      <c r="AF253" s="7" t="str">
        <f t="shared" si="66"/>
        <v>Thử việc</v>
      </c>
      <c r="AG253" s="5" t="str">
        <f t="shared" si="67"/>
        <v/>
      </c>
      <c r="AH253" s="5" t="str">
        <f t="shared" si="68"/>
        <v/>
      </c>
      <c r="AI253" s="9"/>
      <c r="AJ253" s="7" t="str">
        <f t="shared" si="74"/>
        <v/>
      </c>
      <c r="AK253" s="5" t="str">
        <f t="shared" si="75"/>
        <v/>
      </c>
      <c r="AL253" s="5" t="str">
        <f t="shared" si="76"/>
        <v/>
      </c>
      <c r="AM253" s="5" t="str">
        <f t="shared" ca="1" si="77"/>
        <v/>
      </c>
      <c r="AN253" s="7" t="str">
        <f t="shared" ca="1" si="71"/>
        <v>Thử việc</v>
      </c>
      <c r="AO253" s="5"/>
      <c r="AP253" s="7"/>
      <c r="AQ253" s="16"/>
    </row>
    <row r="254" spans="1:43" ht="14.5" x14ac:dyDescent="0.35">
      <c r="A254" s="12">
        <f>IF(E254="","",SUBTOTAL(3,$B$2:B254))</f>
        <v>253</v>
      </c>
      <c r="B254" s="5">
        <v>43524</v>
      </c>
      <c r="C254" s="4" t="s">
        <v>45</v>
      </c>
      <c r="D254" s="4">
        <v>1147</v>
      </c>
      <c r="E254" s="6" t="s">
        <v>221</v>
      </c>
      <c r="F254" s="6" t="s">
        <v>102</v>
      </c>
      <c r="G254" s="7" t="s">
        <v>104</v>
      </c>
      <c r="H254" s="6" t="s">
        <v>105</v>
      </c>
      <c r="I254" s="4">
        <v>25</v>
      </c>
      <c r="J254" s="4">
        <v>3</v>
      </c>
      <c r="K254" s="4">
        <v>1978</v>
      </c>
      <c r="L254" s="6">
        <f t="shared" si="59"/>
        <v>28574</v>
      </c>
      <c r="M254" s="4">
        <f t="shared" si="72"/>
        <v>40</v>
      </c>
      <c r="N254" s="6" t="str">
        <f t="shared" si="60"/>
        <v>30 - 45</v>
      </c>
      <c r="O254" s="4">
        <v>1</v>
      </c>
      <c r="P254" s="6" t="str">
        <f t="shared" si="61"/>
        <v>Nam</v>
      </c>
      <c r="Q254" s="6" t="str">
        <f t="shared" si="62"/>
        <v>Ông</v>
      </c>
      <c r="R254" s="7" t="s">
        <v>63</v>
      </c>
      <c r="S254" s="6" t="s">
        <v>408</v>
      </c>
      <c r="T254" s="6" t="s">
        <v>329</v>
      </c>
      <c r="U254" s="6" t="s">
        <v>255</v>
      </c>
      <c r="V254" s="6" t="str">
        <f t="shared" si="73"/>
        <v>Việt Lập  -  Tân Yên  -  Bắc Giang</v>
      </c>
      <c r="W254" s="6" t="s">
        <v>151</v>
      </c>
      <c r="X254" s="6" t="s">
        <v>65</v>
      </c>
      <c r="Y254" s="4">
        <f t="shared" si="63"/>
        <v>0</v>
      </c>
      <c r="Z254" s="7" t="str">
        <f t="shared" si="64"/>
        <v>Dưới 2 tháng</v>
      </c>
      <c r="AA254" s="5">
        <v>43511</v>
      </c>
      <c r="AB254" s="4" t="s">
        <v>117</v>
      </c>
      <c r="AC254" s="8">
        <f t="shared" si="65"/>
        <v>43540</v>
      </c>
      <c r="AD254" s="5" t="s">
        <v>80</v>
      </c>
      <c r="AE254" s="4">
        <v>5</v>
      </c>
      <c r="AF254" s="7" t="str">
        <f t="shared" si="66"/>
        <v>Thử việc</v>
      </c>
      <c r="AG254" s="5" t="str">
        <f t="shared" si="67"/>
        <v/>
      </c>
      <c r="AH254" s="5" t="str">
        <f t="shared" si="68"/>
        <v/>
      </c>
      <c r="AI254" s="9"/>
      <c r="AJ254" s="7" t="str">
        <f t="shared" si="74"/>
        <v/>
      </c>
      <c r="AK254" s="5" t="str">
        <f t="shared" si="75"/>
        <v/>
      </c>
      <c r="AL254" s="5" t="str">
        <f t="shared" si="76"/>
        <v/>
      </c>
      <c r="AM254" s="5" t="str">
        <f t="shared" ca="1" si="77"/>
        <v/>
      </c>
      <c r="AN254" s="7" t="str">
        <f t="shared" ca="1" si="71"/>
        <v>Thử việc</v>
      </c>
      <c r="AO254" s="5"/>
      <c r="AP254" s="7"/>
      <c r="AQ254" s="16" t="s">
        <v>220</v>
      </c>
    </row>
    <row r="255" spans="1:43" ht="14.5" x14ac:dyDescent="0.35">
      <c r="A255" s="12">
        <f>IF(E255="","",SUBTOTAL(3,$B$2:B255))</f>
        <v>254</v>
      </c>
      <c r="B255" s="5">
        <v>43524</v>
      </c>
      <c r="C255" s="4" t="s">
        <v>45</v>
      </c>
      <c r="D255" s="4">
        <v>1148</v>
      </c>
      <c r="E255" s="6" t="s">
        <v>222</v>
      </c>
      <c r="F255" s="6" t="s">
        <v>102</v>
      </c>
      <c r="G255" s="7" t="s">
        <v>104</v>
      </c>
      <c r="H255" s="6" t="s">
        <v>105</v>
      </c>
      <c r="I255" s="4">
        <v>2</v>
      </c>
      <c r="J255" s="4">
        <v>12</v>
      </c>
      <c r="K255" s="4">
        <v>1970</v>
      </c>
      <c r="L255" s="6">
        <f t="shared" si="59"/>
        <v>25904</v>
      </c>
      <c r="M255" s="4">
        <f t="shared" si="72"/>
        <v>48</v>
      </c>
      <c r="N255" s="6" t="str">
        <f t="shared" si="60"/>
        <v>45+</v>
      </c>
      <c r="O255" s="4">
        <v>2</v>
      </c>
      <c r="P255" s="6" t="str">
        <f t="shared" si="61"/>
        <v>Nữ</v>
      </c>
      <c r="Q255" s="6" t="str">
        <f t="shared" si="62"/>
        <v>Bà</v>
      </c>
      <c r="R255" s="7" t="s">
        <v>72</v>
      </c>
      <c r="S255" s="6" t="s">
        <v>409</v>
      </c>
      <c r="T255" s="6" t="s">
        <v>410</v>
      </c>
      <c r="U255" s="6" t="s">
        <v>347</v>
      </c>
      <c r="V255" s="6" t="str">
        <f t="shared" si="73"/>
        <v>Xuân Khang  -  Như Thanh  -  Thanh Hóa</v>
      </c>
      <c r="W255" s="6" t="s">
        <v>51</v>
      </c>
      <c r="X255" s="6" t="s">
        <v>65</v>
      </c>
      <c r="Y255" s="4">
        <f t="shared" si="63"/>
        <v>0</v>
      </c>
      <c r="Z255" s="7" t="str">
        <f t="shared" si="64"/>
        <v>Dưới 2 tháng</v>
      </c>
      <c r="AA255" s="5">
        <v>43517</v>
      </c>
      <c r="AB255" s="4" t="s">
        <v>66</v>
      </c>
      <c r="AC255" s="8">
        <f t="shared" si="65"/>
        <v>43576</v>
      </c>
      <c r="AD255" s="5" t="s">
        <v>80</v>
      </c>
      <c r="AE255" s="4">
        <v>5</v>
      </c>
      <c r="AF255" s="7" t="str">
        <f t="shared" si="66"/>
        <v>Thử việc</v>
      </c>
      <c r="AG255" s="5" t="str">
        <f t="shared" si="67"/>
        <v/>
      </c>
      <c r="AH255" s="5" t="str">
        <f t="shared" si="68"/>
        <v/>
      </c>
      <c r="AI255" s="9"/>
      <c r="AJ255" s="7" t="str">
        <f t="shared" si="74"/>
        <v/>
      </c>
      <c r="AK255" s="5" t="str">
        <f t="shared" si="75"/>
        <v/>
      </c>
      <c r="AL255" s="5" t="str">
        <f t="shared" si="76"/>
        <v/>
      </c>
      <c r="AM255" s="5" t="str">
        <f t="shared" ca="1" si="77"/>
        <v/>
      </c>
      <c r="AN255" s="7" t="str">
        <f t="shared" ca="1" si="71"/>
        <v>Thử việc</v>
      </c>
      <c r="AO255" s="5"/>
      <c r="AP255" s="7"/>
      <c r="AQ255" s="16" t="s">
        <v>220</v>
      </c>
    </row>
    <row r="256" spans="1:43" ht="14.5" x14ac:dyDescent="0.35">
      <c r="A256" s="12">
        <f>IF(E256="","",SUBTOTAL(3,$B$2:B256))</f>
        <v>255</v>
      </c>
      <c r="B256" s="5">
        <v>43524</v>
      </c>
      <c r="C256" s="4" t="s">
        <v>45</v>
      </c>
      <c r="D256" s="4">
        <v>1149</v>
      </c>
      <c r="E256" s="6" t="s">
        <v>223</v>
      </c>
      <c r="F256" s="6" t="s">
        <v>102</v>
      </c>
      <c r="G256" s="7" t="s">
        <v>61</v>
      </c>
      <c r="H256" s="6" t="s">
        <v>62</v>
      </c>
      <c r="I256" s="4">
        <v>9</v>
      </c>
      <c r="J256" s="4">
        <v>5</v>
      </c>
      <c r="K256" s="4">
        <v>1987</v>
      </c>
      <c r="L256" s="6">
        <f t="shared" si="59"/>
        <v>31906</v>
      </c>
      <c r="M256" s="4">
        <f t="shared" si="72"/>
        <v>31</v>
      </c>
      <c r="N256" s="6" t="str">
        <f t="shared" si="60"/>
        <v>30 - 45</v>
      </c>
      <c r="O256" s="4">
        <v>2</v>
      </c>
      <c r="P256" s="6" t="str">
        <f t="shared" si="61"/>
        <v>Nữ</v>
      </c>
      <c r="Q256" s="6" t="str">
        <f t="shared" si="62"/>
        <v>Bà</v>
      </c>
      <c r="R256" s="7" t="s">
        <v>63</v>
      </c>
      <c r="S256" s="6" t="s">
        <v>385</v>
      </c>
      <c r="T256" s="6" t="s">
        <v>324</v>
      </c>
      <c r="U256" s="6" t="s">
        <v>280</v>
      </c>
      <c r="V256" s="6" t="str">
        <f t="shared" si="73"/>
        <v>Yên Bình  -  Hữu Lũng  -  Lạng Sơn</v>
      </c>
      <c r="W256" s="6" t="s">
        <v>51</v>
      </c>
      <c r="X256" s="6" t="s">
        <v>65</v>
      </c>
      <c r="Y256" s="4">
        <f t="shared" si="63"/>
        <v>0</v>
      </c>
      <c r="Z256" s="7" t="str">
        <f t="shared" si="64"/>
        <v>Dưới 2 tháng</v>
      </c>
      <c r="AA256" s="5">
        <v>43521</v>
      </c>
      <c r="AB256" s="4" t="s">
        <v>117</v>
      </c>
      <c r="AC256" s="8">
        <f t="shared" si="65"/>
        <v>43550</v>
      </c>
      <c r="AD256" s="5" t="s">
        <v>80</v>
      </c>
      <c r="AE256" s="4">
        <v>5</v>
      </c>
      <c r="AF256" s="7" t="str">
        <f t="shared" si="66"/>
        <v>Thử việc</v>
      </c>
      <c r="AG256" s="5" t="str">
        <f t="shared" si="67"/>
        <v/>
      </c>
      <c r="AH256" s="5" t="str">
        <f t="shared" si="68"/>
        <v/>
      </c>
      <c r="AI256" s="9"/>
      <c r="AJ256" s="7" t="str">
        <f t="shared" si="74"/>
        <v/>
      </c>
      <c r="AK256" s="5" t="str">
        <f t="shared" si="75"/>
        <v/>
      </c>
      <c r="AL256" s="5" t="str">
        <f t="shared" si="76"/>
        <v/>
      </c>
      <c r="AM256" s="5" t="str">
        <f t="shared" ca="1" si="77"/>
        <v/>
      </c>
      <c r="AN256" s="7" t="str">
        <f t="shared" ca="1" si="71"/>
        <v>Thử việc</v>
      </c>
      <c r="AO256" s="5"/>
      <c r="AP256" s="7"/>
      <c r="AQ256" s="16" t="s">
        <v>220</v>
      </c>
    </row>
    <row r="257" spans="1:43" ht="14.5" x14ac:dyDescent="0.35">
      <c r="A257" s="12">
        <f>IF(E257="","",SUBTOTAL(3,$B$2:B257))</f>
        <v>256</v>
      </c>
      <c r="B257" s="5">
        <v>43555</v>
      </c>
      <c r="C257" s="4" t="s">
        <v>45</v>
      </c>
      <c r="D257" s="4">
        <v>1001</v>
      </c>
      <c r="E257" s="6" t="s">
        <v>46</v>
      </c>
      <c r="F257" s="6" t="s">
        <v>47</v>
      </c>
      <c r="G257" s="7" t="s">
        <v>48</v>
      </c>
      <c r="H257" s="6" t="s">
        <v>49</v>
      </c>
      <c r="I257" s="4">
        <v>5</v>
      </c>
      <c r="J257" s="4">
        <v>4</v>
      </c>
      <c r="K257" s="4">
        <v>1980</v>
      </c>
      <c r="L257" s="6">
        <f t="shared" si="59"/>
        <v>29316</v>
      </c>
      <c r="M257" s="4">
        <f t="shared" si="72"/>
        <v>38</v>
      </c>
      <c r="N257" s="6" t="str">
        <f t="shared" si="60"/>
        <v>30 - 45</v>
      </c>
      <c r="O257" s="4">
        <v>1</v>
      </c>
      <c r="P257" s="6" t="str">
        <f t="shared" si="61"/>
        <v>Nam</v>
      </c>
      <c r="Q257" s="6" t="str">
        <f t="shared" si="62"/>
        <v>Ông</v>
      </c>
      <c r="R257" s="7" t="s">
        <v>50</v>
      </c>
      <c r="S257" s="6" t="s">
        <v>253</v>
      </c>
      <c r="T257" s="6" t="s">
        <v>254</v>
      </c>
      <c r="U257" s="6" t="s">
        <v>255</v>
      </c>
      <c r="V257" s="6" t="str">
        <f t="shared" si="73"/>
        <v>Bắc Lý  -  Hiệp Hòa  -  Bắc Giang</v>
      </c>
      <c r="W257" s="6" t="s">
        <v>51</v>
      </c>
      <c r="X257" s="6" t="s">
        <v>52</v>
      </c>
      <c r="Y257" s="4">
        <f t="shared" si="63"/>
        <v>48</v>
      </c>
      <c r="Z257" s="7" t="str">
        <f t="shared" si="64"/>
        <v>Từ 36 - 60 tháng</v>
      </c>
      <c r="AA257" s="5">
        <v>42064</v>
      </c>
      <c r="AB257" s="4">
        <v>0</v>
      </c>
      <c r="AC257" s="8">
        <f t="shared" si="65"/>
        <v>42064</v>
      </c>
      <c r="AD257" s="5" t="s">
        <v>53</v>
      </c>
      <c r="AE257" s="4">
        <v>4</v>
      </c>
      <c r="AF257" s="7" t="str">
        <f t="shared" si="66"/>
        <v>Không xác định</v>
      </c>
      <c r="AG257" s="5">
        <f t="shared" si="67"/>
        <v>42064</v>
      </c>
      <c r="AH257" s="5" t="str">
        <f t="shared" si="68"/>
        <v/>
      </c>
      <c r="AI257" s="9" t="str">
        <f>IF(OR(AE257=4,AE257=""),"","Điền")</f>
        <v/>
      </c>
      <c r="AJ257" s="7" t="str">
        <f>IFERROR(VLOOKUP(AI257,$AW$2:$AX$6,2,0),"")</f>
        <v/>
      </c>
      <c r="AK257" s="5" t="str">
        <f t="shared" ref="AK257:AK320" si="78">IFERROR(IF(AI257="","",AH257+1),"")</f>
        <v/>
      </c>
      <c r="AL257" s="5" t="str">
        <f>IFERROR(IF(OR(AI257="",AI257=4),"",IF(AI257=1,EDATE(AK257,12)-1,IF(AI257=2,EDATE(AK257,24)-1,IF(AI257=3,EDATE(AK257,36)-1)))),"")</f>
        <v/>
      </c>
      <c r="AM257" s="5">
        <f t="shared" ref="AM257:AM288" si="79">IFERROR(IF(AE257=4,AG257,IF(AI257=4,AH257+1,IF(AND(AI257&lt;&gt;4,AL257&gt;B257),"",AL257+1))),"")</f>
        <v>42064</v>
      </c>
      <c r="AN257" s="7" t="str">
        <f t="shared" si="71"/>
        <v>Không xác định</v>
      </c>
      <c r="AO257" s="5"/>
      <c r="AP257" s="7"/>
      <c r="AQ257" s="16"/>
    </row>
    <row r="258" spans="1:43" ht="14.5" x14ac:dyDescent="0.35">
      <c r="A258" s="12">
        <f>IF(E258="","",SUBTOTAL(3,$B$2:B258))</f>
        <v>257</v>
      </c>
      <c r="B258" s="5">
        <v>43555</v>
      </c>
      <c r="C258" s="4" t="s">
        <v>45</v>
      </c>
      <c r="D258" s="4">
        <v>1002</v>
      </c>
      <c r="E258" s="6" t="s">
        <v>56</v>
      </c>
      <c r="F258" s="6" t="s">
        <v>47</v>
      </c>
      <c r="G258" s="7" t="s">
        <v>48</v>
      </c>
      <c r="H258" s="6" t="s">
        <v>57</v>
      </c>
      <c r="I258" s="4">
        <v>3</v>
      </c>
      <c r="J258" s="4">
        <v>5</v>
      </c>
      <c r="K258" s="4">
        <v>1985</v>
      </c>
      <c r="L258" s="6">
        <f t="shared" ref="L258:L321" si="80">IF(AND(I258&lt;&gt;"",J258&lt;&gt;"",K258&lt;&gt;""),DATE(K258,J258,I258),"")</f>
        <v>31170</v>
      </c>
      <c r="M258" s="4">
        <f t="shared" si="72"/>
        <v>33</v>
      </c>
      <c r="N258" s="6" t="str">
        <f t="shared" ref="N258:N321" si="81">IF(M258&gt;=45,"45+",IF(M258&gt;=30,"30 - 45","&lt;30"))</f>
        <v>30 - 45</v>
      </c>
      <c r="O258" s="4">
        <v>2</v>
      </c>
      <c r="P258" s="6" t="str">
        <f t="shared" ref="P258:P321" si="82">IF(O258=1,"Nam",IF(O258=2,"Nữ",""))</f>
        <v>Nữ</v>
      </c>
      <c r="Q258" s="6" t="str">
        <f t="shared" ref="Q258:Q321" si="83">IF(O258=1,"Ông",IF(O258=2,"Bà",""))</f>
        <v>Bà</v>
      </c>
      <c r="R258" s="7" t="s">
        <v>50</v>
      </c>
      <c r="S258" s="6" t="s">
        <v>256</v>
      </c>
      <c r="T258" s="6" t="s">
        <v>257</v>
      </c>
      <c r="U258" s="6" t="s">
        <v>255</v>
      </c>
      <c r="V258" s="6" t="str">
        <f t="shared" si="73"/>
        <v>Hương Mai  -  Việt Yên  -  Bắc Giang</v>
      </c>
      <c r="W258" s="6" t="s">
        <v>51</v>
      </c>
      <c r="X258" s="6" t="s">
        <v>52</v>
      </c>
      <c r="Y258" s="4">
        <f t="shared" ref="Y258:Y321" si="84">DATEDIF(AA258,B258,"M")</f>
        <v>48</v>
      </c>
      <c r="Z258" s="7" t="str">
        <f t="shared" ref="Z258:Z321" si="85">LOOKUP(Y258,$AS$2:$AT$7,$AU$2:$AU$7)</f>
        <v>Từ 36 - 60 tháng</v>
      </c>
      <c r="AA258" s="5">
        <v>42067</v>
      </c>
      <c r="AB258" s="4">
        <v>0</v>
      </c>
      <c r="AC258" s="8">
        <f t="shared" ref="AC258:AC321" si="86">IF(AB258="60 ngày",AA258+59,IF(AB258="30 ngày",AA258+29,AA258))</f>
        <v>42067</v>
      </c>
      <c r="AD258" s="5" t="s">
        <v>53</v>
      </c>
      <c r="AE258" s="4">
        <v>4</v>
      </c>
      <c r="AF258" s="7" t="str">
        <f t="shared" ref="AF258:AF321" si="87">VLOOKUP(AE258,$AW$2:$AX$6,2,0)</f>
        <v>Không xác định</v>
      </c>
      <c r="AG258" s="5">
        <f t="shared" ref="AG258:AG321" si="88">IF(AE258=5,"",IF(AB258=0,AA258,AC258+1))</f>
        <v>42067</v>
      </c>
      <c r="AH258" s="5" t="str">
        <f t="shared" ref="AH258:AH321" si="89">IF(AE258=4,"",IF(AE258=1,EDATE(AG258,12)-1,IF(AE258=2,EDATE(AG258,24)-1,IF(AE258=3,EDATE(AG258,36)-1,""))))</f>
        <v/>
      </c>
      <c r="AI258" s="9"/>
      <c r="AJ258" s="7" t="str">
        <f t="shared" ref="AJ258:AJ321" si="90">IFERROR(VLOOKUP(AI258,$AW$2:$AX$6,2,0),"")</f>
        <v/>
      </c>
      <c r="AK258" s="5" t="str">
        <f t="shared" si="78"/>
        <v/>
      </c>
      <c r="AL258" s="5" t="str">
        <f t="shared" ref="AL258:AL321" si="91">IFERROR(IF(OR(AI258="",AI258=4),"",IF(AI258=1,EDATE(AK258,12)-1,IF(AI258=2,EDATE(AK258,24)-1,IF(AI258=3,EDATE(AK258,36)-1)))),"")</f>
        <v/>
      </c>
      <c r="AM258" s="5">
        <f t="shared" si="79"/>
        <v>42067</v>
      </c>
      <c r="AN258" s="7" t="str">
        <f t="shared" ref="AN258:AN321" si="92">IF(AM258&lt;&gt;"","Không xác định",IF(AJ258&lt;&gt;"",AJ258,IF(AF258&lt;&gt;"",AF258,"")))</f>
        <v>Không xác định</v>
      </c>
      <c r="AO258" s="5"/>
      <c r="AP258" s="7"/>
      <c r="AQ258" s="16"/>
    </row>
    <row r="259" spans="1:43" ht="14.5" x14ac:dyDescent="0.35">
      <c r="A259" s="12">
        <f>IF(E259="","",SUBTOTAL(3,$B$2:B259))</f>
        <v>258</v>
      </c>
      <c r="B259" s="5">
        <v>43555</v>
      </c>
      <c r="C259" s="4" t="s">
        <v>45</v>
      </c>
      <c r="D259" s="4">
        <v>1003</v>
      </c>
      <c r="E259" s="6" t="s">
        <v>60</v>
      </c>
      <c r="F259" s="6" t="s">
        <v>47</v>
      </c>
      <c r="G259" s="7" t="s">
        <v>61</v>
      </c>
      <c r="H259" s="6" t="s">
        <v>62</v>
      </c>
      <c r="I259" s="4">
        <v>14</v>
      </c>
      <c r="J259" s="4">
        <v>4</v>
      </c>
      <c r="K259" s="4">
        <v>1988</v>
      </c>
      <c r="L259" s="6">
        <f t="shared" si="80"/>
        <v>32247</v>
      </c>
      <c r="M259" s="4">
        <f t="shared" ref="M259:M322" si="93">DATEDIF(L259,B259+1,"y")</f>
        <v>30</v>
      </c>
      <c r="N259" s="6" t="str">
        <f t="shared" si="81"/>
        <v>30 - 45</v>
      </c>
      <c r="O259" s="4">
        <v>2</v>
      </c>
      <c r="P259" s="6" t="str">
        <f t="shared" si="82"/>
        <v>Nữ</v>
      </c>
      <c r="Q259" s="6" t="str">
        <f t="shared" si="83"/>
        <v>Bà</v>
      </c>
      <c r="R259" s="7" t="s">
        <v>63</v>
      </c>
      <c r="S259" s="6" t="s">
        <v>258</v>
      </c>
      <c r="T259" s="6" t="s">
        <v>254</v>
      </c>
      <c r="U259" s="6" t="s">
        <v>255</v>
      </c>
      <c r="V259" s="6" t="str">
        <f t="shared" ref="V259:V322" si="94">IF(AND(S259&lt;&gt;"",T259&lt;&gt;"",U259&lt;&gt;""),CONCATENATE(S259," - ",T259," - ",U259))</f>
        <v>Đông Lỗ  -  Hiệp Hòa  -  Bắc Giang</v>
      </c>
      <c r="W259" s="6" t="s">
        <v>64</v>
      </c>
      <c r="X259" s="6" t="s">
        <v>65</v>
      </c>
      <c r="Y259" s="4">
        <f t="shared" si="84"/>
        <v>47</v>
      </c>
      <c r="Z259" s="7" t="str">
        <f t="shared" si="85"/>
        <v>Từ 36 - 60 tháng</v>
      </c>
      <c r="AA259" s="5">
        <v>42101</v>
      </c>
      <c r="AB259" s="4" t="s">
        <v>66</v>
      </c>
      <c r="AC259" s="8">
        <f t="shared" si="86"/>
        <v>42160</v>
      </c>
      <c r="AD259" s="5" t="s">
        <v>53</v>
      </c>
      <c r="AE259" s="4">
        <v>1</v>
      </c>
      <c r="AF259" s="7" t="str">
        <f t="shared" si="87"/>
        <v>12 tháng</v>
      </c>
      <c r="AG259" s="5">
        <f t="shared" si="88"/>
        <v>42161</v>
      </c>
      <c r="AH259" s="5">
        <f t="shared" si="89"/>
        <v>42526</v>
      </c>
      <c r="AI259" s="9">
        <v>1</v>
      </c>
      <c r="AJ259" s="7" t="str">
        <f t="shared" si="90"/>
        <v>12 tháng</v>
      </c>
      <c r="AK259" s="5">
        <f t="shared" si="78"/>
        <v>42527</v>
      </c>
      <c r="AL259" s="5">
        <f t="shared" si="91"/>
        <v>42891</v>
      </c>
      <c r="AM259" s="5">
        <f t="shared" si="79"/>
        <v>42892</v>
      </c>
      <c r="AN259" s="7" t="str">
        <f t="shared" si="92"/>
        <v>Không xác định</v>
      </c>
      <c r="AO259" s="5"/>
      <c r="AP259" s="7"/>
      <c r="AQ259" s="16"/>
    </row>
    <row r="260" spans="1:43" ht="14.5" x14ac:dyDescent="0.35">
      <c r="A260" s="12">
        <f>IF(E260="","",SUBTOTAL(3,$B$2:B260))</f>
        <v>259</v>
      </c>
      <c r="B260" s="5">
        <v>43555</v>
      </c>
      <c r="C260" s="4" t="s">
        <v>45</v>
      </c>
      <c r="D260" s="4">
        <v>1004</v>
      </c>
      <c r="E260" s="6" t="s">
        <v>69</v>
      </c>
      <c r="F260" s="6" t="s">
        <v>47</v>
      </c>
      <c r="G260" s="7" t="s">
        <v>70</v>
      </c>
      <c r="H260" s="6" t="s">
        <v>71</v>
      </c>
      <c r="I260" s="4">
        <v>17</v>
      </c>
      <c r="J260" s="4">
        <v>10</v>
      </c>
      <c r="K260" s="4">
        <v>1995</v>
      </c>
      <c r="L260" s="6">
        <f t="shared" si="80"/>
        <v>34989</v>
      </c>
      <c r="M260" s="4">
        <f t="shared" si="93"/>
        <v>23</v>
      </c>
      <c r="N260" s="6" t="str">
        <f t="shared" si="81"/>
        <v>&lt;30</v>
      </c>
      <c r="O260" s="4">
        <v>1</v>
      </c>
      <c r="P260" s="6" t="str">
        <f t="shared" si="82"/>
        <v>Nam</v>
      </c>
      <c r="Q260" s="6" t="str">
        <f t="shared" si="83"/>
        <v>Ông</v>
      </c>
      <c r="R260" s="7" t="s">
        <v>72</v>
      </c>
      <c r="S260" s="6" t="s">
        <v>259</v>
      </c>
      <c r="T260" s="6" t="s">
        <v>260</v>
      </c>
      <c r="U260" s="6" t="s">
        <v>255</v>
      </c>
      <c r="V260" s="6" t="str">
        <f t="shared" si="94"/>
        <v>Tuấn Đạo  -  Sơn Động  -  Bắc Giang</v>
      </c>
      <c r="W260" s="6" t="s">
        <v>51</v>
      </c>
      <c r="X260" s="6" t="s">
        <v>65</v>
      </c>
      <c r="Y260" s="4">
        <f t="shared" si="84"/>
        <v>47</v>
      </c>
      <c r="Z260" s="7" t="str">
        <f t="shared" si="85"/>
        <v>Từ 36 - 60 tháng</v>
      </c>
      <c r="AA260" s="5">
        <v>42104</v>
      </c>
      <c r="AB260" s="4" t="s">
        <v>66</v>
      </c>
      <c r="AC260" s="8">
        <f t="shared" si="86"/>
        <v>42163</v>
      </c>
      <c r="AD260" s="5" t="s">
        <v>53</v>
      </c>
      <c r="AE260" s="4">
        <v>4</v>
      </c>
      <c r="AF260" s="7" t="str">
        <f t="shared" si="87"/>
        <v>Không xác định</v>
      </c>
      <c r="AG260" s="5">
        <f t="shared" si="88"/>
        <v>42164</v>
      </c>
      <c r="AH260" s="5" t="str">
        <f t="shared" si="89"/>
        <v/>
      </c>
      <c r="AI260" s="9" t="str">
        <f>IF(AE260=4,"","Điền")</f>
        <v/>
      </c>
      <c r="AJ260" s="7" t="str">
        <f t="shared" si="90"/>
        <v/>
      </c>
      <c r="AK260" s="5" t="str">
        <f t="shared" si="78"/>
        <v/>
      </c>
      <c r="AL260" s="5" t="str">
        <f t="shared" si="91"/>
        <v/>
      </c>
      <c r="AM260" s="5">
        <f t="shared" si="79"/>
        <v>42164</v>
      </c>
      <c r="AN260" s="7" t="str">
        <f t="shared" si="92"/>
        <v>Không xác định</v>
      </c>
      <c r="AO260" s="5"/>
      <c r="AP260" s="7"/>
      <c r="AQ260" s="16"/>
    </row>
    <row r="261" spans="1:43" ht="14.5" x14ac:dyDescent="0.35">
      <c r="A261" s="12">
        <f>IF(E261="","",SUBTOTAL(3,$B$2:B261))</f>
        <v>260</v>
      </c>
      <c r="B261" s="5">
        <v>43555</v>
      </c>
      <c r="C261" s="4" t="s">
        <v>45</v>
      </c>
      <c r="D261" s="4">
        <v>1005</v>
      </c>
      <c r="E261" s="6" t="s">
        <v>75</v>
      </c>
      <c r="F261" s="6" t="s">
        <v>47</v>
      </c>
      <c r="G261" s="7" t="s">
        <v>76</v>
      </c>
      <c r="H261" s="6" t="s">
        <v>77</v>
      </c>
      <c r="I261" s="4">
        <v>15</v>
      </c>
      <c r="J261" s="4">
        <v>2</v>
      </c>
      <c r="K261" s="4">
        <v>1994</v>
      </c>
      <c r="L261" s="6">
        <f t="shared" si="80"/>
        <v>34380</v>
      </c>
      <c r="M261" s="4">
        <f t="shared" si="93"/>
        <v>25</v>
      </c>
      <c r="N261" s="6" t="str">
        <f t="shared" si="81"/>
        <v>&lt;30</v>
      </c>
      <c r="O261" s="4">
        <v>1</v>
      </c>
      <c r="P261" s="6" t="str">
        <f t="shared" si="82"/>
        <v>Nam</v>
      </c>
      <c r="Q261" s="6" t="str">
        <f t="shared" si="83"/>
        <v>Ông</v>
      </c>
      <c r="R261" s="7" t="s">
        <v>63</v>
      </c>
      <c r="S261" s="6" t="s">
        <v>261</v>
      </c>
      <c r="T261" s="6" t="s">
        <v>262</v>
      </c>
      <c r="U261" s="6" t="s">
        <v>263</v>
      </c>
      <c r="V261" s="6" t="str">
        <f t="shared" si="94"/>
        <v>Minh Hương  -  Hàm Yên  -  Tuyên Quang</v>
      </c>
      <c r="W261" s="6" t="s">
        <v>78</v>
      </c>
      <c r="X261" s="6" t="s">
        <v>65</v>
      </c>
      <c r="Y261" s="4">
        <f t="shared" si="84"/>
        <v>46</v>
      </c>
      <c r="Z261" s="7" t="str">
        <f t="shared" si="85"/>
        <v>Từ 36 - 60 tháng</v>
      </c>
      <c r="AA261" s="5">
        <v>42136</v>
      </c>
      <c r="AB261" s="4" t="s">
        <v>66</v>
      </c>
      <c r="AC261" s="8">
        <f t="shared" si="86"/>
        <v>42195</v>
      </c>
      <c r="AD261" s="5" t="s">
        <v>53</v>
      </c>
      <c r="AE261" s="4">
        <v>2</v>
      </c>
      <c r="AF261" s="7" t="str">
        <f t="shared" si="87"/>
        <v>24 tháng</v>
      </c>
      <c r="AG261" s="5">
        <f t="shared" si="88"/>
        <v>42196</v>
      </c>
      <c r="AH261" s="5">
        <f t="shared" si="89"/>
        <v>42926</v>
      </c>
      <c r="AI261" s="9">
        <v>2</v>
      </c>
      <c r="AJ261" s="7" t="str">
        <f t="shared" si="90"/>
        <v>24 tháng</v>
      </c>
      <c r="AK261" s="5">
        <f t="shared" si="78"/>
        <v>42927</v>
      </c>
      <c r="AL261" s="5">
        <f t="shared" si="91"/>
        <v>43656</v>
      </c>
      <c r="AM261" s="5" t="str">
        <f t="shared" si="79"/>
        <v/>
      </c>
      <c r="AN261" s="7" t="str">
        <f t="shared" si="92"/>
        <v>24 tháng</v>
      </c>
      <c r="AO261" s="5"/>
      <c r="AP261" s="7"/>
      <c r="AQ261" s="16"/>
    </row>
    <row r="262" spans="1:43" ht="14.5" x14ac:dyDescent="0.35">
      <c r="A262" s="12">
        <f>IF(E262="","",SUBTOTAL(3,$B$2:B262))</f>
        <v>261</v>
      </c>
      <c r="B262" s="5">
        <v>43555</v>
      </c>
      <c r="C262" s="4" t="s">
        <v>45</v>
      </c>
      <c r="D262" s="4">
        <v>1006</v>
      </c>
      <c r="E262" s="6" t="s">
        <v>81</v>
      </c>
      <c r="F262" s="6" t="s">
        <v>82</v>
      </c>
      <c r="G262" s="7" t="s">
        <v>61</v>
      </c>
      <c r="H262" s="6" t="s">
        <v>83</v>
      </c>
      <c r="I262" s="4">
        <v>10</v>
      </c>
      <c r="J262" s="4">
        <v>1</v>
      </c>
      <c r="K262" s="4">
        <v>1988</v>
      </c>
      <c r="L262" s="6">
        <f t="shared" si="80"/>
        <v>32152</v>
      </c>
      <c r="M262" s="4">
        <f t="shared" si="93"/>
        <v>31</v>
      </c>
      <c r="N262" s="6" t="str">
        <f t="shared" si="81"/>
        <v>30 - 45</v>
      </c>
      <c r="O262" s="4">
        <v>2</v>
      </c>
      <c r="P262" s="6" t="str">
        <f t="shared" si="82"/>
        <v>Nữ</v>
      </c>
      <c r="Q262" s="6" t="str">
        <f t="shared" si="83"/>
        <v>Bà</v>
      </c>
      <c r="R262" s="7" t="s">
        <v>50</v>
      </c>
      <c r="S262" s="6" t="s">
        <v>264</v>
      </c>
      <c r="T262" s="6" t="s">
        <v>265</v>
      </c>
      <c r="U262" s="6" t="s">
        <v>266</v>
      </c>
      <c r="V262" s="6" t="str">
        <f t="shared" si="94"/>
        <v>Xuân Thu  -  Sóc Sơn  -  Hà Nội</v>
      </c>
      <c r="W262" s="6" t="s">
        <v>84</v>
      </c>
      <c r="X262" s="6" t="s">
        <v>52</v>
      </c>
      <c r="Y262" s="4">
        <f t="shared" si="84"/>
        <v>46</v>
      </c>
      <c r="Z262" s="7" t="str">
        <f t="shared" si="85"/>
        <v>Từ 36 - 60 tháng</v>
      </c>
      <c r="AA262" s="5">
        <v>42150</v>
      </c>
      <c r="AB262" s="4" t="s">
        <v>66</v>
      </c>
      <c r="AC262" s="8">
        <f t="shared" si="86"/>
        <v>42209</v>
      </c>
      <c r="AD262" s="5" t="s">
        <v>53</v>
      </c>
      <c r="AE262" s="4">
        <v>1</v>
      </c>
      <c r="AF262" s="7" t="str">
        <f t="shared" si="87"/>
        <v>12 tháng</v>
      </c>
      <c r="AG262" s="5">
        <f t="shared" si="88"/>
        <v>42210</v>
      </c>
      <c r="AH262" s="5">
        <f t="shared" si="89"/>
        <v>42575</v>
      </c>
      <c r="AI262" s="9">
        <v>1</v>
      </c>
      <c r="AJ262" s="7" t="str">
        <f t="shared" si="90"/>
        <v>12 tháng</v>
      </c>
      <c r="AK262" s="5">
        <f t="shared" si="78"/>
        <v>42576</v>
      </c>
      <c r="AL262" s="5">
        <f t="shared" si="91"/>
        <v>42940</v>
      </c>
      <c r="AM262" s="5">
        <f t="shared" si="79"/>
        <v>42941</v>
      </c>
      <c r="AN262" s="7" t="str">
        <f t="shared" si="92"/>
        <v>Không xác định</v>
      </c>
      <c r="AO262" s="5"/>
      <c r="AP262" s="7"/>
      <c r="AQ262" s="16"/>
    </row>
    <row r="263" spans="1:43" ht="14.5" x14ac:dyDescent="0.35">
      <c r="A263" s="12">
        <f>IF(E263="","",SUBTOTAL(3,$B$2:B263))</f>
        <v>262</v>
      </c>
      <c r="B263" s="5">
        <v>43555</v>
      </c>
      <c r="C263" s="4" t="s">
        <v>45</v>
      </c>
      <c r="D263" s="4">
        <v>1009</v>
      </c>
      <c r="E263" s="6" t="s">
        <v>86</v>
      </c>
      <c r="F263" s="6" t="s">
        <v>47</v>
      </c>
      <c r="G263" s="7" t="s">
        <v>87</v>
      </c>
      <c r="H263" s="6" t="s">
        <v>87</v>
      </c>
      <c r="I263" s="4">
        <v>20</v>
      </c>
      <c r="J263" s="4">
        <v>2</v>
      </c>
      <c r="K263" s="4">
        <v>1992</v>
      </c>
      <c r="L263" s="6">
        <f t="shared" si="80"/>
        <v>33654</v>
      </c>
      <c r="M263" s="4">
        <f t="shared" si="93"/>
        <v>27</v>
      </c>
      <c r="N263" s="6" t="str">
        <f t="shared" si="81"/>
        <v>&lt;30</v>
      </c>
      <c r="O263" s="4">
        <v>1</v>
      </c>
      <c r="P263" s="6" t="str">
        <f t="shared" si="82"/>
        <v>Nam</v>
      </c>
      <c r="Q263" s="6" t="str">
        <f t="shared" si="83"/>
        <v>Ông</v>
      </c>
      <c r="R263" s="7" t="s">
        <v>50</v>
      </c>
      <c r="S263" s="6" t="s">
        <v>267</v>
      </c>
      <c r="T263" s="6" t="s">
        <v>268</v>
      </c>
      <c r="U263" s="6" t="s">
        <v>269</v>
      </c>
      <c r="V263" s="6" t="str">
        <f t="shared" si="94"/>
        <v>Minh Đạo  -  Tiên Du  -  Bắc Ninh</v>
      </c>
      <c r="W263" s="6" t="s">
        <v>51</v>
      </c>
      <c r="X263" s="6" t="s">
        <v>65</v>
      </c>
      <c r="Y263" s="4">
        <f t="shared" si="84"/>
        <v>45</v>
      </c>
      <c r="Z263" s="7" t="str">
        <f t="shared" si="85"/>
        <v>Từ 36 - 60 tháng</v>
      </c>
      <c r="AA263" s="5">
        <v>42180</v>
      </c>
      <c r="AB263" s="4" t="s">
        <v>66</v>
      </c>
      <c r="AC263" s="8">
        <f t="shared" si="86"/>
        <v>42239</v>
      </c>
      <c r="AD263" s="5" t="s">
        <v>53</v>
      </c>
      <c r="AE263" s="4">
        <v>1</v>
      </c>
      <c r="AF263" s="7" t="str">
        <f t="shared" si="87"/>
        <v>12 tháng</v>
      </c>
      <c r="AG263" s="5">
        <f t="shared" si="88"/>
        <v>42240</v>
      </c>
      <c r="AH263" s="5">
        <f t="shared" si="89"/>
        <v>42605</v>
      </c>
      <c r="AI263" s="9">
        <v>1</v>
      </c>
      <c r="AJ263" s="7" t="str">
        <f t="shared" si="90"/>
        <v>12 tháng</v>
      </c>
      <c r="AK263" s="5">
        <f t="shared" si="78"/>
        <v>42606</v>
      </c>
      <c r="AL263" s="5">
        <f t="shared" si="91"/>
        <v>42970</v>
      </c>
      <c r="AM263" s="5">
        <f t="shared" si="79"/>
        <v>42971</v>
      </c>
      <c r="AN263" s="7" t="str">
        <f t="shared" si="92"/>
        <v>Không xác định</v>
      </c>
      <c r="AO263" s="5"/>
      <c r="AP263" s="7"/>
      <c r="AQ263" s="16"/>
    </row>
    <row r="264" spans="1:43" ht="14.5" x14ac:dyDescent="0.35">
      <c r="A264" s="12">
        <f>IF(E264="","",SUBTOTAL(3,$B$2:B264))</f>
        <v>263</v>
      </c>
      <c r="B264" s="5">
        <v>43555</v>
      </c>
      <c r="C264" s="4" t="s">
        <v>45</v>
      </c>
      <c r="D264" s="4">
        <v>1011</v>
      </c>
      <c r="E264" s="6" t="s">
        <v>88</v>
      </c>
      <c r="F264" s="6" t="s">
        <v>47</v>
      </c>
      <c r="G264" s="7" t="s">
        <v>70</v>
      </c>
      <c r="H264" s="6" t="s">
        <v>89</v>
      </c>
      <c r="I264" s="4">
        <v>16</v>
      </c>
      <c r="J264" s="4">
        <v>10</v>
      </c>
      <c r="K264" s="4">
        <v>1993</v>
      </c>
      <c r="L264" s="6">
        <f t="shared" si="80"/>
        <v>34258</v>
      </c>
      <c r="M264" s="4">
        <f t="shared" si="93"/>
        <v>25</v>
      </c>
      <c r="N264" s="6" t="str">
        <f t="shared" si="81"/>
        <v>&lt;30</v>
      </c>
      <c r="O264" s="4">
        <v>1</v>
      </c>
      <c r="P264" s="6" t="str">
        <f t="shared" si="82"/>
        <v>Nam</v>
      </c>
      <c r="Q264" s="6" t="str">
        <f t="shared" si="83"/>
        <v>Ông</v>
      </c>
      <c r="R264" s="7" t="s">
        <v>63</v>
      </c>
      <c r="S264" s="6" t="s">
        <v>270</v>
      </c>
      <c r="T264" s="6" t="s">
        <v>268</v>
      </c>
      <c r="U264" s="6" t="s">
        <v>269</v>
      </c>
      <c r="V264" s="6" t="str">
        <f t="shared" si="94"/>
        <v>Đại Đồng  -  Tiên Du  -  Bắc Ninh</v>
      </c>
      <c r="W264" s="6" t="s">
        <v>51</v>
      </c>
      <c r="X264" s="6" t="s">
        <v>52</v>
      </c>
      <c r="Y264" s="4">
        <f t="shared" si="84"/>
        <v>44</v>
      </c>
      <c r="Z264" s="7" t="str">
        <f t="shared" si="85"/>
        <v>Từ 36 - 60 tháng</v>
      </c>
      <c r="AA264" s="5">
        <v>42195</v>
      </c>
      <c r="AB264" s="4" t="s">
        <v>66</v>
      </c>
      <c r="AC264" s="8">
        <f t="shared" si="86"/>
        <v>42254</v>
      </c>
      <c r="AD264" s="5" t="s">
        <v>53</v>
      </c>
      <c r="AE264" s="4">
        <v>1</v>
      </c>
      <c r="AF264" s="7" t="str">
        <f t="shared" si="87"/>
        <v>12 tháng</v>
      </c>
      <c r="AG264" s="5">
        <f t="shared" si="88"/>
        <v>42255</v>
      </c>
      <c r="AH264" s="5">
        <f t="shared" si="89"/>
        <v>42620</v>
      </c>
      <c r="AI264" s="9">
        <v>2</v>
      </c>
      <c r="AJ264" s="7" t="str">
        <f t="shared" si="90"/>
        <v>24 tháng</v>
      </c>
      <c r="AK264" s="5">
        <f t="shared" si="78"/>
        <v>42621</v>
      </c>
      <c r="AL264" s="5">
        <f t="shared" si="91"/>
        <v>43350</v>
      </c>
      <c r="AM264" s="5">
        <f t="shared" si="79"/>
        <v>43351</v>
      </c>
      <c r="AN264" s="7" t="str">
        <f t="shared" si="92"/>
        <v>Không xác định</v>
      </c>
      <c r="AO264" s="5"/>
      <c r="AP264" s="7"/>
      <c r="AQ264" s="16"/>
    </row>
    <row r="265" spans="1:43" ht="14.5" x14ac:dyDescent="0.35">
      <c r="A265" s="12">
        <f>IF(E265="","",SUBTOTAL(3,$B$2:B265))</f>
        <v>264</v>
      </c>
      <c r="B265" s="5">
        <v>43555</v>
      </c>
      <c r="C265" s="4" t="s">
        <v>45</v>
      </c>
      <c r="D265" s="4">
        <v>1012</v>
      </c>
      <c r="E265" s="6" t="s">
        <v>90</v>
      </c>
      <c r="F265" s="6" t="s">
        <v>47</v>
      </c>
      <c r="G265" s="7" t="s">
        <v>48</v>
      </c>
      <c r="H265" s="6" t="s">
        <v>91</v>
      </c>
      <c r="I265" s="4">
        <v>7</v>
      </c>
      <c r="J265" s="4">
        <v>1</v>
      </c>
      <c r="K265" s="4">
        <v>1990</v>
      </c>
      <c r="L265" s="6">
        <f t="shared" si="80"/>
        <v>32880</v>
      </c>
      <c r="M265" s="4">
        <f t="shared" si="93"/>
        <v>29</v>
      </c>
      <c r="N265" s="6" t="str">
        <f t="shared" si="81"/>
        <v>&lt;30</v>
      </c>
      <c r="O265" s="4">
        <v>1</v>
      </c>
      <c r="P265" s="6" t="str">
        <f t="shared" si="82"/>
        <v>Nam</v>
      </c>
      <c r="Q265" s="6" t="str">
        <f t="shared" si="83"/>
        <v>Ông</v>
      </c>
      <c r="R265" s="7" t="s">
        <v>50</v>
      </c>
      <c r="S265" s="6" t="s">
        <v>271</v>
      </c>
      <c r="T265" s="6" t="s">
        <v>272</v>
      </c>
      <c r="U265" s="6" t="s">
        <v>269</v>
      </c>
      <c r="V265" s="6" t="str">
        <f t="shared" si="94"/>
        <v>Đông Ngàn  -  Từ Sơn  -  Bắc Ninh</v>
      </c>
      <c r="W265" s="6" t="s">
        <v>51</v>
      </c>
      <c r="X265" s="6" t="s">
        <v>65</v>
      </c>
      <c r="Y265" s="4">
        <f t="shared" si="84"/>
        <v>43</v>
      </c>
      <c r="Z265" s="7" t="str">
        <f t="shared" si="85"/>
        <v>Từ 36 - 60 tháng</v>
      </c>
      <c r="AA265" s="5">
        <v>42233</v>
      </c>
      <c r="AB265" s="4" t="s">
        <v>66</v>
      </c>
      <c r="AC265" s="8">
        <f t="shared" si="86"/>
        <v>42292</v>
      </c>
      <c r="AD265" s="5" t="s">
        <v>53</v>
      </c>
      <c r="AE265" s="4">
        <v>1</v>
      </c>
      <c r="AF265" s="7" t="str">
        <f t="shared" si="87"/>
        <v>12 tháng</v>
      </c>
      <c r="AG265" s="5">
        <f t="shared" si="88"/>
        <v>42293</v>
      </c>
      <c r="AH265" s="5">
        <f t="shared" si="89"/>
        <v>42658</v>
      </c>
      <c r="AI265" s="9">
        <v>2</v>
      </c>
      <c r="AJ265" s="7" t="str">
        <f t="shared" si="90"/>
        <v>24 tháng</v>
      </c>
      <c r="AK265" s="5">
        <f t="shared" si="78"/>
        <v>42659</v>
      </c>
      <c r="AL265" s="5">
        <f t="shared" si="91"/>
        <v>43388</v>
      </c>
      <c r="AM265" s="5">
        <f t="shared" si="79"/>
        <v>43389</v>
      </c>
      <c r="AN265" s="7" t="str">
        <f t="shared" si="92"/>
        <v>Không xác định</v>
      </c>
      <c r="AO265" s="5"/>
      <c r="AP265" s="7"/>
      <c r="AQ265" s="16"/>
    </row>
    <row r="266" spans="1:43" ht="14.5" x14ac:dyDescent="0.35">
      <c r="A266" s="12">
        <f>IF(E266="","",SUBTOTAL(3,$B$2:B266))</f>
        <v>265</v>
      </c>
      <c r="B266" s="5">
        <v>43555</v>
      </c>
      <c r="C266" s="4" t="s">
        <v>45</v>
      </c>
      <c r="D266" s="4">
        <v>1013</v>
      </c>
      <c r="E266" s="6" t="s">
        <v>92</v>
      </c>
      <c r="F266" s="6" t="s">
        <v>47</v>
      </c>
      <c r="G266" s="7" t="s">
        <v>93</v>
      </c>
      <c r="H266" s="6" t="s">
        <v>94</v>
      </c>
      <c r="I266" s="4">
        <v>26</v>
      </c>
      <c r="J266" s="4">
        <v>1</v>
      </c>
      <c r="K266" s="4">
        <v>1988</v>
      </c>
      <c r="L266" s="6">
        <f t="shared" si="80"/>
        <v>32168</v>
      </c>
      <c r="M266" s="4">
        <f t="shared" si="93"/>
        <v>31</v>
      </c>
      <c r="N266" s="6" t="str">
        <f t="shared" si="81"/>
        <v>30 - 45</v>
      </c>
      <c r="O266" s="4">
        <v>1</v>
      </c>
      <c r="P266" s="6" t="str">
        <f t="shared" si="82"/>
        <v>Nam</v>
      </c>
      <c r="Q266" s="6" t="str">
        <f t="shared" si="83"/>
        <v>Ông</v>
      </c>
      <c r="R266" s="7" t="s">
        <v>72</v>
      </c>
      <c r="S266" s="6" t="s">
        <v>273</v>
      </c>
      <c r="T266" s="6" t="s">
        <v>274</v>
      </c>
      <c r="U266" s="6" t="s">
        <v>266</v>
      </c>
      <c r="V266" s="6" t="str">
        <f t="shared" si="94"/>
        <v>Liên Hà  -  Đông Anh  -  Hà Nội</v>
      </c>
      <c r="W266" s="6" t="s">
        <v>51</v>
      </c>
      <c r="X266" s="6" t="s">
        <v>65</v>
      </c>
      <c r="Y266" s="4">
        <f t="shared" si="84"/>
        <v>43</v>
      </c>
      <c r="Z266" s="7" t="str">
        <f t="shared" si="85"/>
        <v>Từ 36 - 60 tháng</v>
      </c>
      <c r="AA266" s="5">
        <v>42241</v>
      </c>
      <c r="AB266" s="4" t="s">
        <v>66</v>
      </c>
      <c r="AC266" s="8">
        <f t="shared" si="86"/>
        <v>42300</v>
      </c>
      <c r="AD266" s="5" t="s">
        <v>53</v>
      </c>
      <c r="AE266" s="4">
        <v>2</v>
      </c>
      <c r="AF266" s="7" t="str">
        <f t="shared" si="87"/>
        <v>24 tháng</v>
      </c>
      <c r="AG266" s="5">
        <f t="shared" si="88"/>
        <v>42301</v>
      </c>
      <c r="AH266" s="5">
        <f t="shared" si="89"/>
        <v>43031</v>
      </c>
      <c r="AI266" s="9">
        <v>1</v>
      </c>
      <c r="AJ266" s="7" t="str">
        <f t="shared" si="90"/>
        <v>12 tháng</v>
      </c>
      <c r="AK266" s="5">
        <f t="shared" si="78"/>
        <v>43032</v>
      </c>
      <c r="AL266" s="5">
        <f t="shared" si="91"/>
        <v>43396</v>
      </c>
      <c r="AM266" s="5">
        <f t="shared" si="79"/>
        <v>43397</v>
      </c>
      <c r="AN266" s="7" t="str">
        <f t="shared" si="92"/>
        <v>Không xác định</v>
      </c>
      <c r="AO266" s="5"/>
      <c r="AP266" s="7"/>
      <c r="AQ266" s="16"/>
    </row>
    <row r="267" spans="1:43" ht="14.5" x14ac:dyDescent="0.35">
      <c r="A267" s="12">
        <f>IF(E267="","",SUBTOTAL(3,$B$2:B267))</f>
        <v>266</v>
      </c>
      <c r="B267" s="5">
        <v>43555</v>
      </c>
      <c r="C267" s="4" t="s">
        <v>45</v>
      </c>
      <c r="D267" s="4">
        <v>1014</v>
      </c>
      <c r="E267" s="6" t="s">
        <v>95</v>
      </c>
      <c r="F267" s="6" t="s">
        <v>96</v>
      </c>
      <c r="G267" s="7" t="s">
        <v>61</v>
      </c>
      <c r="H267" s="6" t="s">
        <v>62</v>
      </c>
      <c r="I267" s="4">
        <v>20</v>
      </c>
      <c r="J267" s="4">
        <v>2</v>
      </c>
      <c r="K267" s="4">
        <v>1992</v>
      </c>
      <c r="L267" s="6">
        <f t="shared" si="80"/>
        <v>33654</v>
      </c>
      <c r="M267" s="4">
        <f t="shared" si="93"/>
        <v>27</v>
      </c>
      <c r="N267" s="6" t="str">
        <f t="shared" si="81"/>
        <v>&lt;30</v>
      </c>
      <c r="O267" s="4">
        <v>1</v>
      </c>
      <c r="P267" s="6" t="str">
        <f t="shared" si="82"/>
        <v>Nam</v>
      </c>
      <c r="Q267" s="6" t="str">
        <f t="shared" si="83"/>
        <v>Ông</v>
      </c>
      <c r="R267" s="7" t="s">
        <v>50</v>
      </c>
      <c r="S267" s="6" t="s">
        <v>275</v>
      </c>
      <c r="T267" s="6" t="s">
        <v>276</v>
      </c>
      <c r="U267" s="6" t="s">
        <v>255</v>
      </c>
      <c r="V267" s="6" t="str">
        <f t="shared" si="94"/>
        <v>Thanh Lâm  -  Lục Nam  -  Bắc Giang</v>
      </c>
      <c r="W267" s="6" t="s">
        <v>51</v>
      </c>
      <c r="X267" s="6" t="s">
        <v>65</v>
      </c>
      <c r="Y267" s="4">
        <f t="shared" si="84"/>
        <v>43</v>
      </c>
      <c r="Z267" s="7" t="str">
        <f t="shared" si="85"/>
        <v>Từ 36 - 60 tháng</v>
      </c>
      <c r="AA267" s="5">
        <v>42246</v>
      </c>
      <c r="AB267" s="4" t="s">
        <v>66</v>
      </c>
      <c r="AC267" s="8">
        <f t="shared" si="86"/>
        <v>42305</v>
      </c>
      <c r="AD267" s="5" t="s">
        <v>53</v>
      </c>
      <c r="AE267" s="4">
        <v>1</v>
      </c>
      <c r="AF267" s="7" t="str">
        <f t="shared" si="87"/>
        <v>12 tháng</v>
      </c>
      <c r="AG267" s="5">
        <f t="shared" si="88"/>
        <v>42306</v>
      </c>
      <c r="AH267" s="5">
        <f t="shared" si="89"/>
        <v>42671</v>
      </c>
      <c r="AI267" s="9">
        <v>1</v>
      </c>
      <c r="AJ267" s="7" t="str">
        <f t="shared" si="90"/>
        <v>12 tháng</v>
      </c>
      <c r="AK267" s="5">
        <f t="shared" si="78"/>
        <v>42672</v>
      </c>
      <c r="AL267" s="5">
        <f t="shared" si="91"/>
        <v>43036</v>
      </c>
      <c r="AM267" s="5">
        <f t="shared" si="79"/>
        <v>43037</v>
      </c>
      <c r="AN267" s="7" t="str">
        <f t="shared" si="92"/>
        <v>Không xác định</v>
      </c>
      <c r="AO267" s="5"/>
      <c r="AP267" s="7"/>
      <c r="AQ267" s="16"/>
    </row>
    <row r="268" spans="1:43" ht="14.5" x14ac:dyDescent="0.35">
      <c r="A268" s="12">
        <f>IF(E268="","",SUBTOTAL(3,$B$2:B268))</f>
        <v>267</v>
      </c>
      <c r="B268" s="5">
        <v>43555</v>
      </c>
      <c r="C268" s="4" t="s">
        <v>45</v>
      </c>
      <c r="D268" s="4">
        <v>1016</v>
      </c>
      <c r="E268" s="6" t="s">
        <v>97</v>
      </c>
      <c r="F268" s="6" t="s">
        <v>82</v>
      </c>
      <c r="G268" s="7" t="s">
        <v>98</v>
      </c>
      <c r="H268" s="6" t="s">
        <v>99</v>
      </c>
      <c r="I268" s="4">
        <v>4</v>
      </c>
      <c r="J268" s="4">
        <v>7</v>
      </c>
      <c r="K268" s="4">
        <v>1982</v>
      </c>
      <c r="L268" s="6">
        <f t="shared" si="80"/>
        <v>30136</v>
      </c>
      <c r="M268" s="4">
        <f t="shared" si="93"/>
        <v>36</v>
      </c>
      <c r="N268" s="6" t="str">
        <f t="shared" si="81"/>
        <v>30 - 45</v>
      </c>
      <c r="O268" s="4">
        <v>2</v>
      </c>
      <c r="P268" s="6" t="str">
        <f t="shared" si="82"/>
        <v>Nữ</v>
      </c>
      <c r="Q268" s="6" t="str">
        <f t="shared" si="83"/>
        <v>Bà</v>
      </c>
      <c r="R268" s="7" t="s">
        <v>72</v>
      </c>
      <c r="S268" s="6" t="s">
        <v>277</v>
      </c>
      <c r="T268" s="6" t="s">
        <v>276</v>
      </c>
      <c r="U268" s="6" t="s">
        <v>255</v>
      </c>
      <c r="V268" s="6" t="str">
        <f t="shared" si="94"/>
        <v>Bảo Sơn  -  Lục Nam  -  Bắc Giang</v>
      </c>
      <c r="W268" s="6" t="s">
        <v>51</v>
      </c>
      <c r="X268" s="6" t="s">
        <v>100</v>
      </c>
      <c r="Y268" s="4">
        <f t="shared" si="84"/>
        <v>42</v>
      </c>
      <c r="Z268" s="7" t="str">
        <f t="shared" si="85"/>
        <v>Từ 36 - 60 tháng</v>
      </c>
      <c r="AA268" s="5">
        <v>42264</v>
      </c>
      <c r="AB268" s="4" t="s">
        <v>66</v>
      </c>
      <c r="AC268" s="8">
        <f t="shared" si="86"/>
        <v>42323</v>
      </c>
      <c r="AD268" s="5" t="s">
        <v>53</v>
      </c>
      <c r="AE268" s="4">
        <v>1</v>
      </c>
      <c r="AF268" s="7" t="str">
        <f t="shared" si="87"/>
        <v>12 tháng</v>
      </c>
      <c r="AG268" s="5">
        <f t="shared" si="88"/>
        <v>42324</v>
      </c>
      <c r="AH268" s="5">
        <f t="shared" si="89"/>
        <v>42689</v>
      </c>
      <c r="AI268" s="9">
        <v>1</v>
      </c>
      <c r="AJ268" s="7" t="str">
        <f t="shared" si="90"/>
        <v>12 tháng</v>
      </c>
      <c r="AK268" s="5">
        <f t="shared" si="78"/>
        <v>42690</v>
      </c>
      <c r="AL268" s="5">
        <f t="shared" si="91"/>
        <v>43054</v>
      </c>
      <c r="AM268" s="5">
        <f t="shared" si="79"/>
        <v>43055</v>
      </c>
      <c r="AN268" s="7" t="str">
        <f t="shared" si="92"/>
        <v>Không xác định</v>
      </c>
      <c r="AO268" s="5"/>
      <c r="AP268" s="7"/>
      <c r="AQ268" s="16"/>
    </row>
    <row r="269" spans="1:43" ht="14.5" x14ac:dyDescent="0.35">
      <c r="A269" s="12">
        <f>IF(E269="","",SUBTOTAL(3,$B$2:B269))</f>
        <v>268</v>
      </c>
      <c r="B269" s="5">
        <v>43555</v>
      </c>
      <c r="C269" s="4" t="s">
        <v>45</v>
      </c>
      <c r="D269" s="4">
        <v>1017</v>
      </c>
      <c r="E269" s="6" t="s">
        <v>101</v>
      </c>
      <c r="F269" s="6" t="s">
        <v>102</v>
      </c>
      <c r="G269" s="7" t="s">
        <v>61</v>
      </c>
      <c r="H269" s="6" t="s">
        <v>83</v>
      </c>
      <c r="I269" s="4">
        <v>28</v>
      </c>
      <c r="J269" s="4">
        <v>10</v>
      </c>
      <c r="K269" s="4">
        <v>1996</v>
      </c>
      <c r="L269" s="6">
        <f t="shared" si="80"/>
        <v>35366</v>
      </c>
      <c r="M269" s="4">
        <f t="shared" si="93"/>
        <v>22</v>
      </c>
      <c r="N269" s="6" t="str">
        <f t="shared" si="81"/>
        <v>&lt;30</v>
      </c>
      <c r="O269" s="4">
        <v>1</v>
      </c>
      <c r="P269" s="6" t="str">
        <f t="shared" si="82"/>
        <v>Nam</v>
      </c>
      <c r="Q269" s="6" t="str">
        <f t="shared" si="83"/>
        <v>Ông</v>
      </c>
      <c r="R269" s="7" t="s">
        <v>50</v>
      </c>
      <c r="S269" s="6" t="s">
        <v>278</v>
      </c>
      <c r="T269" s="6" t="s">
        <v>279</v>
      </c>
      <c r="U269" s="6" t="s">
        <v>280</v>
      </c>
      <c r="V269" s="6" t="str">
        <f t="shared" si="94"/>
        <v>Hữu Khánh  -  Lộc Bình  -  Lạng Sơn</v>
      </c>
      <c r="W269" s="6" t="s">
        <v>51</v>
      </c>
      <c r="X269" s="6" t="s">
        <v>65</v>
      </c>
      <c r="Y269" s="4">
        <f t="shared" si="84"/>
        <v>41</v>
      </c>
      <c r="Z269" s="7" t="str">
        <f t="shared" si="85"/>
        <v>Từ 36 - 60 tháng</v>
      </c>
      <c r="AA269" s="5">
        <v>42287</v>
      </c>
      <c r="AB269" s="4" t="s">
        <v>66</v>
      </c>
      <c r="AC269" s="8">
        <f t="shared" si="86"/>
        <v>42346</v>
      </c>
      <c r="AD269" s="5" t="s">
        <v>53</v>
      </c>
      <c r="AE269" s="4">
        <v>1</v>
      </c>
      <c r="AF269" s="7" t="str">
        <f t="shared" si="87"/>
        <v>12 tháng</v>
      </c>
      <c r="AG269" s="5">
        <f t="shared" si="88"/>
        <v>42347</v>
      </c>
      <c r="AH269" s="5">
        <f t="shared" si="89"/>
        <v>42712</v>
      </c>
      <c r="AI269" s="9">
        <v>1</v>
      </c>
      <c r="AJ269" s="7" t="str">
        <f t="shared" si="90"/>
        <v>12 tháng</v>
      </c>
      <c r="AK269" s="5">
        <f t="shared" si="78"/>
        <v>42713</v>
      </c>
      <c r="AL269" s="5">
        <f t="shared" si="91"/>
        <v>43077</v>
      </c>
      <c r="AM269" s="5">
        <f t="shared" si="79"/>
        <v>43078</v>
      </c>
      <c r="AN269" s="7" t="str">
        <f t="shared" si="92"/>
        <v>Không xác định</v>
      </c>
      <c r="AO269" s="5"/>
      <c r="AP269" s="7"/>
      <c r="AQ269" s="16"/>
    </row>
    <row r="270" spans="1:43" ht="14.5" x14ac:dyDescent="0.35">
      <c r="A270" s="12">
        <f>IF(E270="","",SUBTOTAL(3,$B$2:B270))</f>
        <v>269</v>
      </c>
      <c r="B270" s="5">
        <v>43555</v>
      </c>
      <c r="C270" s="4" t="s">
        <v>45</v>
      </c>
      <c r="D270" s="4">
        <v>1020</v>
      </c>
      <c r="E270" s="6" t="s">
        <v>103</v>
      </c>
      <c r="F270" s="6" t="s">
        <v>96</v>
      </c>
      <c r="G270" s="7" t="s">
        <v>104</v>
      </c>
      <c r="H270" s="6" t="s">
        <v>105</v>
      </c>
      <c r="I270" s="4">
        <v>28</v>
      </c>
      <c r="J270" s="4">
        <v>10</v>
      </c>
      <c r="K270" s="4">
        <v>1993</v>
      </c>
      <c r="L270" s="6">
        <f t="shared" si="80"/>
        <v>34270</v>
      </c>
      <c r="M270" s="4">
        <f t="shared" si="93"/>
        <v>25</v>
      </c>
      <c r="N270" s="6" t="str">
        <f t="shared" si="81"/>
        <v>&lt;30</v>
      </c>
      <c r="O270" s="4">
        <v>2</v>
      </c>
      <c r="P270" s="6" t="str">
        <f t="shared" si="82"/>
        <v>Nữ</v>
      </c>
      <c r="Q270" s="6" t="str">
        <f t="shared" si="83"/>
        <v>Bà</v>
      </c>
      <c r="R270" s="7" t="s">
        <v>50</v>
      </c>
      <c r="S270" s="6" t="s">
        <v>261</v>
      </c>
      <c r="T270" s="6" t="s">
        <v>262</v>
      </c>
      <c r="U270" s="6" t="s">
        <v>263</v>
      </c>
      <c r="V270" s="6" t="str">
        <f t="shared" si="94"/>
        <v>Minh Hương  -  Hàm Yên  -  Tuyên Quang</v>
      </c>
      <c r="W270" s="6" t="s">
        <v>51</v>
      </c>
      <c r="X270" s="6" t="s">
        <v>106</v>
      </c>
      <c r="Y270" s="4">
        <f t="shared" si="84"/>
        <v>39</v>
      </c>
      <c r="Z270" s="7" t="str">
        <f t="shared" si="85"/>
        <v>Từ 36 - 60 tháng</v>
      </c>
      <c r="AA270" s="5">
        <v>42343</v>
      </c>
      <c r="AB270" s="4" t="s">
        <v>66</v>
      </c>
      <c r="AC270" s="8">
        <f t="shared" si="86"/>
        <v>42402</v>
      </c>
      <c r="AD270" s="5" t="s">
        <v>53</v>
      </c>
      <c r="AE270" s="4">
        <v>1</v>
      </c>
      <c r="AF270" s="7" t="str">
        <f t="shared" si="87"/>
        <v>12 tháng</v>
      </c>
      <c r="AG270" s="5">
        <f t="shared" si="88"/>
        <v>42403</v>
      </c>
      <c r="AH270" s="5">
        <f t="shared" si="89"/>
        <v>42768</v>
      </c>
      <c r="AI270" s="9">
        <v>1</v>
      </c>
      <c r="AJ270" s="7" t="str">
        <f t="shared" si="90"/>
        <v>12 tháng</v>
      </c>
      <c r="AK270" s="5">
        <f t="shared" si="78"/>
        <v>42769</v>
      </c>
      <c r="AL270" s="5">
        <f t="shared" si="91"/>
        <v>43133</v>
      </c>
      <c r="AM270" s="5">
        <f t="shared" si="79"/>
        <v>43134</v>
      </c>
      <c r="AN270" s="7" t="str">
        <f t="shared" si="92"/>
        <v>Không xác định</v>
      </c>
      <c r="AO270" s="5"/>
      <c r="AP270" s="7"/>
      <c r="AQ270" s="16"/>
    </row>
    <row r="271" spans="1:43" ht="14.5" x14ac:dyDescent="0.35">
      <c r="A271" s="12">
        <f>IF(E271="","",SUBTOTAL(3,$B$2:B271))</f>
        <v>270</v>
      </c>
      <c r="B271" s="5">
        <v>43555</v>
      </c>
      <c r="C271" s="4" t="s">
        <v>45</v>
      </c>
      <c r="D271" s="4">
        <v>1021</v>
      </c>
      <c r="E271" s="6" t="s">
        <v>107</v>
      </c>
      <c r="F271" s="6" t="s">
        <v>96</v>
      </c>
      <c r="G271" s="7" t="s">
        <v>98</v>
      </c>
      <c r="H271" s="6" t="s">
        <v>108</v>
      </c>
      <c r="I271" s="4">
        <v>15</v>
      </c>
      <c r="J271" s="4">
        <v>2</v>
      </c>
      <c r="K271" s="4">
        <v>1994</v>
      </c>
      <c r="L271" s="6">
        <f t="shared" si="80"/>
        <v>34380</v>
      </c>
      <c r="M271" s="4">
        <f t="shared" si="93"/>
        <v>25</v>
      </c>
      <c r="N271" s="6" t="str">
        <f t="shared" si="81"/>
        <v>&lt;30</v>
      </c>
      <c r="O271" s="4">
        <v>1</v>
      </c>
      <c r="P271" s="6" t="str">
        <f t="shared" si="82"/>
        <v>Nam</v>
      </c>
      <c r="Q271" s="6" t="str">
        <f t="shared" si="83"/>
        <v>Ông</v>
      </c>
      <c r="R271" s="7" t="s">
        <v>50</v>
      </c>
      <c r="S271" s="6" t="s">
        <v>281</v>
      </c>
      <c r="T271" s="6" t="s">
        <v>282</v>
      </c>
      <c r="U271" s="6" t="s">
        <v>283</v>
      </c>
      <c r="V271" s="6" t="str">
        <f t="shared" si="94"/>
        <v>Yên Đổ  -  Phú Lương  -  Thái Nguyên</v>
      </c>
      <c r="W271" s="6" t="s">
        <v>51</v>
      </c>
      <c r="X271" s="6" t="s">
        <v>65</v>
      </c>
      <c r="Y271" s="4">
        <f t="shared" si="84"/>
        <v>39</v>
      </c>
      <c r="Z271" s="7" t="str">
        <f t="shared" si="85"/>
        <v>Từ 36 - 60 tháng</v>
      </c>
      <c r="AA271" s="5">
        <v>42360</v>
      </c>
      <c r="AB271" s="4" t="s">
        <v>66</v>
      </c>
      <c r="AC271" s="8">
        <f t="shared" si="86"/>
        <v>42419</v>
      </c>
      <c r="AD271" s="5" t="s">
        <v>53</v>
      </c>
      <c r="AE271" s="4">
        <v>1</v>
      </c>
      <c r="AF271" s="7" t="str">
        <f t="shared" si="87"/>
        <v>12 tháng</v>
      </c>
      <c r="AG271" s="5">
        <f t="shared" si="88"/>
        <v>42420</v>
      </c>
      <c r="AH271" s="5">
        <f t="shared" si="89"/>
        <v>42785</v>
      </c>
      <c r="AI271" s="9">
        <v>2</v>
      </c>
      <c r="AJ271" s="7" t="str">
        <f t="shared" si="90"/>
        <v>24 tháng</v>
      </c>
      <c r="AK271" s="5">
        <f t="shared" si="78"/>
        <v>42786</v>
      </c>
      <c r="AL271" s="5">
        <f t="shared" si="91"/>
        <v>43515</v>
      </c>
      <c r="AM271" s="5">
        <f t="shared" si="79"/>
        <v>43516</v>
      </c>
      <c r="AN271" s="7" t="str">
        <f t="shared" si="92"/>
        <v>Không xác định</v>
      </c>
      <c r="AO271" s="5"/>
      <c r="AP271" s="7"/>
      <c r="AQ271" s="16"/>
    </row>
    <row r="272" spans="1:43" ht="14.5" x14ac:dyDescent="0.35">
      <c r="A272" s="12">
        <f>IF(E272="","",SUBTOTAL(3,$B$2:B272))</f>
        <v>271</v>
      </c>
      <c r="B272" s="5">
        <v>43555</v>
      </c>
      <c r="C272" s="4" t="s">
        <v>45</v>
      </c>
      <c r="D272" s="4">
        <v>1022</v>
      </c>
      <c r="E272" s="6" t="s">
        <v>109</v>
      </c>
      <c r="F272" s="6" t="s">
        <v>96</v>
      </c>
      <c r="G272" s="7" t="s">
        <v>98</v>
      </c>
      <c r="H272" s="6" t="s">
        <v>110</v>
      </c>
      <c r="I272" s="4">
        <v>17</v>
      </c>
      <c r="J272" s="4">
        <v>3</v>
      </c>
      <c r="K272" s="4">
        <v>1988</v>
      </c>
      <c r="L272" s="6">
        <f t="shared" si="80"/>
        <v>32219</v>
      </c>
      <c r="M272" s="4">
        <f t="shared" si="93"/>
        <v>31</v>
      </c>
      <c r="N272" s="6" t="str">
        <f t="shared" si="81"/>
        <v>30 - 45</v>
      </c>
      <c r="O272" s="4">
        <v>1</v>
      </c>
      <c r="P272" s="6" t="str">
        <f t="shared" si="82"/>
        <v>Nam</v>
      </c>
      <c r="Q272" s="6" t="str">
        <f t="shared" si="83"/>
        <v>Ông</v>
      </c>
      <c r="R272" s="7" t="s">
        <v>50</v>
      </c>
      <c r="S272" s="6" t="s">
        <v>284</v>
      </c>
      <c r="T272" s="6" t="s">
        <v>285</v>
      </c>
      <c r="U272" s="6" t="s">
        <v>286</v>
      </c>
      <c r="V272" s="6" t="str">
        <f t="shared" si="94"/>
        <v>Mỹ Thành  -  Lạc Sơn  -  Hòa Bình</v>
      </c>
      <c r="W272" s="6" t="s">
        <v>51</v>
      </c>
      <c r="X272" s="6" t="s">
        <v>100</v>
      </c>
      <c r="Y272" s="4">
        <f t="shared" si="84"/>
        <v>38</v>
      </c>
      <c r="Z272" s="7" t="str">
        <f t="shared" si="85"/>
        <v>Từ 36 - 60 tháng</v>
      </c>
      <c r="AA272" s="5">
        <v>42391</v>
      </c>
      <c r="AB272" s="4" t="s">
        <v>66</v>
      </c>
      <c r="AC272" s="8">
        <f t="shared" si="86"/>
        <v>42450</v>
      </c>
      <c r="AD272" s="5" t="s">
        <v>53</v>
      </c>
      <c r="AE272" s="4">
        <v>1</v>
      </c>
      <c r="AF272" s="7" t="str">
        <f t="shared" si="87"/>
        <v>12 tháng</v>
      </c>
      <c r="AG272" s="5">
        <f t="shared" si="88"/>
        <v>42451</v>
      </c>
      <c r="AH272" s="5">
        <f t="shared" si="89"/>
        <v>42815</v>
      </c>
      <c r="AI272" s="9">
        <v>3</v>
      </c>
      <c r="AJ272" s="7" t="str">
        <f t="shared" si="90"/>
        <v>36 tháng</v>
      </c>
      <c r="AK272" s="5">
        <f t="shared" si="78"/>
        <v>42816</v>
      </c>
      <c r="AL272" s="5">
        <f t="shared" si="91"/>
        <v>43911</v>
      </c>
      <c r="AM272" s="5" t="str">
        <f t="shared" si="79"/>
        <v/>
      </c>
      <c r="AN272" s="7" t="str">
        <f t="shared" si="92"/>
        <v>36 tháng</v>
      </c>
      <c r="AO272" s="5"/>
      <c r="AP272" s="7"/>
      <c r="AQ272" s="16"/>
    </row>
    <row r="273" spans="1:43" ht="14.5" x14ac:dyDescent="0.35">
      <c r="A273" s="12">
        <f>IF(E273="","",SUBTOTAL(3,$B$2:B273))</f>
        <v>272</v>
      </c>
      <c r="B273" s="5">
        <v>43555</v>
      </c>
      <c r="C273" s="4" t="s">
        <v>45</v>
      </c>
      <c r="D273" s="4">
        <v>1023</v>
      </c>
      <c r="E273" s="6" t="s">
        <v>111</v>
      </c>
      <c r="F273" s="6" t="s">
        <v>112</v>
      </c>
      <c r="G273" s="7" t="s">
        <v>104</v>
      </c>
      <c r="H273" s="6" t="s">
        <v>105</v>
      </c>
      <c r="I273" s="4">
        <v>28</v>
      </c>
      <c r="J273" s="4">
        <v>7</v>
      </c>
      <c r="K273" s="4">
        <v>1989</v>
      </c>
      <c r="L273" s="6">
        <f t="shared" si="80"/>
        <v>32717</v>
      </c>
      <c r="M273" s="4">
        <f t="shared" si="93"/>
        <v>29</v>
      </c>
      <c r="N273" s="6" t="str">
        <f t="shared" si="81"/>
        <v>&lt;30</v>
      </c>
      <c r="O273" s="4">
        <v>1</v>
      </c>
      <c r="P273" s="6" t="str">
        <f t="shared" si="82"/>
        <v>Nam</v>
      </c>
      <c r="Q273" s="6" t="str">
        <f t="shared" si="83"/>
        <v>Ông</v>
      </c>
      <c r="R273" s="7" t="s">
        <v>50</v>
      </c>
      <c r="S273" s="6" t="s">
        <v>270</v>
      </c>
      <c r="T273" s="6" t="s">
        <v>268</v>
      </c>
      <c r="U273" s="6" t="s">
        <v>269</v>
      </c>
      <c r="V273" s="6" t="str">
        <f t="shared" si="94"/>
        <v>Đại Đồng  -  Tiên Du  -  Bắc Ninh</v>
      </c>
      <c r="W273" s="6" t="s">
        <v>51</v>
      </c>
      <c r="X273" s="6" t="s">
        <v>65</v>
      </c>
      <c r="Y273" s="4">
        <f t="shared" si="84"/>
        <v>38</v>
      </c>
      <c r="Z273" s="7" t="str">
        <f t="shared" si="85"/>
        <v>Từ 36 - 60 tháng</v>
      </c>
      <c r="AA273" s="5">
        <v>42394</v>
      </c>
      <c r="AB273" s="4" t="s">
        <v>66</v>
      </c>
      <c r="AC273" s="8">
        <f t="shared" si="86"/>
        <v>42453</v>
      </c>
      <c r="AD273" s="5" t="s">
        <v>53</v>
      </c>
      <c r="AE273" s="4">
        <v>1</v>
      </c>
      <c r="AF273" s="7" t="str">
        <f t="shared" si="87"/>
        <v>12 tháng</v>
      </c>
      <c r="AG273" s="5">
        <f t="shared" si="88"/>
        <v>42454</v>
      </c>
      <c r="AH273" s="5">
        <f t="shared" si="89"/>
        <v>42818</v>
      </c>
      <c r="AI273" s="9">
        <v>2</v>
      </c>
      <c r="AJ273" s="7" t="str">
        <f t="shared" si="90"/>
        <v>24 tháng</v>
      </c>
      <c r="AK273" s="5">
        <f t="shared" si="78"/>
        <v>42819</v>
      </c>
      <c r="AL273" s="5">
        <f t="shared" si="91"/>
        <v>43548</v>
      </c>
      <c r="AM273" s="5">
        <f t="shared" si="79"/>
        <v>43549</v>
      </c>
      <c r="AN273" s="7" t="str">
        <f t="shared" si="92"/>
        <v>Không xác định</v>
      </c>
      <c r="AO273" s="5"/>
      <c r="AP273" s="7"/>
      <c r="AQ273" s="16"/>
    </row>
    <row r="274" spans="1:43" ht="14.5" x14ac:dyDescent="0.35">
      <c r="A274" s="12">
        <f>IF(E274="","",SUBTOTAL(3,$B$2:B274))</f>
        <v>273</v>
      </c>
      <c r="B274" s="5">
        <v>43555</v>
      </c>
      <c r="C274" s="4" t="s">
        <v>45</v>
      </c>
      <c r="D274" s="4">
        <v>1026</v>
      </c>
      <c r="E274" s="6" t="s">
        <v>113</v>
      </c>
      <c r="F274" s="6" t="s">
        <v>82</v>
      </c>
      <c r="G274" s="7" t="s">
        <v>61</v>
      </c>
      <c r="H274" s="6" t="s">
        <v>62</v>
      </c>
      <c r="I274" s="4">
        <v>12</v>
      </c>
      <c r="J274" s="4">
        <v>8</v>
      </c>
      <c r="K274" s="4">
        <v>1993</v>
      </c>
      <c r="L274" s="6">
        <f t="shared" si="80"/>
        <v>34193</v>
      </c>
      <c r="M274" s="4">
        <f t="shared" si="93"/>
        <v>25</v>
      </c>
      <c r="N274" s="6" t="str">
        <f t="shared" si="81"/>
        <v>&lt;30</v>
      </c>
      <c r="O274" s="4">
        <v>2</v>
      </c>
      <c r="P274" s="6" t="str">
        <f t="shared" si="82"/>
        <v>Nữ</v>
      </c>
      <c r="Q274" s="6" t="str">
        <f t="shared" si="83"/>
        <v>Bà</v>
      </c>
      <c r="R274" s="7" t="s">
        <v>50</v>
      </c>
      <c r="S274" s="6" t="s">
        <v>287</v>
      </c>
      <c r="T274" s="6" t="s">
        <v>268</v>
      </c>
      <c r="U274" s="6" t="s">
        <v>269</v>
      </c>
      <c r="V274" s="6" t="str">
        <f t="shared" si="94"/>
        <v>Phú Lâm  -  Tiên Du  -  Bắc Ninh</v>
      </c>
      <c r="W274" s="6" t="s">
        <v>51</v>
      </c>
      <c r="X274" s="6" t="s">
        <v>65</v>
      </c>
      <c r="Y274" s="4">
        <f t="shared" si="84"/>
        <v>37</v>
      </c>
      <c r="Z274" s="7" t="str">
        <f t="shared" si="85"/>
        <v>Từ 36 - 60 tháng</v>
      </c>
      <c r="AA274" s="5">
        <v>42419</v>
      </c>
      <c r="AB274" s="4" t="s">
        <v>66</v>
      </c>
      <c r="AC274" s="8">
        <f t="shared" si="86"/>
        <v>42478</v>
      </c>
      <c r="AD274" s="5" t="s">
        <v>53</v>
      </c>
      <c r="AE274" s="4">
        <v>1</v>
      </c>
      <c r="AF274" s="7" t="str">
        <f t="shared" si="87"/>
        <v>12 tháng</v>
      </c>
      <c r="AG274" s="5">
        <f t="shared" si="88"/>
        <v>42479</v>
      </c>
      <c r="AH274" s="5">
        <f t="shared" si="89"/>
        <v>42843</v>
      </c>
      <c r="AI274" s="9">
        <v>1</v>
      </c>
      <c r="AJ274" s="7" t="str">
        <f t="shared" si="90"/>
        <v>12 tháng</v>
      </c>
      <c r="AK274" s="5">
        <f t="shared" si="78"/>
        <v>42844</v>
      </c>
      <c r="AL274" s="5">
        <f t="shared" si="91"/>
        <v>43208</v>
      </c>
      <c r="AM274" s="5">
        <f t="shared" si="79"/>
        <v>43209</v>
      </c>
      <c r="AN274" s="7" t="str">
        <f t="shared" si="92"/>
        <v>Không xác định</v>
      </c>
      <c r="AO274" s="5"/>
      <c r="AP274" s="7"/>
      <c r="AQ274" s="16"/>
    </row>
    <row r="275" spans="1:43" ht="14.5" x14ac:dyDescent="0.35">
      <c r="A275" s="12">
        <f>IF(E275="","",SUBTOTAL(3,$B$2:B275))</f>
        <v>274</v>
      </c>
      <c r="B275" s="5">
        <v>43555</v>
      </c>
      <c r="C275" s="4" t="s">
        <v>45</v>
      </c>
      <c r="D275" s="4">
        <v>1028</v>
      </c>
      <c r="E275" s="6" t="s">
        <v>114</v>
      </c>
      <c r="F275" s="6" t="s">
        <v>47</v>
      </c>
      <c r="G275" s="7" t="s">
        <v>48</v>
      </c>
      <c r="H275" s="6" t="s">
        <v>115</v>
      </c>
      <c r="I275" s="4">
        <v>2</v>
      </c>
      <c r="J275" s="4">
        <v>1</v>
      </c>
      <c r="K275" s="4">
        <v>1992</v>
      </c>
      <c r="L275" s="6">
        <f t="shared" si="80"/>
        <v>33605</v>
      </c>
      <c r="M275" s="4">
        <f t="shared" si="93"/>
        <v>27</v>
      </c>
      <c r="N275" s="6" t="str">
        <f t="shared" si="81"/>
        <v>&lt;30</v>
      </c>
      <c r="O275" s="4">
        <v>1</v>
      </c>
      <c r="P275" s="6" t="str">
        <f t="shared" si="82"/>
        <v>Nam</v>
      </c>
      <c r="Q275" s="6" t="str">
        <f t="shared" si="83"/>
        <v>Ông</v>
      </c>
      <c r="R275" s="7" t="s">
        <v>63</v>
      </c>
      <c r="S275" s="6" t="s">
        <v>288</v>
      </c>
      <c r="T275" s="6" t="s">
        <v>289</v>
      </c>
      <c r="U275" s="6" t="s">
        <v>266</v>
      </c>
      <c r="V275" s="6" t="str">
        <f t="shared" si="94"/>
        <v>Yên Thường  -  Gia Lâm  -  Hà Nội</v>
      </c>
      <c r="W275" s="6" t="s">
        <v>51</v>
      </c>
      <c r="X275" s="6" t="s">
        <v>65</v>
      </c>
      <c r="Y275" s="4">
        <f t="shared" si="84"/>
        <v>36</v>
      </c>
      <c r="Z275" s="7" t="str">
        <f t="shared" si="85"/>
        <v>Từ 36 - 60 tháng</v>
      </c>
      <c r="AA275" s="5">
        <v>42441</v>
      </c>
      <c r="AB275" s="4" t="s">
        <v>66</v>
      </c>
      <c r="AC275" s="8">
        <f t="shared" si="86"/>
        <v>42500</v>
      </c>
      <c r="AD275" s="5" t="s">
        <v>53</v>
      </c>
      <c r="AE275" s="4">
        <v>1</v>
      </c>
      <c r="AF275" s="7" t="str">
        <f t="shared" si="87"/>
        <v>12 tháng</v>
      </c>
      <c r="AG275" s="5">
        <f t="shared" si="88"/>
        <v>42501</v>
      </c>
      <c r="AH275" s="5">
        <f t="shared" si="89"/>
        <v>42865</v>
      </c>
      <c r="AI275" s="9">
        <v>1</v>
      </c>
      <c r="AJ275" s="7" t="str">
        <f t="shared" si="90"/>
        <v>12 tháng</v>
      </c>
      <c r="AK275" s="5">
        <f t="shared" si="78"/>
        <v>42866</v>
      </c>
      <c r="AL275" s="5">
        <f t="shared" si="91"/>
        <v>43230</v>
      </c>
      <c r="AM275" s="5">
        <f t="shared" si="79"/>
        <v>43231</v>
      </c>
      <c r="AN275" s="7" t="str">
        <f t="shared" si="92"/>
        <v>Không xác định</v>
      </c>
      <c r="AO275" s="5"/>
      <c r="AP275" s="7"/>
      <c r="AQ275" s="16"/>
    </row>
    <row r="276" spans="1:43" ht="14.5" x14ac:dyDescent="0.35">
      <c r="A276" s="12">
        <f>IF(E276="","",SUBTOTAL(3,$B$2:B276))</f>
        <v>275</v>
      </c>
      <c r="B276" s="5">
        <v>43555</v>
      </c>
      <c r="C276" s="4" t="s">
        <v>45</v>
      </c>
      <c r="D276" s="4">
        <v>1029</v>
      </c>
      <c r="E276" s="6" t="s">
        <v>116</v>
      </c>
      <c r="F276" s="6" t="s">
        <v>47</v>
      </c>
      <c r="G276" s="7" t="s">
        <v>70</v>
      </c>
      <c r="H276" s="6" t="s">
        <v>71</v>
      </c>
      <c r="I276" s="4">
        <v>28</v>
      </c>
      <c r="J276" s="4">
        <v>10</v>
      </c>
      <c r="K276" s="4">
        <v>1993</v>
      </c>
      <c r="L276" s="6">
        <f t="shared" si="80"/>
        <v>34270</v>
      </c>
      <c r="M276" s="4">
        <f t="shared" si="93"/>
        <v>25</v>
      </c>
      <c r="N276" s="6" t="str">
        <f t="shared" si="81"/>
        <v>&lt;30</v>
      </c>
      <c r="O276" s="4">
        <v>2</v>
      </c>
      <c r="P276" s="6" t="str">
        <f t="shared" si="82"/>
        <v>Nữ</v>
      </c>
      <c r="Q276" s="6" t="str">
        <f t="shared" si="83"/>
        <v>Bà</v>
      </c>
      <c r="R276" s="7" t="s">
        <v>72</v>
      </c>
      <c r="S276" s="6" t="s">
        <v>290</v>
      </c>
      <c r="T276" s="6" t="s">
        <v>291</v>
      </c>
      <c r="U276" s="6" t="s">
        <v>292</v>
      </c>
      <c r="V276" s="6" t="str">
        <f t="shared" si="94"/>
        <v>Thụy Ninh  -  Thái Thụy  -  Thái Bình</v>
      </c>
      <c r="W276" s="6" t="s">
        <v>51</v>
      </c>
      <c r="X276" s="6" t="s">
        <v>65</v>
      </c>
      <c r="Y276" s="4">
        <f t="shared" si="84"/>
        <v>35</v>
      </c>
      <c r="Z276" s="7" t="str">
        <f t="shared" si="85"/>
        <v>Từ 24 - 36 tháng</v>
      </c>
      <c r="AA276" s="5">
        <v>42472</v>
      </c>
      <c r="AB276" s="4" t="s">
        <v>117</v>
      </c>
      <c r="AC276" s="8">
        <f t="shared" si="86"/>
        <v>42501</v>
      </c>
      <c r="AD276" s="5" t="s">
        <v>53</v>
      </c>
      <c r="AE276" s="4">
        <v>1</v>
      </c>
      <c r="AF276" s="7" t="str">
        <f t="shared" si="87"/>
        <v>12 tháng</v>
      </c>
      <c r="AG276" s="5">
        <f t="shared" si="88"/>
        <v>42502</v>
      </c>
      <c r="AH276" s="5">
        <f t="shared" si="89"/>
        <v>42866</v>
      </c>
      <c r="AI276" s="9">
        <v>2</v>
      </c>
      <c r="AJ276" s="7" t="str">
        <f t="shared" si="90"/>
        <v>24 tháng</v>
      </c>
      <c r="AK276" s="5">
        <f t="shared" si="78"/>
        <v>42867</v>
      </c>
      <c r="AL276" s="5">
        <f t="shared" si="91"/>
        <v>43596</v>
      </c>
      <c r="AM276" s="5" t="str">
        <f t="shared" si="79"/>
        <v/>
      </c>
      <c r="AN276" s="7" t="str">
        <f t="shared" si="92"/>
        <v>24 tháng</v>
      </c>
      <c r="AO276" s="5"/>
      <c r="AP276" s="7"/>
      <c r="AQ276" s="16"/>
    </row>
    <row r="277" spans="1:43" ht="14.5" x14ac:dyDescent="0.35">
      <c r="A277" s="12">
        <f>IF(E277="","",SUBTOTAL(3,$B$2:B277))</f>
        <v>276</v>
      </c>
      <c r="B277" s="5">
        <v>43555</v>
      </c>
      <c r="C277" s="4" t="s">
        <v>45</v>
      </c>
      <c r="D277" s="4">
        <v>1030</v>
      </c>
      <c r="E277" s="6" t="s">
        <v>118</v>
      </c>
      <c r="F277" s="6" t="s">
        <v>47</v>
      </c>
      <c r="G277" s="7" t="s">
        <v>70</v>
      </c>
      <c r="H277" s="6" t="s">
        <v>99</v>
      </c>
      <c r="I277" s="4">
        <v>26</v>
      </c>
      <c r="J277" s="4">
        <v>11</v>
      </c>
      <c r="K277" s="4">
        <v>1991</v>
      </c>
      <c r="L277" s="6">
        <f t="shared" si="80"/>
        <v>33568</v>
      </c>
      <c r="M277" s="4">
        <f t="shared" si="93"/>
        <v>27</v>
      </c>
      <c r="N277" s="6" t="str">
        <f t="shared" si="81"/>
        <v>&lt;30</v>
      </c>
      <c r="O277" s="4">
        <v>1</v>
      </c>
      <c r="P277" s="6" t="str">
        <f t="shared" si="82"/>
        <v>Nam</v>
      </c>
      <c r="Q277" s="6" t="str">
        <f t="shared" si="83"/>
        <v>Ông</v>
      </c>
      <c r="R277" s="7" t="s">
        <v>63</v>
      </c>
      <c r="S277" s="6" t="s">
        <v>264</v>
      </c>
      <c r="T277" s="6" t="s">
        <v>265</v>
      </c>
      <c r="U277" s="6" t="s">
        <v>266</v>
      </c>
      <c r="V277" s="6" t="str">
        <f t="shared" si="94"/>
        <v>Xuân Thu  -  Sóc Sơn  -  Hà Nội</v>
      </c>
      <c r="W277" s="6" t="s">
        <v>51</v>
      </c>
      <c r="X277" s="6" t="s">
        <v>100</v>
      </c>
      <c r="Y277" s="4">
        <f t="shared" si="84"/>
        <v>35</v>
      </c>
      <c r="Z277" s="7" t="str">
        <f t="shared" si="85"/>
        <v>Từ 24 - 36 tháng</v>
      </c>
      <c r="AA277" s="5">
        <v>42486</v>
      </c>
      <c r="AB277" s="4" t="s">
        <v>66</v>
      </c>
      <c r="AC277" s="8">
        <f t="shared" si="86"/>
        <v>42545</v>
      </c>
      <c r="AD277" s="5" t="s">
        <v>53</v>
      </c>
      <c r="AE277" s="4">
        <v>1</v>
      </c>
      <c r="AF277" s="7" t="str">
        <f t="shared" si="87"/>
        <v>12 tháng</v>
      </c>
      <c r="AG277" s="5">
        <f t="shared" si="88"/>
        <v>42546</v>
      </c>
      <c r="AH277" s="5">
        <f t="shared" si="89"/>
        <v>42910</v>
      </c>
      <c r="AI277" s="9">
        <v>4</v>
      </c>
      <c r="AJ277" s="7" t="str">
        <f t="shared" si="90"/>
        <v>Không xác định</v>
      </c>
      <c r="AK277" s="5">
        <f t="shared" si="78"/>
        <v>42911</v>
      </c>
      <c r="AL277" s="5" t="str">
        <f t="shared" si="91"/>
        <v/>
      </c>
      <c r="AM277" s="5">
        <f t="shared" si="79"/>
        <v>42911</v>
      </c>
      <c r="AN277" s="7" t="str">
        <f t="shared" si="92"/>
        <v>Không xác định</v>
      </c>
      <c r="AO277" s="5"/>
      <c r="AP277" s="7"/>
      <c r="AQ277" s="16"/>
    </row>
    <row r="278" spans="1:43" ht="14.5" x14ac:dyDescent="0.35">
      <c r="A278" s="12">
        <f>IF(E278="","",SUBTOTAL(3,$B$2:B278))</f>
        <v>277</v>
      </c>
      <c r="B278" s="5">
        <v>43555</v>
      </c>
      <c r="C278" s="4" t="s">
        <v>45</v>
      </c>
      <c r="D278" s="4">
        <v>1031</v>
      </c>
      <c r="E278" s="6" t="s">
        <v>119</v>
      </c>
      <c r="F278" s="6" t="s">
        <v>96</v>
      </c>
      <c r="G278" s="7" t="s">
        <v>104</v>
      </c>
      <c r="H278" s="6" t="s">
        <v>83</v>
      </c>
      <c r="I278" s="4">
        <v>26</v>
      </c>
      <c r="J278" s="4">
        <v>1</v>
      </c>
      <c r="K278" s="4">
        <v>1988</v>
      </c>
      <c r="L278" s="6">
        <f t="shared" si="80"/>
        <v>32168</v>
      </c>
      <c r="M278" s="4">
        <f t="shared" si="93"/>
        <v>31</v>
      </c>
      <c r="N278" s="6" t="str">
        <f t="shared" si="81"/>
        <v>30 - 45</v>
      </c>
      <c r="O278" s="4">
        <v>1</v>
      </c>
      <c r="P278" s="6" t="str">
        <f t="shared" si="82"/>
        <v>Nam</v>
      </c>
      <c r="Q278" s="6" t="str">
        <f t="shared" si="83"/>
        <v>Ông</v>
      </c>
      <c r="R278" s="7" t="s">
        <v>72</v>
      </c>
      <c r="S278" s="6" t="s">
        <v>293</v>
      </c>
      <c r="T278" s="6" t="s">
        <v>294</v>
      </c>
      <c r="U278" s="6" t="s">
        <v>263</v>
      </c>
      <c r="V278" s="6" t="str">
        <f t="shared" si="94"/>
        <v>Phúc Ứng  -  Sơn Dương  -  Tuyên Quang</v>
      </c>
      <c r="W278" s="6" t="s">
        <v>51</v>
      </c>
      <c r="X278" s="6" t="s">
        <v>65</v>
      </c>
      <c r="Y278" s="4">
        <f t="shared" si="84"/>
        <v>34</v>
      </c>
      <c r="Z278" s="7" t="str">
        <f t="shared" si="85"/>
        <v>Từ 24 - 36 tháng</v>
      </c>
      <c r="AA278" s="5">
        <v>42500</v>
      </c>
      <c r="AB278" s="4" t="s">
        <v>66</v>
      </c>
      <c r="AC278" s="8">
        <f t="shared" si="86"/>
        <v>42559</v>
      </c>
      <c r="AD278" s="5" t="s">
        <v>53</v>
      </c>
      <c r="AE278" s="4">
        <v>1</v>
      </c>
      <c r="AF278" s="7" t="str">
        <f t="shared" si="87"/>
        <v>12 tháng</v>
      </c>
      <c r="AG278" s="5">
        <f t="shared" si="88"/>
        <v>42560</v>
      </c>
      <c r="AH278" s="5">
        <f t="shared" si="89"/>
        <v>42924</v>
      </c>
      <c r="AI278" s="9">
        <v>2</v>
      </c>
      <c r="AJ278" s="7" t="str">
        <f t="shared" si="90"/>
        <v>24 tháng</v>
      </c>
      <c r="AK278" s="5">
        <f t="shared" si="78"/>
        <v>42925</v>
      </c>
      <c r="AL278" s="5">
        <f t="shared" si="91"/>
        <v>43654</v>
      </c>
      <c r="AM278" s="5" t="str">
        <f t="shared" si="79"/>
        <v/>
      </c>
      <c r="AN278" s="7" t="str">
        <f t="shared" si="92"/>
        <v>24 tháng</v>
      </c>
      <c r="AO278" s="5"/>
      <c r="AP278" s="7"/>
      <c r="AQ278" s="16"/>
    </row>
    <row r="279" spans="1:43" ht="14.5" x14ac:dyDescent="0.35">
      <c r="A279" s="12">
        <f>IF(E279="","",SUBTOTAL(3,$B$2:B279))</f>
        <v>278</v>
      </c>
      <c r="B279" s="5">
        <v>43555</v>
      </c>
      <c r="C279" s="4" t="s">
        <v>45</v>
      </c>
      <c r="D279" s="4">
        <v>1033</v>
      </c>
      <c r="E279" s="6" t="s">
        <v>120</v>
      </c>
      <c r="F279" s="6" t="s">
        <v>96</v>
      </c>
      <c r="G279" s="7" t="s">
        <v>104</v>
      </c>
      <c r="H279" s="6" t="s">
        <v>105</v>
      </c>
      <c r="I279" s="4">
        <v>17</v>
      </c>
      <c r="J279" s="4">
        <v>10</v>
      </c>
      <c r="K279" s="4">
        <v>1995</v>
      </c>
      <c r="L279" s="6">
        <f t="shared" si="80"/>
        <v>34989</v>
      </c>
      <c r="M279" s="4">
        <f t="shared" si="93"/>
        <v>23</v>
      </c>
      <c r="N279" s="6" t="str">
        <f t="shared" si="81"/>
        <v>&lt;30</v>
      </c>
      <c r="O279" s="4">
        <v>2</v>
      </c>
      <c r="P279" s="6" t="str">
        <f t="shared" si="82"/>
        <v>Nữ</v>
      </c>
      <c r="Q279" s="6" t="str">
        <f t="shared" si="83"/>
        <v>Bà</v>
      </c>
      <c r="R279" s="7" t="s">
        <v>72</v>
      </c>
      <c r="S279" s="6" t="s">
        <v>295</v>
      </c>
      <c r="T279" s="6" t="s">
        <v>296</v>
      </c>
      <c r="U279" s="6" t="s">
        <v>269</v>
      </c>
      <c r="V279" s="6" t="str">
        <f t="shared" si="94"/>
        <v>Tân Hồng  -  Tx. Từ Sơn  -  Bắc Ninh</v>
      </c>
      <c r="W279" s="6" t="s">
        <v>51</v>
      </c>
      <c r="X279" s="6" t="s">
        <v>106</v>
      </c>
      <c r="Y279" s="4">
        <f t="shared" si="84"/>
        <v>34</v>
      </c>
      <c r="Z279" s="7" t="str">
        <f t="shared" si="85"/>
        <v>Từ 24 - 36 tháng</v>
      </c>
      <c r="AA279" s="5">
        <v>42510</v>
      </c>
      <c r="AB279" s="4" t="s">
        <v>66</v>
      </c>
      <c r="AC279" s="8">
        <f t="shared" si="86"/>
        <v>42569</v>
      </c>
      <c r="AD279" s="5" t="s">
        <v>53</v>
      </c>
      <c r="AE279" s="4">
        <v>1</v>
      </c>
      <c r="AF279" s="7" t="str">
        <f t="shared" si="87"/>
        <v>12 tháng</v>
      </c>
      <c r="AG279" s="5">
        <f t="shared" si="88"/>
        <v>42570</v>
      </c>
      <c r="AH279" s="5">
        <f t="shared" si="89"/>
        <v>42934</v>
      </c>
      <c r="AI279" s="9">
        <v>2</v>
      </c>
      <c r="AJ279" s="7" t="str">
        <f t="shared" si="90"/>
        <v>24 tháng</v>
      </c>
      <c r="AK279" s="5">
        <f t="shared" si="78"/>
        <v>42935</v>
      </c>
      <c r="AL279" s="5">
        <f t="shared" si="91"/>
        <v>43664</v>
      </c>
      <c r="AM279" s="5" t="str">
        <f t="shared" si="79"/>
        <v/>
      </c>
      <c r="AN279" s="7" t="str">
        <f t="shared" si="92"/>
        <v>24 tháng</v>
      </c>
      <c r="AO279" s="5"/>
      <c r="AP279" s="7"/>
      <c r="AQ279" s="16"/>
    </row>
    <row r="280" spans="1:43" ht="14.5" x14ac:dyDescent="0.35">
      <c r="A280" s="12">
        <f>IF(E280="","",SUBTOTAL(3,$B$2:B280))</f>
        <v>279</v>
      </c>
      <c r="B280" s="5">
        <v>43555</v>
      </c>
      <c r="C280" s="4" t="s">
        <v>45</v>
      </c>
      <c r="D280" s="4">
        <v>1034</v>
      </c>
      <c r="E280" s="6" t="s">
        <v>121</v>
      </c>
      <c r="F280" s="6" t="s">
        <v>96</v>
      </c>
      <c r="G280" s="7" t="s">
        <v>61</v>
      </c>
      <c r="H280" s="6" t="s">
        <v>62</v>
      </c>
      <c r="I280" s="4">
        <v>20</v>
      </c>
      <c r="J280" s="4">
        <v>7</v>
      </c>
      <c r="K280" s="4">
        <v>1989</v>
      </c>
      <c r="L280" s="6">
        <f t="shared" si="80"/>
        <v>32709</v>
      </c>
      <c r="M280" s="4">
        <f t="shared" si="93"/>
        <v>29</v>
      </c>
      <c r="N280" s="6" t="str">
        <f t="shared" si="81"/>
        <v>&lt;30</v>
      </c>
      <c r="O280" s="4">
        <v>1</v>
      </c>
      <c r="P280" s="6" t="str">
        <f t="shared" si="82"/>
        <v>Nam</v>
      </c>
      <c r="Q280" s="6" t="str">
        <f t="shared" si="83"/>
        <v>Ông</v>
      </c>
      <c r="R280" s="7" t="s">
        <v>63</v>
      </c>
      <c r="S280" s="6" t="s">
        <v>297</v>
      </c>
      <c r="T280" s="6" t="s">
        <v>298</v>
      </c>
      <c r="U280" s="6" t="s">
        <v>255</v>
      </c>
      <c r="V280" s="6" t="str">
        <f t="shared" si="94"/>
        <v>Trí Yên  -  Yên Dũng  -  Bắc Giang</v>
      </c>
      <c r="W280" s="6" t="s">
        <v>51</v>
      </c>
      <c r="X280" s="6" t="s">
        <v>65</v>
      </c>
      <c r="Y280" s="4">
        <f t="shared" si="84"/>
        <v>34</v>
      </c>
      <c r="Z280" s="7" t="str">
        <f t="shared" si="85"/>
        <v>Từ 24 - 36 tháng</v>
      </c>
      <c r="AA280" s="5">
        <v>42519</v>
      </c>
      <c r="AB280" s="4" t="s">
        <v>66</v>
      </c>
      <c r="AC280" s="8">
        <f t="shared" si="86"/>
        <v>42578</v>
      </c>
      <c r="AD280" s="5" t="s">
        <v>53</v>
      </c>
      <c r="AE280" s="4">
        <v>1</v>
      </c>
      <c r="AF280" s="7" t="str">
        <f t="shared" si="87"/>
        <v>12 tháng</v>
      </c>
      <c r="AG280" s="5">
        <f t="shared" si="88"/>
        <v>42579</v>
      </c>
      <c r="AH280" s="5">
        <f t="shared" si="89"/>
        <v>42943</v>
      </c>
      <c r="AI280" s="9">
        <v>1</v>
      </c>
      <c r="AJ280" s="7" t="str">
        <f t="shared" si="90"/>
        <v>12 tháng</v>
      </c>
      <c r="AK280" s="5">
        <f t="shared" si="78"/>
        <v>42944</v>
      </c>
      <c r="AL280" s="5">
        <f t="shared" si="91"/>
        <v>43308</v>
      </c>
      <c r="AM280" s="5">
        <f t="shared" si="79"/>
        <v>43309</v>
      </c>
      <c r="AN280" s="7" t="str">
        <f t="shared" si="92"/>
        <v>Không xác định</v>
      </c>
      <c r="AO280" s="5"/>
      <c r="AP280" s="7"/>
      <c r="AQ280" s="16"/>
    </row>
    <row r="281" spans="1:43" ht="14.5" x14ac:dyDescent="0.35">
      <c r="A281" s="12">
        <f>IF(E281="","",SUBTOTAL(3,$B$2:B281))</f>
        <v>280</v>
      </c>
      <c r="B281" s="5">
        <v>43555</v>
      </c>
      <c r="C281" s="4" t="s">
        <v>45</v>
      </c>
      <c r="D281" s="4">
        <v>1035</v>
      </c>
      <c r="E281" s="6" t="s">
        <v>122</v>
      </c>
      <c r="F281" s="6" t="s">
        <v>96</v>
      </c>
      <c r="G281" s="7" t="s">
        <v>61</v>
      </c>
      <c r="H281" s="6" t="s">
        <v>62</v>
      </c>
      <c r="I281" s="4">
        <v>2</v>
      </c>
      <c r="J281" s="4">
        <v>2</v>
      </c>
      <c r="K281" s="4">
        <v>1994</v>
      </c>
      <c r="L281" s="6">
        <f t="shared" si="80"/>
        <v>34367</v>
      </c>
      <c r="M281" s="4">
        <f t="shared" si="93"/>
        <v>25</v>
      </c>
      <c r="N281" s="6" t="str">
        <f t="shared" si="81"/>
        <v>&lt;30</v>
      </c>
      <c r="O281" s="4">
        <v>2</v>
      </c>
      <c r="P281" s="6" t="str">
        <f t="shared" si="82"/>
        <v>Nữ</v>
      </c>
      <c r="Q281" s="6" t="str">
        <f t="shared" si="83"/>
        <v>Bà</v>
      </c>
      <c r="R281" s="7" t="s">
        <v>50</v>
      </c>
      <c r="S281" s="6" t="s">
        <v>299</v>
      </c>
      <c r="T281" s="6" t="s">
        <v>300</v>
      </c>
      <c r="U281" s="6" t="s">
        <v>301</v>
      </c>
      <c r="V281" s="6" t="str">
        <f t="shared" si="94"/>
        <v>Thành Công  -  Khoái Châu  -  Hưng Yên</v>
      </c>
      <c r="W281" s="6" t="s">
        <v>51</v>
      </c>
      <c r="X281" s="6" t="s">
        <v>65</v>
      </c>
      <c r="Y281" s="4">
        <f t="shared" si="84"/>
        <v>33</v>
      </c>
      <c r="Z281" s="7" t="str">
        <f t="shared" si="85"/>
        <v>Từ 24 - 36 tháng</v>
      </c>
      <c r="AA281" s="5">
        <v>42524</v>
      </c>
      <c r="AB281" s="4" t="s">
        <v>66</v>
      </c>
      <c r="AC281" s="8">
        <f t="shared" si="86"/>
        <v>42583</v>
      </c>
      <c r="AD281" s="5" t="s">
        <v>53</v>
      </c>
      <c r="AE281" s="4">
        <v>1</v>
      </c>
      <c r="AF281" s="7" t="str">
        <f t="shared" si="87"/>
        <v>12 tháng</v>
      </c>
      <c r="AG281" s="5">
        <f t="shared" si="88"/>
        <v>42584</v>
      </c>
      <c r="AH281" s="5">
        <f t="shared" si="89"/>
        <v>42948</v>
      </c>
      <c r="AI281" s="9">
        <v>1</v>
      </c>
      <c r="AJ281" s="7" t="str">
        <f t="shared" si="90"/>
        <v>12 tháng</v>
      </c>
      <c r="AK281" s="5">
        <f t="shared" si="78"/>
        <v>42949</v>
      </c>
      <c r="AL281" s="5">
        <f t="shared" si="91"/>
        <v>43313</v>
      </c>
      <c r="AM281" s="5">
        <f t="shared" si="79"/>
        <v>43314</v>
      </c>
      <c r="AN281" s="7" t="str">
        <f t="shared" si="92"/>
        <v>Không xác định</v>
      </c>
      <c r="AO281" s="5"/>
      <c r="AP281" s="7"/>
      <c r="AQ281" s="16"/>
    </row>
    <row r="282" spans="1:43" ht="14.5" x14ac:dyDescent="0.35">
      <c r="A282" s="12">
        <f>IF(E282="","",SUBTOTAL(3,$B$2:B282))</f>
        <v>281</v>
      </c>
      <c r="B282" s="5">
        <v>43555</v>
      </c>
      <c r="C282" s="4" t="s">
        <v>45</v>
      </c>
      <c r="D282" s="4">
        <v>1036</v>
      </c>
      <c r="E282" s="6" t="s">
        <v>123</v>
      </c>
      <c r="F282" s="6" t="s">
        <v>96</v>
      </c>
      <c r="G282" s="7" t="s">
        <v>98</v>
      </c>
      <c r="H282" s="6" t="s">
        <v>99</v>
      </c>
      <c r="I282" s="4">
        <v>4</v>
      </c>
      <c r="J282" s="4">
        <v>3</v>
      </c>
      <c r="K282" s="4">
        <v>1992</v>
      </c>
      <c r="L282" s="6">
        <f t="shared" si="80"/>
        <v>33667</v>
      </c>
      <c r="M282" s="4">
        <f t="shared" si="93"/>
        <v>27</v>
      </c>
      <c r="N282" s="6" t="str">
        <f t="shared" si="81"/>
        <v>&lt;30</v>
      </c>
      <c r="O282" s="4">
        <v>1</v>
      </c>
      <c r="P282" s="6" t="str">
        <f t="shared" si="82"/>
        <v>Nam</v>
      </c>
      <c r="Q282" s="6" t="str">
        <f t="shared" si="83"/>
        <v>Ông</v>
      </c>
      <c r="R282" s="7" t="s">
        <v>50</v>
      </c>
      <c r="S282" s="6" t="s">
        <v>302</v>
      </c>
      <c r="T282" s="6" t="s">
        <v>303</v>
      </c>
      <c r="U282" s="6" t="s">
        <v>304</v>
      </c>
      <c r="V282" s="6" t="str">
        <f t="shared" si="94"/>
        <v>Đông Xuyên  -  Ninh Giang  -  Hải Dương</v>
      </c>
      <c r="W282" s="6" t="s">
        <v>51</v>
      </c>
      <c r="X282" s="6" t="s">
        <v>100</v>
      </c>
      <c r="Y282" s="4">
        <f t="shared" si="84"/>
        <v>33</v>
      </c>
      <c r="Z282" s="7" t="str">
        <f t="shared" si="85"/>
        <v>Từ 24 - 36 tháng</v>
      </c>
      <c r="AA282" s="5">
        <v>42531</v>
      </c>
      <c r="AB282" s="4" t="s">
        <v>66</v>
      </c>
      <c r="AC282" s="8">
        <f t="shared" si="86"/>
        <v>42590</v>
      </c>
      <c r="AD282" s="5" t="s">
        <v>53</v>
      </c>
      <c r="AE282" s="4">
        <v>1</v>
      </c>
      <c r="AF282" s="7" t="str">
        <f t="shared" si="87"/>
        <v>12 tháng</v>
      </c>
      <c r="AG282" s="5">
        <f t="shared" si="88"/>
        <v>42591</v>
      </c>
      <c r="AH282" s="5">
        <f t="shared" si="89"/>
        <v>42955</v>
      </c>
      <c r="AI282" s="9">
        <v>2</v>
      </c>
      <c r="AJ282" s="7" t="str">
        <f t="shared" si="90"/>
        <v>24 tháng</v>
      </c>
      <c r="AK282" s="5">
        <f t="shared" si="78"/>
        <v>42956</v>
      </c>
      <c r="AL282" s="5">
        <f t="shared" si="91"/>
        <v>43685</v>
      </c>
      <c r="AM282" s="5" t="str">
        <f t="shared" si="79"/>
        <v/>
      </c>
      <c r="AN282" s="7" t="str">
        <f t="shared" si="92"/>
        <v>24 tháng</v>
      </c>
      <c r="AO282" s="5"/>
      <c r="AP282" s="7"/>
      <c r="AQ282" s="16"/>
    </row>
    <row r="283" spans="1:43" ht="14.5" x14ac:dyDescent="0.35">
      <c r="A283" s="12">
        <f>IF(E283="","",SUBTOTAL(3,$B$2:B283))</f>
        <v>282</v>
      </c>
      <c r="B283" s="5">
        <v>43555</v>
      </c>
      <c r="C283" s="4" t="s">
        <v>45</v>
      </c>
      <c r="D283" s="4">
        <v>1037</v>
      </c>
      <c r="E283" s="6" t="s">
        <v>124</v>
      </c>
      <c r="F283" s="6" t="s">
        <v>96</v>
      </c>
      <c r="G283" s="7" t="s">
        <v>98</v>
      </c>
      <c r="H283" s="6" t="s">
        <v>110</v>
      </c>
      <c r="I283" s="4">
        <v>3</v>
      </c>
      <c r="J283" s="4">
        <v>3</v>
      </c>
      <c r="K283" s="4">
        <v>1985</v>
      </c>
      <c r="L283" s="6">
        <f t="shared" si="80"/>
        <v>31109</v>
      </c>
      <c r="M283" s="4">
        <f t="shared" si="93"/>
        <v>34</v>
      </c>
      <c r="N283" s="6" t="str">
        <f t="shared" si="81"/>
        <v>30 - 45</v>
      </c>
      <c r="O283" s="4">
        <v>1</v>
      </c>
      <c r="P283" s="6" t="str">
        <f t="shared" si="82"/>
        <v>Nam</v>
      </c>
      <c r="Q283" s="6" t="str">
        <f t="shared" si="83"/>
        <v>Ông</v>
      </c>
      <c r="R283" s="7" t="s">
        <v>50</v>
      </c>
      <c r="S283" s="6" t="s">
        <v>305</v>
      </c>
      <c r="T283" s="6" t="s">
        <v>265</v>
      </c>
      <c r="U283" s="6" t="s">
        <v>266</v>
      </c>
      <c r="V283" s="6" t="str">
        <f t="shared" si="94"/>
        <v>Đông Xuân  -  Sóc Sơn  -  Hà Nội</v>
      </c>
      <c r="W283" s="6" t="s">
        <v>51</v>
      </c>
      <c r="X283" s="6" t="s">
        <v>100</v>
      </c>
      <c r="Y283" s="4">
        <f t="shared" si="84"/>
        <v>33</v>
      </c>
      <c r="Z283" s="7" t="str">
        <f t="shared" si="85"/>
        <v>Từ 24 - 36 tháng</v>
      </c>
      <c r="AA283" s="5">
        <v>42540</v>
      </c>
      <c r="AB283" s="4" t="s">
        <v>66</v>
      </c>
      <c r="AC283" s="8">
        <f t="shared" si="86"/>
        <v>42599</v>
      </c>
      <c r="AD283" s="5" t="s">
        <v>53</v>
      </c>
      <c r="AE283" s="4">
        <v>1</v>
      </c>
      <c r="AF283" s="7" t="str">
        <f t="shared" si="87"/>
        <v>12 tháng</v>
      </c>
      <c r="AG283" s="5">
        <f t="shared" si="88"/>
        <v>42600</v>
      </c>
      <c r="AH283" s="5">
        <f t="shared" si="89"/>
        <v>42964</v>
      </c>
      <c r="AI283" s="9">
        <v>1</v>
      </c>
      <c r="AJ283" s="7" t="str">
        <f t="shared" si="90"/>
        <v>12 tháng</v>
      </c>
      <c r="AK283" s="5">
        <f t="shared" si="78"/>
        <v>42965</v>
      </c>
      <c r="AL283" s="5">
        <f t="shared" si="91"/>
        <v>43329</v>
      </c>
      <c r="AM283" s="5">
        <f t="shared" si="79"/>
        <v>43330</v>
      </c>
      <c r="AN283" s="7" t="str">
        <f t="shared" si="92"/>
        <v>Không xác định</v>
      </c>
      <c r="AO283" s="5"/>
      <c r="AP283" s="7"/>
      <c r="AQ283" s="16"/>
    </row>
    <row r="284" spans="1:43" ht="14.5" x14ac:dyDescent="0.35">
      <c r="A284" s="12">
        <f>IF(E284="","",SUBTOTAL(3,$B$2:B284))</f>
        <v>283</v>
      </c>
      <c r="B284" s="5">
        <v>43555</v>
      </c>
      <c r="C284" s="4" t="s">
        <v>45</v>
      </c>
      <c r="D284" s="4">
        <v>1038</v>
      </c>
      <c r="E284" s="6" t="s">
        <v>60</v>
      </c>
      <c r="F284" s="6" t="s">
        <v>112</v>
      </c>
      <c r="G284" s="7" t="s">
        <v>61</v>
      </c>
      <c r="H284" s="6" t="s">
        <v>62</v>
      </c>
      <c r="I284" s="4">
        <v>15</v>
      </c>
      <c r="J284" s="4">
        <v>2</v>
      </c>
      <c r="K284" s="4">
        <v>1983</v>
      </c>
      <c r="L284" s="6">
        <f t="shared" si="80"/>
        <v>30362</v>
      </c>
      <c r="M284" s="4">
        <f t="shared" si="93"/>
        <v>36</v>
      </c>
      <c r="N284" s="6" t="str">
        <f t="shared" si="81"/>
        <v>30 - 45</v>
      </c>
      <c r="O284" s="4">
        <v>2</v>
      </c>
      <c r="P284" s="6" t="str">
        <f t="shared" si="82"/>
        <v>Nữ</v>
      </c>
      <c r="Q284" s="6" t="str">
        <f t="shared" si="83"/>
        <v>Bà</v>
      </c>
      <c r="R284" s="7" t="s">
        <v>50</v>
      </c>
      <c r="S284" s="6" t="s">
        <v>306</v>
      </c>
      <c r="T284" s="6" t="s">
        <v>307</v>
      </c>
      <c r="U284" s="6" t="s">
        <v>269</v>
      </c>
      <c r="V284" s="6" t="str">
        <f t="shared" si="94"/>
        <v>Tam Giang  -  Yên Phong  -  Bắc Ninh</v>
      </c>
      <c r="W284" s="6" t="s">
        <v>51</v>
      </c>
      <c r="X284" s="6" t="s">
        <v>65</v>
      </c>
      <c r="Y284" s="4">
        <f t="shared" si="84"/>
        <v>33</v>
      </c>
      <c r="Z284" s="7" t="str">
        <f t="shared" si="85"/>
        <v>Từ 24 - 36 tháng</v>
      </c>
      <c r="AA284" s="5">
        <v>42540</v>
      </c>
      <c r="AB284" s="4" t="s">
        <v>66</v>
      </c>
      <c r="AC284" s="8">
        <f t="shared" si="86"/>
        <v>42599</v>
      </c>
      <c r="AD284" s="5" t="s">
        <v>53</v>
      </c>
      <c r="AE284" s="4">
        <v>1</v>
      </c>
      <c r="AF284" s="7" t="str">
        <f t="shared" si="87"/>
        <v>12 tháng</v>
      </c>
      <c r="AG284" s="5">
        <f t="shared" si="88"/>
        <v>42600</v>
      </c>
      <c r="AH284" s="5">
        <f t="shared" si="89"/>
        <v>42964</v>
      </c>
      <c r="AI284" s="9">
        <v>4</v>
      </c>
      <c r="AJ284" s="7" t="str">
        <f t="shared" si="90"/>
        <v>Không xác định</v>
      </c>
      <c r="AK284" s="5">
        <f t="shared" si="78"/>
        <v>42965</v>
      </c>
      <c r="AL284" s="5" t="str">
        <f t="shared" si="91"/>
        <v/>
      </c>
      <c r="AM284" s="5">
        <f t="shared" si="79"/>
        <v>42965</v>
      </c>
      <c r="AN284" s="7" t="str">
        <f t="shared" si="92"/>
        <v>Không xác định</v>
      </c>
      <c r="AO284" s="5"/>
      <c r="AP284" s="7"/>
      <c r="AQ284" s="16"/>
    </row>
    <row r="285" spans="1:43" ht="14.5" x14ac:dyDescent="0.35">
      <c r="A285" s="12">
        <f>IF(E285="","",SUBTOTAL(3,$B$2:B285))</f>
        <v>284</v>
      </c>
      <c r="B285" s="5">
        <v>43555</v>
      </c>
      <c r="C285" s="4" t="s">
        <v>45</v>
      </c>
      <c r="D285" s="4">
        <v>1039</v>
      </c>
      <c r="E285" s="6" t="s">
        <v>125</v>
      </c>
      <c r="F285" s="6" t="s">
        <v>112</v>
      </c>
      <c r="G285" s="7" t="s">
        <v>104</v>
      </c>
      <c r="H285" s="6" t="s">
        <v>126</v>
      </c>
      <c r="I285" s="4">
        <v>8</v>
      </c>
      <c r="J285" s="4">
        <v>10</v>
      </c>
      <c r="K285" s="4">
        <v>1991</v>
      </c>
      <c r="L285" s="6">
        <f t="shared" si="80"/>
        <v>33519</v>
      </c>
      <c r="M285" s="4">
        <f t="shared" si="93"/>
        <v>27</v>
      </c>
      <c r="N285" s="6" t="str">
        <f t="shared" si="81"/>
        <v>&lt;30</v>
      </c>
      <c r="O285" s="4">
        <v>1</v>
      </c>
      <c r="P285" s="6" t="str">
        <f t="shared" si="82"/>
        <v>Nam</v>
      </c>
      <c r="Q285" s="6" t="str">
        <f t="shared" si="83"/>
        <v>Ông</v>
      </c>
      <c r="R285" s="7" t="s">
        <v>50</v>
      </c>
      <c r="S285" s="6" t="s">
        <v>308</v>
      </c>
      <c r="T285" s="6" t="s">
        <v>254</v>
      </c>
      <c r="U285" s="6" t="s">
        <v>255</v>
      </c>
      <c r="V285" s="6" t="str">
        <f t="shared" si="94"/>
        <v>Hòa Sơn  -  Hiệp Hòa  -  Bắc Giang</v>
      </c>
      <c r="W285" s="6" t="s">
        <v>51</v>
      </c>
      <c r="X285" s="6" t="s">
        <v>52</v>
      </c>
      <c r="Y285" s="4">
        <f t="shared" si="84"/>
        <v>33</v>
      </c>
      <c r="Z285" s="7" t="str">
        <f t="shared" si="85"/>
        <v>Từ 24 - 36 tháng</v>
      </c>
      <c r="AA285" s="5">
        <v>42546</v>
      </c>
      <c r="AB285" s="4" t="s">
        <v>66</v>
      </c>
      <c r="AC285" s="8">
        <f t="shared" si="86"/>
        <v>42605</v>
      </c>
      <c r="AD285" s="5" t="s">
        <v>53</v>
      </c>
      <c r="AE285" s="4">
        <v>1</v>
      </c>
      <c r="AF285" s="7" t="str">
        <f t="shared" si="87"/>
        <v>12 tháng</v>
      </c>
      <c r="AG285" s="5">
        <f t="shared" si="88"/>
        <v>42606</v>
      </c>
      <c r="AH285" s="5">
        <f t="shared" si="89"/>
        <v>42970</v>
      </c>
      <c r="AI285" s="9">
        <v>4</v>
      </c>
      <c r="AJ285" s="7" t="str">
        <f t="shared" si="90"/>
        <v>Không xác định</v>
      </c>
      <c r="AK285" s="5">
        <f t="shared" si="78"/>
        <v>42971</v>
      </c>
      <c r="AL285" s="5" t="str">
        <f t="shared" si="91"/>
        <v/>
      </c>
      <c r="AM285" s="5">
        <f t="shared" si="79"/>
        <v>42971</v>
      </c>
      <c r="AN285" s="7" t="str">
        <f t="shared" si="92"/>
        <v>Không xác định</v>
      </c>
      <c r="AO285" s="5"/>
      <c r="AP285" s="7"/>
      <c r="AQ285" s="16"/>
    </row>
    <row r="286" spans="1:43" ht="14.5" x14ac:dyDescent="0.35">
      <c r="A286" s="12">
        <f>IF(E286="","",SUBTOTAL(3,$B$2:B286))</f>
        <v>285</v>
      </c>
      <c r="B286" s="5">
        <v>43555</v>
      </c>
      <c r="C286" s="4" t="s">
        <v>45</v>
      </c>
      <c r="D286" s="4">
        <v>1040</v>
      </c>
      <c r="E286" s="6" t="s">
        <v>69</v>
      </c>
      <c r="F286" s="6" t="s">
        <v>112</v>
      </c>
      <c r="G286" s="7" t="s">
        <v>98</v>
      </c>
      <c r="H286" s="6" t="s">
        <v>99</v>
      </c>
      <c r="I286" s="4">
        <v>12</v>
      </c>
      <c r="J286" s="4">
        <v>7</v>
      </c>
      <c r="K286" s="4">
        <v>1990</v>
      </c>
      <c r="L286" s="6">
        <f t="shared" si="80"/>
        <v>33066</v>
      </c>
      <c r="M286" s="4">
        <f t="shared" si="93"/>
        <v>28</v>
      </c>
      <c r="N286" s="6" t="str">
        <f t="shared" si="81"/>
        <v>&lt;30</v>
      </c>
      <c r="O286" s="4">
        <v>2</v>
      </c>
      <c r="P286" s="6" t="str">
        <f t="shared" si="82"/>
        <v>Nữ</v>
      </c>
      <c r="Q286" s="6" t="str">
        <f t="shared" si="83"/>
        <v>Bà</v>
      </c>
      <c r="R286" s="7" t="s">
        <v>50</v>
      </c>
      <c r="S286" s="6" t="s">
        <v>309</v>
      </c>
      <c r="T286" s="6" t="s">
        <v>310</v>
      </c>
      <c r="U286" s="6" t="s">
        <v>255</v>
      </c>
      <c r="V286" s="6" t="str">
        <f t="shared" si="94"/>
        <v>Hương Lạc  -  Lạng Giang  -  Bắc Giang</v>
      </c>
      <c r="W286" s="6" t="s">
        <v>51</v>
      </c>
      <c r="X286" s="6" t="s">
        <v>100</v>
      </c>
      <c r="Y286" s="4">
        <f t="shared" si="84"/>
        <v>33</v>
      </c>
      <c r="Z286" s="7" t="str">
        <f t="shared" si="85"/>
        <v>Từ 24 - 36 tháng</v>
      </c>
      <c r="AA286" s="5">
        <v>42547</v>
      </c>
      <c r="AB286" s="4" t="s">
        <v>66</v>
      </c>
      <c r="AC286" s="8">
        <f t="shared" si="86"/>
        <v>42606</v>
      </c>
      <c r="AD286" s="5" t="s">
        <v>53</v>
      </c>
      <c r="AE286" s="4">
        <v>1</v>
      </c>
      <c r="AF286" s="7" t="str">
        <f t="shared" si="87"/>
        <v>12 tháng</v>
      </c>
      <c r="AG286" s="5">
        <f t="shared" si="88"/>
        <v>42607</v>
      </c>
      <c r="AH286" s="5">
        <f t="shared" si="89"/>
        <v>42971</v>
      </c>
      <c r="AI286" s="9">
        <v>2</v>
      </c>
      <c r="AJ286" s="7" t="str">
        <f t="shared" si="90"/>
        <v>24 tháng</v>
      </c>
      <c r="AK286" s="5">
        <f t="shared" si="78"/>
        <v>42972</v>
      </c>
      <c r="AL286" s="5">
        <f t="shared" si="91"/>
        <v>43701</v>
      </c>
      <c r="AM286" s="5" t="str">
        <f t="shared" si="79"/>
        <v/>
      </c>
      <c r="AN286" s="7" t="str">
        <f t="shared" si="92"/>
        <v>24 tháng</v>
      </c>
      <c r="AO286" s="5"/>
      <c r="AP286" s="7"/>
      <c r="AQ286" s="16"/>
    </row>
    <row r="287" spans="1:43" ht="14.5" x14ac:dyDescent="0.35">
      <c r="A287" s="12">
        <f>IF(E287="","",SUBTOTAL(3,$B$2:B287))</f>
        <v>286</v>
      </c>
      <c r="B287" s="5">
        <v>43555</v>
      </c>
      <c r="C287" s="4" t="s">
        <v>45</v>
      </c>
      <c r="D287" s="4">
        <v>1041</v>
      </c>
      <c r="E287" s="6" t="s">
        <v>127</v>
      </c>
      <c r="F287" s="6" t="s">
        <v>112</v>
      </c>
      <c r="G287" s="7" t="s">
        <v>98</v>
      </c>
      <c r="H287" s="6" t="s">
        <v>110</v>
      </c>
      <c r="I287" s="4">
        <v>4</v>
      </c>
      <c r="J287" s="4">
        <v>10</v>
      </c>
      <c r="K287" s="4">
        <v>1988</v>
      </c>
      <c r="L287" s="6">
        <f t="shared" si="80"/>
        <v>32420</v>
      </c>
      <c r="M287" s="4">
        <f t="shared" si="93"/>
        <v>30</v>
      </c>
      <c r="N287" s="6" t="str">
        <f t="shared" si="81"/>
        <v>30 - 45</v>
      </c>
      <c r="O287" s="4">
        <v>1</v>
      </c>
      <c r="P287" s="6" t="str">
        <f t="shared" si="82"/>
        <v>Nam</v>
      </c>
      <c r="Q287" s="6" t="str">
        <f t="shared" si="83"/>
        <v>Ông</v>
      </c>
      <c r="R287" s="7" t="s">
        <v>50</v>
      </c>
      <c r="S287" s="6" t="s">
        <v>311</v>
      </c>
      <c r="T287" s="6" t="s">
        <v>274</v>
      </c>
      <c r="U287" s="6" t="s">
        <v>266</v>
      </c>
      <c r="V287" s="6" t="str">
        <f t="shared" si="94"/>
        <v>Cổ Loa  -  Đông Anh  -  Hà Nội</v>
      </c>
      <c r="W287" s="6" t="s">
        <v>51</v>
      </c>
      <c r="X287" s="6" t="s">
        <v>100</v>
      </c>
      <c r="Y287" s="4">
        <f t="shared" si="84"/>
        <v>32</v>
      </c>
      <c r="Z287" s="7" t="str">
        <f t="shared" si="85"/>
        <v>Từ 24 - 36 tháng</v>
      </c>
      <c r="AA287" s="5">
        <v>42553</v>
      </c>
      <c r="AB287" s="4" t="s">
        <v>66</v>
      </c>
      <c r="AC287" s="8">
        <f t="shared" si="86"/>
        <v>42612</v>
      </c>
      <c r="AD287" s="5" t="s">
        <v>53</v>
      </c>
      <c r="AE287" s="4">
        <v>1</v>
      </c>
      <c r="AF287" s="7" t="str">
        <f t="shared" si="87"/>
        <v>12 tháng</v>
      </c>
      <c r="AG287" s="5">
        <f t="shared" si="88"/>
        <v>42613</v>
      </c>
      <c r="AH287" s="5">
        <f t="shared" si="89"/>
        <v>42977</v>
      </c>
      <c r="AI287" s="9">
        <v>2</v>
      </c>
      <c r="AJ287" s="7" t="str">
        <f t="shared" si="90"/>
        <v>24 tháng</v>
      </c>
      <c r="AK287" s="5">
        <f t="shared" si="78"/>
        <v>42978</v>
      </c>
      <c r="AL287" s="5">
        <f t="shared" si="91"/>
        <v>43707</v>
      </c>
      <c r="AM287" s="5" t="str">
        <f t="shared" si="79"/>
        <v/>
      </c>
      <c r="AN287" s="7" t="str">
        <f t="shared" si="92"/>
        <v>24 tháng</v>
      </c>
      <c r="AO287" s="5"/>
      <c r="AP287" s="7"/>
      <c r="AQ287" s="16"/>
    </row>
    <row r="288" spans="1:43" ht="14.5" x14ac:dyDescent="0.35">
      <c r="A288" s="12">
        <f>IF(E288="","",SUBTOTAL(3,$B$2:B288))</f>
        <v>287</v>
      </c>
      <c r="B288" s="5">
        <v>43555</v>
      </c>
      <c r="C288" s="4" t="s">
        <v>45</v>
      </c>
      <c r="D288" s="4">
        <v>1042</v>
      </c>
      <c r="E288" s="6" t="s">
        <v>128</v>
      </c>
      <c r="F288" s="6" t="s">
        <v>112</v>
      </c>
      <c r="G288" s="7" t="s">
        <v>104</v>
      </c>
      <c r="H288" s="6" t="s">
        <v>105</v>
      </c>
      <c r="I288" s="4">
        <v>5</v>
      </c>
      <c r="J288" s="4">
        <v>9</v>
      </c>
      <c r="K288" s="4">
        <v>1996</v>
      </c>
      <c r="L288" s="6">
        <f t="shared" si="80"/>
        <v>35313</v>
      </c>
      <c r="M288" s="4">
        <f t="shared" si="93"/>
        <v>22</v>
      </c>
      <c r="N288" s="6" t="str">
        <f t="shared" si="81"/>
        <v>&lt;30</v>
      </c>
      <c r="O288" s="4">
        <v>1</v>
      </c>
      <c r="P288" s="6" t="str">
        <f t="shared" si="82"/>
        <v>Nam</v>
      </c>
      <c r="Q288" s="6" t="str">
        <f t="shared" si="83"/>
        <v>Ông</v>
      </c>
      <c r="R288" s="7" t="s">
        <v>50</v>
      </c>
      <c r="S288" s="6" t="s">
        <v>312</v>
      </c>
      <c r="T288" s="6" t="s">
        <v>268</v>
      </c>
      <c r="U288" s="6" t="s">
        <v>269</v>
      </c>
      <c r="V288" s="6" t="str">
        <f t="shared" si="94"/>
        <v>Phật Tích  -  Tiên Du  -  Bắc Ninh</v>
      </c>
      <c r="W288" s="6" t="s">
        <v>51</v>
      </c>
      <c r="X288" s="6" t="s">
        <v>106</v>
      </c>
      <c r="Y288" s="4">
        <f t="shared" si="84"/>
        <v>32</v>
      </c>
      <c r="Z288" s="7" t="str">
        <f t="shared" si="85"/>
        <v>Từ 24 - 36 tháng</v>
      </c>
      <c r="AA288" s="5">
        <v>42555</v>
      </c>
      <c r="AB288" s="4" t="s">
        <v>66</v>
      </c>
      <c r="AC288" s="8">
        <f t="shared" si="86"/>
        <v>42614</v>
      </c>
      <c r="AD288" s="5" t="s">
        <v>53</v>
      </c>
      <c r="AE288" s="4">
        <v>1</v>
      </c>
      <c r="AF288" s="7" t="str">
        <f t="shared" si="87"/>
        <v>12 tháng</v>
      </c>
      <c r="AG288" s="5">
        <f t="shared" si="88"/>
        <v>42615</v>
      </c>
      <c r="AH288" s="5">
        <f t="shared" si="89"/>
        <v>42979</v>
      </c>
      <c r="AI288" s="9">
        <v>1</v>
      </c>
      <c r="AJ288" s="7" t="str">
        <f t="shared" si="90"/>
        <v>12 tháng</v>
      </c>
      <c r="AK288" s="5">
        <f t="shared" si="78"/>
        <v>42980</v>
      </c>
      <c r="AL288" s="5">
        <f t="shared" si="91"/>
        <v>43344</v>
      </c>
      <c r="AM288" s="5">
        <f t="shared" si="79"/>
        <v>43345</v>
      </c>
      <c r="AN288" s="7" t="str">
        <f t="shared" si="92"/>
        <v>Không xác định</v>
      </c>
      <c r="AO288" s="5"/>
      <c r="AP288" s="7"/>
      <c r="AQ288" s="16"/>
    </row>
    <row r="289" spans="1:43" ht="14.5" x14ac:dyDescent="0.35">
      <c r="A289" s="12">
        <f>IF(E289="","",SUBTOTAL(3,$B$2:B289))</f>
        <v>288</v>
      </c>
      <c r="B289" s="5">
        <v>43555</v>
      </c>
      <c r="C289" s="4" t="s">
        <v>45</v>
      </c>
      <c r="D289" s="4">
        <v>1044</v>
      </c>
      <c r="E289" s="6" t="s">
        <v>129</v>
      </c>
      <c r="F289" s="6" t="s">
        <v>82</v>
      </c>
      <c r="G289" s="7" t="s">
        <v>104</v>
      </c>
      <c r="H289" s="6" t="s">
        <v>105</v>
      </c>
      <c r="I289" s="4">
        <v>22</v>
      </c>
      <c r="J289" s="4">
        <v>2</v>
      </c>
      <c r="K289" s="4">
        <v>1990</v>
      </c>
      <c r="L289" s="6">
        <f t="shared" si="80"/>
        <v>32926</v>
      </c>
      <c r="M289" s="4">
        <f t="shared" si="93"/>
        <v>29</v>
      </c>
      <c r="N289" s="6" t="str">
        <f t="shared" si="81"/>
        <v>&lt;30</v>
      </c>
      <c r="O289" s="4">
        <v>1</v>
      </c>
      <c r="P289" s="6" t="str">
        <f t="shared" si="82"/>
        <v>Nam</v>
      </c>
      <c r="Q289" s="6" t="str">
        <f t="shared" si="83"/>
        <v>Ông</v>
      </c>
      <c r="R289" s="7" t="s">
        <v>50</v>
      </c>
      <c r="S289" s="6" t="s">
        <v>305</v>
      </c>
      <c r="T289" s="6" t="s">
        <v>265</v>
      </c>
      <c r="U289" s="6" t="s">
        <v>266</v>
      </c>
      <c r="V289" s="6" t="str">
        <f t="shared" si="94"/>
        <v>Đông Xuân  -  Sóc Sơn  -  Hà Nội</v>
      </c>
      <c r="W289" s="6" t="s">
        <v>51</v>
      </c>
      <c r="X289" s="6" t="s">
        <v>65</v>
      </c>
      <c r="Y289" s="4">
        <f t="shared" si="84"/>
        <v>32</v>
      </c>
      <c r="Z289" s="7" t="str">
        <f t="shared" si="85"/>
        <v>Từ 24 - 36 tháng</v>
      </c>
      <c r="AA289" s="5">
        <v>42559</v>
      </c>
      <c r="AB289" s="4" t="s">
        <v>66</v>
      </c>
      <c r="AC289" s="8">
        <f t="shared" si="86"/>
        <v>42618</v>
      </c>
      <c r="AD289" s="5" t="s">
        <v>53</v>
      </c>
      <c r="AE289" s="4">
        <v>1</v>
      </c>
      <c r="AF289" s="7" t="str">
        <f t="shared" si="87"/>
        <v>12 tháng</v>
      </c>
      <c r="AG289" s="5">
        <f t="shared" si="88"/>
        <v>42619</v>
      </c>
      <c r="AH289" s="5">
        <f t="shared" si="89"/>
        <v>42983</v>
      </c>
      <c r="AI289" s="9">
        <v>1</v>
      </c>
      <c r="AJ289" s="7" t="str">
        <f t="shared" si="90"/>
        <v>12 tháng</v>
      </c>
      <c r="AK289" s="5">
        <f t="shared" si="78"/>
        <v>42984</v>
      </c>
      <c r="AL289" s="5">
        <f t="shared" si="91"/>
        <v>43348</v>
      </c>
      <c r="AM289" s="5">
        <f t="shared" ref="AM289:AM320" si="95">IFERROR(IF(AE289=4,AG289,IF(AI289=4,AH289+1,IF(AND(AI289&lt;&gt;4,AL289&gt;B289),"",AL289+1))),"")</f>
        <v>43349</v>
      </c>
      <c r="AN289" s="7" t="str">
        <f t="shared" si="92"/>
        <v>Không xác định</v>
      </c>
      <c r="AO289" s="5"/>
      <c r="AP289" s="7"/>
      <c r="AQ289" s="16"/>
    </row>
    <row r="290" spans="1:43" ht="14.5" x14ac:dyDescent="0.35">
      <c r="A290" s="12">
        <f>IF(E290="","",SUBTOTAL(3,$B$2:B290))</f>
        <v>289</v>
      </c>
      <c r="B290" s="5">
        <v>43555</v>
      </c>
      <c r="C290" s="4" t="s">
        <v>45</v>
      </c>
      <c r="D290" s="4">
        <v>1045</v>
      </c>
      <c r="E290" s="6" t="s">
        <v>130</v>
      </c>
      <c r="F290" s="6" t="s">
        <v>82</v>
      </c>
      <c r="G290" s="7" t="s">
        <v>61</v>
      </c>
      <c r="H290" s="6" t="s">
        <v>62</v>
      </c>
      <c r="I290" s="4">
        <v>27</v>
      </c>
      <c r="J290" s="4">
        <v>10</v>
      </c>
      <c r="K290" s="4">
        <v>1988</v>
      </c>
      <c r="L290" s="6">
        <f t="shared" si="80"/>
        <v>32443</v>
      </c>
      <c r="M290" s="4">
        <f t="shared" si="93"/>
        <v>30</v>
      </c>
      <c r="N290" s="6" t="str">
        <f t="shared" si="81"/>
        <v>30 - 45</v>
      </c>
      <c r="O290" s="4">
        <v>2</v>
      </c>
      <c r="P290" s="6" t="str">
        <f t="shared" si="82"/>
        <v>Nữ</v>
      </c>
      <c r="Q290" s="6" t="str">
        <f t="shared" si="83"/>
        <v>Bà</v>
      </c>
      <c r="R290" s="7" t="s">
        <v>50</v>
      </c>
      <c r="S290" s="6" t="s">
        <v>271</v>
      </c>
      <c r="T290" s="6" t="s">
        <v>272</v>
      </c>
      <c r="U290" s="6" t="s">
        <v>269</v>
      </c>
      <c r="V290" s="6" t="str">
        <f t="shared" si="94"/>
        <v>Đông Ngàn  -  Từ Sơn  -  Bắc Ninh</v>
      </c>
      <c r="W290" s="6" t="s">
        <v>51</v>
      </c>
      <c r="X290" s="6" t="s">
        <v>52</v>
      </c>
      <c r="Y290" s="4">
        <f t="shared" si="84"/>
        <v>32</v>
      </c>
      <c r="Z290" s="7" t="str">
        <f t="shared" si="85"/>
        <v>Từ 24 - 36 tháng</v>
      </c>
      <c r="AA290" s="5">
        <v>42566</v>
      </c>
      <c r="AB290" s="4" t="s">
        <v>66</v>
      </c>
      <c r="AC290" s="8">
        <f t="shared" si="86"/>
        <v>42625</v>
      </c>
      <c r="AD290" s="5" t="s">
        <v>53</v>
      </c>
      <c r="AE290" s="4">
        <v>1</v>
      </c>
      <c r="AF290" s="7" t="str">
        <f t="shared" si="87"/>
        <v>12 tháng</v>
      </c>
      <c r="AG290" s="5">
        <f t="shared" si="88"/>
        <v>42626</v>
      </c>
      <c r="AH290" s="5">
        <f t="shared" si="89"/>
        <v>42990</v>
      </c>
      <c r="AI290" s="9">
        <v>1</v>
      </c>
      <c r="AJ290" s="7" t="str">
        <f t="shared" si="90"/>
        <v>12 tháng</v>
      </c>
      <c r="AK290" s="5">
        <f t="shared" si="78"/>
        <v>42991</v>
      </c>
      <c r="AL290" s="5">
        <f t="shared" si="91"/>
        <v>43355</v>
      </c>
      <c r="AM290" s="5">
        <f t="shared" si="95"/>
        <v>43356</v>
      </c>
      <c r="AN290" s="7" t="str">
        <f t="shared" si="92"/>
        <v>Không xác định</v>
      </c>
      <c r="AO290" s="5"/>
      <c r="AP290" s="7"/>
      <c r="AQ290" s="16"/>
    </row>
    <row r="291" spans="1:43" ht="14.5" x14ac:dyDescent="0.35">
      <c r="A291" s="12">
        <f>IF(E291="","",SUBTOTAL(3,$B$2:B291))</f>
        <v>290</v>
      </c>
      <c r="B291" s="5">
        <v>43555</v>
      </c>
      <c r="C291" s="4" t="s">
        <v>45</v>
      </c>
      <c r="D291" s="4">
        <v>1046</v>
      </c>
      <c r="E291" s="6" t="s">
        <v>113</v>
      </c>
      <c r="F291" s="6" t="s">
        <v>112</v>
      </c>
      <c r="G291" s="7" t="s">
        <v>61</v>
      </c>
      <c r="H291" s="6" t="s">
        <v>62</v>
      </c>
      <c r="I291" s="4">
        <v>8</v>
      </c>
      <c r="J291" s="4">
        <v>8</v>
      </c>
      <c r="K291" s="4">
        <v>1990</v>
      </c>
      <c r="L291" s="6">
        <f t="shared" si="80"/>
        <v>33093</v>
      </c>
      <c r="M291" s="4">
        <f t="shared" si="93"/>
        <v>28</v>
      </c>
      <c r="N291" s="6" t="str">
        <f t="shared" si="81"/>
        <v>&lt;30</v>
      </c>
      <c r="O291" s="4">
        <v>1</v>
      </c>
      <c r="P291" s="6" t="str">
        <f t="shared" si="82"/>
        <v>Nam</v>
      </c>
      <c r="Q291" s="6" t="str">
        <f t="shared" si="83"/>
        <v>Ông</v>
      </c>
      <c r="R291" s="7" t="s">
        <v>50</v>
      </c>
      <c r="S291" s="6" t="s">
        <v>313</v>
      </c>
      <c r="T291" s="6" t="s">
        <v>254</v>
      </c>
      <c r="U291" s="6" t="s">
        <v>255</v>
      </c>
      <c r="V291" s="6" t="str">
        <f t="shared" si="94"/>
        <v>Hợp Thịnh  -  Hiệp Hòa  -  Bắc Giang</v>
      </c>
      <c r="W291" s="6" t="s">
        <v>51</v>
      </c>
      <c r="X291" s="6" t="s">
        <v>65</v>
      </c>
      <c r="Y291" s="4">
        <f t="shared" si="84"/>
        <v>32</v>
      </c>
      <c r="Z291" s="7" t="str">
        <f t="shared" si="85"/>
        <v>Từ 24 - 36 tháng</v>
      </c>
      <c r="AA291" s="5">
        <v>42567</v>
      </c>
      <c r="AB291" s="4" t="s">
        <v>66</v>
      </c>
      <c r="AC291" s="8">
        <f t="shared" si="86"/>
        <v>42626</v>
      </c>
      <c r="AD291" s="5" t="s">
        <v>53</v>
      </c>
      <c r="AE291" s="4">
        <v>1</v>
      </c>
      <c r="AF291" s="7" t="str">
        <f t="shared" si="87"/>
        <v>12 tháng</v>
      </c>
      <c r="AG291" s="5">
        <f t="shared" si="88"/>
        <v>42627</v>
      </c>
      <c r="AH291" s="5">
        <f t="shared" si="89"/>
        <v>42991</v>
      </c>
      <c r="AI291" s="9">
        <v>4</v>
      </c>
      <c r="AJ291" s="7" t="str">
        <f t="shared" si="90"/>
        <v>Không xác định</v>
      </c>
      <c r="AK291" s="5">
        <f t="shared" si="78"/>
        <v>42992</v>
      </c>
      <c r="AL291" s="5" t="str">
        <f t="shared" si="91"/>
        <v/>
      </c>
      <c r="AM291" s="5">
        <f t="shared" si="95"/>
        <v>42992</v>
      </c>
      <c r="AN291" s="7" t="str">
        <f t="shared" si="92"/>
        <v>Không xác định</v>
      </c>
      <c r="AO291" s="5"/>
      <c r="AP291" s="7"/>
      <c r="AQ291" s="16"/>
    </row>
    <row r="292" spans="1:43" ht="14.5" x14ac:dyDescent="0.35">
      <c r="A292" s="12">
        <f>IF(E292="","",SUBTOTAL(3,$B$2:B292))</f>
        <v>291</v>
      </c>
      <c r="B292" s="5">
        <v>43555</v>
      </c>
      <c r="C292" s="4" t="s">
        <v>45</v>
      </c>
      <c r="D292" s="4">
        <v>1047</v>
      </c>
      <c r="E292" s="6" t="s">
        <v>69</v>
      </c>
      <c r="F292" s="6" t="s">
        <v>82</v>
      </c>
      <c r="G292" s="7" t="s">
        <v>98</v>
      </c>
      <c r="H292" s="6" t="s">
        <v>110</v>
      </c>
      <c r="I292" s="4">
        <v>21</v>
      </c>
      <c r="J292" s="4">
        <v>6</v>
      </c>
      <c r="K292" s="4">
        <v>1993</v>
      </c>
      <c r="L292" s="6">
        <f t="shared" si="80"/>
        <v>34141</v>
      </c>
      <c r="M292" s="4">
        <f t="shared" si="93"/>
        <v>25</v>
      </c>
      <c r="N292" s="6" t="str">
        <f t="shared" si="81"/>
        <v>&lt;30</v>
      </c>
      <c r="O292" s="4">
        <v>1</v>
      </c>
      <c r="P292" s="6" t="str">
        <f t="shared" si="82"/>
        <v>Nam</v>
      </c>
      <c r="Q292" s="6" t="str">
        <f t="shared" si="83"/>
        <v>Ông</v>
      </c>
      <c r="R292" s="7" t="s">
        <v>50</v>
      </c>
      <c r="S292" s="6" t="s">
        <v>314</v>
      </c>
      <c r="T292" s="6" t="s">
        <v>289</v>
      </c>
      <c r="U292" s="6" t="s">
        <v>266</v>
      </c>
      <c r="V292" s="6" t="str">
        <f t="shared" si="94"/>
        <v>Yên Viên  -  Gia Lâm  -  Hà Nội</v>
      </c>
      <c r="W292" s="6" t="s">
        <v>51</v>
      </c>
      <c r="X292" s="6" t="s">
        <v>100</v>
      </c>
      <c r="Y292" s="4">
        <f t="shared" si="84"/>
        <v>32</v>
      </c>
      <c r="Z292" s="7" t="str">
        <f t="shared" si="85"/>
        <v>Từ 24 - 36 tháng</v>
      </c>
      <c r="AA292" s="5">
        <v>42577</v>
      </c>
      <c r="AB292" s="4" t="s">
        <v>66</v>
      </c>
      <c r="AC292" s="8">
        <f t="shared" si="86"/>
        <v>42636</v>
      </c>
      <c r="AD292" s="5" t="s">
        <v>53</v>
      </c>
      <c r="AE292" s="4">
        <v>1</v>
      </c>
      <c r="AF292" s="7" t="str">
        <f t="shared" si="87"/>
        <v>12 tháng</v>
      </c>
      <c r="AG292" s="5">
        <f t="shared" si="88"/>
        <v>42637</v>
      </c>
      <c r="AH292" s="5">
        <f t="shared" si="89"/>
        <v>43001</v>
      </c>
      <c r="AI292" s="9">
        <v>2</v>
      </c>
      <c r="AJ292" s="7" t="str">
        <f t="shared" si="90"/>
        <v>24 tháng</v>
      </c>
      <c r="AK292" s="5">
        <f t="shared" si="78"/>
        <v>43002</v>
      </c>
      <c r="AL292" s="5">
        <f t="shared" si="91"/>
        <v>43731</v>
      </c>
      <c r="AM292" s="5" t="str">
        <f t="shared" si="95"/>
        <v/>
      </c>
      <c r="AN292" s="7" t="str">
        <f t="shared" si="92"/>
        <v>24 tháng</v>
      </c>
      <c r="AO292" s="5"/>
      <c r="AP292" s="7"/>
      <c r="AQ292" s="16"/>
    </row>
    <row r="293" spans="1:43" ht="14.5" x14ac:dyDescent="0.35">
      <c r="A293" s="12">
        <f>IF(E293="","",SUBTOTAL(3,$B$2:B293))</f>
        <v>292</v>
      </c>
      <c r="B293" s="5">
        <v>43555</v>
      </c>
      <c r="C293" s="4" t="s">
        <v>45</v>
      </c>
      <c r="D293" s="4">
        <v>1048</v>
      </c>
      <c r="E293" s="6" t="s">
        <v>131</v>
      </c>
      <c r="F293" s="6" t="s">
        <v>102</v>
      </c>
      <c r="G293" s="7" t="s">
        <v>104</v>
      </c>
      <c r="H293" s="6" t="s">
        <v>105</v>
      </c>
      <c r="I293" s="4">
        <v>20</v>
      </c>
      <c r="J293" s="4">
        <v>8</v>
      </c>
      <c r="K293" s="4">
        <v>1989</v>
      </c>
      <c r="L293" s="6">
        <f t="shared" si="80"/>
        <v>32740</v>
      </c>
      <c r="M293" s="4">
        <f t="shared" si="93"/>
        <v>29</v>
      </c>
      <c r="N293" s="6" t="str">
        <f t="shared" si="81"/>
        <v>&lt;30</v>
      </c>
      <c r="O293" s="4">
        <v>1</v>
      </c>
      <c r="P293" s="6" t="str">
        <f t="shared" si="82"/>
        <v>Nam</v>
      </c>
      <c r="Q293" s="6" t="str">
        <f t="shared" si="83"/>
        <v>Ông</v>
      </c>
      <c r="R293" s="7" t="s">
        <v>72</v>
      </c>
      <c r="S293" s="6" t="s">
        <v>270</v>
      </c>
      <c r="T293" s="6" t="s">
        <v>268</v>
      </c>
      <c r="U293" s="6" t="s">
        <v>269</v>
      </c>
      <c r="V293" s="6" t="str">
        <f t="shared" si="94"/>
        <v>Đại Đồng  -  Tiên Du  -  Bắc Ninh</v>
      </c>
      <c r="W293" s="6" t="s">
        <v>51</v>
      </c>
      <c r="X293" s="6" t="s">
        <v>65</v>
      </c>
      <c r="Y293" s="4">
        <f t="shared" si="84"/>
        <v>32</v>
      </c>
      <c r="Z293" s="7" t="str">
        <f t="shared" si="85"/>
        <v>Từ 24 - 36 tháng</v>
      </c>
      <c r="AA293" s="5">
        <v>42581</v>
      </c>
      <c r="AB293" s="4" t="s">
        <v>66</v>
      </c>
      <c r="AC293" s="8">
        <f t="shared" si="86"/>
        <v>42640</v>
      </c>
      <c r="AD293" s="5" t="s">
        <v>53</v>
      </c>
      <c r="AE293" s="4">
        <v>1</v>
      </c>
      <c r="AF293" s="7" t="str">
        <f t="shared" si="87"/>
        <v>12 tháng</v>
      </c>
      <c r="AG293" s="5">
        <f t="shared" si="88"/>
        <v>42641</v>
      </c>
      <c r="AH293" s="5">
        <f t="shared" si="89"/>
        <v>43005</v>
      </c>
      <c r="AI293" s="9">
        <v>1</v>
      </c>
      <c r="AJ293" s="7" t="str">
        <f t="shared" si="90"/>
        <v>12 tháng</v>
      </c>
      <c r="AK293" s="5">
        <f t="shared" si="78"/>
        <v>43006</v>
      </c>
      <c r="AL293" s="5">
        <f t="shared" si="91"/>
        <v>43370</v>
      </c>
      <c r="AM293" s="5">
        <f t="shared" si="95"/>
        <v>43371</v>
      </c>
      <c r="AN293" s="7" t="str">
        <f t="shared" si="92"/>
        <v>Không xác định</v>
      </c>
      <c r="AO293" s="5"/>
      <c r="AP293" s="7"/>
      <c r="AQ293" s="16"/>
    </row>
    <row r="294" spans="1:43" ht="14.5" x14ac:dyDescent="0.35">
      <c r="A294" s="12">
        <f>IF(E294="","",SUBTOTAL(3,$B$2:B294))</f>
        <v>293</v>
      </c>
      <c r="B294" s="5">
        <v>43555</v>
      </c>
      <c r="C294" s="4" t="s">
        <v>45</v>
      </c>
      <c r="D294" s="4">
        <v>1049</v>
      </c>
      <c r="E294" s="6" t="s">
        <v>132</v>
      </c>
      <c r="F294" s="6" t="s">
        <v>102</v>
      </c>
      <c r="G294" s="7" t="s">
        <v>104</v>
      </c>
      <c r="H294" s="6" t="s">
        <v>105</v>
      </c>
      <c r="I294" s="4">
        <v>29</v>
      </c>
      <c r="J294" s="4">
        <v>1</v>
      </c>
      <c r="K294" s="4">
        <v>1994</v>
      </c>
      <c r="L294" s="6">
        <f t="shared" si="80"/>
        <v>34363</v>
      </c>
      <c r="M294" s="4">
        <f t="shared" si="93"/>
        <v>25</v>
      </c>
      <c r="N294" s="6" t="str">
        <f t="shared" si="81"/>
        <v>&lt;30</v>
      </c>
      <c r="O294" s="4">
        <v>2</v>
      </c>
      <c r="P294" s="6" t="str">
        <f t="shared" si="82"/>
        <v>Nữ</v>
      </c>
      <c r="Q294" s="6" t="str">
        <f t="shared" si="83"/>
        <v>Bà</v>
      </c>
      <c r="R294" s="7" t="s">
        <v>50</v>
      </c>
      <c r="S294" s="6" t="s">
        <v>315</v>
      </c>
      <c r="T294" s="6" t="s">
        <v>260</v>
      </c>
      <c r="U294" s="6" t="s">
        <v>255</v>
      </c>
      <c r="V294" s="6" t="str">
        <f t="shared" si="94"/>
        <v>Dương Hưu  -  Sơn Động  -  Bắc Giang</v>
      </c>
      <c r="W294" s="6" t="s">
        <v>51</v>
      </c>
      <c r="X294" s="6" t="s">
        <v>106</v>
      </c>
      <c r="Y294" s="4">
        <f t="shared" si="84"/>
        <v>31</v>
      </c>
      <c r="Z294" s="7" t="str">
        <f t="shared" si="85"/>
        <v>Từ 24 - 36 tháng</v>
      </c>
      <c r="AA294" s="5">
        <v>42584</v>
      </c>
      <c r="AB294" s="4" t="s">
        <v>66</v>
      </c>
      <c r="AC294" s="8">
        <f t="shared" si="86"/>
        <v>42643</v>
      </c>
      <c r="AD294" s="5" t="s">
        <v>53</v>
      </c>
      <c r="AE294" s="4">
        <v>1</v>
      </c>
      <c r="AF294" s="7" t="str">
        <f t="shared" si="87"/>
        <v>12 tháng</v>
      </c>
      <c r="AG294" s="5">
        <f t="shared" si="88"/>
        <v>42644</v>
      </c>
      <c r="AH294" s="5">
        <f t="shared" si="89"/>
        <v>43008</v>
      </c>
      <c r="AI294" s="9">
        <v>3</v>
      </c>
      <c r="AJ294" s="7" t="str">
        <f t="shared" si="90"/>
        <v>36 tháng</v>
      </c>
      <c r="AK294" s="5">
        <f t="shared" si="78"/>
        <v>43009</v>
      </c>
      <c r="AL294" s="5">
        <f t="shared" si="91"/>
        <v>44104</v>
      </c>
      <c r="AM294" s="5" t="str">
        <f t="shared" si="95"/>
        <v/>
      </c>
      <c r="AN294" s="7" t="str">
        <f t="shared" si="92"/>
        <v>36 tháng</v>
      </c>
      <c r="AO294" s="5"/>
      <c r="AP294" s="7"/>
      <c r="AQ294" s="16"/>
    </row>
    <row r="295" spans="1:43" ht="14.5" x14ac:dyDescent="0.35">
      <c r="A295" s="12">
        <f>IF(E295="","",SUBTOTAL(3,$B$2:B295))</f>
        <v>294</v>
      </c>
      <c r="B295" s="5">
        <v>43555</v>
      </c>
      <c r="C295" s="4" t="s">
        <v>45</v>
      </c>
      <c r="D295" s="4">
        <v>1050</v>
      </c>
      <c r="E295" s="6" t="s">
        <v>133</v>
      </c>
      <c r="F295" s="6" t="s">
        <v>96</v>
      </c>
      <c r="G295" s="7" t="s">
        <v>104</v>
      </c>
      <c r="H295" s="6" t="s">
        <v>134</v>
      </c>
      <c r="I295" s="4">
        <v>2</v>
      </c>
      <c r="J295" s="4">
        <v>4</v>
      </c>
      <c r="K295" s="4">
        <v>1990</v>
      </c>
      <c r="L295" s="6">
        <f t="shared" si="80"/>
        <v>32965</v>
      </c>
      <c r="M295" s="4">
        <f t="shared" si="93"/>
        <v>28</v>
      </c>
      <c r="N295" s="6" t="str">
        <f t="shared" si="81"/>
        <v>&lt;30</v>
      </c>
      <c r="O295" s="4">
        <v>2</v>
      </c>
      <c r="P295" s="6" t="str">
        <f t="shared" si="82"/>
        <v>Nữ</v>
      </c>
      <c r="Q295" s="6" t="str">
        <f t="shared" si="83"/>
        <v>Bà</v>
      </c>
      <c r="R295" s="7" t="s">
        <v>50</v>
      </c>
      <c r="S295" s="6" t="s">
        <v>316</v>
      </c>
      <c r="T295" s="6" t="s">
        <v>317</v>
      </c>
      <c r="U295" s="6" t="s">
        <v>280</v>
      </c>
      <c r="V295" s="6" t="str">
        <f t="shared" si="94"/>
        <v>Thiện Thuật  -  Bình Gia  -  Lạng Sơn</v>
      </c>
      <c r="W295" s="6" t="s">
        <v>51</v>
      </c>
      <c r="X295" s="6" t="s">
        <v>65</v>
      </c>
      <c r="Y295" s="4">
        <f t="shared" si="84"/>
        <v>31</v>
      </c>
      <c r="Z295" s="7" t="str">
        <f t="shared" si="85"/>
        <v>Từ 24 - 36 tháng</v>
      </c>
      <c r="AA295" s="5">
        <v>42590</v>
      </c>
      <c r="AB295" s="4" t="s">
        <v>66</v>
      </c>
      <c r="AC295" s="8">
        <f t="shared" si="86"/>
        <v>42649</v>
      </c>
      <c r="AD295" s="5" t="s">
        <v>53</v>
      </c>
      <c r="AE295" s="4">
        <v>1</v>
      </c>
      <c r="AF295" s="7" t="str">
        <f t="shared" si="87"/>
        <v>12 tháng</v>
      </c>
      <c r="AG295" s="5">
        <f t="shared" si="88"/>
        <v>42650</v>
      </c>
      <c r="AH295" s="5">
        <f t="shared" si="89"/>
        <v>43014</v>
      </c>
      <c r="AI295" s="9">
        <v>1</v>
      </c>
      <c r="AJ295" s="7" t="str">
        <f t="shared" si="90"/>
        <v>12 tháng</v>
      </c>
      <c r="AK295" s="5">
        <f t="shared" si="78"/>
        <v>43015</v>
      </c>
      <c r="AL295" s="5">
        <f t="shared" si="91"/>
        <v>43379</v>
      </c>
      <c r="AM295" s="5">
        <f t="shared" si="95"/>
        <v>43380</v>
      </c>
      <c r="AN295" s="7" t="str">
        <f t="shared" si="92"/>
        <v>Không xác định</v>
      </c>
      <c r="AO295" s="5"/>
      <c r="AP295" s="7"/>
      <c r="AQ295" s="16"/>
    </row>
    <row r="296" spans="1:43" ht="14.5" x14ac:dyDescent="0.35">
      <c r="A296" s="12">
        <f>IF(E296="","",SUBTOTAL(3,$B$2:B296))</f>
        <v>295</v>
      </c>
      <c r="B296" s="5">
        <v>43555</v>
      </c>
      <c r="C296" s="4" t="s">
        <v>45</v>
      </c>
      <c r="D296" s="4">
        <v>1051</v>
      </c>
      <c r="E296" s="6" t="s">
        <v>135</v>
      </c>
      <c r="F296" s="6" t="s">
        <v>82</v>
      </c>
      <c r="G296" s="7" t="s">
        <v>61</v>
      </c>
      <c r="H296" s="6" t="s">
        <v>62</v>
      </c>
      <c r="I296" s="4">
        <v>14</v>
      </c>
      <c r="J296" s="4">
        <v>4</v>
      </c>
      <c r="K296" s="4">
        <v>1989</v>
      </c>
      <c r="L296" s="6">
        <f t="shared" si="80"/>
        <v>32612</v>
      </c>
      <c r="M296" s="4">
        <f t="shared" si="93"/>
        <v>29</v>
      </c>
      <c r="N296" s="6" t="str">
        <f t="shared" si="81"/>
        <v>&lt;30</v>
      </c>
      <c r="O296" s="4">
        <v>1</v>
      </c>
      <c r="P296" s="6" t="str">
        <f t="shared" si="82"/>
        <v>Nam</v>
      </c>
      <c r="Q296" s="6" t="str">
        <f t="shared" si="83"/>
        <v>Ông</v>
      </c>
      <c r="R296" s="7" t="s">
        <v>50</v>
      </c>
      <c r="S296" s="6" t="s">
        <v>318</v>
      </c>
      <c r="T296" s="6" t="s">
        <v>319</v>
      </c>
      <c r="U296" s="6" t="s">
        <v>269</v>
      </c>
      <c r="V296" s="6" t="str">
        <f t="shared" si="94"/>
        <v>Hồ  -  Thuận Thành  -  Bắc Ninh</v>
      </c>
      <c r="W296" s="6" t="s">
        <v>51</v>
      </c>
      <c r="X296" s="6" t="s">
        <v>65</v>
      </c>
      <c r="Y296" s="4">
        <f t="shared" si="84"/>
        <v>31</v>
      </c>
      <c r="Z296" s="7" t="str">
        <f t="shared" si="85"/>
        <v>Từ 24 - 36 tháng</v>
      </c>
      <c r="AA296" s="5">
        <v>42600</v>
      </c>
      <c r="AB296" s="4" t="s">
        <v>66</v>
      </c>
      <c r="AC296" s="8">
        <f t="shared" si="86"/>
        <v>42659</v>
      </c>
      <c r="AD296" s="5" t="s">
        <v>53</v>
      </c>
      <c r="AE296" s="4">
        <v>1</v>
      </c>
      <c r="AF296" s="7" t="str">
        <f t="shared" si="87"/>
        <v>12 tháng</v>
      </c>
      <c r="AG296" s="5">
        <f t="shared" si="88"/>
        <v>42660</v>
      </c>
      <c r="AH296" s="5">
        <f t="shared" si="89"/>
        <v>43024</v>
      </c>
      <c r="AI296" s="9">
        <v>1</v>
      </c>
      <c r="AJ296" s="7" t="str">
        <f t="shared" si="90"/>
        <v>12 tháng</v>
      </c>
      <c r="AK296" s="5">
        <f t="shared" si="78"/>
        <v>43025</v>
      </c>
      <c r="AL296" s="5">
        <f t="shared" si="91"/>
        <v>43389</v>
      </c>
      <c r="AM296" s="5">
        <f t="shared" si="95"/>
        <v>43390</v>
      </c>
      <c r="AN296" s="7" t="str">
        <f t="shared" si="92"/>
        <v>Không xác định</v>
      </c>
      <c r="AO296" s="5"/>
      <c r="AP296" s="7"/>
      <c r="AQ296" s="16"/>
    </row>
    <row r="297" spans="1:43" ht="14.5" x14ac:dyDescent="0.35">
      <c r="A297" s="12">
        <f>IF(E297="","",SUBTOTAL(3,$B$2:B297))</f>
        <v>296</v>
      </c>
      <c r="B297" s="5">
        <v>43555</v>
      </c>
      <c r="C297" s="4" t="s">
        <v>45</v>
      </c>
      <c r="D297" s="4">
        <v>1052</v>
      </c>
      <c r="E297" s="6" t="s">
        <v>136</v>
      </c>
      <c r="F297" s="6" t="s">
        <v>47</v>
      </c>
      <c r="G297" s="7" t="s">
        <v>93</v>
      </c>
      <c r="H297" s="6" t="s">
        <v>94</v>
      </c>
      <c r="I297" s="4">
        <v>2</v>
      </c>
      <c r="J297" s="4">
        <v>4</v>
      </c>
      <c r="K297" s="4">
        <v>1990</v>
      </c>
      <c r="L297" s="6">
        <f t="shared" si="80"/>
        <v>32965</v>
      </c>
      <c r="M297" s="4">
        <f t="shared" si="93"/>
        <v>28</v>
      </c>
      <c r="N297" s="6" t="str">
        <f t="shared" si="81"/>
        <v>&lt;30</v>
      </c>
      <c r="O297" s="4">
        <v>2</v>
      </c>
      <c r="P297" s="6" t="str">
        <f t="shared" si="82"/>
        <v>Nữ</v>
      </c>
      <c r="Q297" s="6" t="str">
        <f t="shared" si="83"/>
        <v>Bà</v>
      </c>
      <c r="R297" s="7" t="s">
        <v>72</v>
      </c>
      <c r="S297" s="6" t="s">
        <v>320</v>
      </c>
      <c r="T297" s="6" t="s">
        <v>321</v>
      </c>
      <c r="U297" s="6" t="s">
        <v>266</v>
      </c>
      <c r="V297" s="6" t="str">
        <f t="shared" si="94"/>
        <v>Xuân Tiên  -  Chương Mỹ  -  Hà Nội</v>
      </c>
      <c r="W297" s="6" t="s">
        <v>51</v>
      </c>
      <c r="X297" s="6" t="s">
        <v>65</v>
      </c>
      <c r="Y297" s="4">
        <f t="shared" si="84"/>
        <v>31</v>
      </c>
      <c r="Z297" s="7" t="str">
        <f t="shared" si="85"/>
        <v>Từ 24 - 36 tháng</v>
      </c>
      <c r="AA297" s="5">
        <v>42609</v>
      </c>
      <c r="AB297" s="4">
        <v>0</v>
      </c>
      <c r="AC297" s="8">
        <f t="shared" si="86"/>
        <v>42609</v>
      </c>
      <c r="AD297" s="5" t="s">
        <v>53</v>
      </c>
      <c r="AE297" s="4">
        <v>3</v>
      </c>
      <c r="AF297" s="7" t="str">
        <f t="shared" si="87"/>
        <v>36 tháng</v>
      </c>
      <c r="AG297" s="5">
        <f t="shared" si="88"/>
        <v>42609</v>
      </c>
      <c r="AH297" s="5">
        <f t="shared" si="89"/>
        <v>43703</v>
      </c>
      <c r="AI297" s="9"/>
      <c r="AJ297" s="7" t="str">
        <f t="shared" si="90"/>
        <v/>
      </c>
      <c r="AK297" s="5" t="str">
        <f t="shared" si="78"/>
        <v/>
      </c>
      <c r="AL297" s="5" t="str">
        <f t="shared" si="91"/>
        <v/>
      </c>
      <c r="AM297" s="5" t="str">
        <f t="shared" si="95"/>
        <v/>
      </c>
      <c r="AN297" s="7" t="str">
        <f t="shared" si="92"/>
        <v>36 tháng</v>
      </c>
      <c r="AO297" s="5"/>
      <c r="AP297" s="7"/>
      <c r="AQ297" s="16"/>
    </row>
    <row r="298" spans="1:43" ht="14.5" x14ac:dyDescent="0.35">
      <c r="A298" s="12">
        <f>IF(E298="","",SUBTOTAL(3,$B$2:B298))</f>
        <v>297</v>
      </c>
      <c r="B298" s="5">
        <v>43555</v>
      </c>
      <c r="C298" s="4" t="s">
        <v>45</v>
      </c>
      <c r="D298" s="4">
        <v>1054</v>
      </c>
      <c r="E298" s="6" t="s">
        <v>137</v>
      </c>
      <c r="F298" s="6" t="s">
        <v>47</v>
      </c>
      <c r="G298" s="7" t="s">
        <v>87</v>
      </c>
      <c r="H298" s="6" t="s">
        <v>87</v>
      </c>
      <c r="I298" s="4">
        <v>28</v>
      </c>
      <c r="J298" s="4">
        <v>9</v>
      </c>
      <c r="K298" s="4">
        <v>1989</v>
      </c>
      <c r="L298" s="6">
        <f t="shared" si="80"/>
        <v>32779</v>
      </c>
      <c r="M298" s="4">
        <f t="shared" si="93"/>
        <v>29</v>
      </c>
      <c r="N298" s="6" t="str">
        <f t="shared" si="81"/>
        <v>&lt;30</v>
      </c>
      <c r="O298" s="4">
        <v>1</v>
      </c>
      <c r="P298" s="6" t="str">
        <f t="shared" si="82"/>
        <v>Nam</v>
      </c>
      <c r="Q298" s="6" t="str">
        <f t="shared" si="83"/>
        <v>Ông</v>
      </c>
      <c r="R298" s="7" t="s">
        <v>72</v>
      </c>
      <c r="S298" s="6" t="s">
        <v>270</v>
      </c>
      <c r="T298" s="6" t="s">
        <v>268</v>
      </c>
      <c r="U298" s="6" t="s">
        <v>269</v>
      </c>
      <c r="V298" s="6" t="str">
        <f t="shared" si="94"/>
        <v>Đại Đồng  -  Tiên Du  -  Bắc Ninh</v>
      </c>
      <c r="W298" s="6" t="s">
        <v>51</v>
      </c>
      <c r="X298" s="6" t="s">
        <v>65</v>
      </c>
      <c r="Y298" s="4">
        <f t="shared" si="84"/>
        <v>30</v>
      </c>
      <c r="Z298" s="7" t="str">
        <f t="shared" si="85"/>
        <v>Từ 24 - 36 tháng</v>
      </c>
      <c r="AA298" s="5">
        <v>42628</v>
      </c>
      <c r="AB298" s="4" t="s">
        <v>66</v>
      </c>
      <c r="AC298" s="8">
        <f t="shared" si="86"/>
        <v>42687</v>
      </c>
      <c r="AD298" s="5" t="s">
        <v>53</v>
      </c>
      <c r="AE298" s="4">
        <v>3</v>
      </c>
      <c r="AF298" s="7" t="str">
        <f t="shared" si="87"/>
        <v>36 tháng</v>
      </c>
      <c r="AG298" s="5">
        <f t="shared" si="88"/>
        <v>42688</v>
      </c>
      <c r="AH298" s="5">
        <f t="shared" si="89"/>
        <v>43782</v>
      </c>
      <c r="AI298" s="9"/>
      <c r="AJ298" s="7" t="str">
        <f t="shared" si="90"/>
        <v/>
      </c>
      <c r="AK298" s="5" t="str">
        <f t="shared" si="78"/>
        <v/>
      </c>
      <c r="AL298" s="5" t="str">
        <f t="shared" si="91"/>
        <v/>
      </c>
      <c r="AM298" s="5" t="str">
        <f t="shared" si="95"/>
        <v/>
      </c>
      <c r="AN298" s="7" t="str">
        <f t="shared" si="92"/>
        <v>36 tháng</v>
      </c>
      <c r="AO298" s="5"/>
      <c r="AP298" s="7"/>
      <c r="AQ298" s="16"/>
    </row>
    <row r="299" spans="1:43" ht="14.5" x14ac:dyDescent="0.35">
      <c r="A299" s="12">
        <f>IF(E299="","",SUBTOTAL(3,$B$2:B299))</f>
        <v>298</v>
      </c>
      <c r="B299" s="5">
        <v>43555</v>
      </c>
      <c r="C299" s="4" t="s">
        <v>45</v>
      </c>
      <c r="D299" s="4">
        <v>1057</v>
      </c>
      <c r="E299" s="6" t="s">
        <v>140</v>
      </c>
      <c r="F299" s="6" t="s">
        <v>47</v>
      </c>
      <c r="G299" s="7" t="s">
        <v>76</v>
      </c>
      <c r="H299" s="6" t="s">
        <v>141</v>
      </c>
      <c r="I299" s="4">
        <v>9</v>
      </c>
      <c r="J299" s="4">
        <v>5</v>
      </c>
      <c r="K299" s="4">
        <v>1987</v>
      </c>
      <c r="L299" s="6">
        <f t="shared" si="80"/>
        <v>31906</v>
      </c>
      <c r="M299" s="4">
        <f t="shared" si="93"/>
        <v>31</v>
      </c>
      <c r="N299" s="6" t="str">
        <f t="shared" si="81"/>
        <v>30 - 45</v>
      </c>
      <c r="O299" s="4">
        <v>1</v>
      </c>
      <c r="P299" s="6" t="str">
        <f t="shared" si="82"/>
        <v>Nam</v>
      </c>
      <c r="Q299" s="6" t="str">
        <f t="shared" si="83"/>
        <v>Ông</v>
      </c>
      <c r="R299" s="7" t="s">
        <v>50</v>
      </c>
      <c r="S299" s="6" t="s">
        <v>264</v>
      </c>
      <c r="T299" s="6" t="s">
        <v>265</v>
      </c>
      <c r="U299" s="6" t="s">
        <v>266</v>
      </c>
      <c r="V299" s="6" t="str">
        <f t="shared" si="94"/>
        <v>Xuân Thu  -  Sóc Sơn  -  Hà Nội</v>
      </c>
      <c r="W299" s="6" t="s">
        <v>51</v>
      </c>
      <c r="X299" s="6" t="s">
        <v>65</v>
      </c>
      <c r="Y299" s="4">
        <f t="shared" si="84"/>
        <v>29</v>
      </c>
      <c r="Z299" s="7" t="str">
        <f t="shared" si="85"/>
        <v>Từ 24 - 36 tháng</v>
      </c>
      <c r="AA299" s="5">
        <v>42649</v>
      </c>
      <c r="AB299" s="4" t="s">
        <v>66</v>
      </c>
      <c r="AC299" s="8">
        <f t="shared" si="86"/>
        <v>42708</v>
      </c>
      <c r="AD299" s="5" t="s">
        <v>53</v>
      </c>
      <c r="AE299" s="4">
        <v>1</v>
      </c>
      <c r="AF299" s="7" t="str">
        <f t="shared" si="87"/>
        <v>12 tháng</v>
      </c>
      <c r="AG299" s="5">
        <f t="shared" si="88"/>
        <v>42709</v>
      </c>
      <c r="AH299" s="5">
        <f t="shared" si="89"/>
        <v>43073</v>
      </c>
      <c r="AI299" s="9">
        <v>1</v>
      </c>
      <c r="AJ299" s="7" t="str">
        <f t="shared" si="90"/>
        <v>12 tháng</v>
      </c>
      <c r="AK299" s="5">
        <f t="shared" si="78"/>
        <v>43074</v>
      </c>
      <c r="AL299" s="5">
        <f t="shared" si="91"/>
        <v>43438</v>
      </c>
      <c r="AM299" s="5">
        <f t="shared" si="95"/>
        <v>43439</v>
      </c>
      <c r="AN299" s="7" t="str">
        <f t="shared" si="92"/>
        <v>Không xác định</v>
      </c>
      <c r="AO299" s="5"/>
      <c r="AP299" s="7"/>
      <c r="AQ299" s="16"/>
    </row>
    <row r="300" spans="1:43" ht="14.5" x14ac:dyDescent="0.35">
      <c r="A300" s="12">
        <f>IF(E300="","",SUBTOTAL(3,$B$2:B300))</f>
        <v>299</v>
      </c>
      <c r="B300" s="5">
        <v>43555</v>
      </c>
      <c r="C300" s="4" t="s">
        <v>45</v>
      </c>
      <c r="D300" s="4">
        <v>1058</v>
      </c>
      <c r="E300" s="6" t="s">
        <v>142</v>
      </c>
      <c r="F300" s="6" t="s">
        <v>112</v>
      </c>
      <c r="G300" s="7" t="s">
        <v>61</v>
      </c>
      <c r="H300" s="6" t="s">
        <v>62</v>
      </c>
      <c r="I300" s="4">
        <v>20</v>
      </c>
      <c r="J300" s="4">
        <v>8</v>
      </c>
      <c r="K300" s="4">
        <v>1989</v>
      </c>
      <c r="L300" s="6">
        <f t="shared" si="80"/>
        <v>32740</v>
      </c>
      <c r="M300" s="4">
        <f t="shared" si="93"/>
        <v>29</v>
      </c>
      <c r="N300" s="6" t="str">
        <f t="shared" si="81"/>
        <v>&lt;30</v>
      </c>
      <c r="O300" s="4">
        <v>1</v>
      </c>
      <c r="P300" s="6" t="str">
        <f t="shared" si="82"/>
        <v>Nam</v>
      </c>
      <c r="Q300" s="6" t="str">
        <f t="shared" si="83"/>
        <v>Ông</v>
      </c>
      <c r="R300" s="7" t="s">
        <v>50</v>
      </c>
      <c r="S300" s="6" t="s">
        <v>273</v>
      </c>
      <c r="T300" s="6" t="s">
        <v>274</v>
      </c>
      <c r="U300" s="6" t="s">
        <v>266</v>
      </c>
      <c r="V300" s="6" t="str">
        <f t="shared" si="94"/>
        <v>Liên Hà  -  Đông Anh  -  Hà Nội</v>
      </c>
      <c r="W300" s="6" t="s">
        <v>51</v>
      </c>
      <c r="X300" s="6" t="s">
        <v>65</v>
      </c>
      <c r="Y300" s="4">
        <f t="shared" si="84"/>
        <v>29</v>
      </c>
      <c r="Z300" s="7" t="str">
        <f t="shared" si="85"/>
        <v>Từ 24 - 36 tháng</v>
      </c>
      <c r="AA300" s="5">
        <v>42663</v>
      </c>
      <c r="AB300" s="4" t="s">
        <v>66</v>
      </c>
      <c r="AC300" s="8">
        <f t="shared" si="86"/>
        <v>42722</v>
      </c>
      <c r="AD300" s="5" t="s">
        <v>53</v>
      </c>
      <c r="AE300" s="4">
        <v>1</v>
      </c>
      <c r="AF300" s="7" t="str">
        <f t="shared" si="87"/>
        <v>12 tháng</v>
      </c>
      <c r="AG300" s="5">
        <f t="shared" si="88"/>
        <v>42723</v>
      </c>
      <c r="AH300" s="5">
        <f t="shared" si="89"/>
        <v>43087</v>
      </c>
      <c r="AI300" s="9">
        <v>1</v>
      </c>
      <c r="AJ300" s="7" t="str">
        <f t="shared" si="90"/>
        <v>12 tháng</v>
      </c>
      <c r="AK300" s="5">
        <f t="shared" si="78"/>
        <v>43088</v>
      </c>
      <c r="AL300" s="5">
        <f t="shared" si="91"/>
        <v>43452</v>
      </c>
      <c r="AM300" s="5">
        <f t="shared" si="95"/>
        <v>43453</v>
      </c>
      <c r="AN300" s="7" t="str">
        <f t="shared" si="92"/>
        <v>Không xác định</v>
      </c>
      <c r="AO300" s="5"/>
      <c r="AP300" s="7"/>
      <c r="AQ300" s="16"/>
    </row>
    <row r="301" spans="1:43" ht="14.5" x14ac:dyDescent="0.35">
      <c r="A301" s="12">
        <f>IF(E301="","",SUBTOTAL(3,$B$2:B301))</f>
        <v>300</v>
      </c>
      <c r="B301" s="5">
        <v>43555</v>
      </c>
      <c r="C301" s="4" t="s">
        <v>45</v>
      </c>
      <c r="D301" s="4">
        <v>1059</v>
      </c>
      <c r="E301" s="6" t="s">
        <v>143</v>
      </c>
      <c r="F301" s="6" t="s">
        <v>47</v>
      </c>
      <c r="G301" s="7" t="s">
        <v>76</v>
      </c>
      <c r="H301" s="6" t="s">
        <v>144</v>
      </c>
      <c r="I301" s="4">
        <v>25</v>
      </c>
      <c r="J301" s="4">
        <v>12</v>
      </c>
      <c r="K301" s="4">
        <v>1989</v>
      </c>
      <c r="L301" s="6">
        <f t="shared" si="80"/>
        <v>32867</v>
      </c>
      <c r="M301" s="4">
        <f t="shared" si="93"/>
        <v>29</v>
      </c>
      <c r="N301" s="6" t="str">
        <f t="shared" si="81"/>
        <v>&lt;30</v>
      </c>
      <c r="O301" s="4">
        <v>1</v>
      </c>
      <c r="P301" s="6" t="str">
        <f t="shared" si="82"/>
        <v>Nam</v>
      </c>
      <c r="Q301" s="6" t="str">
        <f t="shared" si="83"/>
        <v>Ông</v>
      </c>
      <c r="R301" s="7" t="s">
        <v>72</v>
      </c>
      <c r="S301" s="6" t="s">
        <v>323</v>
      </c>
      <c r="T301" s="6" t="s">
        <v>324</v>
      </c>
      <c r="U301" s="6" t="s">
        <v>280</v>
      </c>
      <c r="V301" s="6" t="str">
        <f t="shared" si="94"/>
        <v>Hòa Bình  -  Hữu Lũng  -  Lạng Sơn</v>
      </c>
      <c r="W301" s="6" t="s">
        <v>145</v>
      </c>
      <c r="X301" s="6" t="s">
        <v>65</v>
      </c>
      <c r="Y301" s="4">
        <f t="shared" si="84"/>
        <v>29</v>
      </c>
      <c r="Z301" s="7" t="str">
        <f t="shared" si="85"/>
        <v>Từ 24 - 36 tháng</v>
      </c>
      <c r="AA301" s="5">
        <v>42672</v>
      </c>
      <c r="AB301" s="4" t="s">
        <v>66</v>
      </c>
      <c r="AC301" s="8">
        <f t="shared" si="86"/>
        <v>42731</v>
      </c>
      <c r="AD301" s="5" t="s">
        <v>53</v>
      </c>
      <c r="AE301" s="4">
        <v>1</v>
      </c>
      <c r="AF301" s="7" t="str">
        <f t="shared" si="87"/>
        <v>12 tháng</v>
      </c>
      <c r="AG301" s="5">
        <f t="shared" si="88"/>
        <v>42732</v>
      </c>
      <c r="AH301" s="5">
        <f t="shared" si="89"/>
        <v>43096</v>
      </c>
      <c r="AI301" s="9">
        <v>1</v>
      </c>
      <c r="AJ301" s="7" t="str">
        <f t="shared" si="90"/>
        <v>12 tháng</v>
      </c>
      <c r="AK301" s="5">
        <f t="shared" si="78"/>
        <v>43097</v>
      </c>
      <c r="AL301" s="5">
        <f t="shared" si="91"/>
        <v>43461</v>
      </c>
      <c r="AM301" s="5">
        <f t="shared" si="95"/>
        <v>43462</v>
      </c>
      <c r="AN301" s="7" t="str">
        <f t="shared" si="92"/>
        <v>Không xác định</v>
      </c>
      <c r="AO301" s="5"/>
      <c r="AP301" s="7"/>
      <c r="AQ301" s="16"/>
    </row>
    <row r="302" spans="1:43" ht="14.5" x14ac:dyDescent="0.35">
      <c r="A302" s="12">
        <f>IF(E302="","",SUBTOTAL(3,$B$2:B302))</f>
        <v>301</v>
      </c>
      <c r="B302" s="5">
        <v>43555</v>
      </c>
      <c r="C302" s="4" t="s">
        <v>45</v>
      </c>
      <c r="D302" s="4">
        <v>1060</v>
      </c>
      <c r="E302" s="6" t="s">
        <v>146</v>
      </c>
      <c r="F302" s="6" t="s">
        <v>96</v>
      </c>
      <c r="G302" s="7" t="s">
        <v>104</v>
      </c>
      <c r="H302" s="6" t="s">
        <v>147</v>
      </c>
      <c r="I302" s="4">
        <v>26</v>
      </c>
      <c r="J302" s="4">
        <v>8</v>
      </c>
      <c r="K302" s="4">
        <v>1990</v>
      </c>
      <c r="L302" s="6">
        <f t="shared" si="80"/>
        <v>33111</v>
      </c>
      <c r="M302" s="4">
        <f t="shared" si="93"/>
        <v>28</v>
      </c>
      <c r="N302" s="6" t="str">
        <f t="shared" si="81"/>
        <v>&lt;30</v>
      </c>
      <c r="O302" s="4">
        <v>2</v>
      </c>
      <c r="P302" s="6" t="str">
        <f t="shared" si="82"/>
        <v>Nữ</v>
      </c>
      <c r="Q302" s="6" t="str">
        <f t="shared" si="83"/>
        <v>Bà</v>
      </c>
      <c r="R302" s="7" t="s">
        <v>50</v>
      </c>
      <c r="S302" s="6" t="s">
        <v>325</v>
      </c>
      <c r="T302" s="6" t="s">
        <v>260</v>
      </c>
      <c r="U302" s="6" t="s">
        <v>255</v>
      </c>
      <c r="V302" s="6" t="str">
        <f t="shared" si="94"/>
        <v>Tuấn Mậu  -  Sơn Động  -  Bắc Giang</v>
      </c>
      <c r="W302" s="6" t="s">
        <v>51</v>
      </c>
      <c r="X302" s="6" t="s">
        <v>65</v>
      </c>
      <c r="Y302" s="4">
        <f t="shared" si="84"/>
        <v>28</v>
      </c>
      <c r="Z302" s="7" t="str">
        <f t="shared" si="85"/>
        <v>Từ 24 - 36 tháng</v>
      </c>
      <c r="AA302" s="5">
        <v>42678</v>
      </c>
      <c r="AB302" s="4" t="s">
        <v>66</v>
      </c>
      <c r="AC302" s="8">
        <f t="shared" si="86"/>
        <v>42737</v>
      </c>
      <c r="AD302" s="5" t="s">
        <v>53</v>
      </c>
      <c r="AE302" s="4">
        <v>1</v>
      </c>
      <c r="AF302" s="7" t="str">
        <f t="shared" si="87"/>
        <v>12 tháng</v>
      </c>
      <c r="AG302" s="5">
        <f t="shared" si="88"/>
        <v>42738</v>
      </c>
      <c r="AH302" s="5">
        <f t="shared" si="89"/>
        <v>43102</v>
      </c>
      <c r="AI302" s="9">
        <v>2</v>
      </c>
      <c r="AJ302" s="7" t="str">
        <f t="shared" si="90"/>
        <v>24 tháng</v>
      </c>
      <c r="AK302" s="5">
        <f t="shared" si="78"/>
        <v>43103</v>
      </c>
      <c r="AL302" s="5">
        <f t="shared" si="91"/>
        <v>43832</v>
      </c>
      <c r="AM302" s="5" t="str">
        <f t="shared" si="95"/>
        <v/>
      </c>
      <c r="AN302" s="7" t="str">
        <f t="shared" si="92"/>
        <v>24 tháng</v>
      </c>
      <c r="AO302" s="5"/>
      <c r="AP302" s="7"/>
      <c r="AQ302" s="16"/>
    </row>
    <row r="303" spans="1:43" ht="14.5" x14ac:dyDescent="0.35">
      <c r="A303" s="12">
        <f>IF(E303="","",SUBTOTAL(3,$B$2:B303))</f>
        <v>302</v>
      </c>
      <c r="B303" s="5">
        <v>43555</v>
      </c>
      <c r="C303" s="4" t="s">
        <v>45</v>
      </c>
      <c r="D303" s="4">
        <v>1061</v>
      </c>
      <c r="E303" s="6" t="s">
        <v>148</v>
      </c>
      <c r="F303" s="6" t="s">
        <v>112</v>
      </c>
      <c r="G303" s="7" t="s">
        <v>104</v>
      </c>
      <c r="H303" s="6" t="s">
        <v>147</v>
      </c>
      <c r="I303" s="4">
        <v>30</v>
      </c>
      <c r="J303" s="4">
        <v>3</v>
      </c>
      <c r="K303" s="4">
        <v>1992</v>
      </c>
      <c r="L303" s="6">
        <f t="shared" si="80"/>
        <v>33693</v>
      </c>
      <c r="M303" s="4">
        <f t="shared" si="93"/>
        <v>27</v>
      </c>
      <c r="N303" s="6" t="str">
        <f t="shared" si="81"/>
        <v>&lt;30</v>
      </c>
      <c r="O303" s="4">
        <v>1</v>
      </c>
      <c r="P303" s="6" t="str">
        <f t="shared" si="82"/>
        <v>Nam</v>
      </c>
      <c r="Q303" s="6" t="str">
        <f t="shared" si="83"/>
        <v>Ông</v>
      </c>
      <c r="R303" s="7" t="s">
        <v>50</v>
      </c>
      <c r="S303" s="6" t="s">
        <v>295</v>
      </c>
      <c r="T303" s="6" t="s">
        <v>272</v>
      </c>
      <c r="U303" s="6" t="s">
        <v>269</v>
      </c>
      <c r="V303" s="6" t="str">
        <f t="shared" si="94"/>
        <v>Tân Hồng  -  Từ Sơn  -  Bắc Ninh</v>
      </c>
      <c r="W303" s="6" t="s">
        <v>145</v>
      </c>
      <c r="X303" s="6" t="s">
        <v>65</v>
      </c>
      <c r="Y303" s="4">
        <f t="shared" si="84"/>
        <v>28</v>
      </c>
      <c r="Z303" s="7" t="str">
        <f t="shared" si="85"/>
        <v>Từ 24 - 36 tháng</v>
      </c>
      <c r="AA303" s="5">
        <v>42683</v>
      </c>
      <c r="AB303" s="4" t="s">
        <v>66</v>
      </c>
      <c r="AC303" s="8">
        <f t="shared" si="86"/>
        <v>42742</v>
      </c>
      <c r="AD303" s="5" t="s">
        <v>53</v>
      </c>
      <c r="AE303" s="4">
        <v>1</v>
      </c>
      <c r="AF303" s="7" t="str">
        <f t="shared" si="87"/>
        <v>12 tháng</v>
      </c>
      <c r="AG303" s="5">
        <f t="shared" si="88"/>
        <v>42743</v>
      </c>
      <c r="AH303" s="5">
        <f t="shared" si="89"/>
        <v>43107</v>
      </c>
      <c r="AI303" s="9">
        <v>1</v>
      </c>
      <c r="AJ303" s="7" t="str">
        <f t="shared" si="90"/>
        <v>12 tháng</v>
      </c>
      <c r="AK303" s="5">
        <f t="shared" si="78"/>
        <v>43108</v>
      </c>
      <c r="AL303" s="5">
        <f t="shared" si="91"/>
        <v>43472</v>
      </c>
      <c r="AM303" s="5">
        <f t="shared" si="95"/>
        <v>43473</v>
      </c>
      <c r="AN303" s="7" t="str">
        <f t="shared" si="92"/>
        <v>Không xác định</v>
      </c>
      <c r="AO303" s="5"/>
      <c r="AP303" s="7"/>
      <c r="AQ303" s="16"/>
    </row>
    <row r="304" spans="1:43" ht="14.5" x14ac:dyDescent="0.35">
      <c r="A304" s="12">
        <f>IF(E304="","",SUBTOTAL(3,$B$2:B304))</f>
        <v>303</v>
      </c>
      <c r="B304" s="5">
        <v>43555</v>
      </c>
      <c r="C304" s="4" t="s">
        <v>45</v>
      </c>
      <c r="D304" s="4">
        <v>1063</v>
      </c>
      <c r="E304" s="6" t="s">
        <v>150</v>
      </c>
      <c r="F304" s="6" t="s">
        <v>112</v>
      </c>
      <c r="G304" s="7" t="s">
        <v>61</v>
      </c>
      <c r="H304" s="6" t="s">
        <v>62</v>
      </c>
      <c r="I304" s="4">
        <v>7</v>
      </c>
      <c r="J304" s="4">
        <v>4</v>
      </c>
      <c r="K304" s="4">
        <v>1993</v>
      </c>
      <c r="L304" s="6">
        <f t="shared" si="80"/>
        <v>34066</v>
      </c>
      <c r="M304" s="4">
        <f t="shared" si="93"/>
        <v>25</v>
      </c>
      <c r="N304" s="6" t="str">
        <f t="shared" si="81"/>
        <v>&lt;30</v>
      </c>
      <c r="O304" s="4">
        <v>2</v>
      </c>
      <c r="P304" s="6" t="str">
        <f t="shared" si="82"/>
        <v>Nữ</v>
      </c>
      <c r="Q304" s="6" t="str">
        <f t="shared" si="83"/>
        <v>Bà</v>
      </c>
      <c r="R304" s="7" t="s">
        <v>50</v>
      </c>
      <c r="S304" s="6" t="s">
        <v>322</v>
      </c>
      <c r="T304" s="6" t="s">
        <v>274</v>
      </c>
      <c r="U304" s="6" t="s">
        <v>266</v>
      </c>
      <c r="V304" s="6" t="str">
        <f t="shared" si="94"/>
        <v>Dục Tú  -  Đông Anh  -  Hà Nội</v>
      </c>
      <c r="W304" s="6" t="s">
        <v>151</v>
      </c>
      <c r="X304" s="6" t="s">
        <v>65</v>
      </c>
      <c r="Y304" s="4">
        <f t="shared" si="84"/>
        <v>28</v>
      </c>
      <c r="Z304" s="7" t="str">
        <f t="shared" si="85"/>
        <v>Từ 24 - 36 tháng</v>
      </c>
      <c r="AA304" s="5">
        <v>42694</v>
      </c>
      <c r="AB304" s="4" t="s">
        <v>66</v>
      </c>
      <c r="AC304" s="8">
        <f t="shared" si="86"/>
        <v>42753</v>
      </c>
      <c r="AD304" s="5" t="s">
        <v>53</v>
      </c>
      <c r="AE304" s="4">
        <v>1</v>
      </c>
      <c r="AF304" s="7" t="str">
        <f t="shared" si="87"/>
        <v>12 tháng</v>
      </c>
      <c r="AG304" s="5">
        <f t="shared" si="88"/>
        <v>42754</v>
      </c>
      <c r="AH304" s="5">
        <f t="shared" si="89"/>
        <v>43118</v>
      </c>
      <c r="AI304" s="9">
        <v>4</v>
      </c>
      <c r="AJ304" s="7" t="str">
        <f t="shared" si="90"/>
        <v>Không xác định</v>
      </c>
      <c r="AK304" s="5">
        <f t="shared" si="78"/>
        <v>43119</v>
      </c>
      <c r="AL304" s="5" t="str">
        <f t="shared" si="91"/>
        <v/>
      </c>
      <c r="AM304" s="5">
        <f t="shared" si="95"/>
        <v>43119</v>
      </c>
      <c r="AN304" s="7" t="str">
        <f t="shared" si="92"/>
        <v>Không xác định</v>
      </c>
      <c r="AO304" s="5"/>
      <c r="AP304" s="7"/>
      <c r="AQ304" s="16"/>
    </row>
    <row r="305" spans="1:43" ht="14.5" x14ac:dyDescent="0.35">
      <c r="A305" s="12">
        <f>IF(E305="","",SUBTOTAL(3,$B$2:B305))</f>
        <v>304</v>
      </c>
      <c r="B305" s="5">
        <v>43555</v>
      </c>
      <c r="C305" s="4" t="s">
        <v>45</v>
      </c>
      <c r="D305" s="4">
        <v>1064</v>
      </c>
      <c r="E305" s="6" t="s">
        <v>152</v>
      </c>
      <c r="F305" s="6" t="s">
        <v>96</v>
      </c>
      <c r="G305" s="7" t="s">
        <v>104</v>
      </c>
      <c r="H305" s="6" t="s">
        <v>105</v>
      </c>
      <c r="I305" s="4">
        <v>16</v>
      </c>
      <c r="J305" s="4">
        <v>10</v>
      </c>
      <c r="K305" s="4">
        <v>1993</v>
      </c>
      <c r="L305" s="6">
        <f t="shared" si="80"/>
        <v>34258</v>
      </c>
      <c r="M305" s="4">
        <f t="shared" si="93"/>
        <v>25</v>
      </c>
      <c r="N305" s="6" t="str">
        <f t="shared" si="81"/>
        <v>&lt;30</v>
      </c>
      <c r="O305" s="4">
        <v>1</v>
      </c>
      <c r="P305" s="6" t="str">
        <f t="shared" si="82"/>
        <v>Nam</v>
      </c>
      <c r="Q305" s="6" t="str">
        <f t="shared" si="83"/>
        <v>Ông</v>
      </c>
      <c r="R305" s="7" t="s">
        <v>63</v>
      </c>
      <c r="S305" s="6" t="s">
        <v>328</v>
      </c>
      <c r="T305" s="6" t="s">
        <v>329</v>
      </c>
      <c r="U305" s="6" t="s">
        <v>255</v>
      </c>
      <c r="V305" s="6" t="str">
        <f t="shared" si="94"/>
        <v>Liên Chung  -  Tân Yên  -  Bắc Giang</v>
      </c>
      <c r="W305" s="6" t="s">
        <v>145</v>
      </c>
      <c r="X305" s="6" t="s">
        <v>106</v>
      </c>
      <c r="Y305" s="4">
        <f t="shared" si="84"/>
        <v>28</v>
      </c>
      <c r="Z305" s="7" t="str">
        <f t="shared" si="85"/>
        <v>Từ 24 - 36 tháng</v>
      </c>
      <c r="AA305" s="5">
        <v>42696</v>
      </c>
      <c r="AB305" s="4" t="s">
        <v>66</v>
      </c>
      <c r="AC305" s="8">
        <f t="shared" si="86"/>
        <v>42755</v>
      </c>
      <c r="AD305" s="5" t="s">
        <v>53</v>
      </c>
      <c r="AE305" s="4">
        <v>1</v>
      </c>
      <c r="AF305" s="7" t="str">
        <f t="shared" si="87"/>
        <v>12 tháng</v>
      </c>
      <c r="AG305" s="5">
        <f t="shared" si="88"/>
        <v>42756</v>
      </c>
      <c r="AH305" s="5">
        <f t="shared" si="89"/>
        <v>43120</v>
      </c>
      <c r="AI305" s="9">
        <v>2</v>
      </c>
      <c r="AJ305" s="7" t="str">
        <f t="shared" si="90"/>
        <v>24 tháng</v>
      </c>
      <c r="AK305" s="5">
        <f t="shared" si="78"/>
        <v>43121</v>
      </c>
      <c r="AL305" s="5">
        <f t="shared" si="91"/>
        <v>43850</v>
      </c>
      <c r="AM305" s="5" t="str">
        <f t="shared" si="95"/>
        <v/>
      </c>
      <c r="AN305" s="7" t="str">
        <f t="shared" si="92"/>
        <v>24 tháng</v>
      </c>
      <c r="AO305" s="5"/>
      <c r="AP305" s="7"/>
      <c r="AQ305" s="16"/>
    </row>
    <row r="306" spans="1:43" ht="14.5" x14ac:dyDescent="0.35">
      <c r="A306" s="12">
        <f>IF(E306="","",SUBTOTAL(3,$B$2:B306))</f>
        <v>305</v>
      </c>
      <c r="B306" s="5">
        <v>43555</v>
      </c>
      <c r="C306" s="4" t="s">
        <v>45</v>
      </c>
      <c r="D306" s="4">
        <v>1065</v>
      </c>
      <c r="E306" s="6" t="s">
        <v>153</v>
      </c>
      <c r="F306" s="6" t="s">
        <v>82</v>
      </c>
      <c r="G306" s="7" t="s">
        <v>98</v>
      </c>
      <c r="H306" s="6" t="s">
        <v>110</v>
      </c>
      <c r="I306" s="4">
        <v>2</v>
      </c>
      <c r="J306" s="4">
        <v>8</v>
      </c>
      <c r="K306" s="4">
        <v>1989</v>
      </c>
      <c r="L306" s="6">
        <f t="shared" si="80"/>
        <v>32722</v>
      </c>
      <c r="M306" s="4">
        <f t="shared" si="93"/>
        <v>29</v>
      </c>
      <c r="N306" s="6" t="str">
        <f t="shared" si="81"/>
        <v>&lt;30</v>
      </c>
      <c r="O306" s="4">
        <v>2</v>
      </c>
      <c r="P306" s="6" t="str">
        <f t="shared" si="82"/>
        <v>Nữ</v>
      </c>
      <c r="Q306" s="6" t="str">
        <f t="shared" si="83"/>
        <v>Bà</v>
      </c>
      <c r="R306" s="7" t="s">
        <v>50</v>
      </c>
      <c r="S306" s="6" t="s">
        <v>330</v>
      </c>
      <c r="T306" s="6" t="s">
        <v>331</v>
      </c>
      <c r="U306" s="6" t="s">
        <v>304</v>
      </c>
      <c r="V306" s="6" t="str">
        <f t="shared" si="94"/>
        <v>Lê Lợi  -  Chí Linh  -  Hải Dương</v>
      </c>
      <c r="W306" s="6" t="s">
        <v>51</v>
      </c>
      <c r="X306" s="6" t="s">
        <v>100</v>
      </c>
      <c r="Y306" s="4">
        <f t="shared" si="84"/>
        <v>28</v>
      </c>
      <c r="Z306" s="7" t="str">
        <f t="shared" si="85"/>
        <v>Từ 24 - 36 tháng</v>
      </c>
      <c r="AA306" s="5">
        <v>42699</v>
      </c>
      <c r="AB306" s="4" t="s">
        <v>66</v>
      </c>
      <c r="AC306" s="8">
        <f t="shared" si="86"/>
        <v>42758</v>
      </c>
      <c r="AD306" s="5" t="s">
        <v>53</v>
      </c>
      <c r="AE306" s="4">
        <v>1</v>
      </c>
      <c r="AF306" s="7" t="str">
        <f t="shared" si="87"/>
        <v>12 tháng</v>
      </c>
      <c r="AG306" s="5">
        <f t="shared" si="88"/>
        <v>42759</v>
      </c>
      <c r="AH306" s="5">
        <f t="shared" si="89"/>
        <v>43123</v>
      </c>
      <c r="AI306" s="9">
        <v>1</v>
      </c>
      <c r="AJ306" s="7" t="str">
        <f t="shared" si="90"/>
        <v>12 tháng</v>
      </c>
      <c r="AK306" s="5">
        <f t="shared" si="78"/>
        <v>43124</v>
      </c>
      <c r="AL306" s="5">
        <f t="shared" si="91"/>
        <v>43488</v>
      </c>
      <c r="AM306" s="5">
        <f t="shared" si="95"/>
        <v>43489</v>
      </c>
      <c r="AN306" s="7" t="str">
        <f t="shared" si="92"/>
        <v>Không xác định</v>
      </c>
      <c r="AO306" s="5"/>
      <c r="AP306" s="7"/>
      <c r="AQ306" s="16"/>
    </row>
    <row r="307" spans="1:43" ht="14.5" x14ac:dyDescent="0.35">
      <c r="A307" s="12">
        <f>IF(E307="","",SUBTOTAL(3,$B$2:B307))</f>
        <v>306</v>
      </c>
      <c r="B307" s="5">
        <v>43555</v>
      </c>
      <c r="C307" s="4" t="s">
        <v>45</v>
      </c>
      <c r="D307" s="4">
        <v>1067</v>
      </c>
      <c r="E307" s="6" t="s">
        <v>97</v>
      </c>
      <c r="F307" s="6" t="s">
        <v>47</v>
      </c>
      <c r="G307" s="7" t="s">
        <v>70</v>
      </c>
      <c r="H307" s="6" t="s">
        <v>71</v>
      </c>
      <c r="I307" s="4">
        <v>9</v>
      </c>
      <c r="J307" s="4">
        <v>1</v>
      </c>
      <c r="K307" s="4">
        <v>1992</v>
      </c>
      <c r="L307" s="6">
        <f t="shared" si="80"/>
        <v>33612</v>
      </c>
      <c r="M307" s="4">
        <f t="shared" si="93"/>
        <v>27</v>
      </c>
      <c r="N307" s="6" t="str">
        <f t="shared" si="81"/>
        <v>&lt;30</v>
      </c>
      <c r="O307" s="4">
        <v>1</v>
      </c>
      <c r="P307" s="6" t="str">
        <f t="shared" si="82"/>
        <v>Nam</v>
      </c>
      <c r="Q307" s="6" t="str">
        <f t="shared" si="83"/>
        <v>Ông</v>
      </c>
      <c r="R307" s="7" t="s">
        <v>63</v>
      </c>
      <c r="S307" s="6" t="s">
        <v>333</v>
      </c>
      <c r="T307" s="6" t="s">
        <v>324</v>
      </c>
      <c r="U307" s="6" t="s">
        <v>280</v>
      </c>
      <c r="V307" s="6" t="str">
        <f t="shared" si="94"/>
        <v>Thanh Sơn  -  Hữu Lũng  -  Lạng Sơn</v>
      </c>
      <c r="W307" s="6" t="s">
        <v>145</v>
      </c>
      <c r="X307" s="6" t="s">
        <v>65</v>
      </c>
      <c r="Y307" s="4">
        <f t="shared" si="84"/>
        <v>27</v>
      </c>
      <c r="Z307" s="7" t="str">
        <f t="shared" si="85"/>
        <v>Từ 24 - 36 tháng</v>
      </c>
      <c r="AA307" s="5">
        <v>42708</v>
      </c>
      <c r="AB307" s="4" t="s">
        <v>66</v>
      </c>
      <c r="AC307" s="8">
        <f t="shared" si="86"/>
        <v>42767</v>
      </c>
      <c r="AD307" s="5" t="s">
        <v>53</v>
      </c>
      <c r="AE307" s="4">
        <v>3</v>
      </c>
      <c r="AF307" s="7" t="str">
        <f t="shared" si="87"/>
        <v>36 tháng</v>
      </c>
      <c r="AG307" s="5">
        <f t="shared" si="88"/>
        <v>42768</v>
      </c>
      <c r="AH307" s="5">
        <f t="shared" si="89"/>
        <v>43862</v>
      </c>
      <c r="AI307" s="9"/>
      <c r="AJ307" s="7" t="str">
        <f t="shared" si="90"/>
        <v/>
      </c>
      <c r="AK307" s="5" t="str">
        <f t="shared" si="78"/>
        <v/>
      </c>
      <c r="AL307" s="5" t="str">
        <f t="shared" si="91"/>
        <v/>
      </c>
      <c r="AM307" s="5" t="str">
        <f t="shared" si="95"/>
        <v/>
      </c>
      <c r="AN307" s="7" t="str">
        <f t="shared" si="92"/>
        <v>36 tháng</v>
      </c>
      <c r="AO307" s="5"/>
      <c r="AP307" s="7"/>
      <c r="AQ307" s="16"/>
    </row>
    <row r="308" spans="1:43" ht="14.5" x14ac:dyDescent="0.35">
      <c r="A308" s="12">
        <f>IF(E308="","",SUBTOTAL(3,$B$2:B308))</f>
        <v>307</v>
      </c>
      <c r="B308" s="5">
        <v>43555</v>
      </c>
      <c r="C308" s="4" t="s">
        <v>45</v>
      </c>
      <c r="D308" s="4">
        <v>1068</v>
      </c>
      <c r="E308" s="6" t="s">
        <v>155</v>
      </c>
      <c r="F308" s="6" t="s">
        <v>47</v>
      </c>
      <c r="G308" s="7" t="s">
        <v>156</v>
      </c>
      <c r="H308" s="6" t="s">
        <v>157</v>
      </c>
      <c r="I308" s="4">
        <v>9</v>
      </c>
      <c r="J308" s="4">
        <v>11</v>
      </c>
      <c r="K308" s="4">
        <v>1988</v>
      </c>
      <c r="L308" s="6">
        <f t="shared" si="80"/>
        <v>32456</v>
      </c>
      <c r="M308" s="4">
        <f t="shared" si="93"/>
        <v>30</v>
      </c>
      <c r="N308" s="6" t="str">
        <f t="shared" si="81"/>
        <v>30 - 45</v>
      </c>
      <c r="O308" s="4">
        <v>2</v>
      </c>
      <c r="P308" s="6" t="str">
        <f t="shared" si="82"/>
        <v>Nữ</v>
      </c>
      <c r="Q308" s="6" t="str">
        <f t="shared" si="83"/>
        <v>Bà</v>
      </c>
      <c r="R308" s="7" t="s">
        <v>50</v>
      </c>
      <c r="S308" s="6" t="s">
        <v>316</v>
      </c>
      <c r="T308" s="6" t="s">
        <v>317</v>
      </c>
      <c r="U308" s="6" t="s">
        <v>280</v>
      </c>
      <c r="V308" s="6" t="str">
        <f t="shared" si="94"/>
        <v>Thiện Thuật  -  Bình Gia  -  Lạng Sơn</v>
      </c>
      <c r="W308" s="6" t="s">
        <v>145</v>
      </c>
      <c r="X308" s="6" t="s">
        <v>65</v>
      </c>
      <c r="Y308" s="4">
        <f t="shared" si="84"/>
        <v>27</v>
      </c>
      <c r="Z308" s="7" t="str">
        <f t="shared" si="85"/>
        <v>Từ 24 - 36 tháng</v>
      </c>
      <c r="AA308" s="5">
        <v>42714</v>
      </c>
      <c r="AB308" s="4" t="s">
        <v>66</v>
      </c>
      <c r="AC308" s="8">
        <f t="shared" si="86"/>
        <v>42773</v>
      </c>
      <c r="AD308" s="5" t="s">
        <v>53</v>
      </c>
      <c r="AE308" s="4">
        <v>1</v>
      </c>
      <c r="AF308" s="7" t="str">
        <f t="shared" si="87"/>
        <v>12 tháng</v>
      </c>
      <c r="AG308" s="5">
        <f t="shared" si="88"/>
        <v>42774</v>
      </c>
      <c r="AH308" s="5">
        <f t="shared" si="89"/>
        <v>43138</v>
      </c>
      <c r="AI308" s="9">
        <v>1</v>
      </c>
      <c r="AJ308" s="7" t="str">
        <f t="shared" si="90"/>
        <v>12 tháng</v>
      </c>
      <c r="AK308" s="5">
        <f t="shared" si="78"/>
        <v>43139</v>
      </c>
      <c r="AL308" s="5">
        <f t="shared" si="91"/>
        <v>43503</v>
      </c>
      <c r="AM308" s="5">
        <f t="shared" si="95"/>
        <v>43504</v>
      </c>
      <c r="AN308" s="7" t="str">
        <f t="shared" si="92"/>
        <v>Không xác định</v>
      </c>
      <c r="AO308" s="5"/>
      <c r="AP308" s="7"/>
      <c r="AQ308" s="16"/>
    </row>
    <row r="309" spans="1:43" ht="14.5" x14ac:dyDescent="0.35">
      <c r="A309" s="12">
        <f>IF(E309="","",SUBTOTAL(3,$B$2:B309))</f>
        <v>308</v>
      </c>
      <c r="B309" s="5">
        <v>43555</v>
      </c>
      <c r="C309" s="4" t="s">
        <v>45</v>
      </c>
      <c r="D309" s="4">
        <v>1070</v>
      </c>
      <c r="E309" s="6" t="s">
        <v>161</v>
      </c>
      <c r="F309" s="6" t="s">
        <v>47</v>
      </c>
      <c r="G309" s="7" t="s">
        <v>76</v>
      </c>
      <c r="H309" s="6" t="s">
        <v>77</v>
      </c>
      <c r="I309" s="4">
        <v>22</v>
      </c>
      <c r="J309" s="4">
        <v>8</v>
      </c>
      <c r="K309" s="4">
        <v>1994</v>
      </c>
      <c r="L309" s="6">
        <f t="shared" si="80"/>
        <v>34568</v>
      </c>
      <c r="M309" s="4">
        <f t="shared" si="93"/>
        <v>24</v>
      </c>
      <c r="N309" s="6" t="str">
        <f t="shared" si="81"/>
        <v>&lt;30</v>
      </c>
      <c r="O309" s="4">
        <v>1</v>
      </c>
      <c r="P309" s="6" t="str">
        <f t="shared" si="82"/>
        <v>Nam</v>
      </c>
      <c r="Q309" s="6" t="str">
        <f t="shared" si="83"/>
        <v>Ông</v>
      </c>
      <c r="R309" s="7" t="s">
        <v>63</v>
      </c>
      <c r="S309" s="6" t="s">
        <v>295</v>
      </c>
      <c r="T309" s="6" t="s">
        <v>296</v>
      </c>
      <c r="U309" s="6" t="s">
        <v>269</v>
      </c>
      <c r="V309" s="6" t="str">
        <f t="shared" si="94"/>
        <v>Tân Hồng  -  Tx. Từ Sơn  -  Bắc Ninh</v>
      </c>
      <c r="W309" s="6" t="s">
        <v>51</v>
      </c>
      <c r="X309" s="6" t="s">
        <v>65</v>
      </c>
      <c r="Y309" s="4">
        <f t="shared" si="84"/>
        <v>27</v>
      </c>
      <c r="Z309" s="7" t="str">
        <f t="shared" si="85"/>
        <v>Từ 24 - 36 tháng</v>
      </c>
      <c r="AA309" s="5">
        <v>42722</v>
      </c>
      <c r="AB309" s="4" t="s">
        <v>66</v>
      </c>
      <c r="AC309" s="8">
        <f t="shared" si="86"/>
        <v>42781</v>
      </c>
      <c r="AD309" s="5" t="s">
        <v>53</v>
      </c>
      <c r="AE309" s="4">
        <v>1</v>
      </c>
      <c r="AF309" s="7" t="str">
        <f t="shared" si="87"/>
        <v>12 tháng</v>
      </c>
      <c r="AG309" s="5">
        <f t="shared" si="88"/>
        <v>42782</v>
      </c>
      <c r="AH309" s="5">
        <f t="shared" si="89"/>
        <v>43146</v>
      </c>
      <c r="AI309" s="9">
        <v>1</v>
      </c>
      <c r="AJ309" s="7" t="str">
        <f t="shared" si="90"/>
        <v>12 tháng</v>
      </c>
      <c r="AK309" s="5">
        <f t="shared" si="78"/>
        <v>43147</v>
      </c>
      <c r="AL309" s="5">
        <f t="shared" si="91"/>
        <v>43511</v>
      </c>
      <c r="AM309" s="5">
        <f t="shared" si="95"/>
        <v>43512</v>
      </c>
      <c r="AN309" s="7" t="str">
        <f t="shared" si="92"/>
        <v>Không xác định</v>
      </c>
      <c r="AO309" s="5"/>
      <c r="AP309" s="7"/>
      <c r="AQ309" s="16"/>
    </row>
    <row r="310" spans="1:43" ht="14.5" x14ac:dyDescent="0.35">
      <c r="A310" s="12">
        <f>IF(E310="","",SUBTOTAL(3,$B$2:B310))</f>
        <v>309</v>
      </c>
      <c r="B310" s="5">
        <v>43555</v>
      </c>
      <c r="C310" s="4" t="s">
        <v>45</v>
      </c>
      <c r="D310" s="4">
        <v>1071</v>
      </c>
      <c r="E310" s="6" t="s">
        <v>162</v>
      </c>
      <c r="F310" s="6" t="s">
        <v>47</v>
      </c>
      <c r="G310" s="7" t="s">
        <v>76</v>
      </c>
      <c r="H310" s="6" t="s">
        <v>77</v>
      </c>
      <c r="I310" s="4">
        <v>2</v>
      </c>
      <c r="J310" s="4">
        <v>12</v>
      </c>
      <c r="K310" s="4">
        <v>1970</v>
      </c>
      <c r="L310" s="6">
        <f t="shared" si="80"/>
        <v>25904</v>
      </c>
      <c r="M310" s="4">
        <f t="shared" si="93"/>
        <v>48</v>
      </c>
      <c r="N310" s="6" t="str">
        <f t="shared" si="81"/>
        <v>45+</v>
      </c>
      <c r="O310" s="4">
        <v>1</v>
      </c>
      <c r="P310" s="6" t="str">
        <f t="shared" si="82"/>
        <v>Nam</v>
      </c>
      <c r="Q310" s="6" t="str">
        <f t="shared" si="83"/>
        <v>Ông</v>
      </c>
      <c r="R310" s="7" t="s">
        <v>72</v>
      </c>
      <c r="S310" s="6" t="s">
        <v>334</v>
      </c>
      <c r="T310" s="6" t="s">
        <v>296</v>
      </c>
      <c r="U310" s="6" t="s">
        <v>269</v>
      </c>
      <c r="V310" s="6" t="str">
        <f t="shared" si="94"/>
        <v>Phù Chẩn  -  Tx. Từ Sơn  -  Bắc Ninh</v>
      </c>
      <c r="W310" s="6" t="s">
        <v>51</v>
      </c>
      <c r="X310" s="6" t="s">
        <v>65</v>
      </c>
      <c r="Y310" s="4">
        <f t="shared" si="84"/>
        <v>27</v>
      </c>
      <c r="Z310" s="7" t="str">
        <f t="shared" si="85"/>
        <v>Từ 24 - 36 tháng</v>
      </c>
      <c r="AA310" s="5">
        <v>42725</v>
      </c>
      <c r="AB310" s="4" t="s">
        <v>117</v>
      </c>
      <c r="AC310" s="8">
        <f t="shared" si="86"/>
        <v>42754</v>
      </c>
      <c r="AD310" s="5" t="s">
        <v>53</v>
      </c>
      <c r="AE310" s="4">
        <v>1</v>
      </c>
      <c r="AF310" s="7" t="str">
        <f t="shared" si="87"/>
        <v>12 tháng</v>
      </c>
      <c r="AG310" s="5">
        <f t="shared" si="88"/>
        <v>42755</v>
      </c>
      <c r="AH310" s="5">
        <f t="shared" si="89"/>
        <v>43119</v>
      </c>
      <c r="AI310" s="9">
        <v>1</v>
      </c>
      <c r="AJ310" s="7" t="str">
        <f t="shared" si="90"/>
        <v>12 tháng</v>
      </c>
      <c r="AK310" s="5">
        <f t="shared" si="78"/>
        <v>43120</v>
      </c>
      <c r="AL310" s="5">
        <f t="shared" si="91"/>
        <v>43484</v>
      </c>
      <c r="AM310" s="5">
        <f t="shared" si="95"/>
        <v>43485</v>
      </c>
      <c r="AN310" s="7" t="str">
        <f t="shared" si="92"/>
        <v>Không xác định</v>
      </c>
      <c r="AO310" s="5"/>
      <c r="AP310" s="7"/>
      <c r="AQ310" s="16"/>
    </row>
    <row r="311" spans="1:43" ht="14.5" x14ac:dyDescent="0.35">
      <c r="A311" s="12">
        <f>IF(E311="","",SUBTOTAL(3,$B$2:B311))</f>
        <v>310</v>
      </c>
      <c r="B311" s="5">
        <v>43555</v>
      </c>
      <c r="C311" s="4" t="s">
        <v>45</v>
      </c>
      <c r="D311" s="4">
        <v>1073</v>
      </c>
      <c r="E311" s="6" t="s">
        <v>163</v>
      </c>
      <c r="F311" s="6" t="s">
        <v>96</v>
      </c>
      <c r="G311" s="7" t="s">
        <v>61</v>
      </c>
      <c r="H311" s="6" t="s">
        <v>62</v>
      </c>
      <c r="I311" s="4">
        <v>26</v>
      </c>
      <c r="J311" s="4">
        <v>11</v>
      </c>
      <c r="K311" s="4">
        <v>1991</v>
      </c>
      <c r="L311" s="6">
        <f t="shared" si="80"/>
        <v>33568</v>
      </c>
      <c r="M311" s="4">
        <f t="shared" si="93"/>
        <v>27</v>
      </c>
      <c r="N311" s="6" t="str">
        <f t="shared" si="81"/>
        <v>&lt;30</v>
      </c>
      <c r="O311" s="4">
        <v>1</v>
      </c>
      <c r="P311" s="6" t="str">
        <f t="shared" si="82"/>
        <v>Nam</v>
      </c>
      <c r="Q311" s="6" t="str">
        <f t="shared" si="83"/>
        <v>Ông</v>
      </c>
      <c r="R311" s="7" t="s">
        <v>50</v>
      </c>
      <c r="S311" s="6" t="s">
        <v>322</v>
      </c>
      <c r="T311" s="6" t="s">
        <v>274</v>
      </c>
      <c r="U311" s="6" t="s">
        <v>266</v>
      </c>
      <c r="V311" s="6" t="str">
        <f t="shared" si="94"/>
        <v>Dục Tú  -  Đông Anh  -  Hà Nội</v>
      </c>
      <c r="W311" s="6" t="s">
        <v>145</v>
      </c>
      <c r="X311" s="6" t="s">
        <v>52</v>
      </c>
      <c r="Y311" s="4">
        <f t="shared" si="84"/>
        <v>27</v>
      </c>
      <c r="Z311" s="7" t="str">
        <f t="shared" si="85"/>
        <v>Từ 24 - 36 tháng</v>
      </c>
      <c r="AA311" s="5">
        <v>42733</v>
      </c>
      <c r="AB311" s="4" t="s">
        <v>66</v>
      </c>
      <c r="AC311" s="8">
        <f t="shared" si="86"/>
        <v>42792</v>
      </c>
      <c r="AD311" s="5" t="s">
        <v>53</v>
      </c>
      <c r="AE311" s="4">
        <v>1</v>
      </c>
      <c r="AF311" s="7" t="str">
        <f t="shared" si="87"/>
        <v>12 tháng</v>
      </c>
      <c r="AG311" s="5">
        <f t="shared" si="88"/>
        <v>42793</v>
      </c>
      <c r="AH311" s="5">
        <f t="shared" si="89"/>
        <v>43157</v>
      </c>
      <c r="AI311" s="9">
        <v>1</v>
      </c>
      <c r="AJ311" s="7" t="str">
        <f t="shared" si="90"/>
        <v>12 tháng</v>
      </c>
      <c r="AK311" s="5">
        <f t="shared" si="78"/>
        <v>43158</v>
      </c>
      <c r="AL311" s="5">
        <f t="shared" si="91"/>
        <v>43522</v>
      </c>
      <c r="AM311" s="5">
        <f t="shared" si="95"/>
        <v>43523</v>
      </c>
      <c r="AN311" s="7" t="str">
        <f t="shared" si="92"/>
        <v>Không xác định</v>
      </c>
      <c r="AO311" s="5"/>
      <c r="AP311" s="7"/>
      <c r="AQ311" s="16"/>
    </row>
    <row r="312" spans="1:43" ht="14.5" x14ac:dyDescent="0.35">
      <c r="A312" s="12">
        <f>IF(E312="","",SUBTOTAL(3,$B$2:B312))</f>
        <v>311</v>
      </c>
      <c r="B312" s="5">
        <v>43555</v>
      </c>
      <c r="C312" s="4" t="s">
        <v>45</v>
      </c>
      <c r="D312" s="4">
        <v>1074</v>
      </c>
      <c r="E312" s="6" t="s">
        <v>164</v>
      </c>
      <c r="F312" s="6" t="s">
        <v>96</v>
      </c>
      <c r="G312" s="7" t="s">
        <v>61</v>
      </c>
      <c r="H312" s="6" t="s">
        <v>62</v>
      </c>
      <c r="I312" s="4">
        <v>20</v>
      </c>
      <c r="J312" s="4">
        <v>2</v>
      </c>
      <c r="K312" s="4">
        <v>1986</v>
      </c>
      <c r="L312" s="6">
        <f t="shared" si="80"/>
        <v>31463</v>
      </c>
      <c r="M312" s="4">
        <f t="shared" si="93"/>
        <v>33</v>
      </c>
      <c r="N312" s="6" t="str">
        <f t="shared" si="81"/>
        <v>30 - 45</v>
      </c>
      <c r="O312" s="4">
        <v>2</v>
      </c>
      <c r="P312" s="6" t="str">
        <f t="shared" si="82"/>
        <v>Nữ</v>
      </c>
      <c r="Q312" s="6" t="str">
        <f t="shared" si="83"/>
        <v>Bà</v>
      </c>
      <c r="R312" s="7" t="s">
        <v>72</v>
      </c>
      <c r="S312" s="6" t="s">
        <v>334</v>
      </c>
      <c r="T312" s="6" t="s">
        <v>296</v>
      </c>
      <c r="U312" s="6" t="s">
        <v>269</v>
      </c>
      <c r="V312" s="6" t="str">
        <f t="shared" si="94"/>
        <v>Phù Chẩn  -  Tx. Từ Sơn  -  Bắc Ninh</v>
      </c>
      <c r="W312" s="6" t="s">
        <v>51</v>
      </c>
      <c r="X312" s="6" t="s">
        <v>65</v>
      </c>
      <c r="Y312" s="4">
        <f t="shared" si="84"/>
        <v>26</v>
      </c>
      <c r="Z312" s="7" t="str">
        <f t="shared" si="85"/>
        <v>Từ 24 - 36 tháng</v>
      </c>
      <c r="AA312" s="5">
        <v>42745</v>
      </c>
      <c r="AB312" s="4" t="s">
        <v>66</v>
      </c>
      <c r="AC312" s="8">
        <f t="shared" si="86"/>
        <v>42804</v>
      </c>
      <c r="AD312" s="5" t="s">
        <v>53</v>
      </c>
      <c r="AE312" s="4">
        <v>1</v>
      </c>
      <c r="AF312" s="7" t="str">
        <f t="shared" si="87"/>
        <v>12 tháng</v>
      </c>
      <c r="AG312" s="5">
        <f t="shared" si="88"/>
        <v>42805</v>
      </c>
      <c r="AH312" s="5">
        <f t="shared" si="89"/>
        <v>43169</v>
      </c>
      <c r="AI312" s="9">
        <v>1</v>
      </c>
      <c r="AJ312" s="7" t="str">
        <f t="shared" si="90"/>
        <v>12 tháng</v>
      </c>
      <c r="AK312" s="5">
        <f t="shared" si="78"/>
        <v>43170</v>
      </c>
      <c r="AL312" s="5">
        <f t="shared" si="91"/>
        <v>43534</v>
      </c>
      <c r="AM312" s="5">
        <f t="shared" si="95"/>
        <v>43535</v>
      </c>
      <c r="AN312" s="7" t="str">
        <f t="shared" si="92"/>
        <v>Không xác định</v>
      </c>
      <c r="AO312" s="5"/>
      <c r="AP312" s="7"/>
      <c r="AQ312" s="16"/>
    </row>
    <row r="313" spans="1:43" ht="14.5" x14ac:dyDescent="0.35">
      <c r="A313" s="12">
        <f>IF(E313="","",SUBTOTAL(3,$B$2:B313))</f>
        <v>312</v>
      </c>
      <c r="B313" s="5">
        <v>43555</v>
      </c>
      <c r="C313" s="4" t="s">
        <v>45</v>
      </c>
      <c r="D313" s="4">
        <v>1075</v>
      </c>
      <c r="E313" s="6" t="s">
        <v>165</v>
      </c>
      <c r="F313" s="6" t="s">
        <v>96</v>
      </c>
      <c r="G313" s="7" t="s">
        <v>61</v>
      </c>
      <c r="H313" s="6" t="s">
        <v>62</v>
      </c>
      <c r="I313" s="4">
        <v>9</v>
      </c>
      <c r="J313" s="4">
        <v>11</v>
      </c>
      <c r="K313" s="4">
        <v>1996</v>
      </c>
      <c r="L313" s="6">
        <f t="shared" si="80"/>
        <v>35378</v>
      </c>
      <c r="M313" s="4">
        <f t="shared" si="93"/>
        <v>22</v>
      </c>
      <c r="N313" s="6" t="str">
        <f t="shared" si="81"/>
        <v>&lt;30</v>
      </c>
      <c r="O313" s="4">
        <v>1</v>
      </c>
      <c r="P313" s="6" t="str">
        <f t="shared" si="82"/>
        <v>Nam</v>
      </c>
      <c r="Q313" s="6" t="str">
        <f t="shared" si="83"/>
        <v>Ông</v>
      </c>
      <c r="R313" s="7" t="s">
        <v>50</v>
      </c>
      <c r="S313" s="6" t="s">
        <v>335</v>
      </c>
      <c r="T313" s="6" t="s">
        <v>336</v>
      </c>
      <c r="U313" s="6" t="s">
        <v>280</v>
      </c>
      <c r="V313" s="6" t="str">
        <f t="shared" si="94"/>
        <v>Văn An  -  Văn Quan  -  Lạng Sơn</v>
      </c>
      <c r="W313" s="6" t="s">
        <v>51</v>
      </c>
      <c r="X313" s="6" t="s">
        <v>65</v>
      </c>
      <c r="Y313" s="4">
        <f t="shared" si="84"/>
        <v>26</v>
      </c>
      <c r="Z313" s="7" t="str">
        <f t="shared" si="85"/>
        <v>Từ 24 - 36 tháng</v>
      </c>
      <c r="AA313" s="5">
        <v>42751</v>
      </c>
      <c r="AB313" s="4" t="s">
        <v>66</v>
      </c>
      <c r="AC313" s="8">
        <f t="shared" si="86"/>
        <v>42810</v>
      </c>
      <c r="AD313" s="5" t="s">
        <v>53</v>
      </c>
      <c r="AE313" s="4">
        <v>1</v>
      </c>
      <c r="AF313" s="7" t="str">
        <f t="shared" si="87"/>
        <v>12 tháng</v>
      </c>
      <c r="AG313" s="5">
        <f t="shared" si="88"/>
        <v>42811</v>
      </c>
      <c r="AH313" s="5">
        <f t="shared" si="89"/>
        <v>43175</v>
      </c>
      <c r="AI313" s="9">
        <v>1</v>
      </c>
      <c r="AJ313" s="7" t="str">
        <f t="shared" si="90"/>
        <v>12 tháng</v>
      </c>
      <c r="AK313" s="5">
        <f t="shared" si="78"/>
        <v>43176</v>
      </c>
      <c r="AL313" s="5">
        <f t="shared" si="91"/>
        <v>43540</v>
      </c>
      <c r="AM313" s="5">
        <f t="shared" si="95"/>
        <v>43541</v>
      </c>
      <c r="AN313" s="7" t="str">
        <f t="shared" si="92"/>
        <v>Không xác định</v>
      </c>
      <c r="AO313" s="5"/>
      <c r="AP313" s="7"/>
      <c r="AQ313" s="16"/>
    </row>
    <row r="314" spans="1:43" ht="14.5" x14ac:dyDescent="0.35">
      <c r="A314" s="12">
        <f>IF(E314="","",SUBTOTAL(3,$B$2:B314))</f>
        <v>313</v>
      </c>
      <c r="B314" s="5">
        <v>43555</v>
      </c>
      <c r="C314" s="4" t="s">
        <v>45</v>
      </c>
      <c r="D314" s="4">
        <v>1076</v>
      </c>
      <c r="E314" s="6" t="s">
        <v>166</v>
      </c>
      <c r="F314" s="6" t="s">
        <v>96</v>
      </c>
      <c r="G314" s="7" t="s">
        <v>61</v>
      </c>
      <c r="H314" s="6" t="s">
        <v>62</v>
      </c>
      <c r="I314" s="4">
        <v>6</v>
      </c>
      <c r="J314" s="4">
        <v>7</v>
      </c>
      <c r="K314" s="4">
        <v>1993</v>
      </c>
      <c r="L314" s="6">
        <f t="shared" si="80"/>
        <v>34156</v>
      </c>
      <c r="M314" s="4">
        <f t="shared" si="93"/>
        <v>25</v>
      </c>
      <c r="N314" s="6" t="str">
        <f t="shared" si="81"/>
        <v>&lt;30</v>
      </c>
      <c r="O314" s="4">
        <v>2</v>
      </c>
      <c r="P314" s="6" t="str">
        <f t="shared" si="82"/>
        <v>Nữ</v>
      </c>
      <c r="Q314" s="6" t="str">
        <f t="shared" si="83"/>
        <v>Bà</v>
      </c>
      <c r="R314" s="7" t="s">
        <v>50</v>
      </c>
      <c r="S314" s="6" t="s">
        <v>337</v>
      </c>
      <c r="T314" s="6" t="s">
        <v>310</v>
      </c>
      <c r="U314" s="6" t="s">
        <v>255</v>
      </c>
      <c r="V314" s="6" t="str">
        <f t="shared" si="94"/>
        <v>Tân Hưng  -  Lạng Giang  -  Bắc Giang</v>
      </c>
      <c r="W314" s="6" t="s">
        <v>78</v>
      </c>
      <c r="X314" s="6" t="s">
        <v>65</v>
      </c>
      <c r="Y314" s="4">
        <f t="shared" si="84"/>
        <v>25</v>
      </c>
      <c r="Z314" s="7" t="str">
        <f t="shared" si="85"/>
        <v>Từ 24 - 36 tháng</v>
      </c>
      <c r="AA314" s="5">
        <v>42775</v>
      </c>
      <c r="AB314" s="4" t="s">
        <v>66</v>
      </c>
      <c r="AC314" s="8">
        <f t="shared" si="86"/>
        <v>42834</v>
      </c>
      <c r="AD314" s="5" t="s">
        <v>53</v>
      </c>
      <c r="AE314" s="4">
        <v>1</v>
      </c>
      <c r="AF314" s="7" t="str">
        <f t="shared" si="87"/>
        <v>12 tháng</v>
      </c>
      <c r="AG314" s="5">
        <f t="shared" si="88"/>
        <v>42835</v>
      </c>
      <c r="AH314" s="5">
        <f t="shared" si="89"/>
        <v>43199</v>
      </c>
      <c r="AI314" s="9">
        <v>1</v>
      </c>
      <c r="AJ314" s="7" t="str">
        <f t="shared" si="90"/>
        <v>12 tháng</v>
      </c>
      <c r="AK314" s="5">
        <f t="shared" si="78"/>
        <v>43200</v>
      </c>
      <c r="AL314" s="5">
        <f t="shared" si="91"/>
        <v>43564</v>
      </c>
      <c r="AM314" s="5" t="str">
        <f t="shared" si="95"/>
        <v/>
      </c>
      <c r="AN314" s="7" t="str">
        <f t="shared" si="92"/>
        <v>12 tháng</v>
      </c>
      <c r="AO314" s="5"/>
      <c r="AP314" s="7"/>
      <c r="AQ314" s="16"/>
    </row>
    <row r="315" spans="1:43" ht="14.5" x14ac:dyDescent="0.35">
      <c r="A315" s="12">
        <f>IF(E315="","",SUBTOTAL(3,$B$2:B315))</f>
        <v>314</v>
      </c>
      <c r="B315" s="5">
        <v>43555</v>
      </c>
      <c r="C315" s="4" t="s">
        <v>45</v>
      </c>
      <c r="D315" s="4">
        <v>1077</v>
      </c>
      <c r="E315" s="6" t="s">
        <v>167</v>
      </c>
      <c r="F315" s="6" t="s">
        <v>96</v>
      </c>
      <c r="G315" s="7" t="s">
        <v>61</v>
      </c>
      <c r="H315" s="6" t="s">
        <v>62</v>
      </c>
      <c r="I315" s="4">
        <v>22</v>
      </c>
      <c r="J315" s="4">
        <v>8</v>
      </c>
      <c r="K315" s="4">
        <v>1994</v>
      </c>
      <c r="L315" s="6">
        <f t="shared" si="80"/>
        <v>34568</v>
      </c>
      <c r="M315" s="4">
        <f t="shared" si="93"/>
        <v>24</v>
      </c>
      <c r="N315" s="6" t="str">
        <f t="shared" si="81"/>
        <v>&lt;30</v>
      </c>
      <c r="O315" s="4">
        <v>1</v>
      </c>
      <c r="P315" s="6" t="str">
        <f t="shared" si="82"/>
        <v>Nam</v>
      </c>
      <c r="Q315" s="6" t="str">
        <f t="shared" si="83"/>
        <v>Ông</v>
      </c>
      <c r="R315" s="7" t="s">
        <v>50</v>
      </c>
      <c r="S315" s="6" t="s">
        <v>334</v>
      </c>
      <c r="T315" s="6" t="s">
        <v>272</v>
      </c>
      <c r="U315" s="6" t="s">
        <v>269</v>
      </c>
      <c r="V315" s="6" t="str">
        <f t="shared" si="94"/>
        <v>Phù Chẩn  -  Từ Sơn  -  Bắc Ninh</v>
      </c>
      <c r="W315" s="6" t="s">
        <v>51</v>
      </c>
      <c r="X315" s="6" t="s">
        <v>65</v>
      </c>
      <c r="Y315" s="4">
        <f t="shared" si="84"/>
        <v>25</v>
      </c>
      <c r="Z315" s="7" t="str">
        <f t="shared" si="85"/>
        <v>Từ 24 - 36 tháng</v>
      </c>
      <c r="AA315" s="5">
        <v>42778</v>
      </c>
      <c r="AB315" s="4" t="s">
        <v>66</v>
      </c>
      <c r="AC315" s="8">
        <f t="shared" si="86"/>
        <v>42837</v>
      </c>
      <c r="AD315" s="5" t="s">
        <v>53</v>
      </c>
      <c r="AE315" s="4">
        <v>1</v>
      </c>
      <c r="AF315" s="7" t="str">
        <f t="shared" si="87"/>
        <v>12 tháng</v>
      </c>
      <c r="AG315" s="5">
        <f t="shared" si="88"/>
        <v>42838</v>
      </c>
      <c r="AH315" s="5">
        <f t="shared" si="89"/>
        <v>43202</v>
      </c>
      <c r="AI315" s="9">
        <v>1</v>
      </c>
      <c r="AJ315" s="7" t="str">
        <f t="shared" si="90"/>
        <v>12 tháng</v>
      </c>
      <c r="AK315" s="5">
        <f t="shared" si="78"/>
        <v>43203</v>
      </c>
      <c r="AL315" s="5">
        <f t="shared" si="91"/>
        <v>43567</v>
      </c>
      <c r="AM315" s="5" t="str">
        <f t="shared" si="95"/>
        <v/>
      </c>
      <c r="AN315" s="7" t="str">
        <f t="shared" si="92"/>
        <v>12 tháng</v>
      </c>
      <c r="AO315" s="5"/>
      <c r="AP315" s="7"/>
      <c r="AQ315" s="16"/>
    </row>
    <row r="316" spans="1:43" ht="14.5" x14ac:dyDescent="0.35">
      <c r="A316" s="12">
        <f>IF(E316="","",SUBTOTAL(3,$B$2:B316))</f>
        <v>315</v>
      </c>
      <c r="B316" s="5">
        <v>43555</v>
      </c>
      <c r="C316" s="4" t="s">
        <v>45</v>
      </c>
      <c r="D316" s="4">
        <v>1078</v>
      </c>
      <c r="E316" s="6" t="s">
        <v>168</v>
      </c>
      <c r="F316" s="6" t="s">
        <v>112</v>
      </c>
      <c r="G316" s="7" t="s">
        <v>104</v>
      </c>
      <c r="H316" s="6" t="s">
        <v>105</v>
      </c>
      <c r="I316" s="4">
        <v>30</v>
      </c>
      <c r="J316" s="4">
        <v>7</v>
      </c>
      <c r="K316" s="4">
        <v>1978</v>
      </c>
      <c r="L316" s="6">
        <f t="shared" si="80"/>
        <v>28701</v>
      </c>
      <c r="M316" s="4">
        <f t="shared" si="93"/>
        <v>40</v>
      </c>
      <c r="N316" s="6" t="str">
        <f t="shared" si="81"/>
        <v>30 - 45</v>
      </c>
      <c r="O316" s="4">
        <v>1</v>
      </c>
      <c r="P316" s="6" t="str">
        <f t="shared" si="82"/>
        <v>Nam</v>
      </c>
      <c r="Q316" s="6" t="str">
        <f t="shared" si="83"/>
        <v>Ông</v>
      </c>
      <c r="R316" s="7" t="s">
        <v>50</v>
      </c>
      <c r="S316" s="6" t="s">
        <v>338</v>
      </c>
      <c r="T316" s="6" t="s">
        <v>303</v>
      </c>
      <c r="U316" s="6" t="s">
        <v>304</v>
      </c>
      <c r="V316" s="6" t="str">
        <f t="shared" si="94"/>
        <v>Ninh Hải  -  Ninh Giang  -  Hải Dương</v>
      </c>
      <c r="W316" s="6" t="s">
        <v>51</v>
      </c>
      <c r="X316" s="6" t="s">
        <v>106</v>
      </c>
      <c r="Y316" s="4">
        <f t="shared" si="84"/>
        <v>25</v>
      </c>
      <c r="Z316" s="7" t="str">
        <f t="shared" si="85"/>
        <v>Từ 24 - 36 tháng</v>
      </c>
      <c r="AA316" s="5">
        <v>42791</v>
      </c>
      <c r="AB316" s="4" t="s">
        <v>66</v>
      </c>
      <c r="AC316" s="8">
        <f t="shared" si="86"/>
        <v>42850</v>
      </c>
      <c r="AD316" s="5" t="s">
        <v>53</v>
      </c>
      <c r="AE316" s="4">
        <v>1</v>
      </c>
      <c r="AF316" s="7" t="str">
        <f t="shared" si="87"/>
        <v>12 tháng</v>
      </c>
      <c r="AG316" s="5">
        <f t="shared" si="88"/>
        <v>42851</v>
      </c>
      <c r="AH316" s="5">
        <f t="shared" si="89"/>
        <v>43215</v>
      </c>
      <c r="AI316" s="9">
        <v>4</v>
      </c>
      <c r="AJ316" s="7" t="str">
        <f t="shared" si="90"/>
        <v>Không xác định</v>
      </c>
      <c r="AK316" s="5">
        <f t="shared" si="78"/>
        <v>43216</v>
      </c>
      <c r="AL316" s="5" t="str">
        <f t="shared" si="91"/>
        <v/>
      </c>
      <c r="AM316" s="5">
        <f t="shared" si="95"/>
        <v>43216</v>
      </c>
      <c r="AN316" s="7" t="str">
        <f t="shared" si="92"/>
        <v>Không xác định</v>
      </c>
      <c r="AO316" s="5"/>
      <c r="AP316" s="7"/>
      <c r="AQ316" s="16"/>
    </row>
    <row r="317" spans="1:43" ht="14.5" x14ac:dyDescent="0.35">
      <c r="A317" s="12">
        <f>IF(E317="","",SUBTOTAL(3,$B$2:B317))</f>
        <v>316</v>
      </c>
      <c r="B317" s="5">
        <v>43555</v>
      </c>
      <c r="C317" s="4" t="s">
        <v>45</v>
      </c>
      <c r="D317" s="4">
        <v>1079</v>
      </c>
      <c r="E317" s="6" t="s">
        <v>125</v>
      </c>
      <c r="F317" s="6" t="s">
        <v>82</v>
      </c>
      <c r="G317" s="7" t="s">
        <v>104</v>
      </c>
      <c r="H317" s="6" t="s">
        <v>105</v>
      </c>
      <c r="I317" s="4">
        <v>1</v>
      </c>
      <c r="J317" s="4">
        <v>8</v>
      </c>
      <c r="K317" s="4">
        <v>1992</v>
      </c>
      <c r="L317" s="6">
        <f t="shared" si="80"/>
        <v>33817</v>
      </c>
      <c r="M317" s="4">
        <f t="shared" si="93"/>
        <v>26</v>
      </c>
      <c r="N317" s="6" t="str">
        <f t="shared" si="81"/>
        <v>&lt;30</v>
      </c>
      <c r="O317" s="4">
        <v>1</v>
      </c>
      <c r="P317" s="6" t="str">
        <f t="shared" si="82"/>
        <v>Nam</v>
      </c>
      <c r="Q317" s="6" t="str">
        <f t="shared" si="83"/>
        <v>Ông</v>
      </c>
      <c r="R317" s="7" t="s">
        <v>50</v>
      </c>
      <c r="S317" s="6" t="s">
        <v>339</v>
      </c>
      <c r="T317" s="6" t="s">
        <v>329</v>
      </c>
      <c r="U317" s="6" t="s">
        <v>255</v>
      </c>
      <c r="V317" s="6" t="str">
        <f t="shared" si="94"/>
        <v>Việt Ngọc  -  Tân Yên  -  Bắc Giang</v>
      </c>
      <c r="W317" s="6" t="s">
        <v>51</v>
      </c>
      <c r="X317" s="6" t="s">
        <v>65</v>
      </c>
      <c r="Y317" s="4">
        <f t="shared" si="84"/>
        <v>24</v>
      </c>
      <c r="Z317" s="7" t="str">
        <f t="shared" si="85"/>
        <v>Từ 24 - 36 tháng</v>
      </c>
      <c r="AA317" s="5">
        <v>42803</v>
      </c>
      <c r="AB317" s="4" t="s">
        <v>66</v>
      </c>
      <c r="AC317" s="8">
        <f t="shared" si="86"/>
        <v>42862</v>
      </c>
      <c r="AD317" s="5" t="s">
        <v>53</v>
      </c>
      <c r="AE317" s="4">
        <v>1</v>
      </c>
      <c r="AF317" s="7" t="str">
        <f t="shared" si="87"/>
        <v>12 tháng</v>
      </c>
      <c r="AG317" s="5">
        <f t="shared" si="88"/>
        <v>42863</v>
      </c>
      <c r="AH317" s="5">
        <f t="shared" si="89"/>
        <v>43227</v>
      </c>
      <c r="AI317" s="9">
        <v>1</v>
      </c>
      <c r="AJ317" s="7" t="str">
        <f t="shared" si="90"/>
        <v>12 tháng</v>
      </c>
      <c r="AK317" s="5">
        <f t="shared" si="78"/>
        <v>43228</v>
      </c>
      <c r="AL317" s="5">
        <f t="shared" si="91"/>
        <v>43592</v>
      </c>
      <c r="AM317" s="5" t="str">
        <f t="shared" si="95"/>
        <v/>
      </c>
      <c r="AN317" s="7" t="str">
        <f t="shared" si="92"/>
        <v>12 tháng</v>
      </c>
      <c r="AO317" s="5"/>
      <c r="AP317" s="7"/>
      <c r="AQ317" s="16"/>
    </row>
    <row r="318" spans="1:43" ht="14.5" x14ac:dyDescent="0.35">
      <c r="A318" s="12">
        <f>IF(E318="","",SUBTOTAL(3,$B$2:B318))</f>
        <v>317</v>
      </c>
      <c r="B318" s="5">
        <v>43555</v>
      </c>
      <c r="C318" s="4" t="s">
        <v>45</v>
      </c>
      <c r="D318" s="4">
        <v>1080</v>
      </c>
      <c r="E318" s="6" t="s">
        <v>169</v>
      </c>
      <c r="F318" s="6" t="s">
        <v>82</v>
      </c>
      <c r="G318" s="7" t="s">
        <v>104</v>
      </c>
      <c r="H318" s="6" t="s">
        <v>105</v>
      </c>
      <c r="I318" s="4">
        <v>28</v>
      </c>
      <c r="J318" s="4">
        <v>8</v>
      </c>
      <c r="K318" s="4">
        <v>1991</v>
      </c>
      <c r="L318" s="6">
        <f t="shared" si="80"/>
        <v>33478</v>
      </c>
      <c r="M318" s="4">
        <f t="shared" si="93"/>
        <v>27</v>
      </c>
      <c r="N318" s="6" t="str">
        <f t="shared" si="81"/>
        <v>&lt;30</v>
      </c>
      <c r="O318" s="4">
        <v>2</v>
      </c>
      <c r="P318" s="6" t="str">
        <f t="shared" si="82"/>
        <v>Nữ</v>
      </c>
      <c r="Q318" s="6" t="str">
        <f t="shared" si="83"/>
        <v>Bà</v>
      </c>
      <c r="R318" s="7" t="s">
        <v>50</v>
      </c>
      <c r="S318" s="6" t="s">
        <v>305</v>
      </c>
      <c r="T318" s="6" t="s">
        <v>265</v>
      </c>
      <c r="U318" s="6" t="s">
        <v>266</v>
      </c>
      <c r="V318" s="6" t="str">
        <f t="shared" si="94"/>
        <v>Đông Xuân  -  Sóc Sơn  -  Hà Nội</v>
      </c>
      <c r="W318" s="6" t="s">
        <v>51</v>
      </c>
      <c r="X318" s="6" t="s">
        <v>65</v>
      </c>
      <c r="Y318" s="4">
        <f t="shared" si="84"/>
        <v>24</v>
      </c>
      <c r="Z318" s="7" t="str">
        <f t="shared" si="85"/>
        <v>Từ 24 - 36 tháng</v>
      </c>
      <c r="AA318" s="5">
        <v>42804</v>
      </c>
      <c r="AB318" s="4" t="s">
        <v>66</v>
      </c>
      <c r="AC318" s="8">
        <f t="shared" si="86"/>
        <v>42863</v>
      </c>
      <c r="AD318" s="5" t="s">
        <v>53</v>
      </c>
      <c r="AE318" s="4">
        <v>1</v>
      </c>
      <c r="AF318" s="7" t="str">
        <f t="shared" si="87"/>
        <v>12 tháng</v>
      </c>
      <c r="AG318" s="5">
        <f t="shared" si="88"/>
        <v>42864</v>
      </c>
      <c r="AH318" s="5">
        <f t="shared" si="89"/>
        <v>43228</v>
      </c>
      <c r="AI318" s="9">
        <v>1</v>
      </c>
      <c r="AJ318" s="7" t="str">
        <f t="shared" si="90"/>
        <v>12 tháng</v>
      </c>
      <c r="AK318" s="5">
        <f t="shared" si="78"/>
        <v>43229</v>
      </c>
      <c r="AL318" s="5">
        <f t="shared" si="91"/>
        <v>43593</v>
      </c>
      <c r="AM318" s="5" t="str">
        <f t="shared" si="95"/>
        <v/>
      </c>
      <c r="AN318" s="7" t="str">
        <f t="shared" si="92"/>
        <v>12 tháng</v>
      </c>
      <c r="AO318" s="5"/>
      <c r="AP318" s="7"/>
      <c r="AQ318" s="16"/>
    </row>
    <row r="319" spans="1:43" ht="14.5" x14ac:dyDescent="0.35">
      <c r="A319" s="12">
        <f>IF(E319="","",SUBTOTAL(3,$B$2:B319))</f>
        <v>318</v>
      </c>
      <c r="B319" s="5">
        <v>43555</v>
      </c>
      <c r="C319" s="4" t="s">
        <v>45</v>
      </c>
      <c r="D319" s="4">
        <v>1081</v>
      </c>
      <c r="E319" s="6" t="s">
        <v>128</v>
      </c>
      <c r="F319" s="6" t="s">
        <v>82</v>
      </c>
      <c r="G319" s="7" t="s">
        <v>104</v>
      </c>
      <c r="H319" s="6" t="s">
        <v>105</v>
      </c>
      <c r="I319" s="4">
        <v>9</v>
      </c>
      <c r="J319" s="4">
        <v>8</v>
      </c>
      <c r="K319" s="4">
        <v>1991</v>
      </c>
      <c r="L319" s="6">
        <f t="shared" si="80"/>
        <v>33459</v>
      </c>
      <c r="M319" s="4">
        <f t="shared" si="93"/>
        <v>27</v>
      </c>
      <c r="N319" s="6" t="str">
        <f t="shared" si="81"/>
        <v>&lt;30</v>
      </c>
      <c r="O319" s="4">
        <v>2</v>
      </c>
      <c r="P319" s="6" t="str">
        <f t="shared" si="82"/>
        <v>Nữ</v>
      </c>
      <c r="Q319" s="6" t="str">
        <f t="shared" si="83"/>
        <v>Bà</v>
      </c>
      <c r="R319" s="7" t="s">
        <v>63</v>
      </c>
      <c r="S319" s="6" t="s">
        <v>340</v>
      </c>
      <c r="T319" s="6" t="s">
        <v>276</v>
      </c>
      <c r="U319" s="6" t="s">
        <v>255</v>
      </c>
      <c r="V319" s="6" t="str">
        <f t="shared" si="94"/>
        <v>Đông Hưng  -  Lục Nam  -  Bắc Giang</v>
      </c>
      <c r="W319" s="6" t="s">
        <v>51</v>
      </c>
      <c r="X319" s="6" t="s">
        <v>65</v>
      </c>
      <c r="Y319" s="4">
        <f t="shared" si="84"/>
        <v>24</v>
      </c>
      <c r="Z319" s="7" t="str">
        <f t="shared" si="85"/>
        <v>Từ 24 - 36 tháng</v>
      </c>
      <c r="AA319" s="5">
        <v>42810</v>
      </c>
      <c r="AB319" s="4" t="s">
        <v>66</v>
      </c>
      <c r="AC319" s="8">
        <f t="shared" si="86"/>
        <v>42869</v>
      </c>
      <c r="AD319" s="5" t="s">
        <v>53</v>
      </c>
      <c r="AE319" s="4">
        <v>1</v>
      </c>
      <c r="AF319" s="7" t="str">
        <f t="shared" si="87"/>
        <v>12 tháng</v>
      </c>
      <c r="AG319" s="5">
        <f t="shared" si="88"/>
        <v>42870</v>
      </c>
      <c r="AH319" s="5">
        <f t="shared" si="89"/>
        <v>43234</v>
      </c>
      <c r="AI319" s="9">
        <v>1</v>
      </c>
      <c r="AJ319" s="7" t="str">
        <f t="shared" si="90"/>
        <v>12 tháng</v>
      </c>
      <c r="AK319" s="5">
        <f t="shared" si="78"/>
        <v>43235</v>
      </c>
      <c r="AL319" s="5">
        <f t="shared" si="91"/>
        <v>43599</v>
      </c>
      <c r="AM319" s="5" t="str">
        <f t="shared" si="95"/>
        <v/>
      </c>
      <c r="AN319" s="7" t="str">
        <f t="shared" si="92"/>
        <v>12 tháng</v>
      </c>
      <c r="AO319" s="5"/>
      <c r="AP319" s="7"/>
      <c r="AQ319" s="16"/>
    </row>
    <row r="320" spans="1:43" ht="14.5" x14ac:dyDescent="0.35">
      <c r="A320" s="12">
        <f>IF(E320="","",SUBTOTAL(3,$B$2:B320))</f>
        <v>319</v>
      </c>
      <c r="B320" s="5">
        <v>43555</v>
      </c>
      <c r="C320" s="4" t="s">
        <v>45</v>
      </c>
      <c r="D320" s="4">
        <v>1082</v>
      </c>
      <c r="E320" s="6" t="s">
        <v>170</v>
      </c>
      <c r="F320" s="6" t="s">
        <v>82</v>
      </c>
      <c r="G320" s="7" t="s">
        <v>104</v>
      </c>
      <c r="H320" s="6" t="s">
        <v>105</v>
      </c>
      <c r="I320" s="4">
        <v>7</v>
      </c>
      <c r="J320" s="4">
        <v>9</v>
      </c>
      <c r="K320" s="4">
        <v>1988</v>
      </c>
      <c r="L320" s="6">
        <f t="shared" si="80"/>
        <v>32393</v>
      </c>
      <c r="M320" s="4">
        <f t="shared" si="93"/>
        <v>30</v>
      </c>
      <c r="N320" s="6" t="str">
        <f t="shared" si="81"/>
        <v>30 - 45</v>
      </c>
      <c r="O320" s="4">
        <v>2</v>
      </c>
      <c r="P320" s="6" t="str">
        <f t="shared" si="82"/>
        <v>Nữ</v>
      </c>
      <c r="Q320" s="6" t="str">
        <f t="shared" si="83"/>
        <v>Bà</v>
      </c>
      <c r="R320" s="7" t="s">
        <v>50</v>
      </c>
      <c r="S320" s="6" t="s">
        <v>341</v>
      </c>
      <c r="T320" s="6" t="s">
        <v>276</v>
      </c>
      <c r="U320" s="6" t="s">
        <v>255</v>
      </c>
      <c r="V320" s="6" t="str">
        <f t="shared" si="94"/>
        <v>Yên Sơn  -  Lục Nam  -  Bắc Giang</v>
      </c>
      <c r="W320" s="6" t="s">
        <v>51</v>
      </c>
      <c r="X320" s="6" t="s">
        <v>65</v>
      </c>
      <c r="Y320" s="4">
        <f t="shared" si="84"/>
        <v>23</v>
      </c>
      <c r="Z320" s="7" t="str">
        <f t="shared" si="85"/>
        <v>Từ 12 - 24 tháng</v>
      </c>
      <c r="AA320" s="5">
        <v>42834</v>
      </c>
      <c r="AB320" s="4" t="s">
        <v>66</v>
      </c>
      <c r="AC320" s="8">
        <f t="shared" si="86"/>
        <v>42893</v>
      </c>
      <c r="AD320" s="5" t="s">
        <v>53</v>
      </c>
      <c r="AE320" s="4">
        <v>1</v>
      </c>
      <c r="AF320" s="7" t="str">
        <f t="shared" si="87"/>
        <v>12 tháng</v>
      </c>
      <c r="AG320" s="5">
        <f t="shared" si="88"/>
        <v>42894</v>
      </c>
      <c r="AH320" s="5">
        <f t="shared" si="89"/>
        <v>43258</v>
      </c>
      <c r="AI320" s="9">
        <v>1</v>
      </c>
      <c r="AJ320" s="7" t="str">
        <f t="shared" si="90"/>
        <v>12 tháng</v>
      </c>
      <c r="AK320" s="5">
        <f t="shared" si="78"/>
        <v>43259</v>
      </c>
      <c r="AL320" s="5">
        <f t="shared" si="91"/>
        <v>43623</v>
      </c>
      <c r="AM320" s="5" t="str">
        <f t="shared" si="95"/>
        <v/>
      </c>
      <c r="AN320" s="7" t="str">
        <f t="shared" si="92"/>
        <v>12 tháng</v>
      </c>
      <c r="AO320" s="5"/>
      <c r="AP320" s="7"/>
      <c r="AQ320" s="16"/>
    </row>
    <row r="321" spans="1:43" ht="14.5" x14ac:dyDescent="0.35">
      <c r="A321" s="12">
        <f>IF(E321="","",SUBTOTAL(3,$B$2:B321))</f>
        <v>320</v>
      </c>
      <c r="B321" s="5">
        <v>43555</v>
      </c>
      <c r="C321" s="4" t="s">
        <v>45</v>
      </c>
      <c r="D321" s="4">
        <v>1084</v>
      </c>
      <c r="E321" s="6" t="s">
        <v>142</v>
      </c>
      <c r="F321" s="6" t="s">
        <v>82</v>
      </c>
      <c r="G321" s="7" t="s">
        <v>61</v>
      </c>
      <c r="H321" s="6" t="s">
        <v>62</v>
      </c>
      <c r="I321" s="4">
        <v>26</v>
      </c>
      <c r="J321" s="4">
        <v>11</v>
      </c>
      <c r="K321" s="4">
        <v>1986</v>
      </c>
      <c r="L321" s="6">
        <f t="shared" si="80"/>
        <v>31742</v>
      </c>
      <c r="M321" s="4">
        <f t="shared" si="93"/>
        <v>32</v>
      </c>
      <c r="N321" s="6" t="str">
        <f t="shared" si="81"/>
        <v>30 - 45</v>
      </c>
      <c r="O321" s="4">
        <v>2</v>
      </c>
      <c r="P321" s="6" t="str">
        <f t="shared" si="82"/>
        <v>Nữ</v>
      </c>
      <c r="Q321" s="6" t="str">
        <f t="shared" si="83"/>
        <v>Bà</v>
      </c>
      <c r="R321" s="7" t="s">
        <v>50</v>
      </c>
      <c r="S321" s="6" t="s">
        <v>342</v>
      </c>
      <c r="T321" s="6" t="s">
        <v>319</v>
      </c>
      <c r="U321" s="6" t="s">
        <v>269</v>
      </c>
      <c r="V321" s="6" t="str">
        <f t="shared" si="94"/>
        <v>Song Hồ  -  Thuận Thành  -  Bắc Ninh</v>
      </c>
      <c r="W321" s="6" t="s">
        <v>51</v>
      </c>
      <c r="X321" s="6" t="s">
        <v>65</v>
      </c>
      <c r="Y321" s="4">
        <f t="shared" si="84"/>
        <v>21</v>
      </c>
      <c r="Z321" s="7" t="str">
        <f t="shared" si="85"/>
        <v>Từ 12 - 24 tháng</v>
      </c>
      <c r="AA321" s="5">
        <v>42896</v>
      </c>
      <c r="AB321" s="4" t="s">
        <v>66</v>
      </c>
      <c r="AC321" s="8">
        <f t="shared" si="86"/>
        <v>42955</v>
      </c>
      <c r="AD321" s="5" t="s">
        <v>53</v>
      </c>
      <c r="AE321" s="4">
        <v>1</v>
      </c>
      <c r="AF321" s="7" t="str">
        <f t="shared" si="87"/>
        <v>12 tháng</v>
      </c>
      <c r="AG321" s="5">
        <f t="shared" si="88"/>
        <v>42956</v>
      </c>
      <c r="AH321" s="5">
        <f t="shared" si="89"/>
        <v>43320</v>
      </c>
      <c r="AI321" s="9">
        <v>1</v>
      </c>
      <c r="AJ321" s="7" t="str">
        <f t="shared" si="90"/>
        <v>12 tháng</v>
      </c>
      <c r="AK321" s="5">
        <f t="shared" ref="AK321:AK335" si="96">IFERROR(IF(AI321="","",AH321+1),"")</f>
        <v>43321</v>
      </c>
      <c r="AL321" s="5">
        <f t="shared" si="91"/>
        <v>43685</v>
      </c>
      <c r="AM321" s="5" t="str">
        <f t="shared" ref="AM321:AM347" si="97">IFERROR(IF(AE321=4,AG321,IF(AI321=4,AH321+1,IF(AND(AI321&lt;&gt;4,AL321&gt;B321),"",AL321+1))),"")</f>
        <v/>
      </c>
      <c r="AN321" s="7" t="str">
        <f t="shared" si="92"/>
        <v>12 tháng</v>
      </c>
      <c r="AO321" s="5"/>
      <c r="AP321" s="7"/>
      <c r="AQ321" s="16"/>
    </row>
    <row r="322" spans="1:43" ht="14.5" x14ac:dyDescent="0.35">
      <c r="A322" s="12">
        <f>IF(E322="","",SUBTOTAL(3,$B$2:B322))</f>
        <v>321</v>
      </c>
      <c r="B322" s="5">
        <v>43555</v>
      </c>
      <c r="C322" s="4" t="s">
        <v>45</v>
      </c>
      <c r="D322" s="4">
        <v>1085</v>
      </c>
      <c r="E322" s="6" t="s">
        <v>171</v>
      </c>
      <c r="F322" s="6" t="s">
        <v>82</v>
      </c>
      <c r="G322" s="7" t="s">
        <v>61</v>
      </c>
      <c r="H322" s="6" t="s">
        <v>62</v>
      </c>
      <c r="I322" s="4">
        <v>29</v>
      </c>
      <c r="J322" s="4">
        <v>9</v>
      </c>
      <c r="K322" s="4">
        <v>1996</v>
      </c>
      <c r="L322" s="6">
        <f t="shared" ref="L322:L385" si="98">IF(AND(I322&lt;&gt;"",J322&lt;&gt;"",K322&lt;&gt;""),DATE(K322,J322,I322),"")</f>
        <v>35337</v>
      </c>
      <c r="M322" s="4">
        <f t="shared" si="93"/>
        <v>22</v>
      </c>
      <c r="N322" s="6" t="str">
        <f t="shared" ref="N322:N385" si="99">IF(M322&gt;=45,"45+",IF(M322&gt;=30,"30 - 45","&lt;30"))</f>
        <v>&lt;30</v>
      </c>
      <c r="O322" s="4">
        <v>1</v>
      </c>
      <c r="P322" s="6" t="str">
        <f t="shared" ref="P322:P385" si="100">IF(O322=1,"Nam",IF(O322=2,"Nữ",""))</f>
        <v>Nam</v>
      </c>
      <c r="Q322" s="6" t="str">
        <f t="shared" ref="Q322:Q385" si="101">IF(O322=1,"Ông",IF(O322=2,"Bà",""))</f>
        <v>Ông</v>
      </c>
      <c r="R322" s="7" t="s">
        <v>50</v>
      </c>
      <c r="S322" s="6" t="s">
        <v>343</v>
      </c>
      <c r="T322" s="6" t="s">
        <v>254</v>
      </c>
      <c r="U322" s="6" t="s">
        <v>255</v>
      </c>
      <c r="V322" s="6" t="str">
        <f t="shared" si="94"/>
        <v>Mai Đình  -  Hiệp Hòa  -  Bắc Giang</v>
      </c>
      <c r="W322" s="6" t="s">
        <v>51</v>
      </c>
      <c r="X322" s="6" t="s">
        <v>65</v>
      </c>
      <c r="Y322" s="4">
        <f t="shared" ref="Y322:Y385" si="102">DATEDIF(AA322,B322,"M")</f>
        <v>21</v>
      </c>
      <c r="Z322" s="7" t="str">
        <f t="shared" ref="Z322:Z385" si="103">LOOKUP(Y322,$AS$2:$AT$7,$AU$2:$AU$7)</f>
        <v>Từ 12 - 24 tháng</v>
      </c>
      <c r="AA322" s="5">
        <v>42903</v>
      </c>
      <c r="AB322" s="4" t="s">
        <v>66</v>
      </c>
      <c r="AC322" s="8">
        <f t="shared" ref="AC322:AC385" si="104">IF(AB322="60 ngày",AA322+59,IF(AB322="30 ngày",AA322+29,AA322))</f>
        <v>42962</v>
      </c>
      <c r="AD322" s="5" t="s">
        <v>53</v>
      </c>
      <c r="AE322" s="4">
        <v>1</v>
      </c>
      <c r="AF322" s="7" t="str">
        <f t="shared" ref="AF322:AF385" si="105">VLOOKUP(AE322,$AW$2:$AX$6,2,0)</f>
        <v>12 tháng</v>
      </c>
      <c r="AG322" s="5">
        <f t="shared" ref="AG322:AG385" si="106">IF(AE322=5,"",IF(AB322=0,AA322,AC322+1))</f>
        <v>42963</v>
      </c>
      <c r="AH322" s="5">
        <f t="shared" ref="AH322:AH385" si="107">IF(AE322=4,"",IF(AE322=1,EDATE(AG322,12)-1,IF(AE322=2,EDATE(AG322,24)-1,IF(AE322=3,EDATE(AG322,36)-1,""))))</f>
        <v>43327</v>
      </c>
      <c r="AI322" s="9">
        <v>1</v>
      </c>
      <c r="AJ322" s="7" t="str">
        <f t="shared" ref="AJ322:AJ335" si="108">IFERROR(VLOOKUP(AI322,$AW$2:$AX$6,2,0),"")</f>
        <v>12 tháng</v>
      </c>
      <c r="AK322" s="5">
        <f t="shared" si="96"/>
        <v>43328</v>
      </c>
      <c r="AL322" s="5">
        <f t="shared" ref="AL322:AL335" si="109">IFERROR(IF(OR(AI322="",AI322=4),"",IF(AI322=1,EDATE(AK322,12)-1,IF(AI322=2,EDATE(AK322,24)-1,IF(AI322=3,EDATE(AK322,36)-1)))),"")</f>
        <v>43692</v>
      </c>
      <c r="AM322" s="5" t="str">
        <f t="shared" si="97"/>
        <v/>
      </c>
      <c r="AN322" s="7" t="str">
        <f t="shared" ref="AN322:AN385" si="110">IF(AM322&lt;&gt;"","Không xác định",IF(AJ322&lt;&gt;"",AJ322,IF(AF322&lt;&gt;"",AF322,"")))</f>
        <v>12 tháng</v>
      </c>
      <c r="AO322" s="5"/>
      <c r="AP322" s="7"/>
      <c r="AQ322" s="16"/>
    </row>
    <row r="323" spans="1:43" ht="14.5" x14ac:dyDescent="0.35">
      <c r="A323" s="12">
        <f>IF(E323="","",SUBTOTAL(3,$B$2:B323))</f>
        <v>322</v>
      </c>
      <c r="B323" s="5">
        <v>43555</v>
      </c>
      <c r="C323" s="4" t="s">
        <v>45</v>
      </c>
      <c r="D323" s="4">
        <v>1086</v>
      </c>
      <c r="E323" s="6" t="s">
        <v>172</v>
      </c>
      <c r="F323" s="6" t="s">
        <v>82</v>
      </c>
      <c r="G323" s="7" t="s">
        <v>98</v>
      </c>
      <c r="H323" s="6" t="s">
        <v>108</v>
      </c>
      <c r="I323" s="4">
        <v>27</v>
      </c>
      <c r="J323" s="4">
        <v>9</v>
      </c>
      <c r="K323" s="4">
        <v>1991</v>
      </c>
      <c r="L323" s="6">
        <f t="shared" si="98"/>
        <v>33508</v>
      </c>
      <c r="M323" s="4">
        <f t="shared" ref="M323:M386" si="111">DATEDIF(L323,B323+1,"y")</f>
        <v>27</v>
      </c>
      <c r="N323" s="6" t="str">
        <f t="shared" si="99"/>
        <v>&lt;30</v>
      </c>
      <c r="O323" s="4">
        <v>1</v>
      </c>
      <c r="P323" s="6" t="str">
        <f t="shared" si="100"/>
        <v>Nam</v>
      </c>
      <c r="Q323" s="6" t="str">
        <f t="shared" si="101"/>
        <v>Ông</v>
      </c>
      <c r="R323" s="7" t="s">
        <v>50</v>
      </c>
      <c r="S323" s="6" t="s">
        <v>273</v>
      </c>
      <c r="T323" s="6" t="s">
        <v>274</v>
      </c>
      <c r="U323" s="6" t="s">
        <v>266</v>
      </c>
      <c r="V323" s="6" t="str">
        <f t="shared" ref="V323:V386" si="112">IF(AND(S323&lt;&gt;"",T323&lt;&gt;"",U323&lt;&gt;""),CONCATENATE(S323," - ",T323," - ",U323))</f>
        <v>Liên Hà  -  Đông Anh  -  Hà Nội</v>
      </c>
      <c r="W323" s="6" t="s">
        <v>51</v>
      </c>
      <c r="X323" s="6" t="s">
        <v>65</v>
      </c>
      <c r="Y323" s="4">
        <f t="shared" si="102"/>
        <v>21</v>
      </c>
      <c r="Z323" s="7" t="str">
        <f t="shared" si="103"/>
        <v>Từ 12 - 24 tháng</v>
      </c>
      <c r="AA323" s="5">
        <v>42911</v>
      </c>
      <c r="AB323" s="4" t="s">
        <v>66</v>
      </c>
      <c r="AC323" s="8">
        <f t="shared" si="104"/>
        <v>42970</v>
      </c>
      <c r="AD323" s="5" t="s">
        <v>53</v>
      </c>
      <c r="AE323" s="4">
        <v>1</v>
      </c>
      <c r="AF323" s="7" t="str">
        <f t="shared" si="105"/>
        <v>12 tháng</v>
      </c>
      <c r="AG323" s="5">
        <f t="shared" si="106"/>
        <v>42971</v>
      </c>
      <c r="AH323" s="5">
        <f t="shared" si="107"/>
        <v>43335</v>
      </c>
      <c r="AI323" s="9">
        <v>1</v>
      </c>
      <c r="AJ323" s="7" t="str">
        <f t="shared" si="108"/>
        <v>12 tháng</v>
      </c>
      <c r="AK323" s="5">
        <f t="shared" si="96"/>
        <v>43336</v>
      </c>
      <c r="AL323" s="5">
        <f t="shared" si="109"/>
        <v>43700</v>
      </c>
      <c r="AM323" s="5" t="str">
        <f t="shared" si="97"/>
        <v/>
      </c>
      <c r="AN323" s="7" t="str">
        <f t="shared" si="110"/>
        <v>12 tháng</v>
      </c>
      <c r="AO323" s="5"/>
      <c r="AP323" s="7"/>
      <c r="AQ323" s="16"/>
    </row>
    <row r="324" spans="1:43" ht="14.5" x14ac:dyDescent="0.35">
      <c r="A324" s="12">
        <f>IF(E324="","",SUBTOTAL(3,$B$2:B324))</f>
        <v>323</v>
      </c>
      <c r="B324" s="5">
        <v>43555</v>
      </c>
      <c r="C324" s="4" t="s">
        <v>45</v>
      </c>
      <c r="D324" s="4">
        <v>1087</v>
      </c>
      <c r="E324" s="6" t="s">
        <v>173</v>
      </c>
      <c r="F324" s="6" t="s">
        <v>102</v>
      </c>
      <c r="G324" s="7" t="s">
        <v>104</v>
      </c>
      <c r="H324" s="6" t="s">
        <v>147</v>
      </c>
      <c r="I324" s="4">
        <v>9</v>
      </c>
      <c r="J324" s="4">
        <v>9</v>
      </c>
      <c r="K324" s="4">
        <v>1996</v>
      </c>
      <c r="L324" s="6">
        <f t="shared" si="98"/>
        <v>35317</v>
      </c>
      <c r="M324" s="4">
        <f t="shared" si="111"/>
        <v>22</v>
      </c>
      <c r="N324" s="6" t="str">
        <f t="shared" si="99"/>
        <v>&lt;30</v>
      </c>
      <c r="O324" s="4">
        <v>1</v>
      </c>
      <c r="P324" s="6" t="str">
        <f t="shared" si="100"/>
        <v>Nam</v>
      </c>
      <c r="Q324" s="6" t="str">
        <f t="shared" si="101"/>
        <v>Ông</v>
      </c>
      <c r="R324" s="7" t="s">
        <v>50</v>
      </c>
      <c r="S324" s="6" t="s">
        <v>344</v>
      </c>
      <c r="T324" s="6" t="s">
        <v>336</v>
      </c>
      <c r="U324" s="6" t="s">
        <v>280</v>
      </c>
      <c r="V324" s="6" t="str">
        <f t="shared" si="112"/>
        <v>Thị trấn Văn Quan  -  Văn Quan  -  Lạng Sơn</v>
      </c>
      <c r="W324" s="6" t="s">
        <v>51</v>
      </c>
      <c r="X324" s="6" t="s">
        <v>65</v>
      </c>
      <c r="Y324" s="4">
        <f t="shared" si="102"/>
        <v>20</v>
      </c>
      <c r="Z324" s="7" t="str">
        <f t="shared" si="103"/>
        <v>Từ 12 - 24 tháng</v>
      </c>
      <c r="AA324" s="5">
        <v>42934</v>
      </c>
      <c r="AB324" s="4" t="s">
        <v>66</v>
      </c>
      <c r="AC324" s="8">
        <f t="shared" si="104"/>
        <v>42993</v>
      </c>
      <c r="AD324" s="5" t="s">
        <v>53</v>
      </c>
      <c r="AE324" s="4">
        <v>1</v>
      </c>
      <c r="AF324" s="7" t="str">
        <f t="shared" si="105"/>
        <v>12 tháng</v>
      </c>
      <c r="AG324" s="5">
        <f t="shared" si="106"/>
        <v>42994</v>
      </c>
      <c r="AH324" s="5">
        <f t="shared" si="107"/>
        <v>43358</v>
      </c>
      <c r="AI324" s="9">
        <v>1</v>
      </c>
      <c r="AJ324" s="7" t="str">
        <f t="shared" si="108"/>
        <v>12 tháng</v>
      </c>
      <c r="AK324" s="5">
        <f t="shared" si="96"/>
        <v>43359</v>
      </c>
      <c r="AL324" s="5">
        <f t="shared" si="109"/>
        <v>43723</v>
      </c>
      <c r="AM324" s="5" t="str">
        <f t="shared" si="97"/>
        <v/>
      </c>
      <c r="AN324" s="7" t="str">
        <f t="shared" si="110"/>
        <v>12 tháng</v>
      </c>
      <c r="AO324" s="5"/>
      <c r="AP324" s="7"/>
      <c r="AQ324" s="16"/>
    </row>
    <row r="325" spans="1:43" ht="14.5" x14ac:dyDescent="0.35">
      <c r="A325" s="12">
        <f>IF(E325="","",SUBTOTAL(3,$B$2:B325))</f>
        <v>324</v>
      </c>
      <c r="B325" s="5">
        <v>43555</v>
      </c>
      <c r="C325" s="4" t="s">
        <v>45</v>
      </c>
      <c r="D325" s="4">
        <v>1088</v>
      </c>
      <c r="E325" s="6" t="s">
        <v>174</v>
      </c>
      <c r="F325" s="6" t="s">
        <v>47</v>
      </c>
      <c r="G325" s="7" t="s">
        <v>70</v>
      </c>
      <c r="H325" s="6" t="s">
        <v>99</v>
      </c>
      <c r="I325" s="4">
        <v>20</v>
      </c>
      <c r="J325" s="4">
        <v>2</v>
      </c>
      <c r="K325" s="4">
        <v>1986</v>
      </c>
      <c r="L325" s="6">
        <f t="shared" si="98"/>
        <v>31463</v>
      </c>
      <c r="M325" s="4">
        <f t="shared" si="111"/>
        <v>33</v>
      </c>
      <c r="N325" s="6" t="str">
        <f t="shared" si="99"/>
        <v>30 - 45</v>
      </c>
      <c r="O325" s="4">
        <v>1</v>
      </c>
      <c r="P325" s="6" t="str">
        <f t="shared" si="100"/>
        <v>Nam</v>
      </c>
      <c r="Q325" s="6" t="str">
        <f t="shared" si="101"/>
        <v>Ông</v>
      </c>
      <c r="R325" s="7" t="s">
        <v>50</v>
      </c>
      <c r="S325" s="6" t="s">
        <v>293</v>
      </c>
      <c r="T325" s="6" t="s">
        <v>294</v>
      </c>
      <c r="U325" s="6" t="s">
        <v>263</v>
      </c>
      <c r="V325" s="6" t="str">
        <f t="shared" si="112"/>
        <v>Phúc Ứng  -  Sơn Dương  -  Tuyên Quang</v>
      </c>
      <c r="W325" s="6" t="s">
        <v>78</v>
      </c>
      <c r="X325" s="6" t="s">
        <v>100</v>
      </c>
      <c r="Y325" s="4">
        <f t="shared" si="102"/>
        <v>20</v>
      </c>
      <c r="Z325" s="7" t="str">
        <f t="shared" si="103"/>
        <v>Từ 12 - 24 tháng</v>
      </c>
      <c r="AA325" s="5">
        <v>42942</v>
      </c>
      <c r="AB325" s="4" t="s">
        <v>117</v>
      </c>
      <c r="AC325" s="8">
        <f t="shared" si="104"/>
        <v>42971</v>
      </c>
      <c r="AD325" s="5" t="s">
        <v>53</v>
      </c>
      <c r="AE325" s="4">
        <v>4</v>
      </c>
      <c r="AF325" s="7" t="str">
        <f t="shared" si="105"/>
        <v>Không xác định</v>
      </c>
      <c r="AG325" s="5">
        <f t="shared" si="106"/>
        <v>42972</v>
      </c>
      <c r="AH325" s="5" t="str">
        <f t="shared" si="107"/>
        <v/>
      </c>
      <c r="AI325" s="9" t="str">
        <f>IF(OR(AE325=4,AE325=""),"","Điền")</f>
        <v/>
      </c>
      <c r="AJ325" s="7" t="str">
        <f t="shared" si="108"/>
        <v/>
      </c>
      <c r="AK325" s="5" t="str">
        <f t="shared" si="96"/>
        <v/>
      </c>
      <c r="AL325" s="5" t="str">
        <f t="shared" si="109"/>
        <v/>
      </c>
      <c r="AM325" s="5">
        <f t="shared" si="97"/>
        <v>42972</v>
      </c>
      <c r="AN325" s="7" t="str">
        <f t="shared" si="110"/>
        <v>Không xác định</v>
      </c>
      <c r="AO325" s="5"/>
      <c r="AP325" s="7"/>
      <c r="AQ325" s="16"/>
    </row>
    <row r="326" spans="1:43" ht="14.5" x14ac:dyDescent="0.35">
      <c r="A326" s="12">
        <f>IF(E326="","",SUBTOTAL(3,$B$2:B326))</f>
        <v>325</v>
      </c>
      <c r="B326" s="5">
        <v>43555</v>
      </c>
      <c r="C326" s="4" t="s">
        <v>45</v>
      </c>
      <c r="D326" s="4">
        <v>1089</v>
      </c>
      <c r="E326" s="6" t="s">
        <v>175</v>
      </c>
      <c r="F326" s="6" t="s">
        <v>47</v>
      </c>
      <c r="G326" s="7" t="s">
        <v>93</v>
      </c>
      <c r="H326" s="6" t="s">
        <v>176</v>
      </c>
      <c r="I326" s="4">
        <v>19</v>
      </c>
      <c r="J326" s="4">
        <v>7</v>
      </c>
      <c r="K326" s="4">
        <v>1987</v>
      </c>
      <c r="L326" s="6">
        <f t="shared" si="98"/>
        <v>31977</v>
      </c>
      <c r="M326" s="4">
        <f t="shared" si="111"/>
        <v>31</v>
      </c>
      <c r="N326" s="6" t="str">
        <f t="shared" si="99"/>
        <v>30 - 45</v>
      </c>
      <c r="O326" s="4">
        <v>1</v>
      </c>
      <c r="P326" s="6" t="str">
        <f t="shared" si="100"/>
        <v>Nam</v>
      </c>
      <c r="Q326" s="6" t="str">
        <f t="shared" si="101"/>
        <v>Ông</v>
      </c>
      <c r="R326" s="7" t="s">
        <v>72</v>
      </c>
      <c r="S326" s="6" t="s">
        <v>334</v>
      </c>
      <c r="T326" s="6" t="s">
        <v>272</v>
      </c>
      <c r="U326" s="6" t="s">
        <v>269</v>
      </c>
      <c r="V326" s="6" t="str">
        <f t="shared" si="112"/>
        <v>Phù Chẩn  -  Từ Sơn  -  Bắc Ninh</v>
      </c>
      <c r="W326" s="6" t="s">
        <v>51</v>
      </c>
      <c r="X326" s="6" t="s">
        <v>65</v>
      </c>
      <c r="Y326" s="4">
        <f t="shared" si="102"/>
        <v>19</v>
      </c>
      <c r="Z326" s="7" t="str">
        <f t="shared" si="103"/>
        <v>Từ 12 - 24 tháng</v>
      </c>
      <c r="AA326" s="5">
        <v>42976</v>
      </c>
      <c r="AB326" s="4" t="s">
        <v>117</v>
      </c>
      <c r="AC326" s="8">
        <f t="shared" si="104"/>
        <v>43005</v>
      </c>
      <c r="AD326" s="5" t="s">
        <v>53</v>
      </c>
      <c r="AE326" s="4">
        <v>1</v>
      </c>
      <c r="AF326" s="7" t="str">
        <f t="shared" si="105"/>
        <v>12 tháng</v>
      </c>
      <c r="AG326" s="5">
        <f t="shared" si="106"/>
        <v>43006</v>
      </c>
      <c r="AH326" s="5">
        <f t="shared" si="107"/>
        <v>43370</v>
      </c>
      <c r="AI326" s="9">
        <v>1</v>
      </c>
      <c r="AJ326" s="7" t="str">
        <f t="shared" si="108"/>
        <v>12 tháng</v>
      </c>
      <c r="AK326" s="5">
        <f t="shared" si="96"/>
        <v>43371</v>
      </c>
      <c r="AL326" s="5">
        <f t="shared" si="109"/>
        <v>43735</v>
      </c>
      <c r="AM326" s="5" t="str">
        <f t="shared" si="97"/>
        <v/>
      </c>
      <c r="AN326" s="7" t="str">
        <f t="shared" si="110"/>
        <v>12 tháng</v>
      </c>
      <c r="AO326" s="5"/>
      <c r="AP326" s="7"/>
      <c r="AQ326" s="16"/>
    </row>
    <row r="327" spans="1:43" ht="14.5" x14ac:dyDescent="0.35">
      <c r="A327" s="12">
        <f>IF(E327="","",SUBTOTAL(3,$B$2:B327))</f>
        <v>326</v>
      </c>
      <c r="B327" s="5">
        <v>43555</v>
      </c>
      <c r="C327" s="4" t="s">
        <v>45</v>
      </c>
      <c r="D327" s="4">
        <v>1090</v>
      </c>
      <c r="E327" s="6" t="s">
        <v>177</v>
      </c>
      <c r="F327" s="6" t="s">
        <v>47</v>
      </c>
      <c r="G327" s="7" t="s">
        <v>70</v>
      </c>
      <c r="H327" s="6" t="s">
        <v>178</v>
      </c>
      <c r="I327" s="4">
        <v>25</v>
      </c>
      <c r="J327" s="4">
        <v>12</v>
      </c>
      <c r="K327" s="4">
        <v>1991</v>
      </c>
      <c r="L327" s="6">
        <f t="shared" si="98"/>
        <v>33597</v>
      </c>
      <c r="M327" s="4">
        <f t="shared" si="111"/>
        <v>27</v>
      </c>
      <c r="N327" s="6" t="str">
        <f t="shared" si="99"/>
        <v>&lt;30</v>
      </c>
      <c r="O327" s="4">
        <v>2</v>
      </c>
      <c r="P327" s="6" t="str">
        <f t="shared" si="100"/>
        <v>Nữ</v>
      </c>
      <c r="Q327" s="6" t="str">
        <f t="shared" si="101"/>
        <v>Bà</v>
      </c>
      <c r="R327" s="7" t="s">
        <v>72</v>
      </c>
      <c r="S327" s="6" t="s">
        <v>345</v>
      </c>
      <c r="T327" s="6" t="s">
        <v>346</v>
      </c>
      <c r="U327" s="6" t="s">
        <v>347</v>
      </c>
      <c r="V327" s="6" t="str">
        <f t="shared" si="112"/>
        <v>Đông Quang  -  Đông Sơn  -  Thanh Hóa</v>
      </c>
      <c r="W327" s="6" t="s">
        <v>51</v>
      </c>
      <c r="X327" s="6" t="s">
        <v>65</v>
      </c>
      <c r="Y327" s="4">
        <f t="shared" si="102"/>
        <v>16</v>
      </c>
      <c r="Z327" s="7" t="str">
        <f t="shared" si="103"/>
        <v>Từ 12 - 24 tháng</v>
      </c>
      <c r="AA327" s="5">
        <v>43046</v>
      </c>
      <c r="AB327" s="4" t="s">
        <v>66</v>
      </c>
      <c r="AC327" s="8">
        <f t="shared" si="104"/>
        <v>43105</v>
      </c>
      <c r="AD327" s="5" t="s">
        <v>53</v>
      </c>
      <c r="AE327" s="4">
        <v>1</v>
      </c>
      <c r="AF327" s="7" t="str">
        <f t="shared" si="105"/>
        <v>12 tháng</v>
      </c>
      <c r="AG327" s="5">
        <f t="shared" si="106"/>
        <v>43106</v>
      </c>
      <c r="AH327" s="5">
        <f t="shared" si="107"/>
        <v>43470</v>
      </c>
      <c r="AI327" s="9">
        <v>1</v>
      </c>
      <c r="AJ327" s="7" t="str">
        <f t="shared" si="108"/>
        <v>12 tháng</v>
      </c>
      <c r="AK327" s="5">
        <f t="shared" si="96"/>
        <v>43471</v>
      </c>
      <c r="AL327" s="5">
        <f t="shared" si="109"/>
        <v>43835</v>
      </c>
      <c r="AM327" s="5" t="str">
        <f t="shared" si="97"/>
        <v/>
      </c>
      <c r="AN327" s="7" t="str">
        <f t="shared" si="110"/>
        <v>12 tháng</v>
      </c>
      <c r="AO327" s="5"/>
      <c r="AP327" s="7"/>
      <c r="AQ327" s="16"/>
    </row>
    <row r="328" spans="1:43" ht="14.5" x14ac:dyDescent="0.35">
      <c r="A328" s="12">
        <f>IF(E328="","",SUBTOTAL(3,$B$2:B328))</f>
        <v>327</v>
      </c>
      <c r="B328" s="5">
        <v>43555</v>
      </c>
      <c r="C328" s="4" t="s">
        <v>45</v>
      </c>
      <c r="D328" s="4">
        <v>1091</v>
      </c>
      <c r="E328" s="6" t="s">
        <v>179</v>
      </c>
      <c r="F328" s="6" t="s">
        <v>47</v>
      </c>
      <c r="G328" s="7" t="s">
        <v>70</v>
      </c>
      <c r="H328" s="6" t="s">
        <v>180</v>
      </c>
      <c r="I328" s="4">
        <v>9</v>
      </c>
      <c r="J328" s="4">
        <v>3</v>
      </c>
      <c r="K328" s="4">
        <v>1994</v>
      </c>
      <c r="L328" s="6">
        <f t="shared" si="98"/>
        <v>34402</v>
      </c>
      <c r="M328" s="4">
        <f t="shared" si="111"/>
        <v>25</v>
      </c>
      <c r="N328" s="6" t="str">
        <f t="shared" si="99"/>
        <v>&lt;30</v>
      </c>
      <c r="O328" s="4">
        <v>2</v>
      </c>
      <c r="P328" s="6" t="str">
        <f t="shared" si="100"/>
        <v>Nữ</v>
      </c>
      <c r="Q328" s="6" t="str">
        <f t="shared" si="101"/>
        <v>Bà</v>
      </c>
      <c r="R328" s="7" t="s">
        <v>72</v>
      </c>
      <c r="S328" s="6" t="s">
        <v>348</v>
      </c>
      <c r="T328" s="6" t="s">
        <v>274</v>
      </c>
      <c r="U328" s="6" t="s">
        <v>266</v>
      </c>
      <c r="V328" s="6" t="str">
        <f t="shared" si="112"/>
        <v>Thụy Lâm  -  Đông Anh  -  Hà Nội</v>
      </c>
      <c r="W328" s="6" t="s">
        <v>51</v>
      </c>
      <c r="X328" s="6" t="s">
        <v>65</v>
      </c>
      <c r="Y328" s="4">
        <f t="shared" si="102"/>
        <v>16</v>
      </c>
      <c r="Z328" s="7" t="str">
        <f t="shared" si="103"/>
        <v>Từ 12 - 24 tháng</v>
      </c>
      <c r="AA328" s="5">
        <v>43062</v>
      </c>
      <c r="AB328" s="4" t="s">
        <v>66</v>
      </c>
      <c r="AC328" s="8">
        <f t="shared" si="104"/>
        <v>43121</v>
      </c>
      <c r="AD328" s="5" t="s">
        <v>53</v>
      </c>
      <c r="AE328" s="4">
        <v>1</v>
      </c>
      <c r="AF328" s="7" t="str">
        <f t="shared" si="105"/>
        <v>12 tháng</v>
      </c>
      <c r="AG328" s="5">
        <f t="shared" si="106"/>
        <v>43122</v>
      </c>
      <c r="AH328" s="5">
        <f t="shared" si="107"/>
        <v>43486</v>
      </c>
      <c r="AI328" s="9">
        <v>4</v>
      </c>
      <c r="AJ328" s="7" t="str">
        <f t="shared" si="108"/>
        <v>Không xác định</v>
      </c>
      <c r="AK328" s="5">
        <f t="shared" si="96"/>
        <v>43487</v>
      </c>
      <c r="AL328" s="5" t="str">
        <f t="shared" si="109"/>
        <v/>
      </c>
      <c r="AM328" s="5">
        <f t="shared" si="97"/>
        <v>43487</v>
      </c>
      <c r="AN328" s="7" t="str">
        <f t="shared" si="110"/>
        <v>Không xác định</v>
      </c>
      <c r="AO328" s="5"/>
      <c r="AP328" s="7"/>
      <c r="AQ328" s="16"/>
    </row>
    <row r="329" spans="1:43" ht="14.5" x14ac:dyDescent="0.35">
      <c r="A329" s="12">
        <f>IF(E329="","",SUBTOTAL(3,$B$2:B329))</f>
        <v>328</v>
      </c>
      <c r="B329" s="5">
        <v>43555</v>
      </c>
      <c r="C329" s="4" t="s">
        <v>45</v>
      </c>
      <c r="D329" s="4">
        <v>1092</v>
      </c>
      <c r="E329" s="6" t="s">
        <v>181</v>
      </c>
      <c r="F329" s="6" t="s">
        <v>96</v>
      </c>
      <c r="G329" s="7" t="s">
        <v>104</v>
      </c>
      <c r="H329" s="6" t="s">
        <v>105</v>
      </c>
      <c r="I329" s="4">
        <v>25</v>
      </c>
      <c r="J329" s="4">
        <v>12</v>
      </c>
      <c r="K329" s="4">
        <v>1991</v>
      </c>
      <c r="L329" s="6">
        <f t="shared" si="98"/>
        <v>33597</v>
      </c>
      <c r="M329" s="4">
        <f t="shared" si="111"/>
        <v>27</v>
      </c>
      <c r="N329" s="6" t="str">
        <f t="shared" si="99"/>
        <v>&lt;30</v>
      </c>
      <c r="O329" s="4">
        <v>2</v>
      </c>
      <c r="P329" s="6" t="str">
        <f t="shared" si="100"/>
        <v>Nữ</v>
      </c>
      <c r="Q329" s="6" t="str">
        <f t="shared" si="101"/>
        <v>Bà</v>
      </c>
      <c r="R329" s="7" t="s">
        <v>50</v>
      </c>
      <c r="S329" s="6" t="s">
        <v>323</v>
      </c>
      <c r="T329" s="6" t="s">
        <v>324</v>
      </c>
      <c r="U329" s="6" t="s">
        <v>280</v>
      </c>
      <c r="V329" s="6" t="str">
        <f t="shared" si="112"/>
        <v>Hòa Bình  -  Hữu Lũng  -  Lạng Sơn</v>
      </c>
      <c r="W329" s="6" t="s">
        <v>51</v>
      </c>
      <c r="X329" s="6" t="s">
        <v>106</v>
      </c>
      <c r="Y329" s="4">
        <f t="shared" si="102"/>
        <v>15</v>
      </c>
      <c r="Z329" s="7" t="str">
        <f t="shared" si="103"/>
        <v>Từ 12 - 24 tháng</v>
      </c>
      <c r="AA329" s="5">
        <v>43074</v>
      </c>
      <c r="AB329" s="4" t="s">
        <v>66</v>
      </c>
      <c r="AC329" s="8">
        <f t="shared" si="104"/>
        <v>43133</v>
      </c>
      <c r="AD329" s="5" t="s">
        <v>53</v>
      </c>
      <c r="AE329" s="4">
        <v>1</v>
      </c>
      <c r="AF329" s="7" t="str">
        <f t="shared" si="105"/>
        <v>12 tháng</v>
      </c>
      <c r="AG329" s="5">
        <f t="shared" si="106"/>
        <v>43134</v>
      </c>
      <c r="AH329" s="5">
        <f t="shared" si="107"/>
        <v>43498</v>
      </c>
      <c r="AI329" s="9">
        <v>1</v>
      </c>
      <c r="AJ329" s="7" t="str">
        <f t="shared" si="108"/>
        <v>12 tháng</v>
      </c>
      <c r="AK329" s="5">
        <f t="shared" si="96"/>
        <v>43499</v>
      </c>
      <c r="AL329" s="5">
        <f t="shared" si="109"/>
        <v>43863</v>
      </c>
      <c r="AM329" s="5" t="str">
        <f t="shared" si="97"/>
        <v/>
      </c>
      <c r="AN329" s="7" t="str">
        <f t="shared" si="110"/>
        <v>12 tháng</v>
      </c>
      <c r="AO329" s="5"/>
      <c r="AP329" s="7"/>
      <c r="AQ329" s="16"/>
    </row>
    <row r="330" spans="1:43" ht="14.5" x14ac:dyDescent="0.35">
      <c r="A330" s="12">
        <f>IF(E330="","",SUBTOTAL(3,$B$2:B330))</f>
        <v>329</v>
      </c>
      <c r="B330" s="5">
        <v>43555</v>
      </c>
      <c r="C330" s="4" t="s">
        <v>45</v>
      </c>
      <c r="D330" s="4">
        <v>1094</v>
      </c>
      <c r="E330" s="6" t="s">
        <v>182</v>
      </c>
      <c r="F330" s="6" t="s">
        <v>102</v>
      </c>
      <c r="G330" s="7" t="s">
        <v>104</v>
      </c>
      <c r="H330" s="6" t="s">
        <v>134</v>
      </c>
      <c r="I330" s="4">
        <v>14</v>
      </c>
      <c r="J330" s="4">
        <v>2</v>
      </c>
      <c r="K330" s="4">
        <v>1989</v>
      </c>
      <c r="L330" s="6">
        <f t="shared" si="98"/>
        <v>32553</v>
      </c>
      <c r="M330" s="4">
        <f t="shared" si="111"/>
        <v>30</v>
      </c>
      <c r="N330" s="6" t="str">
        <f t="shared" si="99"/>
        <v>30 - 45</v>
      </c>
      <c r="O330" s="4">
        <v>2</v>
      </c>
      <c r="P330" s="6" t="str">
        <f t="shared" si="100"/>
        <v>Nữ</v>
      </c>
      <c r="Q330" s="6" t="str">
        <f t="shared" si="101"/>
        <v>Bà</v>
      </c>
      <c r="R330" s="7" t="s">
        <v>72</v>
      </c>
      <c r="S330" s="6" t="s">
        <v>349</v>
      </c>
      <c r="T330" s="6" t="s">
        <v>324</v>
      </c>
      <c r="U330" s="6" t="s">
        <v>280</v>
      </c>
      <c r="V330" s="6" t="str">
        <f t="shared" si="112"/>
        <v>Đồng Tân  -  Hữu Lũng  -  Lạng Sơn</v>
      </c>
      <c r="W330" s="6" t="s">
        <v>51</v>
      </c>
      <c r="X330" s="6" t="s">
        <v>65</v>
      </c>
      <c r="Y330" s="4">
        <f t="shared" si="102"/>
        <v>14</v>
      </c>
      <c r="Z330" s="7" t="str">
        <f t="shared" si="103"/>
        <v>Từ 12 - 24 tháng</v>
      </c>
      <c r="AA330" s="5">
        <v>43105</v>
      </c>
      <c r="AB330" s="4" t="s">
        <v>66</v>
      </c>
      <c r="AC330" s="8">
        <f t="shared" si="104"/>
        <v>43164</v>
      </c>
      <c r="AD330" s="5" t="s">
        <v>53</v>
      </c>
      <c r="AE330" s="4">
        <v>1</v>
      </c>
      <c r="AF330" s="7" t="str">
        <f t="shared" si="105"/>
        <v>12 tháng</v>
      </c>
      <c r="AG330" s="5">
        <f t="shared" si="106"/>
        <v>43165</v>
      </c>
      <c r="AH330" s="5">
        <f t="shared" si="107"/>
        <v>43529</v>
      </c>
      <c r="AI330" s="9"/>
      <c r="AJ330" s="7" t="str">
        <f t="shared" si="108"/>
        <v/>
      </c>
      <c r="AK330" s="5" t="str">
        <f t="shared" si="96"/>
        <v/>
      </c>
      <c r="AL330" s="5" t="str">
        <f t="shared" si="109"/>
        <v/>
      </c>
      <c r="AM330" s="5" t="str">
        <f t="shared" si="97"/>
        <v/>
      </c>
      <c r="AN330" s="7" t="str">
        <f t="shared" si="110"/>
        <v>12 tháng</v>
      </c>
      <c r="AO330" s="5"/>
      <c r="AP330" s="7"/>
      <c r="AQ330" s="16"/>
    </row>
    <row r="331" spans="1:43" ht="14.5" x14ac:dyDescent="0.35">
      <c r="A331" s="12">
        <f>IF(E331="","",SUBTOTAL(3,$B$2:B331))</f>
        <v>330</v>
      </c>
      <c r="B331" s="5">
        <v>43555</v>
      </c>
      <c r="C331" s="4" t="s">
        <v>45</v>
      </c>
      <c r="D331" s="4">
        <v>1095</v>
      </c>
      <c r="E331" s="6" t="s">
        <v>183</v>
      </c>
      <c r="F331" s="6" t="s">
        <v>96</v>
      </c>
      <c r="G331" s="7" t="s">
        <v>61</v>
      </c>
      <c r="H331" s="6" t="s">
        <v>62</v>
      </c>
      <c r="I331" s="4">
        <v>28</v>
      </c>
      <c r="J331" s="4">
        <v>9</v>
      </c>
      <c r="K331" s="4">
        <v>1989</v>
      </c>
      <c r="L331" s="6">
        <f t="shared" si="98"/>
        <v>32779</v>
      </c>
      <c r="M331" s="4">
        <f t="shared" si="111"/>
        <v>29</v>
      </c>
      <c r="N331" s="6" t="str">
        <f t="shared" si="99"/>
        <v>&lt;30</v>
      </c>
      <c r="O331" s="4">
        <v>2</v>
      </c>
      <c r="P331" s="6" t="str">
        <f t="shared" si="100"/>
        <v>Nữ</v>
      </c>
      <c r="Q331" s="6" t="str">
        <f t="shared" si="101"/>
        <v>Bà</v>
      </c>
      <c r="R331" s="7" t="s">
        <v>63</v>
      </c>
      <c r="S331" s="6" t="s">
        <v>350</v>
      </c>
      <c r="T331" s="6" t="s">
        <v>289</v>
      </c>
      <c r="U331" s="6" t="s">
        <v>266</v>
      </c>
      <c r="V331" s="6" t="str">
        <f t="shared" si="112"/>
        <v>34/67/38/14 Hà Huy Tập  -  Gia Lâm  -  Hà Nội</v>
      </c>
      <c r="W331" s="6" t="s">
        <v>145</v>
      </c>
      <c r="X331" s="6" t="s">
        <v>65</v>
      </c>
      <c r="Y331" s="4">
        <f t="shared" si="102"/>
        <v>14</v>
      </c>
      <c r="Z331" s="7" t="str">
        <f t="shared" si="103"/>
        <v>Từ 12 - 24 tháng</v>
      </c>
      <c r="AA331" s="5">
        <v>43112</v>
      </c>
      <c r="AB331" s="4" t="s">
        <v>66</v>
      </c>
      <c r="AC331" s="8">
        <f t="shared" si="104"/>
        <v>43171</v>
      </c>
      <c r="AD331" s="5" t="s">
        <v>53</v>
      </c>
      <c r="AE331" s="4">
        <v>4</v>
      </c>
      <c r="AF331" s="7" t="str">
        <f t="shared" si="105"/>
        <v>Không xác định</v>
      </c>
      <c r="AG331" s="5">
        <f t="shared" si="106"/>
        <v>43172</v>
      </c>
      <c r="AH331" s="5" t="str">
        <f t="shared" si="107"/>
        <v/>
      </c>
      <c r="AI331" s="9"/>
      <c r="AJ331" s="7" t="str">
        <f t="shared" si="108"/>
        <v/>
      </c>
      <c r="AK331" s="5" t="str">
        <f t="shared" si="96"/>
        <v/>
      </c>
      <c r="AL331" s="5" t="str">
        <f t="shared" si="109"/>
        <v/>
      </c>
      <c r="AM331" s="5">
        <f t="shared" si="97"/>
        <v>43172</v>
      </c>
      <c r="AN331" s="7" t="str">
        <f t="shared" si="110"/>
        <v>Không xác định</v>
      </c>
      <c r="AO331" s="5"/>
      <c r="AP331" s="7"/>
      <c r="AQ331" s="16"/>
    </row>
    <row r="332" spans="1:43" ht="14.5" x14ac:dyDescent="0.35">
      <c r="A332" s="12">
        <f>IF(E332="","",SUBTOTAL(3,$B$2:B332))</f>
        <v>331</v>
      </c>
      <c r="B332" s="5">
        <v>43555</v>
      </c>
      <c r="C332" s="4" t="s">
        <v>45</v>
      </c>
      <c r="D332" s="4">
        <v>1096</v>
      </c>
      <c r="E332" s="6" t="s">
        <v>184</v>
      </c>
      <c r="F332" s="6" t="s">
        <v>96</v>
      </c>
      <c r="G332" s="7" t="s">
        <v>61</v>
      </c>
      <c r="H332" s="6" t="s">
        <v>62</v>
      </c>
      <c r="I332" s="4">
        <v>25</v>
      </c>
      <c r="J332" s="4">
        <v>12</v>
      </c>
      <c r="K332" s="4">
        <v>1989</v>
      </c>
      <c r="L332" s="6">
        <f t="shared" si="98"/>
        <v>32867</v>
      </c>
      <c r="M332" s="4">
        <f t="shared" si="111"/>
        <v>29</v>
      </c>
      <c r="N332" s="6" t="str">
        <f t="shared" si="99"/>
        <v>&lt;30</v>
      </c>
      <c r="O332" s="4">
        <v>1</v>
      </c>
      <c r="P332" s="6" t="str">
        <f t="shared" si="100"/>
        <v>Nam</v>
      </c>
      <c r="Q332" s="6" t="str">
        <f t="shared" si="101"/>
        <v>Ông</v>
      </c>
      <c r="R332" s="7" t="s">
        <v>50</v>
      </c>
      <c r="S332" s="6" t="s">
        <v>351</v>
      </c>
      <c r="T332" s="6" t="s">
        <v>352</v>
      </c>
      <c r="U332" s="6" t="s">
        <v>280</v>
      </c>
      <c r="V332" s="6" t="str">
        <f t="shared" si="112"/>
        <v>Bằng Hữu  -  Chi Lăng  -  Lạng Sơn</v>
      </c>
      <c r="W332" s="6" t="s">
        <v>51</v>
      </c>
      <c r="X332" s="6" t="s">
        <v>65</v>
      </c>
      <c r="Y332" s="4">
        <f t="shared" si="102"/>
        <v>14</v>
      </c>
      <c r="Z332" s="7" t="str">
        <f t="shared" si="103"/>
        <v>Từ 12 - 24 tháng</v>
      </c>
      <c r="AA332" s="5">
        <v>43119</v>
      </c>
      <c r="AB332" s="4" t="s">
        <v>66</v>
      </c>
      <c r="AC332" s="8">
        <f t="shared" si="104"/>
        <v>43178</v>
      </c>
      <c r="AD332" s="5" t="s">
        <v>53</v>
      </c>
      <c r="AE332" s="4">
        <v>1</v>
      </c>
      <c r="AF332" s="7" t="str">
        <f t="shared" si="105"/>
        <v>12 tháng</v>
      </c>
      <c r="AG332" s="5">
        <f t="shared" si="106"/>
        <v>43179</v>
      </c>
      <c r="AH332" s="5">
        <f t="shared" si="107"/>
        <v>43543</v>
      </c>
      <c r="AI332" s="9">
        <v>1</v>
      </c>
      <c r="AJ332" s="7" t="str">
        <f t="shared" si="108"/>
        <v>12 tháng</v>
      </c>
      <c r="AK332" s="5">
        <f t="shared" si="96"/>
        <v>43544</v>
      </c>
      <c r="AL332" s="5">
        <f t="shared" si="109"/>
        <v>43909</v>
      </c>
      <c r="AM332" s="5" t="str">
        <f t="shared" si="97"/>
        <v/>
      </c>
      <c r="AN332" s="7" t="str">
        <f t="shared" si="110"/>
        <v>12 tháng</v>
      </c>
      <c r="AO332" s="5"/>
      <c r="AP332" s="7"/>
      <c r="AQ332" s="16"/>
    </row>
    <row r="333" spans="1:43" ht="14.5" x14ac:dyDescent="0.35">
      <c r="A333" s="12">
        <f>IF(E333="","",SUBTOTAL(3,$B$2:B333))</f>
        <v>332</v>
      </c>
      <c r="B333" s="5">
        <v>43555</v>
      </c>
      <c r="C333" s="4" t="s">
        <v>45</v>
      </c>
      <c r="D333" s="4">
        <v>1097</v>
      </c>
      <c r="E333" s="6" t="s">
        <v>171</v>
      </c>
      <c r="F333" s="6" t="s">
        <v>112</v>
      </c>
      <c r="G333" s="7" t="s">
        <v>61</v>
      </c>
      <c r="H333" s="6" t="s">
        <v>62</v>
      </c>
      <c r="I333" s="4">
        <v>21</v>
      </c>
      <c r="J333" s="4">
        <v>5</v>
      </c>
      <c r="K333" s="4">
        <v>1981</v>
      </c>
      <c r="L333" s="6">
        <f t="shared" si="98"/>
        <v>29727</v>
      </c>
      <c r="M333" s="4">
        <f t="shared" si="111"/>
        <v>37</v>
      </c>
      <c r="N333" s="6" t="str">
        <f t="shared" si="99"/>
        <v>30 - 45</v>
      </c>
      <c r="O333" s="4">
        <v>2</v>
      </c>
      <c r="P333" s="6" t="str">
        <f t="shared" si="100"/>
        <v>Nữ</v>
      </c>
      <c r="Q333" s="6" t="str">
        <f t="shared" si="101"/>
        <v>Bà</v>
      </c>
      <c r="R333" s="7" t="s">
        <v>50</v>
      </c>
      <c r="S333" s="6" t="s">
        <v>353</v>
      </c>
      <c r="T333" s="6" t="s">
        <v>289</v>
      </c>
      <c r="U333" s="6" t="s">
        <v>266</v>
      </c>
      <c r="V333" s="6" t="str">
        <f t="shared" si="112"/>
        <v>Phù Đổng  -  Gia Lâm  -  Hà Nội</v>
      </c>
      <c r="W333" s="6" t="s">
        <v>51</v>
      </c>
      <c r="X333" s="6" t="s">
        <v>65</v>
      </c>
      <c r="Y333" s="4">
        <f t="shared" si="102"/>
        <v>14</v>
      </c>
      <c r="Z333" s="7" t="str">
        <f t="shared" si="103"/>
        <v>Từ 12 - 24 tháng</v>
      </c>
      <c r="AA333" s="5">
        <v>43119</v>
      </c>
      <c r="AB333" s="4" t="s">
        <v>66</v>
      </c>
      <c r="AC333" s="8">
        <f t="shared" si="104"/>
        <v>43178</v>
      </c>
      <c r="AD333" s="5" t="s">
        <v>53</v>
      </c>
      <c r="AE333" s="4">
        <v>1</v>
      </c>
      <c r="AF333" s="7" t="str">
        <f t="shared" si="105"/>
        <v>12 tháng</v>
      </c>
      <c r="AG333" s="5">
        <f t="shared" si="106"/>
        <v>43179</v>
      </c>
      <c r="AH333" s="5">
        <f t="shared" si="107"/>
        <v>43543</v>
      </c>
      <c r="AI333" s="9">
        <v>1</v>
      </c>
      <c r="AJ333" s="7" t="str">
        <f t="shared" si="108"/>
        <v>12 tháng</v>
      </c>
      <c r="AK333" s="5">
        <f t="shared" si="96"/>
        <v>43544</v>
      </c>
      <c r="AL333" s="5">
        <f t="shared" si="109"/>
        <v>43909</v>
      </c>
      <c r="AM333" s="5" t="str">
        <f t="shared" si="97"/>
        <v/>
      </c>
      <c r="AN333" s="7" t="str">
        <f t="shared" si="110"/>
        <v>12 tháng</v>
      </c>
      <c r="AO333" s="5"/>
      <c r="AP333" s="7"/>
      <c r="AQ333" s="16"/>
    </row>
    <row r="334" spans="1:43" ht="14.5" x14ac:dyDescent="0.35">
      <c r="A334" s="12">
        <f>IF(E334="","",SUBTOTAL(3,$B$2:B334))</f>
        <v>333</v>
      </c>
      <c r="B334" s="5">
        <v>43555</v>
      </c>
      <c r="C334" s="4" t="s">
        <v>45</v>
      </c>
      <c r="D334" s="4">
        <v>1098</v>
      </c>
      <c r="E334" s="13" t="s">
        <v>185</v>
      </c>
      <c r="F334" s="13" t="s">
        <v>82</v>
      </c>
      <c r="G334" s="13" t="s">
        <v>104</v>
      </c>
      <c r="H334" s="14" t="s">
        <v>105</v>
      </c>
      <c r="I334" s="15">
        <v>26</v>
      </c>
      <c r="J334" s="15">
        <v>11</v>
      </c>
      <c r="K334" s="4">
        <v>1992</v>
      </c>
      <c r="L334" s="6">
        <f t="shared" si="98"/>
        <v>33934</v>
      </c>
      <c r="M334" s="4">
        <f t="shared" si="111"/>
        <v>26</v>
      </c>
      <c r="N334" s="7" t="str">
        <f t="shared" si="99"/>
        <v>&lt;30</v>
      </c>
      <c r="O334" s="4">
        <v>2</v>
      </c>
      <c r="P334" s="6" t="str">
        <f t="shared" si="100"/>
        <v>Nữ</v>
      </c>
      <c r="Q334" s="6" t="str">
        <f t="shared" si="101"/>
        <v>Bà</v>
      </c>
      <c r="R334" s="7" t="s">
        <v>50</v>
      </c>
      <c r="S334" s="10" t="s">
        <v>342</v>
      </c>
      <c r="T334" s="10" t="s">
        <v>319</v>
      </c>
      <c r="U334" s="10" t="s">
        <v>269</v>
      </c>
      <c r="V334" s="6" t="str">
        <f t="shared" si="112"/>
        <v>Song Hồ  -  Thuận Thành  -  Bắc Ninh</v>
      </c>
      <c r="W334" s="10" t="s">
        <v>51</v>
      </c>
      <c r="X334" s="10" t="s">
        <v>65</v>
      </c>
      <c r="Y334" s="4">
        <f t="shared" si="102"/>
        <v>14</v>
      </c>
      <c r="Z334" s="7" t="str">
        <f t="shared" si="103"/>
        <v>Từ 12 - 24 tháng</v>
      </c>
      <c r="AA334" s="5">
        <v>43119</v>
      </c>
      <c r="AB334" s="4" t="s">
        <v>66</v>
      </c>
      <c r="AC334" s="8">
        <f t="shared" si="104"/>
        <v>43178</v>
      </c>
      <c r="AD334" s="4" t="s">
        <v>53</v>
      </c>
      <c r="AE334" s="4">
        <v>1</v>
      </c>
      <c r="AF334" s="7" t="str">
        <f t="shared" si="105"/>
        <v>12 tháng</v>
      </c>
      <c r="AG334" s="5">
        <f t="shared" si="106"/>
        <v>43179</v>
      </c>
      <c r="AH334" s="5">
        <f t="shared" si="107"/>
        <v>43543</v>
      </c>
      <c r="AI334" s="4">
        <v>1</v>
      </c>
      <c r="AJ334" s="7" t="str">
        <f t="shared" si="108"/>
        <v>12 tháng</v>
      </c>
      <c r="AK334" s="5">
        <f t="shared" si="96"/>
        <v>43544</v>
      </c>
      <c r="AL334" s="5">
        <f t="shared" si="109"/>
        <v>43909</v>
      </c>
      <c r="AM334" s="5" t="str">
        <f t="shared" si="97"/>
        <v/>
      </c>
      <c r="AN334" s="7" t="str">
        <f t="shared" si="110"/>
        <v>12 tháng</v>
      </c>
      <c r="AO334" s="6"/>
      <c r="AP334" s="7"/>
      <c r="AQ334" s="16"/>
    </row>
    <row r="335" spans="1:43" ht="14.5" x14ac:dyDescent="0.35">
      <c r="A335" s="12">
        <f>IF(E335="","",SUBTOTAL(3,$B$2:B335))</f>
        <v>334</v>
      </c>
      <c r="B335" s="5">
        <v>43555</v>
      </c>
      <c r="C335" s="4" t="s">
        <v>45</v>
      </c>
      <c r="D335" s="4">
        <v>1099</v>
      </c>
      <c r="E335" s="6" t="s">
        <v>186</v>
      </c>
      <c r="F335" s="6" t="s">
        <v>82</v>
      </c>
      <c r="G335" s="7" t="s">
        <v>104</v>
      </c>
      <c r="H335" s="6" t="s">
        <v>134</v>
      </c>
      <c r="I335" s="4">
        <v>29</v>
      </c>
      <c r="J335" s="4">
        <v>12</v>
      </c>
      <c r="K335" s="4">
        <v>1986</v>
      </c>
      <c r="L335" s="6">
        <f t="shared" si="98"/>
        <v>31775</v>
      </c>
      <c r="M335" s="4">
        <f t="shared" si="111"/>
        <v>32</v>
      </c>
      <c r="N335" s="6" t="str">
        <f t="shared" si="99"/>
        <v>30 - 45</v>
      </c>
      <c r="O335" s="4">
        <v>2</v>
      </c>
      <c r="P335" s="6" t="str">
        <f t="shared" si="100"/>
        <v>Nữ</v>
      </c>
      <c r="Q335" s="6" t="str">
        <f t="shared" si="101"/>
        <v>Bà</v>
      </c>
      <c r="R335" s="7" t="s">
        <v>50</v>
      </c>
      <c r="S335" s="6" t="s">
        <v>354</v>
      </c>
      <c r="T335" s="6" t="s">
        <v>355</v>
      </c>
      <c r="U335" s="6" t="s">
        <v>347</v>
      </c>
      <c r="V335" s="6" t="str">
        <f t="shared" si="112"/>
        <v>Thọ Dân  -  Triệu Sơn  -  Thanh Hóa</v>
      </c>
      <c r="W335" s="6" t="s">
        <v>51</v>
      </c>
      <c r="X335" s="6" t="s">
        <v>65</v>
      </c>
      <c r="Y335" s="4">
        <f t="shared" si="102"/>
        <v>14</v>
      </c>
      <c r="Z335" s="7" t="str">
        <f t="shared" si="103"/>
        <v>Từ 12 - 24 tháng</v>
      </c>
      <c r="AA335" s="5">
        <v>43123</v>
      </c>
      <c r="AB335" s="4" t="s">
        <v>66</v>
      </c>
      <c r="AC335" s="8">
        <f t="shared" si="104"/>
        <v>43182</v>
      </c>
      <c r="AD335" s="5" t="s">
        <v>53</v>
      </c>
      <c r="AE335" s="4">
        <v>2</v>
      </c>
      <c r="AF335" s="7" t="str">
        <f t="shared" si="105"/>
        <v>24 tháng</v>
      </c>
      <c r="AG335" s="5">
        <f t="shared" si="106"/>
        <v>43183</v>
      </c>
      <c r="AH335" s="5">
        <f t="shared" si="107"/>
        <v>43913</v>
      </c>
      <c r="AI335" s="9">
        <v>1</v>
      </c>
      <c r="AJ335" s="7" t="str">
        <f t="shared" si="108"/>
        <v>12 tháng</v>
      </c>
      <c r="AK335" s="5">
        <f t="shared" si="96"/>
        <v>43914</v>
      </c>
      <c r="AL335" s="5">
        <f t="shared" si="109"/>
        <v>44278</v>
      </c>
      <c r="AM335" s="5" t="str">
        <f t="shared" si="97"/>
        <v/>
      </c>
      <c r="AN335" s="7" t="str">
        <f t="shared" si="110"/>
        <v>12 tháng</v>
      </c>
      <c r="AO335" s="5"/>
      <c r="AP335" s="7"/>
      <c r="AQ335" s="16"/>
    </row>
    <row r="336" spans="1:43" ht="14.5" x14ac:dyDescent="0.35">
      <c r="A336" s="12">
        <f>IF(E336="","",SUBTOTAL(3,$B$2:B336))</f>
        <v>335</v>
      </c>
      <c r="B336" s="5">
        <v>43555</v>
      </c>
      <c r="C336" s="4" t="s">
        <v>45</v>
      </c>
      <c r="D336" s="4">
        <v>1103</v>
      </c>
      <c r="E336" s="13" t="s">
        <v>187</v>
      </c>
      <c r="F336" s="13" t="s">
        <v>102</v>
      </c>
      <c r="G336" s="13" t="s">
        <v>104</v>
      </c>
      <c r="H336" s="14" t="s">
        <v>105</v>
      </c>
      <c r="I336" s="15">
        <v>20</v>
      </c>
      <c r="J336" s="15">
        <v>7</v>
      </c>
      <c r="K336" s="4">
        <v>1991</v>
      </c>
      <c r="L336" s="6">
        <f t="shared" si="98"/>
        <v>33439</v>
      </c>
      <c r="M336" s="4">
        <f t="shared" si="111"/>
        <v>27</v>
      </c>
      <c r="N336" s="7" t="str">
        <f t="shared" si="99"/>
        <v>&lt;30</v>
      </c>
      <c r="O336" s="4">
        <v>2</v>
      </c>
      <c r="P336" s="6" t="str">
        <f t="shared" si="100"/>
        <v>Nữ</v>
      </c>
      <c r="Q336" s="6" t="str">
        <f t="shared" si="101"/>
        <v>Bà</v>
      </c>
      <c r="R336" s="7" t="s">
        <v>50</v>
      </c>
      <c r="S336" s="10" t="s">
        <v>356</v>
      </c>
      <c r="T336" s="10" t="s">
        <v>324</v>
      </c>
      <c r="U336" s="10" t="s">
        <v>280</v>
      </c>
      <c r="V336" s="6" t="str">
        <f t="shared" si="112"/>
        <v>Vân Nham  -  Hữu Lũng  -  Lạng Sơn</v>
      </c>
      <c r="W336" s="10" t="s">
        <v>51</v>
      </c>
      <c r="X336" s="10" t="s">
        <v>65</v>
      </c>
      <c r="Y336" s="4">
        <f t="shared" si="102"/>
        <v>13</v>
      </c>
      <c r="Z336" s="7" t="str">
        <f t="shared" si="103"/>
        <v>Từ 12 - 24 tháng</v>
      </c>
      <c r="AA336" s="5">
        <v>43146</v>
      </c>
      <c r="AB336" s="4" t="s">
        <v>66</v>
      </c>
      <c r="AC336" s="8">
        <f t="shared" si="104"/>
        <v>43205</v>
      </c>
      <c r="AD336" s="4" t="s">
        <v>53</v>
      </c>
      <c r="AE336" s="4">
        <v>1</v>
      </c>
      <c r="AF336" s="7" t="str">
        <f t="shared" si="105"/>
        <v>12 tháng</v>
      </c>
      <c r="AG336" s="5">
        <f t="shared" si="106"/>
        <v>43206</v>
      </c>
      <c r="AH336" s="5">
        <f t="shared" si="107"/>
        <v>43570</v>
      </c>
      <c r="AI336" s="4"/>
      <c r="AJ336" s="7" t="str">
        <f t="shared" ref="AJ336:AJ384" si="113">IFERROR(VLOOKUP(AI336,$AV$2:$AW$6,2,0),"")</f>
        <v/>
      </c>
      <c r="AK336" s="5" t="str">
        <f t="shared" ref="AK336:AK384" si="114">IF(AI336="","",AH336+1)</f>
        <v/>
      </c>
      <c r="AL336" s="5" t="str">
        <f t="shared" ref="AL336:AL384" si="115">IF(AI336="","",IF(AI336=1,EDATE(AK336,12)-1,IF(AI336=2,EDATE(AK336,24)-1,IF(AK336=3,EDATE(AK336,36)-1))))</f>
        <v/>
      </c>
      <c r="AM336" s="5" t="str">
        <f t="shared" si="97"/>
        <v/>
      </c>
      <c r="AN336" s="7" t="str">
        <f t="shared" si="110"/>
        <v>12 tháng</v>
      </c>
      <c r="AO336" s="6"/>
      <c r="AP336" s="7"/>
      <c r="AQ336" s="16"/>
    </row>
    <row r="337" spans="1:43" ht="14.5" x14ac:dyDescent="0.35">
      <c r="A337" s="12">
        <f>IF(E337="","",SUBTOTAL(3,$B$2:B337))</f>
        <v>336</v>
      </c>
      <c r="B337" s="5">
        <v>43555</v>
      </c>
      <c r="C337" s="4" t="s">
        <v>45</v>
      </c>
      <c r="D337" s="4">
        <v>1104</v>
      </c>
      <c r="E337" s="13" t="s">
        <v>188</v>
      </c>
      <c r="F337" s="13" t="s">
        <v>102</v>
      </c>
      <c r="G337" s="13" t="s">
        <v>104</v>
      </c>
      <c r="H337" s="14" t="s">
        <v>105</v>
      </c>
      <c r="I337" s="15">
        <v>12</v>
      </c>
      <c r="J337" s="15">
        <v>10</v>
      </c>
      <c r="K337" s="4">
        <v>1989</v>
      </c>
      <c r="L337" s="6">
        <f t="shared" si="98"/>
        <v>32793</v>
      </c>
      <c r="M337" s="4">
        <f t="shared" si="111"/>
        <v>29</v>
      </c>
      <c r="N337" s="7" t="str">
        <f t="shared" si="99"/>
        <v>&lt;30</v>
      </c>
      <c r="O337" s="4">
        <v>1</v>
      </c>
      <c r="P337" s="6" t="str">
        <f t="shared" si="100"/>
        <v>Nam</v>
      </c>
      <c r="Q337" s="6" t="str">
        <f t="shared" si="101"/>
        <v>Ông</v>
      </c>
      <c r="R337" s="7" t="s">
        <v>72</v>
      </c>
      <c r="S337" s="10" t="s">
        <v>357</v>
      </c>
      <c r="T337" s="10" t="s">
        <v>358</v>
      </c>
      <c r="U337" s="10" t="s">
        <v>286</v>
      </c>
      <c r="V337" s="6" t="str">
        <f t="shared" si="112"/>
        <v>Đồng Chum  -  Đà Bắc  -  Hòa Bình</v>
      </c>
      <c r="W337" s="10" t="s">
        <v>51</v>
      </c>
      <c r="X337" s="10" t="s">
        <v>65</v>
      </c>
      <c r="Y337" s="4">
        <f t="shared" si="102"/>
        <v>13</v>
      </c>
      <c r="Z337" s="7" t="str">
        <f t="shared" si="103"/>
        <v>Từ 12 - 24 tháng</v>
      </c>
      <c r="AA337" s="5">
        <v>43153</v>
      </c>
      <c r="AB337" s="4" t="s">
        <v>117</v>
      </c>
      <c r="AC337" s="8">
        <f t="shared" si="104"/>
        <v>43182</v>
      </c>
      <c r="AD337" s="4" t="s">
        <v>53</v>
      </c>
      <c r="AE337" s="4">
        <v>1</v>
      </c>
      <c r="AF337" s="7" t="str">
        <f t="shared" si="105"/>
        <v>12 tháng</v>
      </c>
      <c r="AG337" s="5">
        <f t="shared" si="106"/>
        <v>43183</v>
      </c>
      <c r="AH337" s="5">
        <f t="shared" si="107"/>
        <v>43547</v>
      </c>
      <c r="AI337" s="4">
        <v>2</v>
      </c>
      <c r="AJ337" s="7" t="str">
        <f t="shared" si="113"/>
        <v/>
      </c>
      <c r="AK337" s="5">
        <f t="shared" si="114"/>
        <v>43548</v>
      </c>
      <c r="AL337" s="5">
        <f t="shared" si="115"/>
        <v>44278</v>
      </c>
      <c r="AM337" s="5" t="str">
        <f t="shared" si="97"/>
        <v/>
      </c>
      <c r="AN337" s="7" t="str">
        <f t="shared" si="110"/>
        <v>12 tháng</v>
      </c>
      <c r="AO337" s="6"/>
      <c r="AP337" s="7"/>
      <c r="AQ337" s="16"/>
    </row>
    <row r="338" spans="1:43" ht="14.5" x14ac:dyDescent="0.35">
      <c r="A338" s="12">
        <f>IF(E338="","",SUBTOTAL(3,$B$2:B338))</f>
        <v>337</v>
      </c>
      <c r="B338" s="5">
        <v>43555</v>
      </c>
      <c r="C338" s="4" t="s">
        <v>45</v>
      </c>
      <c r="D338" s="4">
        <v>1105</v>
      </c>
      <c r="E338" s="6" t="s">
        <v>189</v>
      </c>
      <c r="F338" s="6" t="s">
        <v>102</v>
      </c>
      <c r="G338" s="7" t="s">
        <v>104</v>
      </c>
      <c r="H338" s="6" t="s">
        <v>105</v>
      </c>
      <c r="I338" s="4">
        <v>29</v>
      </c>
      <c r="J338" s="4">
        <v>11</v>
      </c>
      <c r="K338" s="4">
        <v>1993</v>
      </c>
      <c r="L338" s="6">
        <f t="shared" si="98"/>
        <v>34302</v>
      </c>
      <c r="M338" s="4">
        <f t="shared" si="111"/>
        <v>25</v>
      </c>
      <c r="N338" s="6" t="str">
        <f t="shared" si="99"/>
        <v>&lt;30</v>
      </c>
      <c r="O338" s="4">
        <v>2</v>
      </c>
      <c r="P338" s="6" t="str">
        <f t="shared" si="100"/>
        <v>Nữ</v>
      </c>
      <c r="Q338" s="6" t="str">
        <f t="shared" si="101"/>
        <v>Bà</v>
      </c>
      <c r="R338" s="7" t="s">
        <v>50</v>
      </c>
      <c r="S338" s="6" t="s">
        <v>359</v>
      </c>
      <c r="T338" s="6" t="s">
        <v>329</v>
      </c>
      <c r="U338" s="6" t="s">
        <v>255</v>
      </c>
      <c r="V338" s="6" t="str">
        <f t="shared" si="112"/>
        <v>Hợp Đức  -  Tân Yên  -  Bắc Giang</v>
      </c>
      <c r="W338" s="6" t="s">
        <v>51</v>
      </c>
      <c r="X338" s="6" t="s">
        <v>106</v>
      </c>
      <c r="Y338" s="4">
        <f t="shared" si="102"/>
        <v>12</v>
      </c>
      <c r="Z338" s="7" t="str">
        <f t="shared" si="103"/>
        <v>Từ 12 - 24 tháng</v>
      </c>
      <c r="AA338" s="5">
        <v>43161</v>
      </c>
      <c r="AB338" s="4" t="s">
        <v>66</v>
      </c>
      <c r="AC338" s="8">
        <f t="shared" si="104"/>
        <v>43220</v>
      </c>
      <c r="AD338" s="5" t="s">
        <v>53</v>
      </c>
      <c r="AE338" s="4">
        <v>1</v>
      </c>
      <c r="AF338" s="7" t="str">
        <f t="shared" si="105"/>
        <v>12 tháng</v>
      </c>
      <c r="AG338" s="5">
        <f t="shared" si="106"/>
        <v>43221</v>
      </c>
      <c r="AH338" s="5">
        <f t="shared" si="107"/>
        <v>43585</v>
      </c>
      <c r="AI338" s="9"/>
      <c r="AJ338" s="7" t="str">
        <f t="shared" si="113"/>
        <v/>
      </c>
      <c r="AK338" s="5" t="str">
        <f t="shared" si="114"/>
        <v/>
      </c>
      <c r="AL338" s="5" t="str">
        <f t="shared" si="115"/>
        <v/>
      </c>
      <c r="AM338" s="5" t="str">
        <f t="shared" si="97"/>
        <v/>
      </c>
      <c r="AN338" s="7" t="str">
        <f t="shared" si="110"/>
        <v>12 tháng</v>
      </c>
      <c r="AO338" s="5"/>
      <c r="AP338" s="7"/>
      <c r="AQ338" s="16"/>
    </row>
    <row r="339" spans="1:43" ht="14.5" x14ac:dyDescent="0.35">
      <c r="A339" s="12">
        <f>IF(E339="","",SUBTOTAL(3,$B$2:B339))</f>
        <v>338</v>
      </c>
      <c r="B339" s="5">
        <v>43555</v>
      </c>
      <c r="C339" s="4" t="s">
        <v>45</v>
      </c>
      <c r="D339" s="4">
        <v>1106</v>
      </c>
      <c r="E339" s="6" t="s">
        <v>190</v>
      </c>
      <c r="F339" s="6" t="s">
        <v>102</v>
      </c>
      <c r="G339" s="7" t="s">
        <v>61</v>
      </c>
      <c r="H339" s="6" t="s">
        <v>62</v>
      </c>
      <c r="I339" s="4">
        <v>18</v>
      </c>
      <c r="J339" s="4">
        <v>8</v>
      </c>
      <c r="K339" s="4">
        <v>1979</v>
      </c>
      <c r="L339" s="6">
        <f t="shared" si="98"/>
        <v>29085</v>
      </c>
      <c r="M339" s="4">
        <f t="shared" si="111"/>
        <v>39</v>
      </c>
      <c r="N339" s="6" t="str">
        <f t="shared" si="99"/>
        <v>30 - 45</v>
      </c>
      <c r="O339" s="4">
        <v>2</v>
      </c>
      <c r="P339" s="6" t="str">
        <f t="shared" si="100"/>
        <v>Nữ</v>
      </c>
      <c r="Q339" s="6" t="str">
        <f t="shared" si="101"/>
        <v>Bà</v>
      </c>
      <c r="R339" s="7" t="s">
        <v>72</v>
      </c>
      <c r="S339" s="6" t="s">
        <v>360</v>
      </c>
      <c r="T339" s="6" t="s">
        <v>310</v>
      </c>
      <c r="U339" s="6" t="s">
        <v>255</v>
      </c>
      <c r="V339" s="6" t="str">
        <f t="shared" si="112"/>
        <v>Xuân Hương  -  Lạng Giang  -  Bắc Giang</v>
      </c>
      <c r="W339" s="6" t="s">
        <v>145</v>
      </c>
      <c r="X339" s="6" t="s">
        <v>65</v>
      </c>
      <c r="Y339" s="4">
        <f t="shared" si="102"/>
        <v>12</v>
      </c>
      <c r="Z339" s="7" t="str">
        <f t="shared" si="103"/>
        <v>Từ 12 - 24 tháng</v>
      </c>
      <c r="AA339" s="5">
        <v>43166</v>
      </c>
      <c r="AB339" s="4">
        <v>0</v>
      </c>
      <c r="AC339" s="8">
        <f t="shared" si="104"/>
        <v>43166</v>
      </c>
      <c r="AD339" s="5" t="s">
        <v>53</v>
      </c>
      <c r="AE339" s="4">
        <v>1</v>
      </c>
      <c r="AF339" s="7" t="str">
        <f t="shared" si="105"/>
        <v>12 tháng</v>
      </c>
      <c r="AG339" s="5">
        <f t="shared" si="106"/>
        <v>43166</v>
      </c>
      <c r="AH339" s="5">
        <f t="shared" si="107"/>
        <v>43530</v>
      </c>
      <c r="AI339" s="9">
        <v>1</v>
      </c>
      <c r="AJ339" s="7" t="str">
        <f t="shared" si="113"/>
        <v/>
      </c>
      <c r="AK339" s="5">
        <f t="shared" si="114"/>
        <v>43531</v>
      </c>
      <c r="AL339" s="5">
        <f t="shared" si="115"/>
        <v>43896</v>
      </c>
      <c r="AM339" s="5" t="str">
        <f t="shared" si="97"/>
        <v/>
      </c>
      <c r="AN339" s="7" t="str">
        <f t="shared" si="110"/>
        <v>12 tháng</v>
      </c>
      <c r="AO339" s="5"/>
      <c r="AP339" s="7"/>
      <c r="AQ339" s="16"/>
    </row>
    <row r="340" spans="1:43" ht="14.5" x14ac:dyDescent="0.35">
      <c r="A340" s="12">
        <f>IF(E340="","",SUBTOTAL(3,$B$2:B340))</f>
        <v>339</v>
      </c>
      <c r="B340" s="5">
        <v>43555</v>
      </c>
      <c r="C340" s="4" t="s">
        <v>45</v>
      </c>
      <c r="D340" s="4">
        <v>1107</v>
      </c>
      <c r="E340" s="6" t="s">
        <v>191</v>
      </c>
      <c r="F340" s="6" t="s">
        <v>102</v>
      </c>
      <c r="G340" s="7" t="s">
        <v>61</v>
      </c>
      <c r="H340" s="6" t="s">
        <v>62</v>
      </c>
      <c r="I340" s="4">
        <v>10</v>
      </c>
      <c r="J340" s="4">
        <v>11</v>
      </c>
      <c r="K340" s="4">
        <v>1992</v>
      </c>
      <c r="L340" s="6">
        <f t="shared" si="98"/>
        <v>33918</v>
      </c>
      <c r="M340" s="4">
        <f t="shared" si="111"/>
        <v>26</v>
      </c>
      <c r="N340" s="6" t="str">
        <f t="shared" si="99"/>
        <v>&lt;30</v>
      </c>
      <c r="O340" s="4">
        <v>2</v>
      </c>
      <c r="P340" s="6" t="str">
        <f t="shared" si="100"/>
        <v>Nữ</v>
      </c>
      <c r="Q340" s="6" t="str">
        <f t="shared" si="101"/>
        <v>Bà</v>
      </c>
      <c r="R340" s="7" t="s">
        <v>50</v>
      </c>
      <c r="S340" s="6" t="s">
        <v>270</v>
      </c>
      <c r="T340" s="6" t="s">
        <v>268</v>
      </c>
      <c r="U340" s="6" t="s">
        <v>269</v>
      </c>
      <c r="V340" s="6" t="str">
        <f t="shared" si="112"/>
        <v>Đại Đồng  -  Tiên Du  -  Bắc Ninh</v>
      </c>
      <c r="W340" s="6" t="s">
        <v>51</v>
      </c>
      <c r="X340" s="6" t="s">
        <v>65</v>
      </c>
      <c r="Y340" s="4">
        <f t="shared" si="102"/>
        <v>12</v>
      </c>
      <c r="Z340" s="7" t="str">
        <f t="shared" si="103"/>
        <v>Từ 12 - 24 tháng</v>
      </c>
      <c r="AA340" s="5">
        <v>43172</v>
      </c>
      <c r="AB340" s="4" t="s">
        <v>117</v>
      </c>
      <c r="AC340" s="8">
        <f t="shared" si="104"/>
        <v>43201</v>
      </c>
      <c r="AD340" s="5" t="s">
        <v>53</v>
      </c>
      <c r="AE340" s="4">
        <v>1</v>
      </c>
      <c r="AF340" s="7" t="str">
        <f t="shared" si="105"/>
        <v>12 tháng</v>
      </c>
      <c r="AG340" s="5">
        <f t="shared" si="106"/>
        <v>43202</v>
      </c>
      <c r="AH340" s="5">
        <f t="shared" si="107"/>
        <v>43566</v>
      </c>
      <c r="AI340" s="9"/>
      <c r="AJ340" s="7" t="str">
        <f t="shared" si="113"/>
        <v/>
      </c>
      <c r="AK340" s="5" t="str">
        <f t="shared" si="114"/>
        <v/>
      </c>
      <c r="AL340" s="5" t="str">
        <f t="shared" si="115"/>
        <v/>
      </c>
      <c r="AM340" s="5" t="str">
        <f t="shared" si="97"/>
        <v/>
      </c>
      <c r="AN340" s="7" t="str">
        <f t="shared" si="110"/>
        <v>12 tháng</v>
      </c>
      <c r="AO340" s="5"/>
      <c r="AP340" s="7"/>
      <c r="AQ340" s="16"/>
    </row>
    <row r="341" spans="1:43" ht="14.5" x14ac:dyDescent="0.35">
      <c r="A341" s="12">
        <f>IF(E341="","",SUBTOTAL(3,$B$2:B341))</f>
        <v>340</v>
      </c>
      <c r="B341" s="5">
        <v>43555</v>
      </c>
      <c r="C341" s="4" t="s">
        <v>45</v>
      </c>
      <c r="D341" s="4">
        <v>1108</v>
      </c>
      <c r="E341" s="6" t="s">
        <v>192</v>
      </c>
      <c r="F341" s="6" t="s">
        <v>102</v>
      </c>
      <c r="G341" s="7" t="s">
        <v>61</v>
      </c>
      <c r="H341" s="6" t="s">
        <v>62</v>
      </c>
      <c r="I341" s="4">
        <v>25</v>
      </c>
      <c r="J341" s="4">
        <v>2</v>
      </c>
      <c r="K341" s="4">
        <v>1996</v>
      </c>
      <c r="L341" s="6">
        <f t="shared" si="98"/>
        <v>35120</v>
      </c>
      <c r="M341" s="4">
        <f t="shared" si="111"/>
        <v>23</v>
      </c>
      <c r="N341" s="6" t="str">
        <f t="shared" si="99"/>
        <v>&lt;30</v>
      </c>
      <c r="O341" s="4">
        <v>1</v>
      </c>
      <c r="P341" s="6" t="str">
        <f t="shared" si="100"/>
        <v>Nam</v>
      </c>
      <c r="Q341" s="6" t="str">
        <f t="shared" si="101"/>
        <v>Ông</v>
      </c>
      <c r="R341" s="7" t="s">
        <v>50</v>
      </c>
      <c r="S341" s="6" t="s">
        <v>322</v>
      </c>
      <c r="T341" s="6" t="s">
        <v>274</v>
      </c>
      <c r="U341" s="6" t="s">
        <v>266</v>
      </c>
      <c r="V341" s="6" t="str">
        <f t="shared" si="112"/>
        <v>Dục Tú  -  Đông Anh  -  Hà Nội</v>
      </c>
      <c r="W341" s="6" t="s">
        <v>78</v>
      </c>
      <c r="X341" s="6" t="s">
        <v>65</v>
      </c>
      <c r="Y341" s="4">
        <f t="shared" si="102"/>
        <v>12</v>
      </c>
      <c r="Z341" s="7" t="str">
        <f t="shared" si="103"/>
        <v>Từ 12 - 24 tháng</v>
      </c>
      <c r="AA341" s="5">
        <v>43179</v>
      </c>
      <c r="AB341" s="4" t="s">
        <v>66</v>
      </c>
      <c r="AC341" s="8">
        <f t="shared" si="104"/>
        <v>43238</v>
      </c>
      <c r="AD341" s="5" t="s">
        <v>53</v>
      </c>
      <c r="AE341" s="4">
        <v>1</v>
      </c>
      <c r="AF341" s="7" t="str">
        <f t="shared" si="105"/>
        <v>12 tháng</v>
      </c>
      <c r="AG341" s="5">
        <f t="shared" si="106"/>
        <v>43239</v>
      </c>
      <c r="AH341" s="5">
        <f t="shared" si="107"/>
        <v>43603</v>
      </c>
      <c r="AI341" s="9"/>
      <c r="AJ341" s="7" t="str">
        <f t="shared" si="113"/>
        <v/>
      </c>
      <c r="AK341" s="5" t="str">
        <f t="shared" si="114"/>
        <v/>
      </c>
      <c r="AL341" s="5" t="str">
        <f t="shared" si="115"/>
        <v/>
      </c>
      <c r="AM341" s="5" t="str">
        <f t="shared" si="97"/>
        <v/>
      </c>
      <c r="AN341" s="7" t="str">
        <f t="shared" si="110"/>
        <v>12 tháng</v>
      </c>
      <c r="AO341" s="5"/>
      <c r="AP341" s="7"/>
      <c r="AQ341" s="16"/>
    </row>
    <row r="342" spans="1:43" ht="14.5" x14ac:dyDescent="0.35">
      <c r="A342" s="12">
        <f>IF(E342="","",SUBTOTAL(3,$B$2:B342))</f>
        <v>341</v>
      </c>
      <c r="B342" s="5">
        <v>43555</v>
      </c>
      <c r="C342" s="4" t="s">
        <v>45</v>
      </c>
      <c r="D342" s="4">
        <v>1109</v>
      </c>
      <c r="E342" s="6" t="s">
        <v>193</v>
      </c>
      <c r="F342" s="6" t="s">
        <v>102</v>
      </c>
      <c r="G342" s="7" t="s">
        <v>61</v>
      </c>
      <c r="H342" s="6" t="s">
        <v>62</v>
      </c>
      <c r="I342" s="4">
        <v>13</v>
      </c>
      <c r="J342" s="4">
        <v>1</v>
      </c>
      <c r="K342" s="4">
        <v>1992</v>
      </c>
      <c r="L342" s="6">
        <f t="shared" si="98"/>
        <v>33616</v>
      </c>
      <c r="M342" s="4">
        <f t="shared" si="111"/>
        <v>27</v>
      </c>
      <c r="N342" s="6" t="str">
        <f t="shared" si="99"/>
        <v>&lt;30</v>
      </c>
      <c r="O342" s="4">
        <v>2</v>
      </c>
      <c r="P342" s="6" t="str">
        <f t="shared" si="100"/>
        <v>Nữ</v>
      </c>
      <c r="Q342" s="6" t="str">
        <f t="shared" si="101"/>
        <v>Bà</v>
      </c>
      <c r="R342" s="7" t="s">
        <v>72</v>
      </c>
      <c r="S342" s="6" t="s">
        <v>361</v>
      </c>
      <c r="T342" s="6" t="s">
        <v>362</v>
      </c>
      <c r="U342" s="6" t="s">
        <v>269</v>
      </c>
      <c r="V342" s="6" t="str">
        <f t="shared" si="112"/>
        <v>Vạn Ninh  -  Gia Bình  -  Bắc Ninh</v>
      </c>
      <c r="W342" s="6" t="s">
        <v>51</v>
      </c>
      <c r="X342" s="6" t="s">
        <v>65</v>
      </c>
      <c r="Y342" s="4">
        <f t="shared" si="102"/>
        <v>12</v>
      </c>
      <c r="Z342" s="7" t="str">
        <f t="shared" si="103"/>
        <v>Từ 12 - 24 tháng</v>
      </c>
      <c r="AA342" s="5">
        <v>43181</v>
      </c>
      <c r="AB342" s="4" t="s">
        <v>117</v>
      </c>
      <c r="AC342" s="8">
        <f t="shared" si="104"/>
        <v>43210</v>
      </c>
      <c r="AD342" s="5" t="s">
        <v>53</v>
      </c>
      <c r="AE342" s="4">
        <v>1</v>
      </c>
      <c r="AF342" s="7" t="str">
        <f t="shared" si="105"/>
        <v>12 tháng</v>
      </c>
      <c r="AG342" s="5">
        <f t="shared" si="106"/>
        <v>43211</v>
      </c>
      <c r="AH342" s="5">
        <f t="shared" si="107"/>
        <v>43575</v>
      </c>
      <c r="AI342" s="9"/>
      <c r="AJ342" s="7" t="str">
        <f t="shared" si="113"/>
        <v/>
      </c>
      <c r="AK342" s="5" t="str">
        <f t="shared" si="114"/>
        <v/>
      </c>
      <c r="AL342" s="5" t="str">
        <f t="shared" si="115"/>
        <v/>
      </c>
      <c r="AM342" s="5" t="str">
        <f t="shared" si="97"/>
        <v/>
      </c>
      <c r="AN342" s="7" t="str">
        <f t="shared" si="110"/>
        <v>12 tháng</v>
      </c>
      <c r="AO342" s="5"/>
      <c r="AP342" s="7"/>
      <c r="AQ342" s="16"/>
    </row>
    <row r="343" spans="1:43" ht="14.5" x14ac:dyDescent="0.35">
      <c r="A343" s="12">
        <f>IF(E343="","",SUBTOTAL(3,$B$2:B343))</f>
        <v>342</v>
      </c>
      <c r="B343" s="5">
        <v>43555</v>
      </c>
      <c r="C343" s="4" t="s">
        <v>45</v>
      </c>
      <c r="D343" s="4">
        <v>1110</v>
      </c>
      <c r="E343" s="6" t="s">
        <v>194</v>
      </c>
      <c r="F343" s="6" t="s">
        <v>102</v>
      </c>
      <c r="G343" s="7" t="s">
        <v>61</v>
      </c>
      <c r="H343" s="6" t="s">
        <v>62</v>
      </c>
      <c r="I343" s="4">
        <v>23</v>
      </c>
      <c r="J343" s="4">
        <v>9</v>
      </c>
      <c r="K343" s="4">
        <v>1990</v>
      </c>
      <c r="L343" s="6">
        <f t="shared" si="98"/>
        <v>33139</v>
      </c>
      <c r="M343" s="4">
        <f t="shared" si="111"/>
        <v>28</v>
      </c>
      <c r="N343" s="6" t="str">
        <f t="shared" si="99"/>
        <v>&lt;30</v>
      </c>
      <c r="O343" s="4">
        <v>2</v>
      </c>
      <c r="P343" s="6" t="str">
        <f t="shared" si="100"/>
        <v>Nữ</v>
      </c>
      <c r="Q343" s="6" t="str">
        <f t="shared" si="101"/>
        <v>Bà</v>
      </c>
      <c r="R343" s="7" t="s">
        <v>50</v>
      </c>
      <c r="S343" s="6" t="s">
        <v>363</v>
      </c>
      <c r="T343" s="6" t="s">
        <v>260</v>
      </c>
      <c r="U343" s="6" t="s">
        <v>255</v>
      </c>
      <c r="V343" s="6" t="str">
        <f t="shared" si="112"/>
        <v>An Lập  -  Sơn Động  -  Bắc Giang</v>
      </c>
      <c r="W343" s="6" t="s">
        <v>51</v>
      </c>
      <c r="X343" s="6" t="s">
        <v>65</v>
      </c>
      <c r="Y343" s="4">
        <f t="shared" si="102"/>
        <v>12</v>
      </c>
      <c r="Z343" s="7" t="str">
        <f t="shared" si="103"/>
        <v>Từ 12 - 24 tháng</v>
      </c>
      <c r="AA343" s="5">
        <v>43188</v>
      </c>
      <c r="AB343" s="4" t="s">
        <v>66</v>
      </c>
      <c r="AC343" s="8">
        <f t="shared" si="104"/>
        <v>43247</v>
      </c>
      <c r="AD343" s="5" t="s">
        <v>53</v>
      </c>
      <c r="AE343" s="4">
        <v>1</v>
      </c>
      <c r="AF343" s="7" t="str">
        <f t="shared" si="105"/>
        <v>12 tháng</v>
      </c>
      <c r="AG343" s="5">
        <f t="shared" si="106"/>
        <v>43248</v>
      </c>
      <c r="AH343" s="5">
        <f t="shared" si="107"/>
        <v>43612</v>
      </c>
      <c r="AI343" s="9"/>
      <c r="AJ343" s="7" t="str">
        <f t="shared" si="113"/>
        <v/>
      </c>
      <c r="AK343" s="5" t="str">
        <f t="shared" si="114"/>
        <v/>
      </c>
      <c r="AL343" s="5" t="str">
        <f t="shared" si="115"/>
        <v/>
      </c>
      <c r="AM343" s="5" t="str">
        <f t="shared" si="97"/>
        <v/>
      </c>
      <c r="AN343" s="7" t="str">
        <f t="shared" si="110"/>
        <v>12 tháng</v>
      </c>
      <c r="AO343" s="5"/>
      <c r="AP343" s="7"/>
      <c r="AQ343" s="16"/>
    </row>
    <row r="344" spans="1:43" ht="14.5" x14ac:dyDescent="0.35">
      <c r="A344" s="12">
        <f>IF(E344="","",SUBTOTAL(3,$B$2:B344))</f>
        <v>343</v>
      </c>
      <c r="B344" s="5">
        <v>43555</v>
      </c>
      <c r="C344" s="4" t="s">
        <v>45</v>
      </c>
      <c r="D344" s="4">
        <v>1111</v>
      </c>
      <c r="E344" s="6" t="s">
        <v>195</v>
      </c>
      <c r="F344" s="6" t="s">
        <v>102</v>
      </c>
      <c r="G344" s="7" t="s">
        <v>61</v>
      </c>
      <c r="H344" s="6" t="s">
        <v>62</v>
      </c>
      <c r="I344" s="4">
        <v>24</v>
      </c>
      <c r="J344" s="4">
        <v>6</v>
      </c>
      <c r="K344" s="4">
        <v>1991</v>
      </c>
      <c r="L344" s="6">
        <f t="shared" si="98"/>
        <v>33413</v>
      </c>
      <c r="M344" s="4">
        <f t="shared" si="111"/>
        <v>27</v>
      </c>
      <c r="N344" s="6" t="str">
        <f t="shared" si="99"/>
        <v>&lt;30</v>
      </c>
      <c r="O344" s="4">
        <v>1</v>
      </c>
      <c r="P344" s="6" t="str">
        <f t="shared" si="100"/>
        <v>Nam</v>
      </c>
      <c r="Q344" s="6" t="str">
        <f t="shared" si="101"/>
        <v>Ông</v>
      </c>
      <c r="R344" s="7" t="s">
        <v>63</v>
      </c>
      <c r="S344" s="6" t="s">
        <v>364</v>
      </c>
      <c r="T344" s="6" t="s">
        <v>324</v>
      </c>
      <c r="U344" s="6" t="s">
        <v>280</v>
      </c>
      <c r="V344" s="6" t="str">
        <f t="shared" si="112"/>
        <v>Tân Thành  -  Hữu Lũng  -  Lạng Sơn</v>
      </c>
      <c r="W344" s="6" t="s">
        <v>145</v>
      </c>
      <c r="X344" s="6" t="s">
        <v>65</v>
      </c>
      <c r="Y344" s="4">
        <f t="shared" si="102"/>
        <v>11</v>
      </c>
      <c r="Z344" s="7" t="str">
        <f t="shared" si="103"/>
        <v>Từ 2 - 12 tháng</v>
      </c>
      <c r="AA344" s="5">
        <v>43196</v>
      </c>
      <c r="AB344" s="4" t="s">
        <v>117</v>
      </c>
      <c r="AC344" s="8">
        <f t="shared" si="104"/>
        <v>43225</v>
      </c>
      <c r="AD344" s="5" t="s">
        <v>53</v>
      </c>
      <c r="AE344" s="4">
        <v>1</v>
      </c>
      <c r="AF344" s="7" t="str">
        <f t="shared" si="105"/>
        <v>12 tháng</v>
      </c>
      <c r="AG344" s="5">
        <f t="shared" si="106"/>
        <v>43226</v>
      </c>
      <c r="AH344" s="5">
        <f t="shared" si="107"/>
        <v>43590</v>
      </c>
      <c r="AI344" s="9"/>
      <c r="AJ344" s="7" t="str">
        <f t="shared" si="113"/>
        <v/>
      </c>
      <c r="AK344" s="5" t="str">
        <f t="shared" si="114"/>
        <v/>
      </c>
      <c r="AL344" s="5" t="str">
        <f t="shared" si="115"/>
        <v/>
      </c>
      <c r="AM344" s="5" t="str">
        <f t="shared" si="97"/>
        <v/>
      </c>
      <c r="AN344" s="7" t="str">
        <f t="shared" si="110"/>
        <v>12 tháng</v>
      </c>
      <c r="AO344" s="5"/>
      <c r="AP344" s="7"/>
      <c r="AQ344" s="16"/>
    </row>
    <row r="345" spans="1:43" ht="14.5" x14ac:dyDescent="0.35">
      <c r="A345" s="12">
        <f>IF(E345="","",SUBTOTAL(3,$B$2:B345))</f>
        <v>344</v>
      </c>
      <c r="B345" s="5">
        <v>43555</v>
      </c>
      <c r="C345" s="4" t="s">
        <v>45</v>
      </c>
      <c r="D345" s="4">
        <v>1112</v>
      </c>
      <c r="E345" s="6" t="s">
        <v>196</v>
      </c>
      <c r="F345" s="6" t="s">
        <v>102</v>
      </c>
      <c r="G345" s="7" t="s">
        <v>98</v>
      </c>
      <c r="H345" s="6" t="s">
        <v>108</v>
      </c>
      <c r="I345" s="4">
        <v>14</v>
      </c>
      <c r="J345" s="4">
        <v>1</v>
      </c>
      <c r="K345" s="4">
        <v>1994</v>
      </c>
      <c r="L345" s="6">
        <f t="shared" si="98"/>
        <v>34348</v>
      </c>
      <c r="M345" s="4">
        <f t="shared" si="111"/>
        <v>25</v>
      </c>
      <c r="N345" s="6" t="str">
        <f t="shared" si="99"/>
        <v>&lt;30</v>
      </c>
      <c r="O345" s="4">
        <v>1</v>
      </c>
      <c r="P345" s="6" t="str">
        <f t="shared" si="100"/>
        <v>Nam</v>
      </c>
      <c r="Q345" s="6" t="str">
        <f t="shared" si="101"/>
        <v>Ông</v>
      </c>
      <c r="R345" s="7" t="s">
        <v>50</v>
      </c>
      <c r="S345" s="6" t="s">
        <v>365</v>
      </c>
      <c r="T345" s="6" t="s">
        <v>324</v>
      </c>
      <c r="U345" s="6" t="s">
        <v>280</v>
      </c>
      <c r="V345" s="6" t="str">
        <f t="shared" si="112"/>
        <v>Đô Lương  -  Hữu Lũng  -  Lạng Sơn</v>
      </c>
      <c r="W345" s="6" t="s">
        <v>145</v>
      </c>
      <c r="X345" s="6" t="s">
        <v>65</v>
      </c>
      <c r="Y345" s="4">
        <f t="shared" si="102"/>
        <v>11</v>
      </c>
      <c r="Z345" s="7" t="str">
        <f t="shared" si="103"/>
        <v>Từ 2 - 12 tháng</v>
      </c>
      <c r="AA345" s="5">
        <v>43201</v>
      </c>
      <c r="AB345" s="4" t="s">
        <v>66</v>
      </c>
      <c r="AC345" s="8">
        <f t="shared" si="104"/>
        <v>43260</v>
      </c>
      <c r="AD345" s="5" t="s">
        <v>53</v>
      </c>
      <c r="AE345" s="4">
        <v>1</v>
      </c>
      <c r="AF345" s="7" t="str">
        <f t="shared" si="105"/>
        <v>12 tháng</v>
      </c>
      <c r="AG345" s="5">
        <f t="shared" si="106"/>
        <v>43261</v>
      </c>
      <c r="AH345" s="5">
        <f t="shared" si="107"/>
        <v>43625</v>
      </c>
      <c r="AI345" s="9"/>
      <c r="AJ345" s="7" t="str">
        <f t="shared" si="113"/>
        <v/>
      </c>
      <c r="AK345" s="5" t="str">
        <f t="shared" si="114"/>
        <v/>
      </c>
      <c r="AL345" s="5" t="str">
        <f t="shared" si="115"/>
        <v/>
      </c>
      <c r="AM345" s="5" t="str">
        <f t="shared" si="97"/>
        <v/>
      </c>
      <c r="AN345" s="7" t="str">
        <f t="shared" si="110"/>
        <v>12 tháng</v>
      </c>
      <c r="AO345" s="5"/>
      <c r="AP345" s="7"/>
      <c r="AQ345" s="16"/>
    </row>
    <row r="346" spans="1:43" ht="14.5" x14ac:dyDescent="0.35">
      <c r="A346" s="12">
        <f>IF(E346="","",SUBTOTAL(3,$B$2:B346))</f>
        <v>345</v>
      </c>
      <c r="B346" s="5">
        <v>43555</v>
      </c>
      <c r="C346" s="4" t="s">
        <v>45</v>
      </c>
      <c r="D346" s="4">
        <v>1113</v>
      </c>
      <c r="E346" s="6" t="s">
        <v>197</v>
      </c>
      <c r="F346" s="6" t="s">
        <v>102</v>
      </c>
      <c r="G346" s="7" t="s">
        <v>98</v>
      </c>
      <c r="H346" s="6" t="s">
        <v>99</v>
      </c>
      <c r="I346" s="4">
        <v>12</v>
      </c>
      <c r="J346" s="4">
        <v>9</v>
      </c>
      <c r="K346" s="4">
        <v>1991</v>
      </c>
      <c r="L346" s="6">
        <f t="shared" si="98"/>
        <v>33493</v>
      </c>
      <c r="M346" s="4">
        <f t="shared" si="111"/>
        <v>27</v>
      </c>
      <c r="N346" s="6" t="str">
        <f t="shared" si="99"/>
        <v>&lt;30</v>
      </c>
      <c r="O346" s="4">
        <v>2</v>
      </c>
      <c r="P346" s="6" t="str">
        <f t="shared" si="100"/>
        <v>Nữ</v>
      </c>
      <c r="Q346" s="6" t="str">
        <f t="shared" si="101"/>
        <v>Bà</v>
      </c>
      <c r="R346" s="7" t="s">
        <v>63</v>
      </c>
      <c r="S346" s="6" t="s">
        <v>342</v>
      </c>
      <c r="T346" s="6" t="s">
        <v>319</v>
      </c>
      <c r="U346" s="6" t="s">
        <v>269</v>
      </c>
      <c r="V346" s="6" t="str">
        <f t="shared" si="112"/>
        <v>Song Hồ  -  Thuận Thành  -  Bắc Ninh</v>
      </c>
      <c r="W346" s="6" t="s">
        <v>145</v>
      </c>
      <c r="X346" s="6" t="s">
        <v>100</v>
      </c>
      <c r="Y346" s="4">
        <f t="shared" si="102"/>
        <v>11</v>
      </c>
      <c r="Z346" s="7" t="str">
        <f t="shared" si="103"/>
        <v>Từ 2 - 12 tháng</v>
      </c>
      <c r="AA346" s="5">
        <v>43207</v>
      </c>
      <c r="AB346" s="4" t="s">
        <v>117</v>
      </c>
      <c r="AC346" s="8">
        <f t="shared" si="104"/>
        <v>43236</v>
      </c>
      <c r="AD346" s="5" t="s">
        <v>53</v>
      </c>
      <c r="AE346" s="4">
        <v>1</v>
      </c>
      <c r="AF346" s="7" t="str">
        <f t="shared" si="105"/>
        <v>12 tháng</v>
      </c>
      <c r="AG346" s="5">
        <f t="shared" si="106"/>
        <v>43237</v>
      </c>
      <c r="AH346" s="5">
        <f t="shared" si="107"/>
        <v>43601</v>
      </c>
      <c r="AI346" s="9"/>
      <c r="AJ346" s="7" t="str">
        <f t="shared" si="113"/>
        <v/>
      </c>
      <c r="AK346" s="5" t="str">
        <f t="shared" si="114"/>
        <v/>
      </c>
      <c r="AL346" s="5" t="str">
        <f t="shared" si="115"/>
        <v/>
      </c>
      <c r="AM346" s="5" t="str">
        <f t="shared" si="97"/>
        <v/>
      </c>
      <c r="AN346" s="7" t="str">
        <f t="shared" si="110"/>
        <v>12 tháng</v>
      </c>
      <c r="AO346" s="5"/>
      <c r="AP346" s="7"/>
      <c r="AQ346" s="16"/>
    </row>
    <row r="347" spans="1:43" ht="14.5" x14ac:dyDescent="0.35">
      <c r="A347" s="12">
        <f>IF(E347="","",SUBTOTAL(3,$B$2:B347))</f>
        <v>346</v>
      </c>
      <c r="B347" s="5">
        <v>43555</v>
      </c>
      <c r="C347" s="4" t="s">
        <v>45</v>
      </c>
      <c r="D347" s="4">
        <v>1114</v>
      </c>
      <c r="E347" s="6" t="s">
        <v>198</v>
      </c>
      <c r="F347" s="6" t="s">
        <v>102</v>
      </c>
      <c r="G347" s="7" t="s">
        <v>98</v>
      </c>
      <c r="H347" s="6" t="s">
        <v>99</v>
      </c>
      <c r="I347" s="4">
        <v>12</v>
      </c>
      <c r="J347" s="4">
        <v>11</v>
      </c>
      <c r="K347" s="4">
        <v>1990</v>
      </c>
      <c r="L347" s="6">
        <f t="shared" si="98"/>
        <v>33189</v>
      </c>
      <c r="M347" s="4">
        <f t="shared" si="111"/>
        <v>28</v>
      </c>
      <c r="N347" s="6" t="str">
        <f t="shared" si="99"/>
        <v>&lt;30</v>
      </c>
      <c r="O347" s="4">
        <v>1</v>
      </c>
      <c r="P347" s="6" t="str">
        <f t="shared" si="100"/>
        <v>Nam</v>
      </c>
      <c r="Q347" s="6" t="str">
        <f t="shared" si="101"/>
        <v>Ông</v>
      </c>
      <c r="R347" s="7" t="s">
        <v>50</v>
      </c>
      <c r="S347" s="6" t="s">
        <v>366</v>
      </c>
      <c r="T347" s="6" t="s">
        <v>367</v>
      </c>
      <c r="U347" s="6" t="s">
        <v>368</v>
      </c>
      <c r="V347" s="6" t="str">
        <f t="shared" si="112"/>
        <v>Đôn Nhân  -  Sông Lô  -  Vĩnh Phúc</v>
      </c>
      <c r="W347" s="6" t="s">
        <v>78</v>
      </c>
      <c r="X347" s="6" t="s">
        <v>100</v>
      </c>
      <c r="Y347" s="4">
        <f t="shared" si="102"/>
        <v>11</v>
      </c>
      <c r="Z347" s="7" t="str">
        <f t="shared" si="103"/>
        <v>Từ 2 - 12 tháng</v>
      </c>
      <c r="AA347" s="5">
        <v>43218</v>
      </c>
      <c r="AB347" s="4" t="s">
        <v>66</v>
      </c>
      <c r="AC347" s="8">
        <f t="shared" si="104"/>
        <v>43277</v>
      </c>
      <c r="AD347" s="5" t="s">
        <v>53</v>
      </c>
      <c r="AE347" s="4">
        <v>1</v>
      </c>
      <c r="AF347" s="7" t="str">
        <f t="shared" si="105"/>
        <v>12 tháng</v>
      </c>
      <c r="AG347" s="5">
        <f t="shared" si="106"/>
        <v>43278</v>
      </c>
      <c r="AH347" s="5">
        <f t="shared" si="107"/>
        <v>43642</v>
      </c>
      <c r="AI347" s="9"/>
      <c r="AJ347" s="7" t="str">
        <f t="shared" si="113"/>
        <v/>
      </c>
      <c r="AK347" s="5" t="str">
        <f t="shared" si="114"/>
        <v/>
      </c>
      <c r="AL347" s="5" t="str">
        <f t="shared" si="115"/>
        <v/>
      </c>
      <c r="AM347" s="5" t="str">
        <f t="shared" si="97"/>
        <v/>
      </c>
      <c r="AN347" s="7" t="str">
        <f t="shared" si="110"/>
        <v>12 tháng</v>
      </c>
      <c r="AO347" s="5"/>
      <c r="AP347" s="7"/>
      <c r="AQ347" s="16"/>
    </row>
    <row r="348" spans="1:43" ht="14.5" x14ac:dyDescent="0.35">
      <c r="A348" s="12">
        <f>IF(E348="","",SUBTOTAL(3,$B$2:B348))</f>
        <v>347</v>
      </c>
      <c r="B348" s="5">
        <v>43555</v>
      </c>
      <c r="C348" s="4" t="s">
        <v>45</v>
      </c>
      <c r="D348" s="4">
        <v>1115</v>
      </c>
      <c r="E348" s="6" t="s">
        <v>199</v>
      </c>
      <c r="F348" s="6" t="s">
        <v>102</v>
      </c>
      <c r="G348" s="7" t="s">
        <v>98</v>
      </c>
      <c r="H348" s="6" t="s">
        <v>110</v>
      </c>
      <c r="I348" s="4">
        <v>5</v>
      </c>
      <c r="J348" s="4">
        <v>10</v>
      </c>
      <c r="K348" s="4">
        <v>1989</v>
      </c>
      <c r="L348" s="6">
        <f t="shared" si="98"/>
        <v>32786</v>
      </c>
      <c r="M348" s="4">
        <f t="shared" si="111"/>
        <v>29</v>
      </c>
      <c r="N348" s="6" t="str">
        <f t="shared" si="99"/>
        <v>&lt;30</v>
      </c>
      <c r="O348" s="4">
        <v>2</v>
      </c>
      <c r="P348" s="6" t="str">
        <f t="shared" si="100"/>
        <v>Nữ</v>
      </c>
      <c r="Q348" s="6" t="str">
        <f t="shared" si="101"/>
        <v>Bà</v>
      </c>
      <c r="R348" s="7" t="s">
        <v>72</v>
      </c>
      <c r="S348" s="6" t="s">
        <v>369</v>
      </c>
      <c r="T348" s="6" t="s">
        <v>370</v>
      </c>
      <c r="U348" s="6" t="s">
        <v>280</v>
      </c>
      <c r="V348" s="6" t="str">
        <f t="shared" si="112"/>
        <v>Vũ Sơn  -  Bắc Sơn  -  Lạng Sơn</v>
      </c>
      <c r="W348" s="6" t="s">
        <v>64</v>
      </c>
      <c r="X348" s="6" t="s">
        <v>100</v>
      </c>
      <c r="Y348" s="4">
        <f t="shared" si="102"/>
        <v>10</v>
      </c>
      <c r="Z348" s="7" t="str">
        <f t="shared" si="103"/>
        <v>Từ 2 - 12 tháng</v>
      </c>
      <c r="AA348" s="5">
        <v>43225</v>
      </c>
      <c r="AB348" s="4" t="s">
        <v>66</v>
      </c>
      <c r="AC348" s="8">
        <f t="shared" si="104"/>
        <v>43284</v>
      </c>
      <c r="AD348" s="5" t="s">
        <v>53</v>
      </c>
      <c r="AE348" s="4">
        <v>1</v>
      </c>
      <c r="AF348" s="7" t="str">
        <f t="shared" si="105"/>
        <v>12 tháng</v>
      </c>
      <c r="AG348" s="5">
        <f t="shared" si="106"/>
        <v>43285</v>
      </c>
      <c r="AH348" s="5">
        <f t="shared" si="107"/>
        <v>43649</v>
      </c>
      <c r="AI348" s="9"/>
      <c r="AJ348" s="7" t="str">
        <f t="shared" si="113"/>
        <v/>
      </c>
      <c r="AK348" s="5" t="str">
        <f t="shared" si="114"/>
        <v/>
      </c>
      <c r="AL348" s="5" t="str">
        <f t="shared" si="115"/>
        <v/>
      </c>
      <c r="AM348" s="5" t="str">
        <f t="shared" ref="AM348:AM384" ca="1" si="116">IF(AE348=4,AG348,IF(TODAY()&gt;AL348,AL348+1,""))</f>
        <v/>
      </c>
      <c r="AN348" s="7" t="str">
        <f t="shared" ca="1" si="110"/>
        <v>12 tháng</v>
      </c>
      <c r="AO348" s="5"/>
      <c r="AP348" s="7"/>
      <c r="AQ348" s="16"/>
    </row>
    <row r="349" spans="1:43" ht="14.5" x14ac:dyDescent="0.35">
      <c r="A349" s="12">
        <f>IF(E349="","",SUBTOTAL(3,$B$2:B349))</f>
        <v>348</v>
      </c>
      <c r="B349" s="5">
        <v>43555</v>
      </c>
      <c r="C349" s="4" t="s">
        <v>45</v>
      </c>
      <c r="D349" s="4">
        <v>1116</v>
      </c>
      <c r="E349" s="6" t="s">
        <v>200</v>
      </c>
      <c r="F349" s="6" t="s">
        <v>96</v>
      </c>
      <c r="G349" s="7" t="s">
        <v>61</v>
      </c>
      <c r="H349" s="6" t="s">
        <v>61</v>
      </c>
      <c r="I349" s="4">
        <v>20</v>
      </c>
      <c r="J349" s="4">
        <v>2</v>
      </c>
      <c r="K349" s="4">
        <v>1991</v>
      </c>
      <c r="L349" s="6">
        <f t="shared" si="98"/>
        <v>33289</v>
      </c>
      <c r="M349" s="4">
        <f t="shared" si="111"/>
        <v>28</v>
      </c>
      <c r="N349" s="6" t="str">
        <f t="shared" si="99"/>
        <v>&lt;30</v>
      </c>
      <c r="O349" s="4">
        <v>1</v>
      </c>
      <c r="P349" s="6" t="str">
        <f t="shared" si="100"/>
        <v>Nam</v>
      </c>
      <c r="Q349" s="6" t="str">
        <f t="shared" si="101"/>
        <v>Ông</v>
      </c>
      <c r="R349" s="7" t="s">
        <v>50</v>
      </c>
      <c r="S349" s="6" t="s">
        <v>267</v>
      </c>
      <c r="T349" s="6" t="s">
        <v>268</v>
      </c>
      <c r="U349" s="6" t="s">
        <v>269</v>
      </c>
      <c r="V349" s="6" t="str">
        <f t="shared" si="112"/>
        <v>Minh Đạo  -  Tiên Du  -  Bắc Ninh</v>
      </c>
      <c r="W349" s="6" t="s">
        <v>51</v>
      </c>
      <c r="X349" s="6" t="s">
        <v>65</v>
      </c>
      <c r="Y349" s="4">
        <f t="shared" si="102"/>
        <v>10</v>
      </c>
      <c r="Z349" s="7" t="str">
        <f t="shared" si="103"/>
        <v>Từ 2 - 12 tháng</v>
      </c>
      <c r="AA349" s="5">
        <v>43234</v>
      </c>
      <c r="AB349" s="4" t="s">
        <v>66</v>
      </c>
      <c r="AC349" s="8">
        <f t="shared" si="104"/>
        <v>43293</v>
      </c>
      <c r="AD349" s="5" t="s">
        <v>53</v>
      </c>
      <c r="AE349" s="4">
        <v>1</v>
      </c>
      <c r="AF349" s="7" t="str">
        <f t="shared" si="105"/>
        <v>12 tháng</v>
      </c>
      <c r="AG349" s="5">
        <f t="shared" si="106"/>
        <v>43294</v>
      </c>
      <c r="AH349" s="5">
        <f t="shared" si="107"/>
        <v>43658</v>
      </c>
      <c r="AI349" s="9"/>
      <c r="AJ349" s="7" t="str">
        <f t="shared" si="113"/>
        <v/>
      </c>
      <c r="AK349" s="5" t="str">
        <f t="shared" si="114"/>
        <v/>
      </c>
      <c r="AL349" s="5" t="str">
        <f t="shared" si="115"/>
        <v/>
      </c>
      <c r="AM349" s="5" t="str">
        <f t="shared" ca="1" si="116"/>
        <v/>
      </c>
      <c r="AN349" s="7" t="str">
        <f t="shared" ca="1" si="110"/>
        <v>12 tháng</v>
      </c>
      <c r="AO349" s="5"/>
      <c r="AP349" s="7"/>
      <c r="AQ349" s="16"/>
    </row>
    <row r="350" spans="1:43" ht="14.5" x14ac:dyDescent="0.35">
      <c r="A350" s="12">
        <f>IF(E350="","",SUBTOTAL(3,$B$2:B350))</f>
        <v>349</v>
      </c>
      <c r="B350" s="5">
        <v>43555</v>
      </c>
      <c r="C350" s="4" t="s">
        <v>45</v>
      </c>
      <c r="D350" s="4">
        <v>1117</v>
      </c>
      <c r="E350" s="6" t="s">
        <v>188</v>
      </c>
      <c r="F350" s="6" t="s">
        <v>96</v>
      </c>
      <c r="G350" s="7" t="s">
        <v>61</v>
      </c>
      <c r="H350" s="6" t="s">
        <v>61</v>
      </c>
      <c r="I350" s="4">
        <v>28</v>
      </c>
      <c r="J350" s="4">
        <v>9</v>
      </c>
      <c r="K350" s="4">
        <v>1990</v>
      </c>
      <c r="L350" s="6">
        <f t="shared" si="98"/>
        <v>33144</v>
      </c>
      <c r="M350" s="4">
        <f t="shared" si="111"/>
        <v>28</v>
      </c>
      <c r="N350" s="6" t="str">
        <f t="shared" si="99"/>
        <v>&lt;30</v>
      </c>
      <c r="O350" s="4">
        <v>1</v>
      </c>
      <c r="P350" s="6" t="str">
        <f t="shared" si="100"/>
        <v>Nam</v>
      </c>
      <c r="Q350" s="6" t="str">
        <f t="shared" si="101"/>
        <v>Ông</v>
      </c>
      <c r="R350" s="7" t="s">
        <v>72</v>
      </c>
      <c r="S350" s="6" t="s">
        <v>270</v>
      </c>
      <c r="T350" s="6" t="s">
        <v>268</v>
      </c>
      <c r="U350" s="6" t="s">
        <v>269</v>
      </c>
      <c r="V350" s="6" t="str">
        <f t="shared" si="112"/>
        <v>Đại Đồng  -  Tiên Du  -  Bắc Ninh</v>
      </c>
      <c r="W350" s="6" t="s">
        <v>51</v>
      </c>
      <c r="X350" s="6" t="s">
        <v>65</v>
      </c>
      <c r="Y350" s="4">
        <f t="shared" si="102"/>
        <v>10</v>
      </c>
      <c r="Z350" s="7" t="str">
        <f t="shared" si="103"/>
        <v>Từ 2 - 12 tháng</v>
      </c>
      <c r="AA350" s="5">
        <v>43242</v>
      </c>
      <c r="AB350" s="4" t="s">
        <v>66</v>
      </c>
      <c r="AC350" s="8">
        <f t="shared" si="104"/>
        <v>43301</v>
      </c>
      <c r="AD350" s="5" t="s">
        <v>53</v>
      </c>
      <c r="AE350" s="4">
        <v>1</v>
      </c>
      <c r="AF350" s="7" t="str">
        <f t="shared" si="105"/>
        <v>12 tháng</v>
      </c>
      <c r="AG350" s="5">
        <f t="shared" si="106"/>
        <v>43302</v>
      </c>
      <c r="AH350" s="5">
        <f t="shared" si="107"/>
        <v>43666</v>
      </c>
      <c r="AI350" s="9"/>
      <c r="AJ350" s="7" t="str">
        <f t="shared" si="113"/>
        <v/>
      </c>
      <c r="AK350" s="5" t="str">
        <f t="shared" si="114"/>
        <v/>
      </c>
      <c r="AL350" s="5" t="str">
        <f t="shared" si="115"/>
        <v/>
      </c>
      <c r="AM350" s="5" t="str">
        <f t="shared" ca="1" si="116"/>
        <v/>
      </c>
      <c r="AN350" s="7" t="str">
        <f t="shared" ca="1" si="110"/>
        <v>12 tháng</v>
      </c>
      <c r="AO350" s="5"/>
      <c r="AP350" s="7"/>
      <c r="AQ350" s="16"/>
    </row>
    <row r="351" spans="1:43" ht="14.5" x14ac:dyDescent="0.35">
      <c r="A351" s="12">
        <f>IF(E351="","",SUBTOTAL(3,$B$2:B351))</f>
        <v>350</v>
      </c>
      <c r="B351" s="5">
        <v>43555</v>
      </c>
      <c r="C351" s="4" t="s">
        <v>45</v>
      </c>
      <c r="D351" s="4">
        <v>1118</v>
      </c>
      <c r="E351" s="6" t="s">
        <v>189</v>
      </c>
      <c r="F351" s="6" t="s">
        <v>102</v>
      </c>
      <c r="G351" s="7" t="s">
        <v>104</v>
      </c>
      <c r="H351" s="6" t="s">
        <v>104</v>
      </c>
      <c r="I351" s="4">
        <v>28</v>
      </c>
      <c r="J351" s="4">
        <v>10</v>
      </c>
      <c r="K351" s="4">
        <v>1996</v>
      </c>
      <c r="L351" s="6">
        <f t="shared" si="98"/>
        <v>35366</v>
      </c>
      <c r="M351" s="4">
        <f t="shared" si="111"/>
        <v>22</v>
      </c>
      <c r="N351" s="6" t="str">
        <f t="shared" si="99"/>
        <v>&lt;30</v>
      </c>
      <c r="O351" s="4">
        <v>2</v>
      </c>
      <c r="P351" s="6" t="str">
        <f t="shared" si="100"/>
        <v>Nữ</v>
      </c>
      <c r="Q351" s="6" t="str">
        <f t="shared" si="101"/>
        <v>Bà</v>
      </c>
      <c r="R351" s="7" t="s">
        <v>72</v>
      </c>
      <c r="S351" s="6" t="s">
        <v>290</v>
      </c>
      <c r="T351" s="6" t="s">
        <v>291</v>
      </c>
      <c r="U351" s="6" t="s">
        <v>292</v>
      </c>
      <c r="V351" s="6" t="str">
        <f t="shared" si="112"/>
        <v>Thụy Ninh  -  Thái Thụy  -  Thái Bình</v>
      </c>
      <c r="W351" s="6" t="s">
        <v>51</v>
      </c>
      <c r="X351" s="6" t="s">
        <v>65</v>
      </c>
      <c r="Y351" s="4">
        <f t="shared" si="102"/>
        <v>9</v>
      </c>
      <c r="Z351" s="7" t="str">
        <f t="shared" si="103"/>
        <v>Từ 2 - 12 tháng</v>
      </c>
      <c r="AA351" s="5">
        <v>43256</v>
      </c>
      <c r="AB351" s="4" t="s">
        <v>66</v>
      </c>
      <c r="AC351" s="8">
        <f t="shared" si="104"/>
        <v>43315</v>
      </c>
      <c r="AD351" s="5" t="s">
        <v>53</v>
      </c>
      <c r="AE351" s="4">
        <v>1</v>
      </c>
      <c r="AF351" s="7" t="str">
        <f t="shared" si="105"/>
        <v>12 tháng</v>
      </c>
      <c r="AG351" s="5">
        <f t="shared" si="106"/>
        <v>43316</v>
      </c>
      <c r="AH351" s="5">
        <f t="shared" si="107"/>
        <v>43680</v>
      </c>
      <c r="AI351" s="9"/>
      <c r="AJ351" s="7" t="str">
        <f t="shared" si="113"/>
        <v/>
      </c>
      <c r="AK351" s="5" t="str">
        <f t="shared" si="114"/>
        <v/>
      </c>
      <c r="AL351" s="5" t="str">
        <f t="shared" si="115"/>
        <v/>
      </c>
      <c r="AM351" s="5" t="str">
        <f t="shared" ca="1" si="116"/>
        <v/>
      </c>
      <c r="AN351" s="7" t="str">
        <f t="shared" ca="1" si="110"/>
        <v>12 tháng</v>
      </c>
      <c r="AO351" s="5"/>
      <c r="AP351" s="7"/>
      <c r="AQ351" s="16"/>
    </row>
    <row r="352" spans="1:43" ht="14.5" x14ac:dyDescent="0.35">
      <c r="A352" s="12">
        <f>IF(E352="","",SUBTOTAL(3,$B$2:B352))</f>
        <v>351</v>
      </c>
      <c r="B352" s="5">
        <v>43555</v>
      </c>
      <c r="C352" s="4" t="s">
        <v>45</v>
      </c>
      <c r="D352" s="4">
        <v>1119</v>
      </c>
      <c r="E352" s="6" t="s">
        <v>190</v>
      </c>
      <c r="F352" s="6" t="s">
        <v>102</v>
      </c>
      <c r="G352" s="7" t="s">
        <v>104</v>
      </c>
      <c r="H352" s="6" t="s">
        <v>104</v>
      </c>
      <c r="I352" s="4">
        <v>9</v>
      </c>
      <c r="J352" s="4">
        <v>9</v>
      </c>
      <c r="K352" s="4">
        <v>1995</v>
      </c>
      <c r="L352" s="6">
        <f t="shared" si="98"/>
        <v>34951</v>
      </c>
      <c r="M352" s="4">
        <f t="shared" si="111"/>
        <v>23</v>
      </c>
      <c r="N352" s="6" t="str">
        <f t="shared" si="99"/>
        <v>&lt;30</v>
      </c>
      <c r="O352" s="4">
        <v>1</v>
      </c>
      <c r="P352" s="6" t="str">
        <f t="shared" si="100"/>
        <v>Nam</v>
      </c>
      <c r="Q352" s="6" t="str">
        <f t="shared" si="101"/>
        <v>Ông</v>
      </c>
      <c r="R352" s="7" t="s">
        <v>72</v>
      </c>
      <c r="S352" s="6" t="s">
        <v>348</v>
      </c>
      <c r="T352" s="6" t="s">
        <v>274</v>
      </c>
      <c r="U352" s="6" t="s">
        <v>266</v>
      </c>
      <c r="V352" s="6" t="str">
        <f t="shared" si="112"/>
        <v>Thụy Lâm  -  Đông Anh  -  Hà Nội</v>
      </c>
      <c r="W352" s="6" t="s">
        <v>51</v>
      </c>
      <c r="X352" s="6" t="s">
        <v>106</v>
      </c>
      <c r="Y352" s="4">
        <f t="shared" si="102"/>
        <v>9</v>
      </c>
      <c r="Z352" s="7" t="str">
        <f t="shared" si="103"/>
        <v>Từ 2 - 12 tháng</v>
      </c>
      <c r="AA352" s="5">
        <v>43261</v>
      </c>
      <c r="AB352" s="4" t="s">
        <v>66</v>
      </c>
      <c r="AC352" s="8">
        <f t="shared" si="104"/>
        <v>43320</v>
      </c>
      <c r="AD352" s="5" t="s">
        <v>53</v>
      </c>
      <c r="AE352" s="4">
        <v>1</v>
      </c>
      <c r="AF352" s="7" t="str">
        <f t="shared" si="105"/>
        <v>12 tháng</v>
      </c>
      <c r="AG352" s="5">
        <f t="shared" si="106"/>
        <v>43321</v>
      </c>
      <c r="AH352" s="5">
        <f t="shared" si="107"/>
        <v>43685</v>
      </c>
      <c r="AI352" s="9"/>
      <c r="AJ352" s="7" t="str">
        <f t="shared" si="113"/>
        <v/>
      </c>
      <c r="AK352" s="5" t="str">
        <f t="shared" si="114"/>
        <v/>
      </c>
      <c r="AL352" s="5" t="str">
        <f t="shared" si="115"/>
        <v/>
      </c>
      <c r="AM352" s="5" t="str">
        <f t="shared" ca="1" si="116"/>
        <v/>
      </c>
      <c r="AN352" s="7" t="str">
        <f t="shared" ca="1" si="110"/>
        <v>12 tháng</v>
      </c>
      <c r="AO352" s="5"/>
      <c r="AP352" s="7"/>
      <c r="AQ352" s="16"/>
    </row>
    <row r="353" spans="1:43" ht="14.5" x14ac:dyDescent="0.35">
      <c r="A353" s="12">
        <f>IF(E353="","",SUBTOTAL(3,$B$2:B353))</f>
        <v>352</v>
      </c>
      <c r="B353" s="5">
        <v>43555</v>
      </c>
      <c r="C353" s="4" t="s">
        <v>45</v>
      </c>
      <c r="D353" s="4">
        <v>1120</v>
      </c>
      <c r="E353" s="6" t="s">
        <v>201</v>
      </c>
      <c r="F353" s="6" t="s">
        <v>47</v>
      </c>
      <c r="G353" s="7" t="s">
        <v>93</v>
      </c>
      <c r="H353" s="6" t="s">
        <v>94</v>
      </c>
      <c r="I353" s="4">
        <v>5</v>
      </c>
      <c r="J353" s="4">
        <v>4</v>
      </c>
      <c r="K353" s="4">
        <v>1980</v>
      </c>
      <c r="L353" s="6">
        <f t="shared" si="98"/>
        <v>29316</v>
      </c>
      <c r="M353" s="4">
        <f t="shared" si="111"/>
        <v>38</v>
      </c>
      <c r="N353" s="6" t="str">
        <f t="shared" si="99"/>
        <v>30 - 45</v>
      </c>
      <c r="O353" s="4">
        <v>1</v>
      </c>
      <c r="P353" s="6" t="str">
        <f t="shared" si="100"/>
        <v>Nam</v>
      </c>
      <c r="Q353" s="6" t="str">
        <f t="shared" si="101"/>
        <v>Ông</v>
      </c>
      <c r="R353" s="7" t="s">
        <v>50</v>
      </c>
      <c r="S353" s="6" t="s">
        <v>371</v>
      </c>
      <c r="T353" s="6" t="s">
        <v>372</v>
      </c>
      <c r="U353" s="6" t="s">
        <v>266</v>
      </c>
      <c r="V353" s="6" t="str">
        <f t="shared" si="112"/>
        <v>Vật Lại  -  Ba Vì  -  Hà Nội</v>
      </c>
      <c r="W353" s="6" t="s">
        <v>51</v>
      </c>
      <c r="X353" s="6" t="s">
        <v>65</v>
      </c>
      <c r="Y353" s="4">
        <f t="shared" si="102"/>
        <v>9</v>
      </c>
      <c r="Z353" s="7" t="str">
        <f t="shared" si="103"/>
        <v>Từ 2 - 12 tháng</v>
      </c>
      <c r="AA353" s="5">
        <v>43265</v>
      </c>
      <c r="AB353" s="4">
        <v>0</v>
      </c>
      <c r="AC353" s="8">
        <f t="shared" si="104"/>
        <v>43265</v>
      </c>
      <c r="AD353" s="5" t="s">
        <v>53</v>
      </c>
      <c r="AE353" s="4">
        <v>1</v>
      </c>
      <c r="AF353" s="7" t="str">
        <f t="shared" si="105"/>
        <v>12 tháng</v>
      </c>
      <c r="AG353" s="5">
        <f t="shared" si="106"/>
        <v>43265</v>
      </c>
      <c r="AH353" s="5">
        <f t="shared" si="107"/>
        <v>43629</v>
      </c>
      <c r="AI353" s="9"/>
      <c r="AJ353" s="7" t="str">
        <f t="shared" si="113"/>
        <v/>
      </c>
      <c r="AK353" s="5" t="str">
        <f t="shared" si="114"/>
        <v/>
      </c>
      <c r="AL353" s="5" t="str">
        <f t="shared" si="115"/>
        <v/>
      </c>
      <c r="AM353" s="5" t="str">
        <f t="shared" ca="1" si="116"/>
        <v/>
      </c>
      <c r="AN353" s="7" t="str">
        <f t="shared" ca="1" si="110"/>
        <v>12 tháng</v>
      </c>
      <c r="AO353" s="5"/>
      <c r="AP353" s="7"/>
      <c r="AQ353" s="16"/>
    </row>
    <row r="354" spans="1:43" ht="14.5" x14ac:dyDescent="0.35">
      <c r="A354" s="12">
        <f>IF(E354="","",SUBTOTAL(3,$B$2:B354))</f>
        <v>353</v>
      </c>
      <c r="B354" s="5">
        <v>43555</v>
      </c>
      <c r="C354" s="4" t="s">
        <v>45</v>
      </c>
      <c r="D354" s="4">
        <v>1121</v>
      </c>
      <c r="E354" s="6" t="s">
        <v>202</v>
      </c>
      <c r="F354" s="6" t="s">
        <v>47</v>
      </c>
      <c r="G354" s="7" t="s">
        <v>93</v>
      </c>
      <c r="H354" s="6" t="s">
        <v>94</v>
      </c>
      <c r="I354" s="4">
        <v>3</v>
      </c>
      <c r="J354" s="4">
        <v>5</v>
      </c>
      <c r="K354" s="4">
        <v>1985</v>
      </c>
      <c r="L354" s="6">
        <f t="shared" si="98"/>
        <v>31170</v>
      </c>
      <c r="M354" s="4">
        <f t="shared" si="111"/>
        <v>33</v>
      </c>
      <c r="N354" s="6" t="str">
        <f t="shared" si="99"/>
        <v>30 - 45</v>
      </c>
      <c r="O354" s="4">
        <v>2</v>
      </c>
      <c r="P354" s="6" t="str">
        <f t="shared" si="100"/>
        <v>Nữ</v>
      </c>
      <c r="Q354" s="6" t="str">
        <f t="shared" si="101"/>
        <v>Bà</v>
      </c>
      <c r="R354" s="7" t="s">
        <v>72</v>
      </c>
      <c r="S354" s="6" t="s">
        <v>373</v>
      </c>
      <c r="T354" s="6" t="s">
        <v>374</v>
      </c>
      <c r="U354" s="6" t="s">
        <v>375</v>
      </c>
      <c r="V354" s="6" t="str">
        <f t="shared" si="112"/>
        <v>Thanh Thủy  -  Thanh Chương  -  Nghệ An</v>
      </c>
      <c r="W354" s="6" t="s">
        <v>51</v>
      </c>
      <c r="X354" s="6" t="s">
        <v>65</v>
      </c>
      <c r="Y354" s="4">
        <f t="shared" si="102"/>
        <v>9</v>
      </c>
      <c r="Z354" s="7" t="str">
        <f t="shared" si="103"/>
        <v>Từ 2 - 12 tháng</v>
      </c>
      <c r="AA354" s="5">
        <v>43270</v>
      </c>
      <c r="AB354" s="4" t="s">
        <v>66</v>
      </c>
      <c r="AC354" s="8">
        <f t="shared" si="104"/>
        <v>43329</v>
      </c>
      <c r="AD354" s="5" t="s">
        <v>53</v>
      </c>
      <c r="AE354" s="4">
        <v>1</v>
      </c>
      <c r="AF354" s="7" t="str">
        <f t="shared" si="105"/>
        <v>12 tháng</v>
      </c>
      <c r="AG354" s="5">
        <f t="shared" si="106"/>
        <v>43330</v>
      </c>
      <c r="AH354" s="5">
        <f t="shared" si="107"/>
        <v>43694</v>
      </c>
      <c r="AI354" s="9"/>
      <c r="AJ354" s="7" t="str">
        <f t="shared" si="113"/>
        <v/>
      </c>
      <c r="AK354" s="5" t="str">
        <f t="shared" si="114"/>
        <v/>
      </c>
      <c r="AL354" s="5" t="str">
        <f t="shared" si="115"/>
        <v/>
      </c>
      <c r="AM354" s="5" t="str">
        <f t="shared" ca="1" si="116"/>
        <v/>
      </c>
      <c r="AN354" s="7" t="str">
        <f t="shared" ca="1" si="110"/>
        <v>12 tháng</v>
      </c>
      <c r="AO354" s="5"/>
      <c r="AP354" s="7"/>
      <c r="AQ354" s="16"/>
    </row>
    <row r="355" spans="1:43" ht="14.5" x14ac:dyDescent="0.35">
      <c r="A355" s="12">
        <f>IF(E355="","",SUBTOTAL(3,$B$2:B355))</f>
        <v>354</v>
      </c>
      <c r="B355" s="5">
        <v>43555</v>
      </c>
      <c r="C355" s="4" t="s">
        <v>45</v>
      </c>
      <c r="D355" s="4">
        <v>1122</v>
      </c>
      <c r="E355" s="6" t="s">
        <v>203</v>
      </c>
      <c r="F355" s="6" t="s">
        <v>47</v>
      </c>
      <c r="G355" s="7" t="s">
        <v>70</v>
      </c>
      <c r="H355" s="6" t="s">
        <v>178</v>
      </c>
      <c r="I355" s="4">
        <v>7</v>
      </c>
      <c r="J355" s="4">
        <v>1</v>
      </c>
      <c r="K355" s="4">
        <v>1990</v>
      </c>
      <c r="L355" s="6">
        <f t="shared" si="98"/>
        <v>32880</v>
      </c>
      <c r="M355" s="4">
        <f t="shared" si="111"/>
        <v>29</v>
      </c>
      <c r="N355" s="6" t="str">
        <f t="shared" si="99"/>
        <v>&lt;30</v>
      </c>
      <c r="O355" s="4">
        <v>2</v>
      </c>
      <c r="P355" s="6" t="str">
        <f t="shared" si="100"/>
        <v>Nữ</v>
      </c>
      <c r="Q355" s="6" t="str">
        <f t="shared" si="101"/>
        <v>Bà</v>
      </c>
      <c r="R355" s="7" t="s">
        <v>50</v>
      </c>
      <c r="S355" s="6" t="s">
        <v>364</v>
      </c>
      <c r="T355" s="6" t="s">
        <v>376</v>
      </c>
      <c r="U355" s="6" t="s">
        <v>283</v>
      </c>
      <c r="V355" s="6" t="str">
        <f t="shared" si="112"/>
        <v>Tân Thành  -  Phú Bình  -  Thái Nguyên</v>
      </c>
      <c r="W355" s="6" t="s">
        <v>78</v>
      </c>
      <c r="X355" s="6" t="s">
        <v>65</v>
      </c>
      <c r="Y355" s="4">
        <f t="shared" si="102"/>
        <v>9</v>
      </c>
      <c r="Z355" s="7" t="str">
        <f t="shared" si="103"/>
        <v>Từ 2 - 12 tháng</v>
      </c>
      <c r="AA355" s="5">
        <v>43275</v>
      </c>
      <c r="AB355" s="4" t="s">
        <v>117</v>
      </c>
      <c r="AC355" s="8">
        <f t="shared" si="104"/>
        <v>43304</v>
      </c>
      <c r="AD355" s="5" t="s">
        <v>53</v>
      </c>
      <c r="AE355" s="4">
        <v>1</v>
      </c>
      <c r="AF355" s="7" t="str">
        <f t="shared" si="105"/>
        <v>12 tháng</v>
      </c>
      <c r="AG355" s="5">
        <f t="shared" si="106"/>
        <v>43305</v>
      </c>
      <c r="AH355" s="5">
        <f t="shared" si="107"/>
        <v>43669</v>
      </c>
      <c r="AI355" s="9"/>
      <c r="AJ355" s="7" t="str">
        <f t="shared" si="113"/>
        <v/>
      </c>
      <c r="AK355" s="5" t="str">
        <f t="shared" si="114"/>
        <v/>
      </c>
      <c r="AL355" s="5" t="str">
        <f t="shared" si="115"/>
        <v/>
      </c>
      <c r="AM355" s="5" t="str">
        <f t="shared" ca="1" si="116"/>
        <v/>
      </c>
      <c r="AN355" s="7" t="str">
        <f t="shared" ca="1" si="110"/>
        <v>12 tháng</v>
      </c>
      <c r="AO355" s="5"/>
      <c r="AP355" s="7"/>
      <c r="AQ355" s="16"/>
    </row>
    <row r="356" spans="1:43" ht="14.5" x14ac:dyDescent="0.35">
      <c r="A356" s="12">
        <f>IF(E356="","",SUBTOTAL(3,$B$2:B356))</f>
        <v>355</v>
      </c>
      <c r="B356" s="5">
        <v>43555</v>
      </c>
      <c r="C356" s="4" t="s">
        <v>45</v>
      </c>
      <c r="D356" s="4">
        <v>1123</v>
      </c>
      <c r="E356" s="6" t="s">
        <v>200</v>
      </c>
      <c r="F356" s="6" t="s">
        <v>47</v>
      </c>
      <c r="G356" s="7" t="s">
        <v>70</v>
      </c>
      <c r="H356" s="6" t="s">
        <v>71</v>
      </c>
      <c r="I356" s="4">
        <v>2</v>
      </c>
      <c r="J356" s="4">
        <v>1</v>
      </c>
      <c r="K356" s="4">
        <v>1992</v>
      </c>
      <c r="L356" s="6">
        <f t="shared" si="98"/>
        <v>33605</v>
      </c>
      <c r="M356" s="4">
        <f t="shared" si="111"/>
        <v>27</v>
      </c>
      <c r="N356" s="6" t="str">
        <f t="shared" si="99"/>
        <v>&lt;30</v>
      </c>
      <c r="O356" s="4">
        <v>1</v>
      </c>
      <c r="P356" s="6" t="str">
        <f t="shared" si="100"/>
        <v>Nam</v>
      </c>
      <c r="Q356" s="6" t="str">
        <f t="shared" si="101"/>
        <v>Ông</v>
      </c>
      <c r="R356" s="7" t="s">
        <v>72</v>
      </c>
      <c r="S356" s="6" t="s">
        <v>377</v>
      </c>
      <c r="T356" s="6" t="s">
        <v>378</v>
      </c>
      <c r="U356" s="6" t="s">
        <v>280</v>
      </c>
      <c r="V356" s="6" t="str">
        <f t="shared" si="112"/>
        <v>Hùng Sơn  -  Tràng Định  -  Lạng Sơn</v>
      </c>
      <c r="W356" s="6" t="s">
        <v>51</v>
      </c>
      <c r="X356" s="6" t="s">
        <v>65</v>
      </c>
      <c r="Y356" s="4">
        <f t="shared" si="102"/>
        <v>9</v>
      </c>
      <c r="Z356" s="7" t="str">
        <f t="shared" si="103"/>
        <v>Từ 2 - 12 tháng</v>
      </c>
      <c r="AA356" s="5">
        <v>43279</v>
      </c>
      <c r="AB356" s="4" t="s">
        <v>66</v>
      </c>
      <c r="AC356" s="8">
        <f t="shared" si="104"/>
        <v>43338</v>
      </c>
      <c r="AD356" s="5" t="s">
        <v>53</v>
      </c>
      <c r="AE356" s="4">
        <v>1</v>
      </c>
      <c r="AF356" s="7" t="str">
        <f t="shared" si="105"/>
        <v>12 tháng</v>
      </c>
      <c r="AG356" s="5">
        <f t="shared" si="106"/>
        <v>43339</v>
      </c>
      <c r="AH356" s="5">
        <f t="shared" si="107"/>
        <v>43703</v>
      </c>
      <c r="AI356" s="9"/>
      <c r="AJ356" s="7" t="str">
        <f t="shared" si="113"/>
        <v/>
      </c>
      <c r="AK356" s="5" t="str">
        <f t="shared" si="114"/>
        <v/>
      </c>
      <c r="AL356" s="5" t="str">
        <f t="shared" si="115"/>
        <v/>
      </c>
      <c r="AM356" s="5" t="str">
        <f t="shared" ca="1" si="116"/>
        <v/>
      </c>
      <c r="AN356" s="7" t="str">
        <f t="shared" ca="1" si="110"/>
        <v>12 tháng</v>
      </c>
      <c r="AO356" s="5"/>
      <c r="AP356" s="7"/>
      <c r="AQ356" s="16"/>
    </row>
    <row r="357" spans="1:43" ht="14.5" x14ac:dyDescent="0.35">
      <c r="A357" s="12">
        <f>IF(E357="","",SUBTOTAL(3,$B$2:B357))</f>
        <v>356</v>
      </c>
      <c r="B357" s="5">
        <v>43555</v>
      </c>
      <c r="C357" s="4" t="s">
        <v>45</v>
      </c>
      <c r="D357" s="4">
        <v>1124</v>
      </c>
      <c r="E357" s="6" t="s">
        <v>188</v>
      </c>
      <c r="F357" s="6" t="s">
        <v>47</v>
      </c>
      <c r="G357" s="7" t="s">
        <v>70</v>
      </c>
      <c r="H357" s="6" t="s">
        <v>71</v>
      </c>
      <c r="I357" s="4">
        <v>19</v>
      </c>
      <c r="J357" s="4">
        <v>7</v>
      </c>
      <c r="K357" s="4">
        <v>1987</v>
      </c>
      <c r="L357" s="6">
        <f t="shared" si="98"/>
        <v>31977</v>
      </c>
      <c r="M357" s="4">
        <f t="shared" si="111"/>
        <v>31</v>
      </c>
      <c r="N357" s="6" t="str">
        <f t="shared" si="99"/>
        <v>30 - 45</v>
      </c>
      <c r="O357" s="4">
        <v>1</v>
      </c>
      <c r="P357" s="6" t="str">
        <f t="shared" si="100"/>
        <v>Nam</v>
      </c>
      <c r="Q357" s="6" t="str">
        <f t="shared" si="101"/>
        <v>Ông</v>
      </c>
      <c r="R357" s="7" t="s">
        <v>63</v>
      </c>
      <c r="S357" s="6" t="s">
        <v>379</v>
      </c>
      <c r="T357" s="6" t="s">
        <v>294</v>
      </c>
      <c r="U357" s="6" t="s">
        <v>263</v>
      </c>
      <c r="V357" s="6" t="str">
        <f t="shared" si="112"/>
        <v>Bình Yên  -  Sơn Dương  -  Tuyên Quang</v>
      </c>
      <c r="W357" s="6" t="s">
        <v>51</v>
      </c>
      <c r="X357" s="6" t="s">
        <v>65</v>
      </c>
      <c r="Y357" s="4">
        <f t="shared" si="102"/>
        <v>8</v>
      </c>
      <c r="Z357" s="7" t="str">
        <f t="shared" si="103"/>
        <v>Từ 2 - 12 tháng</v>
      </c>
      <c r="AA357" s="5">
        <v>43286</v>
      </c>
      <c r="AB357" s="4" t="s">
        <v>66</v>
      </c>
      <c r="AC357" s="8">
        <f t="shared" si="104"/>
        <v>43345</v>
      </c>
      <c r="AD357" s="5" t="s">
        <v>53</v>
      </c>
      <c r="AE357" s="4">
        <v>1</v>
      </c>
      <c r="AF357" s="7" t="str">
        <f t="shared" si="105"/>
        <v>12 tháng</v>
      </c>
      <c r="AG357" s="5">
        <f t="shared" si="106"/>
        <v>43346</v>
      </c>
      <c r="AH357" s="5">
        <f t="shared" si="107"/>
        <v>43710</v>
      </c>
      <c r="AI357" s="9"/>
      <c r="AJ357" s="7" t="str">
        <f t="shared" si="113"/>
        <v/>
      </c>
      <c r="AK357" s="5" t="str">
        <f t="shared" si="114"/>
        <v/>
      </c>
      <c r="AL357" s="5" t="str">
        <f t="shared" si="115"/>
        <v/>
      </c>
      <c r="AM357" s="5" t="str">
        <f t="shared" ca="1" si="116"/>
        <v/>
      </c>
      <c r="AN357" s="7" t="str">
        <f t="shared" ca="1" si="110"/>
        <v>12 tháng</v>
      </c>
      <c r="AO357" s="5"/>
      <c r="AP357" s="7"/>
      <c r="AQ357" s="16"/>
    </row>
    <row r="358" spans="1:43" ht="14.5" x14ac:dyDescent="0.35">
      <c r="A358" s="12">
        <f>IF(E358="","",SUBTOTAL(3,$B$2:B358))</f>
        <v>357</v>
      </c>
      <c r="B358" s="5">
        <v>43555</v>
      </c>
      <c r="C358" s="4" t="s">
        <v>45</v>
      </c>
      <c r="D358" s="4">
        <v>1125</v>
      </c>
      <c r="E358" s="6" t="s">
        <v>189</v>
      </c>
      <c r="F358" s="6" t="s">
        <v>96</v>
      </c>
      <c r="G358" s="7" t="s">
        <v>104</v>
      </c>
      <c r="H358" s="6" t="s">
        <v>105</v>
      </c>
      <c r="I358" s="4">
        <v>26</v>
      </c>
      <c r="J358" s="4">
        <v>1</v>
      </c>
      <c r="K358" s="4">
        <v>1988</v>
      </c>
      <c r="L358" s="6">
        <f t="shared" si="98"/>
        <v>32168</v>
      </c>
      <c r="M358" s="4">
        <f t="shared" si="111"/>
        <v>31</v>
      </c>
      <c r="N358" s="6" t="str">
        <f t="shared" si="99"/>
        <v>30 - 45</v>
      </c>
      <c r="O358" s="4">
        <v>2</v>
      </c>
      <c r="P358" s="6" t="str">
        <f t="shared" si="100"/>
        <v>Nữ</v>
      </c>
      <c r="Q358" s="6" t="str">
        <f t="shared" si="101"/>
        <v>Bà</v>
      </c>
      <c r="R358" s="7" t="s">
        <v>50</v>
      </c>
      <c r="S358" s="6" t="s">
        <v>380</v>
      </c>
      <c r="T358" s="6" t="s">
        <v>329</v>
      </c>
      <c r="U358" s="6" t="s">
        <v>255</v>
      </c>
      <c r="V358" s="6" t="str">
        <f t="shared" si="112"/>
        <v>Phúc Sơn  -  Tân Yên  -  Bắc Giang</v>
      </c>
      <c r="W358" s="6" t="s">
        <v>64</v>
      </c>
      <c r="X358" s="6" t="s">
        <v>65</v>
      </c>
      <c r="Y358" s="4">
        <f t="shared" si="102"/>
        <v>8</v>
      </c>
      <c r="Z358" s="7" t="str">
        <f t="shared" si="103"/>
        <v>Từ 2 - 12 tháng</v>
      </c>
      <c r="AA358" s="5">
        <v>43298</v>
      </c>
      <c r="AB358" s="4" t="s">
        <v>66</v>
      </c>
      <c r="AC358" s="8">
        <f t="shared" si="104"/>
        <v>43357</v>
      </c>
      <c r="AD358" s="5" t="s">
        <v>53</v>
      </c>
      <c r="AE358" s="4">
        <v>1</v>
      </c>
      <c r="AF358" s="7" t="str">
        <f t="shared" si="105"/>
        <v>12 tháng</v>
      </c>
      <c r="AG358" s="5">
        <f t="shared" si="106"/>
        <v>43358</v>
      </c>
      <c r="AH358" s="5">
        <f t="shared" si="107"/>
        <v>43722</v>
      </c>
      <c r="AI358" s="9"/>
      <c r="AJ358" s="7" t="str">
        <f t="shared" si="113"/>
        <v/>
      </c>
      <c r="AK358" s="5" t="str">
        <f t="shared" si="114"/>
        <v/>
      </c>
      <c r="AL358" s="5" t="str">
        <f t="shared" si="115"/>
        <v/>
      </c>
      <c r="AM358" s="5" t="str">
        <f t="shared" ca="1" si="116"/>
        <v/>
      </c>
      <c r="AN358" s="7" t="str">
        <f t="shared" ca="1" si="110"/>
        <v>12 tháng</v>
      </c>
      <c r="AO358" s="5"/>
      <c r="AP358" s="7"/>
      <c r="AQ358" s="16"/>
    </row>
    <row r="359" spans="1:43" ht="14.5" x14ac:dyDescent="0.35">
      <c r="A359" s="12">
        <f>IF(E359="","",SUBTOTAL(3,$B$2:B359))</f>
        <v>358</v>
      </c>
      <c r="B359" s="5">
        <v>43555</v>
      </c>
      <c r="C359" s="4" t="s">
        <v>45</v>
      </c>
      <c r="D359" s="4">
        <v>1126</v>
      </c>
      <c r="E359" s="6" t="s">
        <v>190</v>
      </c>
      <c r="F359" s="6" t="s">
        <v>96</v>
      </c>
      <c r="G359" s="7" t="s">
        <v>104</v>
      </c>
      <c r="H359" s="6" t="s">
        <v>105</v>
      </c>
      <c r="I359" s="4">
        <v>2</v>
      </c>
      <c r="J359" s="4">
        <v>4</v>
      </c>
      <c r="K359" s="4">
        <v>1990</v>
      </c>
      <c r="L359" s="6">
        <f t="shared" si="98"/>
        <v>32965</v>
      </c>
      <c r="M359" s="4">
        <f t="shared" si="111"/>
        <v>28</v>
      </c>
      <c r="N359" s="6" t="str">
        <f t="shared" si="99"/>
        <v>&lt;30</v>
      </c>
      <c r="O359" s="4">
        <v>1</v>
      </c>
      <c r="P359" s="6" t="str">
        <f t="shared" si="100"/>
        <v>Nam</v>
      </c>
      <c r="Q359" s="6" t="str">
        <f t="shared" si="101"/>
        <v>Ông</v>
      </c>
      <c r="R359" s="7" t="s">
        <v>63</v>
      </c>
      <c r="S359" s="6" t="s">
        <v>328</v>
      </c>
      <c r="T359" s="6" t="s">
        <v>329</v>
      </c>
      <c r="U359" s="6" t="s">
        <v>255</v>
      </c>
      <c r="V359" s="6" t="str">
        <f t="shared" si="112"/>
        <v>Liên Chung  -  Tân Yên  -  Bắc Giang</v>
      </c>
      <c r="W359" s="6" t="s">
        <v>51</v>
      </c>
      <c r="X359" s="6" t="s">
        <v>65</v>
      </c>
      <c r="Y359" s="4">
        <f t="shared" si="102"/>
        <v>8</v>
      </c>
      <c r="Z359" s="7" t="str">
        <f t="shared" si="103"/>
        <v>Từ 2 - 12 tháng</v>
      </c>
      <c r="AA359" s="5">
        <v>43309</v>
      </c>
      <c r="AB359" s="4" t="s">
        <v>66</v>
      </c>
      <c r="AC359" s="8">
        <f t="shared" si="104"/>
        <v>43368</v>
      </c>
      <c r="AD359" s="5" t="s">
        <v>53</v>
      </c>
      <c r="AE359" s="4">
        <v>1</v>
      </c>
      <c r="AF359" s="7" t="str">
        <f t="shared" si="105"/>
        <v>12 tháng</v>
      </c>
      <c r="AG359" s="5">
        <f t="shared" si="106"/>
        <v>43369</v>
      </c>
      <c r="AH359" s="5">
        <f t="shared" si="107"/>
        <v>43733</v>
      </c>
      <c r="AI359" s="9"/>
      <c r="AJ359" s="7" t="str">
        <f t="shared" si="113"/>
        <v/>
      </c>
      <c r="AK359" s="5" t="str">
        <f t="shared" si="114"/>
        <v/>
      </c>
      <c r="AL359" s="5" t="str">
        <f t="shared" si="115"/>
        <v/>
      </c>
      <c r="AM359" s="5" t="str">
        <f t="shared" ca="1" si="116"/>
        <v/>
      </c>
      <c r="AN359" s="7" t="str">
        <f t="shared" ca="1" si="110"/>
        <v>12 tháng</v>
      </c>
      <c r="AO359" s="5"/>
      <c r="AP359" s="7"/>
      <c r="AQ359" s="16"/>
    </row>
    <row r="360" spans="1:43" ht="14.5" x14ac:dyDescent="0.35">
      <c r="A360" s="12">
        <f>IF(E360="","",SUBTOTAL(3,$B$2:B360))</f>
        <v>359</v>
      </c>
      <c r="B360" s="5">
        <v>43555</v>
      </c>
      <c r="C360" s="4" t="s">
        <v>45</v>
      </c>
      <c r="D360" s="4">
        <v>1127</v>
      </c>
      <c r="E360" s="6" t="s">
        <v>191</v>
      </c>
      <c r="F360" s="6" t="s">
        <v>96</v>
      </c>
      <c r="G360" s="7" t="s">
        <v>61</v>
      </c>
      <c r="H360" s="6" t="s">
        <v>62</v>
      </c>
      <c r="I360" s="4">
        <v>26</v>
      </c>
      <c r="J360" s="4">
        <v>8</v>
      </c>
      <c r="K360" s="4">
        <v>1990</v>
      </c>
      <c r="L360" s="6">
        <f t="shared" si="98"/>
        <v>33111</v>
      </c>
      <c r="M360" s="4">
        <f t="shared" si="111"/>
        <v>28</v>
      </c>
      <c r="N360" s="6" t="str">
        <f t="shared" si="99"/>
        <v>&lt;30</v>
      </c>
      <c r="O360" s="4">
        <v>2</v>
      </c>
      <c r="P360" s="6" t="str">
        <f t="shared" si="100"/>
        <v>Nữ</v>
      </c>
      <c r="Q360" s="6" t="str">
        <f t="shared" si="101"/>
        <v>Bà</v>
      </c>
      <c r="R360" s="7" t="s">
        <v>50</v>
      </c>
      <c r="S360" s="6" t="s">
        <v>359</v>
      </c>
      <c r="T360" s="6" t="s">
        <v>329</v>
      </c>
      <c r="U360" s="6" t="s">
        <v>255</v>
      </c>
      <c r="V360" s="6" t="str">
        <f t="shared" si="112"/>
        <v>Hợp Đức  -  Tân Yên  -  Bắc Giang</v>
      </c>
      <c r="W360" s="6" t="s">
        <v>64</v>
      </c>
      <c r="X360" s="6" t="s">
        <v>65</v>
      </c>
      <c r="Y360" s="4">
        <f t="shared" si="102"/>
        <v>7</v>
      </c>
      <c r="Z360" s="7" t="str">
        <f t="shared" si="103"/>
        <v>Từ 2 - 12 tháng</v>
      </c>
      <c r="AA360" s="5">
        <v>43315</v>
      </c>
      <c r="AB360" s="4" t="s">
        <v>66</v>
      </c>
      <c r="AC360" s="8">
        <f t="shared" si="104"/>
        <v>43374</v>
      </c>
      <c r="AD360" s="5" t="s">
        <v>53</v>
      </c>
      <c r="AE360" s="4">
        <v>1</v>
      </c>
      <c r="AF360" s="7" t="str">
        <f t="shared" si="105"/>
        <v>12 tháng</v>
      </c>
      <c r="AG360" s="5">
        <f t="shared" si="106"/>
        <v>43375</v>
      </c>
      <c r="AH360" s="5">
        <f t="shared" si="107"/>
        <v>43739</v>
      </c>
      <c r="AI360" s="9"/>
      <c r="AJ360" s="7" t="str">
        <f t="shared" si="113"/>
        <v/>
      </c>
      <c r="AK360" s="5" t="str">
        <f t="shared" si="114"/>
        <v/>
      </c>
      <c r="AL360" s="5" t="str">
        <f t="shared" si="115"/>
        <v/>
      </c>
      <c r="AM360" s="5" t="str">
        <f t="shared" ca="1" si="116"/>
        <v/>
      </c>
      <c r="AN360" s="7" t="str">
        <f t="shared" ca="1" si="110"/>
        <v>12 tháng</v>
      </c>
      <c r="AO360" s="5"/>
      <c r="AP360" s="7"/>
      <c r="AQ360" s="16"/>
    </row>
    <row r="361" spans="1:43" ht="14.5" x14ac:dyDescent="0.35">
      <c r="A361" s="12">
        <f>IF(E361="","",SUBTOTAL(3,$B$2:B361))</f>
        <v>360</v>
      </c>
      <c r="B361" s="5">
        <v>43555</v>
      </c>
      <c r="C361" s="4" t="s">
        <v>45</v>
      </c>
      <c r="D361" s="4">
        <v>1128</v>
      </c>
      <c r="E361" s="6" t="s">
        <v>192</v>
      </c>
      <c r="F361" s="6" t="s">
        <v>96</v>
      </c>
      <c r="G361" s="7" t="s">
        <v>61</v>
      </c>
      <c r="H361" s="6" t="s">
        <v>62</v>
      </c>
      <c r="I361" s="4">
        <v>21</v>
      </c>
      <c r="J361" s="4">
        <v>8</v>
      </c>
      <c r="K361" s="4">
        <v>1990</v>
      </c>
      <c r="L361" s="6">
        <f t="shared" si="98"/>
        <v>33106</v>
      </c>
      <c r="M361" s="4">
        <f t="shared" si="111"/>
        <v>28</v>
      </c>
      <c r="N361" s="6" t="str">
        <f t="shared" si="99"/>
        <v>&lt;30</v>
      </c>
      <c r="O361" s="4">
        <v>2</v>
      </c>
      <c r="P361" s="6" t="str">
        <f t="shared" si="100"/>
        <v>Nữ</v>
      </c>
      <c r="Q361" s="6" t="str">
        <f t="shared" si="101"/>
        <v>Bà</v>
      </c>
      <c r="R361" s="7" t="s">
        <v>63</v>
      </c>
      <c r="S361" s="6" t="s">
        <v>381</v>
      </c>
      <c r="T361" s="6" t="s">
        <v>324</v>
      </c>
      <c r="U361" s="6" t="s">
        <v>280</v>
      </c>
      <c r="V361" s="6" t="str">
        <f t="shared" si="112"/>
        <v>Minh Hòa  -  Hữu Lũng  -  Lạng Sơn</v>
      </c>
      <c r="W361" s="6" t="s">
        <v>51</v>
      </c>
      <c r="X361" s="6" t="s">
        <v>65</v>
      </c>
      <c r="Y361" s="4">
        <f t="shared" si="102"/>
        <v>7</v>
      </c>
      <c r="Z361" s="7" t="str">
        <f t="shared" si="103"/>
        <v>Từ 2 - 12 tháng</v>
      </c>
      <c r="AA361" s="5">
        <v>43324</v>
      </c>
      <c r="AB361" s="4" t="s">
        <v>66</v>
      </c>
      <c r="AC361" s="8">
        <f t="shared" si="104"/>
        <v>43383</v>
      </c>
      <c r="AD361" s="5" t="s">
        <v>53</v>
      </c>
      <c r="AE361" s="4">
        <v>1</v>
      </c>
      <c r="AF361" s="7" t="str">
        <f t="shared" si="105"/>
        <v>12 tháng</v>
      </c>
      <c r="AG361" s="5">
        <f t="shared" si="106"/>
        <v>43384</v>
      </c>
      <c r="AH361" s="5">
        <f t="shared" si="107"/>
        <v>43748</v>
      </c>
      <c r="AI361" s="9"/>
      <c r="AJ361" s="7" t="str">
        <f t="shared" si="113"/>
        <v/>
      </c>
      <c r="AK361" s="5" t="str">
        <f t="shared" si="114"/>
        <v/>
      </c>
      <c r="AL361" s="5" t="str">
        <f t="shared" si="115"/>
        <v/>
      </c>
      <c r="AM361" s="5" t="str">
        <f t="shared" ca="1" si="116"/>
        <v/>
      </c>
      <c r="AN361" s="7" t="str">
        <f t="shared" ca="1" si="110"/>
        <v>12 tháng</v>
      </c>
      <c r="AO361" s="5"/>
      <c r="AP361" s="7"/>
      <c r="AQ361" s="16"/>
    </row>
    <row r="362" spans="1:43" ht="14.5" x14ac:dyDescent="0.35">
      <c r="A362" s="12">
        <f>IF(E362="","",SUBTOTAL(3,$B$2:B362))</f>
        <v>361</v>
      </c>
      <c r="B362" s="5">
        <v>43555</v>
      </c>
      <c r="C362" s="4" t="s">
        <v>45</v>
      </c>
      <c r="D362" s="4">
        <v>1129</v>
      </c>
      <c r="E362" s="6" t="s">
        <v>193</v>
      </c>
      <c r="F362" s="6" t="s">
        <v>96</v>
      </c>
      <c r="G362" s="7" t="s">
        <v>204</v>
      </c>
      <c r="H362" s="6" t="s">
        <v>99</v>
      </c>
      <c r="I362" s="4">
        <v>16</v>
      </c>
      <c r="J362" s="4">
        <v>10</v>
      </c>
      <c r="K362" s="4">
        <v>1993</v>
      </c>
      <c r="L362" s="6">
        <f t="shared" si="98"/>
        <v>34258</v>
      </c>
      <c r="M362" s="4">
        <f t="shared" si="111"/>
        <v>25</v>
      </c>
      <c r="N362" s="6" t="str">
        <f t="shared" si="99"/>
        <v>&lt;30</v>
      </c>
      <c r="O362" s="4">
        <v>1</v>
      </c>
      <c r="P362" s="6" t="str">
        <f t="shared" si="100"/>
        <v>Nam</v>
      </c>
      <c r="Q362" s="6" t="str">
        <f t="shared" si="101"/>
        <v>Ông</v>
      </c>
      <c r="R362" s="7" t="s">
        <v>50</v>
      </c>
      <c r="S362" s="6" t="s">
        <v>382</v>
      </c>
      <c r="T362" s="6" t="s">
        <v>336</v>
      </c>
      <c r="U362" s="6" t="s">
        <v>280</v>
      </c>
      <c r="V362" s="6" t="str">
        <f t="shared" si="112"/>
        <v>Yên Phúc  -  Văn Quan  -  Lạng Sơn</v>
      </c>
      <c r="W362" s="6" t="s">
        <v>78</v>
      </c>
      <c r="X362" s="6" t="s">
        <v>100</v>
      </c>
      <c r="Y362" s="4">
        <f t="shared" si="102"/>
        <v>7</v>
      </c>
      <c r="Z362" s="7" t="str">
        <f t="shared" si="103"/>
        <v>Từ 2 - 12 tháng</v>
      </c>
      <c r="AA362" s="5">
        <v>43329</v>
      </c>
      <c r="AB362" s="4" t="s">
        <v>66</v>
      </c>
      <c r="AC362" s="8">
        <f t="shared" si="104"/>
        <v>43388</v>
      </c>
      <c r="AD362" s="5" t="s">
        <v>53</v>
      </c>
      <c r="AE362" s="4">
        <v>1</v>
      </c>
      <c r="AF362" s="7" t="str">
        <f t="shared" si="105"/>
        <v>12 tháng</v>
      </c>
      <c r="AG362" s="5">
        <f t="shared" si="106"/>
        <v>43389</v>
      </c>
      <c r="AH362" s="5">
        <f t="shared" si="107"/>
        <v>43753</v>
      </c>
      <c r="AI362" s="9"/>
      <c r="AJ362" s="7" t="str">
        <f t="shared" si="113"/>
        <v/>
      </c>
      <c r="AK362" s="5" t="str">
        <f t="shared" si="114"/>
        <v/>
      </c>
      <c r="AL362" s="5" t="str">
        <f t="shared" si="115"/>
        <v/>
      </c>
      <c r="AM362" s="5" t="str">
        <f t="shared" ca="1" si="116"/>
        <v/>
      </c>
      <c r="AN362" s="7" t="str">
        <f t="shared" ca="1" si="110"/>
        <v>12 tháng</v>
      </c>
      <c r="AO362" s="5"/>
      <c r="AP362" s="7"/>
      <c r="AQ362" s="16"/>
    </row>
    <row r="363" spans="1:43" ht="14.5" x14ac:dyDescent="0.35">
      <c r="A363" s="12">
        <f>IF(E363="","",SUBTOTAL(3,$B$2:B363))</f>
        <v>362</v>
      </c>
      <c r="B363" s="5">
        <v>43555</v>
      </c>
      <c r="C363" s="4" t="s">
        <v>45</v>
      </c>
      <c r="D363" s="4">
        <v>1130</v>
      </c>
      <c r="E363" s="6" t="s">
        <v>205</v>
      </c>
      <c r="F363" s="6" t="s">
        <v>112</v>
      </c>
      <c r="G363" s="7" t="s">
        <v>104</v>
      </c>
      <c r="H363" s="6" t="s">
        <v>147</v>
      </c>
      <c r="I363" s="4">
        <v>25</v>
      </c>
      <c r="J363" s="4">
        <v>12</v>
      </c>
      <c r="K363" s="4">
        <v>1991</v>
      </c>
      <c r="L363" s="6">
        <f t="shared" si="98"/>
        <v>33597</v>
      </c>
      <c r="M363" s="4">
        <f t="shared" si="111"/>
        <v>27</v>
      </c>
      <c r="N363" s="6" t="str">
        <f t="shared" si="99"/>
        <v>&lt;30</v>
      </c>
      <c r="O363" s="4">
        <v>2</v>
      </c>
      <c r="P363" s="6" t="str">
        <f t="shared" si="100"/>
        <v>Nữ</v>
      </c>
      <c r="Q363" s="6" t="str">
        <f t="shared" si="101"/>
        <v>Bà</v>
      </c>
      <c r="R363" s="7" t="s">
        <v>63</v>
      </c>
      <c r="S363" s="6" t="s">
        <v>383</v>
      </c>
      <c r="T363" s="6" t="s">
        <v>384</v>
      </c>
      <c r="U363" s="6" t="s">
        <v>347</v>
      </c>
      <c r="V363" s="6" t="str">
        <f t="shared" si="112"/>
        <v>Trung Tiến  -  Quan Sơn  -  Thanh Hóa</v>
      </c>
      <c r="W363" s="6" t="s">
        <v>145</v>
      </c>
      <c r="X363" s="6" t="s">
        <v>65</v>
      </c>
      <c r="Y363" s="4">
        <f t="shared" si="102"/>
        <v>7</v>
      </c>
      <c r="Z363" s="7" t="str">
        <f t="shared" si="103"/>
        <v>Từ 2 - 12 tháng</v>
      </c>
      <c r="AA363" s="5">
        <v>43334</v>
      </c>
      <c r="AB363" s="4" t="s">
        <v>66</v>
      </c>
      <c r="AC363" s="8">
        <f t="shared" si="104"/>
        <v>43393</v>
      </c>
      <c r="AD363" s="5" t="s">
        <v>53</v>
      </c>
      <c r="AE363" s="4">
        <v>1</v>
      </c>
      <c r="AF363" s="7" t="str">
        <f t="shared" si="105"/>
        <v>12 tháng</v>
      </c>
      <c r="AG363" s="5">
        <f t="shared" si="106"/>
        <v>43394</v>
      </c>
      <c r="AH363" s="5">
        <f t="shared" si="107"/>
        <v>43758</v>
      </c>
      <c r="AI363" s="9"/>
      <c r="AJ363" s="7" t="str">
        <f t="shared" si="113"/>
        <v/>
      </c>
      <c r="AK363" s="5" t="str">
        <f t="shared" si="114"/>
        <v/>
      </c>
      <c r="AL363" s="5" t="str">
        <f t="shared" si="115"/>
        <v/>
      </c>
      <c r="AM363" s="5" t="str">
        <f t="shared" ca="1" si="116"/>
        <v/>
      </c>
      <c r="AN363" s="7" t="str">
        <f t="shared" ca="1" si="110"/>
        <v>12 tháng</v>
      </c>
      <c r="AO363" s="5"/>
      <c r="AP363" s="7"/>
      <c r="AQ363" s="16"/>
    </row>
    <row r="364" spans="1:43" ht="14.5" x14ac:dyDescent="0.35">
      <c r="A364" s="12">
        <f>IF(E364="","",SUBTOTAL(3,$B$2:B364))</f>
        <v>363</v>
      </c>
      <c r="B364" s="5">
        <v>43555</v>
      </c>
      <c r="C364" s="4" t="s">
        <v>45</v>
      </c>
      <c r="D364" s="4">
        <v>1131</v>
      </c>
      <c r="E364" s="6" t="s">
        <v>206</v>
      </c>
      <c r="F364" s="6" t="s">
        <v>112</v>
      </c>
      <c r="G364" s="7" t="s">
        <v>104</v>
      </c>
      <c r="H364" s="6" t="s">
        <v>105</v>
      </c>
      <c r="I364" s="4">
        <v>9</v>
      </c>
      <c r="J364" s="4">
        <v>1</v>
      </c>
      <c r="K364" s="4">
        <v>1992</v>
      </c>
      <c r="L364" s="6">
        <f t="shared" si="98"/>
        <v>33612</v>
      </c>
      <c r="M364" s="4">
        <f t="shared" si="111"/>
        <v>27</v>
      </c>
      <c r="N364" s="6" t="str">
        <f t="shared" si="99"/>
        <v>&lt;30</v>
      </c>
      <c r="O364" s="4">
        <v>2</v>
      </c>
      <c r="P364" s="6" t="str">
        <f t="shared" si="100"/>
        <v>Nữ</v>
      </c>
      <c r="Q364" s="6" t="str">
        <f t="shared" si="101"/>
        <v>Bà</v>
      </c>
      <c r="R364" s="7" t="s">
        <v>50</v>
      </c>
      <c r="S364" s="6" t="s">
        <v>385</v>
      </c>
      <c r="T364" s="6" t="s">
        <v>324</v>
      </c>
      <c r="U364" s="6" t="s">
        <v>280</v>
      </c>
      <c r="V364" s="6" t="str">
        <f t="shared" si="112"/>
        <v>Yên Bình  -  Hữu Lũng  -  Lạng Sơn</v>
      </c>
      <c r="W364" s="6" t="s">
        <v>145</v>
      </c>
      <c r="X364" s="6" t="s">
        <v>65</v>
      </c>
      <c r="Y364" s="4">
        <f t="shared" si="102"/>
        <v>6</v>
      </c>
      <c r="Z364" s="7" t="str">
        <f t="shared" si="103"/>
        <v>Từ 2 - 12 tháng</v>
      </c>
      <c r="AA364" s="5">
        <v>43349</v>
      </c>
      <c r="AB364" s="4" t="s">
        <v>66</v>
      </c>
      <c r="AC364" s="8">
        <f t="shared" si="104"/>
        <v>43408</v>
      </c>
      <c r="AD364" s="5" t="s">
        <v>53</v>
      </c>
      <c r="AE364" s="4">
        <v>1</v>
      </c>
      <c r="AF364" s="7" t="str">
        <f t="shared" si="105"/>
        <v>12 tháng</v>
      </c>
      <c r="AG364" s="5">
        <f t="shared" si="106"/>
        <v>43409</v>
      </c>
      <c r="AH364" s="5">
        <f t="shared" si="107"/>
        <v>43773</v>
      </c>
      <c r="AI364" s="9"/>
      <c r="AJ364" s="7" t="str">
        <f t="shared" si="113"/>
        <v/>
      </c>
      <c r="AK364" s="5" t="str">
        <f t="shared" si="114"/>
        <v/>
      </c>
      <c r="AL364" s="5" t="str">
        <f t="shared" si="115"/>
        <v/>
      </c>
      <c r="AM364" s="5" t="str">
        <f t="shared" ca="1" si="116"/>
        <v/>
      </c>
      <c r="AN364" s="7" t="str">
        <f t="shared" ca="1" si="110"/>
        <v>12 tháng</v>
      </c>
      <c r="AO364" s="5"/>
      <c r="AP364" s="7"/>
      <c r="AQ364" s="16"/>
    </row>
    <row r="365" spans="1:43" ht="14.5" x14ac:dyDescent="0.35">
      <c r="A365" s="12">
        <f>IF(E365="","",SUBTOTAL(3,$B$2:B365))</f>
        <v>364</v>
      </c>
      <c r="B365" s="5">
        <v>43555</v>
      </c>
      <c r="C365" s="4" t="s">
        <v>45</v>
      </c>
      <c r="D365" s="4">
        <v>1132</v>
      </c>
      <c r="E365" s="6" t="s">
        <v>207</v>
      </c>
      <c r="F365" s="6" t="s">
        <v>112</v>
      </c>
      <c r="G365" s="7" t="s">
        <v>104</v>
      </c>
      <c r="H365" s="6" t="s">
        <v>105</v>
      </c>
      <c r="I365" s="4">
        <v>17</v>
      </c>
      <c r="J365" s="4">
        <v>10</v>
      </c>
      <c r="K365" s="4">
        <v>1995</v>
      </c>
      <c r="L365" s="6">
        <f t="shared" si="98"/>
        <v>34989</v>
      </c>
      <c r="M365" s="4">
        <f t="shared" si="111"/>
        <v>23</v>
      </c>
      <c r="N365" s="6" t="str">
        <f t="shared" si="99"/>
        <v>&lt;30</v>
      </c>
      <c r="O365" s="4">
        <v>2</v>
      </c>
      <c r="P365" s="6" t="str">
        <f t="shared" si="100"/>
        <v>Nữ</v>
      </c>
      <c r="Q365" s="6" t="str">
        <f t="shared" si="101"/>
        <v>Bà</v>
      </c>
      <c r="R365" s="7" t="s">
        <v>63</v>
      </c>
      <c r="S365" s="6" t="s">
        <v>386</v>
      </c>
      <c r="T365" s="6" t="s">
        <v>336</v>
      </c>
      <c r="U365" s="6" t="s">
        <v>280</v>
      </c>
      <c r="V365" s="6" t="str">
        <f t="shared" si="112"/>
        <v>Bình Phúc  -  Văn Quan  -  Lạng Sơn</v>
      </c>
      <c r="W365" s="6" t="s">
        <v>145</v>
      </c>
      <c r="X365" s="6" t="s">
        <v>106</v>
      </c>
      <c r="Y365" s="4">
        <f t="shared" si="102"/>
        <v>6</v>
      </c>
      <c r="Z365" s="7" t="str">
        <f t="shared" si="103"/>
        <v>Từ 2 - 12 tháng</v>
      </c>
      <c r="AA365" s="5">
        <v>43357</v>
      </c>
      <c r="AB365" s="4">
        <v>0</v>
      </c>
      <c r="AC365" s="8">
        <f t="shared" si="104"/>
        <v>43357</v>
      </c>
      <c r="AD365" s="5" t="s">
        <v>53</v>
      </c>
      <c r="AE365" s="4">
        <v>1</v>
      </c>
      <c r="AF365" s="7" t="str">
        <f t="shared" si="105"/>
        <v>12 tháng</v>
      </c>
      <c r="AG365" s="5">
        <f t="shared" si="106"/>
        <v>43357</v>
      </c>
      <c r="AH365" s="5">
        <f t="shared" si="107"/>
        <v>43721</v>
      </c>
      <c r="AI365" s="9"/>
      <c r="AJ365" s="7" t="str">
        <f t="shared" si="113"/>
        <v/>
      </c>
      <c r="AK365" s="5" t="str">
        <f t="shared" si="114"/>
        <v/>
      </c>
      <c r="AL365" s="5" t="str">
        <f t="shared" si="115"/>
        <v/>
      </c>
      <c r="AM365" s="5" t="str">
        <f t="shared" ca="1" si="116"/>
        <v/>
      </c>
      <c r="AN365" s="7" t="str">
        <f t="shared" ca="1" si="110"/>
        <v>12 tháng</v>
      </c>
      <c r="AO365" s="5"/>
      <c r="AP365" s="7"/>
      <c r="AQ365" s="16"/>
    </row>
    <row r="366" spans="1:43" ht="14.5" x14ac:dyDescent="0.35">
      <c r="A366" s="12">
        <f>IF(E366="","",SUBTOTAL(3,$B$2:B366))</f>
        <v>365</v>
      </c>
      <c r="B366" s="5">
        <v>43555</v>
      </c>
      <c r="C366" s="4" t="s">
        <v>45</v>
      </c>
      <c r="D366" s="4">
        <v>1133</v>
      </c>
      <c r="E366" s="6" t="s">
        <v>197</v>
      </c>
      <c r="F366" s="6" t="s">
        <v>112</v>
      </c>
      <c r="G366" s="7" t="s">
        <v>61</v>
      </c>
      <c r="H366" s="6" t="s">
        <v>62</v>
      </c>
      <c r="I366" s="4">
        <v>28</v>
      </c>
      <c r="J366" s="4">
        <v>10</v>
      </c>
      <c r="K366" s="4">
        <v>1993</v>
      </c>
      <c r="L366" s="6">
        <f t="shared" si="98"/>
        <v>34270</v>
      </c>
      <c r="M366" s="4">
        <f t="shared" si="111"/>
        <v>25</v>
      </c>
      <c r="N366" s="6" t="str">
        <f t="shared" si="99"/>
        <v>&lt;30</v>
      </c>
      <c r="O366" s="4">
        <v>1</v>
      </c>
      <c r="P366" s="6" t="str">
        <f t="shared" si="100"/>
        <v>Nam</v>
      </c>
      <c r="Q366" s="6" t="str">
        <f t="shared" si="101"/>
        <v>Ông</v>
      </c>
      <c r="R366" s="7" t="s">
        <v>50</v>
      </c>
      <c r="S366" s="6" t="s">
        <v>387</v>
      </c>
      <c r="T366" s="6" t="s">
        <v>388</v>
      </c>
      <c r="U366" s="6" t="s">
        <v>389</v>
      </c>
      <c r="V366" s="6" t="str">
        <f t="shared" si="112"/>
        <v>Quỳnh Lưu  -  Nho Quan  -  Ninh Bình</v>
      </c>
      <c r="W366" s="6" t="s">
        <v>51</v>
      </c>
      <c r="X366" s="6" t="s">
        <v>65</v>
      </c>
      <c r="Y366" s="4">
        <f t="shared" si="102"/>
        <v>6</v>
      </c>
      <c r="Z366" s="7" t="str">
        <f t="shared" si="103"/>
        <v>Từ 2 - 12 tháng</v>
      </c>
      <c r="AA366" s="5">
        <v>43365</v>
      </c>
      <c r="AB366" s="4" t="s">
        <v>66</v>
      </c>
      <c r="AC366" s="8">
        <f t="shared" si="104"/>
        <v>43424</v>
      </c>
      <c r="AD366" s="5" t="s">
        <v>53</v>
      </c>
      <c r="AE366" s="4">
        <v>1</v>
      </c>
      <c r="AF366" s="7" t="str">
        <f t="shared" si="105"/>
        <v>12 tháng</v>
      </c>
      <c r="AG366" s="5">
        <f t="shared" si="106"/>
        <v>43425</v>
      </c>
      <c r="AH366" s="5">
        <f t="shared" si="107"/>
        <v>43789</v>
      </c>
      <c r="AI366" s="9"/>
      <c r="AJ366" s="7" t="str">
        <f t="shared" si="113"/>
        <v/>
      </c>
      <c r="AK366" s="5" t="str">
        <f t="shared" si="114"/>
        <v/>
      </c>
      <c r="AL366" s="5" t="str">
        <f t="shared" si="115"/>
        <v/>
      </c>
      <c r="AM366" s="5" t="str">
        <f t="shared" ca="1" si="116"/>
        <v/>
      </c>
      <c r="AN366" s="7" t="str">
        <f t="shared" ca="1" si="110"/>
        <v>12 tháng</v>
      </c>
      <c r="AO366" s="5"/>
      <c r="AP366" s="7"/>
      <c r="AQ366" s="16"/>
    </row>
    <row r="367" spans="1:43" ht="14.5" x14ac:dyDescent="0.35">
      <c r="A367" s="12">
        <f>IF(E367="","",SUBTOTAL(3,$B$2:B367))</f>
        <v>366</v>
      </c>
      <c r="B367" s="5">
        <v>43555</v>
      </c>
      <c r="C367" s="4" t="s">
        <v>45</v>
      </c>
      <c r="D367" s="4">
        <v>1134</v>
      </c>
      <c r="E367" s="6" t="s">
        <v>198</v>
      </c>
      <c r="F367" s="6" t="s">
        <v>112</v>
      </c>
      <c r="G367" s="7" t="s">
        <v>61</v>
      </c>
      <c r="H367" s="6" t="s">
        <v>62</v>
      </c>
      <c r="I367" s="4">
        <v>9</v>
      </c>
      <c r="J367" s="4">
        <v>3</v>
      </c>
      <c r="K367" s="4">
        <v>1994</v>
      </c>
      <c r="L367" s="6">
        <f t="shared" si="98"/>
        <v>34402</v>
      </c>
      <c r="M367" s="4">
        <f t="shared" si="111"/>
        <v>25</v>
      </c>
      <c r="N367" s="6" t="str">
        <f t="shared" si="99"/>
        <v>&lt;30</v>
      </c>
      <c r="O367" s="4">
        <v>2</v>
      </c>
      <c r="P367" s="6" t="str">
        <f t="shared" si="100"/>
        <v>Nữ</v>
      </c>
      <c r="Q367" s="6" t="str">
        <f t="shared" si="101"/>
        <v>Bà</v>
      </c>
      <c r="R367" s="7" t="s">
        <v>72</v>
      </c>
      <c r="S367" s="6" t="s">
        <v>390</v>
      </c>
      <c r="T367" s="6" t="s">
        <v>268</v>
      </c>
      <c r="U367" s="6" t="s">
        <v>269</v>
      </c>
      <c r="V367" s="6" t="str">
        <f t="shared" si="112"/>
        <v>Cảnh Hưng  -  Tiên Du  -  Bắc Ninh</v>
      </c>
      <c r="W367" s="6" t="s">
        <v>51</v>
      </c>
      <c r="X367" s="6" t="s">
        <v>65</v>
      </c>
      <c r="Y367" s="4">
        <f t="shared" si="102"/>
        <v>5</v>
      </c>
      <c r="Z367" s="7" t="str">
        <f t="shared" si="103"/>
        <v>Từ 2 - 12 tháng</v>
      </c>
      <c r="AA367" s="5">
        <v>43379</v>
      </c>
      <c r="AB367" s="4" t="s">
        <v>117</v>
      </c>
      <c r="AC367" s="8">
        <f t="shared" si="104"/>
        <v>43408</v>
      </c>
      <c r="AD367" s="5" t="s">
        <v>53</v>
      </c>
      <c r="AE367" s="4">
        <v>1</v>
      </c>
      <c r="AF367" s="7" t="str">
        <f t="shared" si="105"/>
        <v>12 tháng</v>
      </c>
      <c r="AG367" s="5">
        <f t="shared" si="106"/>
        <v>43409</v>
      </c>
      <c r="AH367" s="5">
        <f t="shared" si="107"/>
        <v>43773</v>
      </c>
      <c r="AI367" s="9"/>
      <c r="AJ367" s="7" t="str">
        <f t="shared" si="113"/>
        <v/>
      </c>
      <c r="AK367" s="5" t="str">
        <f t="shared" si="114"/>
        <v/>
      </c>
      <c r="AL367" s="5" t="str">
        <f t="shared" si="115"/>
        <v/>
      </c>
      <c r="AM367" s="5" t="str">
        <f t="shared" ca="1" si="116"/>
        <v/>
      </c>
      <c r="AN367" s="7" t="str">
        <f t="shared" ca="1" si="110"/>
        <v>12 tháng</v>
      </c>
      <c r="AO367" s="5"/>
      <c r="AP367" s="7"/>
      <c r="AQ367" s="16"/>
    </row>
    <row r="368" spans="1:43" ht="14.5" x14ac:dyDescent="0.35">
      <c r="A368" s="12">
        <f>IF(E368="","",SUBTOTAL(3,$B$2:B368))</f>
        <v>367</v>
      </c>
      <c r="B368" s="5">
        <v>43555</v>
      </c>
      <c r="C368" s="4" t="s">
        <v>45</v>
      </c>
      <c r="D368" s="4">
        <v>1135</v>
      </c>
      <c r="E368" s="6" t="s">
        <v>199</v>
      </c>
      <c r="F368" s="6" t="s">
        <v>112</v>
      </c>
      <c r="G368" s="7" t="s">
        <v>98</v>
      </c>
      <c r="H368" s="6" t="s">
        <v>99</v>
      </c>
      <c r="I368" s="4">
        <v>26</v>
      </c>
      <c r="J368" s="4">
        <v>11</v>
      </c>
      <c r="K368" s="4">
        <v>1991</v>
      </c>
      <c r="L368" s="6">
        <f t="shared" si="98"/>
        <v>33568</v>
      </c>
      <c r="M368" s="4">
        <f t="shared" si="111"/>
        <v>27</v>
      </c>
      <c r="N368" s="6" t="str">
        <f t="shared" si="99"/>
        <v>&lt;30</v>
      </c>
      <c r="O368" s="4">
        <v>2</v>
      </c>
      <c r="P368" s="6" t="str">
        <f t="shared" si="100"/>
        <v>Nữ</v>
      </c>
      <c r="Q368" s="6" t="str">
        <f t="shared" si="101"/>
        <v>Bà</v>
      </c>
      <c r="R368" s="7" t="s">
        <v>50</v>
      </c>
      <c r="S368" s="6" t="s">
        <v>391</v>
      </c>
      <c r="T368" s="6" t="s">
        <v>254</v>
      </c>
      <c r="U368" s="6" t="s">
        <v>255</v>
      </c>
      <c r="V368" s="6" t="str">
        <f t="shared" si="112"/>
        <v>Mai Trung  -  Hiệp Hòa  -  Bắc Giang</v>
      </c>
      <c r="W368" s="6" t="s">
        <v>145</v>
      </c>
      <c r="X368" s="6" t="s">
        <v>100</v>
      </c>
      <c r="Y368" s="4">
        <f t="shared" si="102"/>
        <v>5</v>
      </c>
      <c r="Z368" s="7" t="str">
        <f t="shared" si="103"/>
        <v>Từ 2 - 12 tháng</v>
      </c>
      <c r="AA368" s="5">
        <v>43384</v>
      </c>
      <c r="AB368" s="4" t="s">
        <v>66</v>
      </c>
      <c r="AC368" s="8">
        <f t="shared" si="104"/>
        <v>43443</v>
      </c>
      <c r="AD368" s="5" t="s">
        <v>53</v>
      </c>
      <c r="AE368" s="4">
        <v>1</v>
      </c>
      <c r="AF368" s="7" t="str">
        <f t="shared" si="105"/>
        <v>12 tháng</v>
      </c>
      <c r="AG368" s="5">
        <f t="shared" si="106"/>
        <v>43444</v>
      </c>
      <c r="AH368" s="5">
        <f t="shared" si="107"/>
        <v>43808</v>
      </c>
      <c r="AI368" s="9"/>
      <c r="AJ368" s="7" t="str">
        <f t="shared" si="113"/>
        <v/>
      </c>
      <c r="AK368" s="5" t="str">
        <f t="shared" si="114"/>
        <v/>
      </c>
      <c r="AL368" s="5" t="str">
        <f t="shared" si="115"/>
        <v/>
      </c>
      <c r="AM368" s="5" t="str">
        <f t="shared" ca="1" si="116"/>
        <v/>
      </c>
      <c r="AN368" s="7" t="str">
        <f t="shared" ca="1" si="110"/>
        <v>12 tháng</v>
      </c>
      <c r="AO368" s="5"/>
      <c r="AP368" s="7"/>
      <c r="AQ368" s="16"/>
    </row>
    <row r="369" spans="1:43" ht="14.5" x14ac:dyDescent="0.35">
      <c r="A369" s="12">
        <f>IF(E369="","",SUBTOTAL(3,$B$2:B369))</f>
        <v>368</v>
      </c>
      <c r="B369" s="5">
        <v>43555</v>
      </c>
      <c r="C369" s="4" t="s">
        <v>45</v>
      </c>
      <c r="D369" s="4">
        <v>1136</v>
      </c>
      <c r="E369" s="6" t="s">
        <v>208</v>
      </c>
      <c r="F369" s="6" t="s">
        <v>82</v>
      </c>
      <c r="G369" s="7" t="s">
        <v>104</v>
      </c>
      <c r="H369" s="6" t="s">
        <v>105</v>
      </c>
      <c r="I369" s="4">
        <v>20</v>
      </c>
      <c r="J369" s="4">
        <v>2</v>
      </c>
      <c r="K369" s="4">
        <v>1986</v>
      </c>
      <c r="L369" s="6">
        <f t="shared" si="98"/>
        <v>31463</v>
      </c>
      <c r="M369" s="4">
        <f t="shared" si="111"/>
        <v>33</v>
      </c>
      <c r="N369" s="6" t="str">
        <f t="shared" si="99"/>
        <v>30 - 45</v>
      </c>
      <c r="O369" s="4">
        <v>2</v>
      </c>
      <c r="P369" s="6" t="str">
        <f t="shared" si="100"/>
        <v>Nữ</v>
      </c>
      <c r="Q369" s="6" t="str">
        <f t="shared" si="101"/>
        <v>Bà</v>
      </c>
      <c r="R369" s="7" t="s">
        <v>50</v>
      </c>
      <c r="S369" s="6" t="s">
        <v>392</v>
      </c>
      <c r="T369" s="6" t="s">
        <v>393</v>
      </c>
      <c r="U369" s="6" t="s">
        <v>394</v>
      </c>
      <c r="V369" s="6" t="str">
        <f t="shared" si="112"/>
        <v>Yên Thắng  -  Lục Yên  -  Yên Bái</v>
      </c>
      <c r="W369" s="6" t="s">
        <v>51</v>
      </c>
      <c r="X369" s="6" t="s">
        <v>65</v>
      </c>
      <c r="Y369" s="4">
        <f t="shared" si="102"/>
        <v>5</v>
      </c>
      <c r="Z369" s="7" t="str">
        <f t="shared" si="103"/>
        <v>Từ 2 - 12 tháng</v>
      </c>
      <c r="AA369" s="5">
        <v>43392</v>
      </c>
      <c r="AB369" s="4" t="s">
        <v>117</v>
      </c>
      <c r="AC369" s="8">
        <f t="shared" si="104"/>
        <v>43421</v>
      </c>
      <c r="AD369" s="5" t="s">
        <v>53</v>
      </c>
      <c r="AE369" s="4">
        <v>1</v>
      </c>
      <c r="AF369" s="7" t="str">
        <f t="shared" si="105"/>
        <v>12 tháng</v>
      </c>
      <c r="AG369" s="5">
        <f t="shared" si="106"/>
        <v>43422</v>
      </c>
      <c r="AH369" s="5">
        <f t="shared" si="107"/>
        <v>43786</v>
      </c>
      <c r="AI369" s="9"/>
      <c r="AJ369" s="7" t="str">
        <f t="shared" si="113"/>
        <v/>
      </c>
      <c r="AK369" s="5" t="str">
        <f t="shared" si="114"/>
        <v/>
      </c>
      <c r="AL369" s="5" t="str">
        <f t="shared" si="115"/>
        <v/>
      </c>
      <c r="AM369" s="5" t="str">
        <f t="shared" ca="1" si="116"/>
        <v/>
      </c>
      <c r="AN369" s="7" t="str">
        <f t="shared" ca="1" si="110"/>
        <v>12 tháng</v>
      </c>
      <c r="AO369" s="5"/>
      <c r="AP369" s="7"/>
      <c r="AQ369" s="16"/>
    </row>
    <row r="370" spans="1:43" ht="14.5" x14ac:dyDescent="0.35">
      <c r="A370" s="12">
        <f>IF(E370="","",SUBTOTAL(3,$B$2:B370))</f>
        <v>369</v>
      </c>
      <c r="B370" s="5">
        <v>43555</v>
      </c>
      <c r="C370" s="4" t="s">
        <v>45</v>
      </c>
      <c r="D370" s="4">
        <v>1137</v>
      </c>
      <c r="E370" s="6" t="s">
        <v>209</v>
      </c>
      <c r="F370" s="6" t="s">
        <v>82</v>
      </c>
      <c r="G370" s="7" t="s">
        <v>104</v>
      </c>
      <c r="H370" s="6" t="s">
        <v>105</v>
      </c>
      <c r="I370" s="4">
        <v>9</v>
      </c>
      <c r="J370" s="4">
        <v>11</v>
      </c>
      <c r="K370" s="4">
        <v>1988</v>
      </c>
      <c r="L370" s="6">
        <f t="shared" si="98"/>
        <v>32456</v>
      </c>
      <c r="M370" s="4">
        <f t="shared" si="111"/>
        <v>30</v>
      </c>
      <c r="N370" s="6" t="str">
        <f t="shared" si="99"/>
        <v>30 - 45</v>
      </c>
      <c r="O370" s="4">
        <v>2</v>
      </c>
      <c r="P370" s="6" t="str">
        <f t="shared" si="100"/>
        <v>Nữ</v>
      </c>
      <c r="Q370" s="6" t="str">
        <f t="shared" si="101"/>
        <v>Bà</v>
      </c>
      <c r="R370" s="7" t="s">
        <v>72</v>
      </c>
      <c r="S370" s="6" t="s">
        <v>395</v>
      </c>
      <c r="T370" s="6" t="s">
        <v>352</v>
      </c>
      <c r="U370" s="6" t="s">
        <v>280</v>
      </c>
      <c r="V370" s="6" t="str">
        <f t="shared" si="112"/>
        <v>Gia Lộc  -  Chi Lăng  -  Lạng Sơn</v>
      </c>
      <c r="W370" s="6" t="s">
        <v>51</v>
      </c>
      <c r="X370" s="6" t="s">
        <v>65</v>
      </c>
      <c r="Y370" s="4">
        <f t="shared" si="102"/>
        <v>5</v>
      </c>
      <c r="Z370" s="7" t="str">
        <f t="shared" si="103"/>
        <v>Từ 2 - 12 tháng</v>
      </c>
      <c r="AA370" s="5">
        <v>43398</v>
      </c>
      <c r="AB370" s="4" t="s">
        <v>66</v>
      </c>
      <c r="AC370" s="8">
        <f t="shared" si="104"/>
        <v>43457</v>
      </c>
      <c r="AD370" s="5" t="s">
        <v>53</v>
      </c>
      <c r="AE370" s="4">
        <v>1</v>
      </c>
      <c r="AF370" s="7" t="str">
        <f t="shared" si="105"/>
        <v>12 tháng</v>
      </c>
      <c r="AG370" s="5">
        <f t="shared" si="106"/>
        <v>43458</v>
      </c>
      <c r="AH370" s="5">
        <f t="shared" si="107"/>
        <v>43822</v>
      </c>
      <c r="AI370" s="9"/>
      <c r="AJ370" s="7" t="str">
        <f t="shared" si="113"/>
        <v/>
      </c>
      <c r="AK370" s="5" t="str">
        <f t="shared" si="114"/>
        <v/>
      </c>
      <c r="AL370" s="5" t="str">
        <f t="shared" si="115"/>
        <v/>
      </c>
      <c r="AM370" s="5" t="str">
        <f t="shared" ca="1" si="116"/>
        <v/>
      </c>
      <c r="AN370" s="7" t="str">
        <f t="shared" ca="1" si="110"/>
        <v>12 tháng</v>
      </c>
      <c r="AO370" s="5"/>
      <c r="AP370" s="7"/>
      <c r="AQ370" s="16"/>
    </row>
    <row r="371" spans="1:43" ht="14.5" x14ac:dyDescent="0.35">
      <c r="A371" s="12">
        <f>IF(E371="","",SUBTOTAL(3,$B$2:B371))</f>
        <v>370</v>
      </c>
      <c r="B371" s="5">
        <v>43555</v>
      </c>
      <c r="C371" s="4" t="s">
        <v>45</v>
      </c>
      <c r="D371" s="4">
        <v>1138</v>
      </c>
      <c r="E371" s="6" t="s">
        <v>210</v>
      </c>
      <c r="F371" s="6" t="s">
        <v>82</v>
      </c>
      <c r="G371" s="7" t="s">
        <v>104</v>
      </c>
      <c r="H371" s="6" t="s">
        <v>105</v>
      </c>
      <c r="I371" s="4">
        <v>20</v>
      </c>
      <c r="J371" s="4">
        <v>7</v>
      </c>
      <c r="K371" s="4">
        <v>1989</v>
      </c>
      <c r="L371" s="6">
        <f t="shared" si="98"/>
        <v>32709</v>
      </c>
      <c r="M371" s="4">
        <f t="shared" si="111"/>
        <v>29</v>
      </c>
      <c r="N371" s="6" t="str">
        <f t="shared" si="99"/>
        <v>&lt;30</v>
      </c>
      <c r="O371" s="4">
        <v>2</v>
      </c>
      <c r="P371" s="6" t="str">
        <f t="shared" si="100"/>
        <v>Nữ</v>
      </c>
      <c r="Q371" s="6" t="str">
        <f t="shared" si="101"/>
        <v>Bà</v>
      </c>
      <c r="R371" s="7" t="s">
        <v>50</v>
      </c>
      <c r="S371" s="6" t="s">
        <v>287</v>
      </c>
      <c r="T371" s="6" t="s">
        <v>268</v>
      </c>
      <c r="U371" s="6" t="s">
        <v>269</v>
      </c>
      <c r="V371" s="6" t="str">
        <f t="shared" si="112"/>
        <v>Phú Lâm  -  Tiên Du  -  Bắc Ninh</v>
      </c>
      <c r="W371" s="6" t="s">
        <v>51</v>
      </c>
      <c r="X371" s="6" t="s">
        <v>106</v>
      </c>
      <c r="Y371" s="4">
        <f t="shared" si="102"/>
        <v>4</v>
      </c>
      <c r="Z371" s="7" t="str">
        <f t="shared" si="103"/>
        <v>Từ 2 - 12 tháng</v>
      </c>
      <c r="AA371" s="5">
        <v>43408</v>
      </c>
      <c r="AB371" s="4" t="s">
        <v>117</v>
      </c>
      <c r="AC371" s="8">
        <f t="shared" si="104"/>
        <v>43437</v>
      </c>
      <c r="AD371" s="5" t="s">
        <v>53</v>
      </c>
      <c r="AE371" s="4">
        <v>1</v>
      </c>
      <c r="AF371" s="7" t="str">
        <f t="shared" si="105"/>
        <v>12 tháng</v>
      </c>
      <c r="AG371" s="5">
        <f t="shared" si="106"/>
        <v>43438</v>
      </c>
      <c r="AH371" s="5">
        <f t="shared" si="107"/>
        <v>43802</v>
      </c>
      <c r="AI371" s="9"/>
      <c r="AJ371" s="7" t="str">
        <f t="shared" si="113"/>
        <v/>
      </c>
      <c r="AK371" s="5" t="str">
        <f t="shared" si="114"/>
        <v/>
      </c>
      <c r="AL371" s="5" t="str">
        <f t="shared" si="115"/>
        <v/>
      </c>
      <c r="AM371" s="5" t="str">
        <f t="shared" ca="1" si="116"/>
        <v/>
      </c>
      <c r="AN371" s="7" t="str">
        <f t="shared" ca="1" si="110"/>
        <v>12 tháng</v>
      </c>
      <c r="AO371" s="5"/>
      <c r="AP371" s="7"/>
      <c r="AQ371" s="16"/>
    </row>
    <row r="372" spans="1:43" ht="14.5" x14ac:dyDescent="0.35">
      <c r="A372" s="12">
        <f>IF(E372="","",SUBTOTAL(3,$B$2:B372))</f>
        <v>371</v>
      </c>
      <c r="B372" s="5">
        <v>43555</v>
      </c>
      <c r="C372" s="4" t="s">
        <v>45</v>
      </c>
      <c r="D372" s="4">
        <v>1139</v>
      </c>
      <c r="E372" s="6" t="s">
        <v>211</v>
      </c>
      <c r="F372" s="6" t="s">
        <v>82</v>
      </c>
      <c r="G372" s="7" t="s">
        <v>104</v>
      </c>
      <c r="H372" s="6" t="s">
        <v>105</v>
      </c>
      <c r="I372" s="4">
        <v>20</v>
      </c>
      <c r="J372" s="4">
        <v>2</v>
      </c>
      <c r="K372" s="4">
        <v>1992</v>
      </c>
      <c r="L372" s="6">
        <f t="shared" si="98"/>
        <v>33654</v>
      </c>
      <c r="M372" s="4">
        <f t="shared" si="111"/>
        <v>27</v>
      </c>
      <c r="N372" s="6" t="str">
        <f t="shared" si="99"/>
        <v>&lt;30</v>
      </c>
      <c r="O372" s="4">
        <v>2</v>
      </c>
      <c r="P372" s="6" t="str">
        <f t="shared" si="100"/>
        <v>Nữ</v>
      </c>
      <c r="Q372" s="6" t="str">
        <f t="shared" si="101"/>
        <v>Bà</v>
      </c>
      <c r="R372" s="7" t="s">
        <v>72</v>
      </c>
      <c r="S372" s="6" t="s">
        <v>396</v>
      </c>
      <c r="T372" s="6" t="s">
        <v>397</v>
      </c>
      <c r="U372" s="6" t="s">
        <v>255</v>
      </c>
      <c r="V372" s="6" t="str">
        <f t="shared" si="112"/>
        <v>Bố Hạ  -  Yên Thế  -  Bắc Giang</v>
      </c>
      <c r="W372" s="6" t="s">
        <v>145</v>
      </c>
      <c r="X372" s="6" t="s">
        <v>65</v>
      </c>
      <c r="Y372" s="4">
        <f t="shared" si="102"/>
        <v>4</v>
      </c>
      <c r="Z372" s="7" t="str">
        <f t="shared" si="103"/>
        <v>Từ 2 - 12 tháng</v>
      </c>
      <c r="AA372" s="5">
        <v>43413</v>
      </c>
      <c r="AB372" s="4" t="s">
        <v>66</v>
      </c>
      <c r="AC372" s="8">
        <f t="shared" si="104"/>
        <v>43472</v>
      </c>
      <c r="AD372" s="5" t="s">
        <v>53</v>
      </c>
      <c r="AE372" s="4">
        <v>1</v>
      </c>
      <c r="AF372" s="7" t="str">
        <f t="shared" si="105"/>
        <v>12 tháng</v>
      </c>
      <c r="AG372" s="5">
        <f t="shared" si="106"/>
        <v>43473</v>
      </c>
      <c r="AH372" s="5">
        <f t="shared" si="107"/>
        <v>43837</v>
      </c>
      <c r="AI372" s="9"/>
      <c r="AJ372" s="7" t="str">
        <f t="shared" si="113"/>
        <v/>
      </c>
      <c r="AK372" s="5" t="str">
        <f t="shared" si="114"/>
        <v/>
      </c>
      <c r="AL372" s="5" t="str">
        <f t="shared" si="115"/>
        <v/>
      </c>
      <c r="AM372" s="5" t="str">
        <f t="shared" ca="1" si="116"/>
        <v/>
      </c>
      <c r="AN372" s="7" t="str">
        <f t="shared" ca="1" si="110"/>
        <v>12 tháng</v>
      </c>
      <c r="AO372" s="5"/>
      <c r="AP372" s="7"/>
      <c r="AQ372" s="16"/>
    </row>
    <row r="373" spans="1:43" ht="14.5" x14ac:dyDescent="0.35">
      <c r="A373" s="12">
        <f>IF(E373="","",SUBTOTAL(3,$B$2:B373))</f>
        <v>372</v>
      </c>
      <c r="B373" s="5">
        <v>43555</v>
      </c>
      <c r="C373" s="4" t="s">
        <v>45</v>
      </c>
      <c r="D373" s="4">
        <v>1140</v>
      </c>
      <c r="E373" s="6" t="s">
        <v>212</v>
      </c>
      <c r="F373" s="6" t="s">
        <v>82</v>
      </c>
      <c r="G373" s="7" t="s">
        <v>61</v>
      </c>
      <c r="H373" s="6" t="s">
        <v>62</v>
      </c>
      <c r="I373" s="4">
        <v>28</v>
      </c>
      <c r="J373" s="4">
        <v>9</v>
      </c>
      <c r="K373" s="4">
        <v>1989</v>
      </c>
      <c r="L373" s="6">
        <f t="shared" si="98"/>
        <v>32779</v>
      </c>
      <c r="M373" s="4">
        <f t="shared" si="111"/>
        <v>29</v>
      </c>
      <c r="N373" s="6" t="str">
        <f t="shared" si="99"/>
        <v>&lt;30</v>
      </c>
      <c r="O373" s="4">
        <v>1</v>
      </c>
      <c r="P373" s="6" t="str">
        <f t="shared" si="100"/>
        <v>Nam</v>
      </c>
      <c r="Q373" s="6" t="str">
        <f t="shared" si="101"/>
        <v>Ông</v>
      </c>
      <c r="R373" s="7" t="s">
        <v>50</v>
      </c>
      <c r="S373" s="6" t="s">
        <v>264</v>
      </c>
      <c r="T373" s="6" t="s">
        <v>265</v>
      </c>
      <c r="U373" s="6" t="s">
        <v>266</v>
      </c>
      <c r="V373" s="6" t="str">
        <f t="shared" si="112"/>
        <v>Xuân Thu  -  Sóc Sơn  -  Hà Nội</v>
      </c>
      <c r="W373" s="6" t="s">
        <v>78</v>
      </c>
      <c r="X373" s="6" t="s">
        <v>65</v>
      </c>
      <c r="Y373" s="4">
        <f t="shared" si="102"/>
        <v>4</v>
      </c>
      <c r="Z373" s="7" t="str">
        <f t="shared" si="103"/>
        <v>Từ 2 - 12 tháng</v>
      </c>
      <c r="AA373" s="5">
        <v>43419</v>
      </c>
      <c r="AB373" s="4" t="s">
        <v>213</v>
      </c>
      <c r="AC373" s="8">
        <f t="shared" si="104"/>
        <v>43419</v>
      </c>
      <c r="AD373" s="5" t="s">
        <v>53</v>
      </c>
      <c r="AE373" s="4">
        <v>1</v>
      </c>
      <c r="AF373" s="7" t="str">
        <f t="shared" si="105"/>
        <v>12 tháng</v>
      </c>
      <c r="AG373" s="5">
        <f t="shared" si="106"/>
        <v>43420</v>
      </c>
      <c r="AH373" s="5">
        <f t="shared" si="107"/>
        <v>43784</v>
      </c>
      <c r="AI373" s="9"/>
      <c r="AJ373" s="7" t="str">
        <f t="shared" si="113"/>
        <v/>
      </c>
      <c r="AK373" s="5" t="str">
        <f t="shared" si="114"/>
        <v/>
      </c>
      <c r="AL373" s="5" t="str">
        <f t="shared" si="115"/>
        <v/>
      </c>
      <c r="AM373" s="5" t="str">
        <f t="shared" ca="1" si="116"/>
        <v/>
      </c>
      <c r="AN373" s="7" t="str">
        <f t="shared" ca="1" si="110"/>
        <v>12 tháng</v>
      </c>
      <c r="AO373" s="5"/>
      <c r="AP373" s="7"/>
      <c r="AQ373" s="16"/>
    </row>
    <row r="374" spans="1:43" ht="14.5" x14ac:dyDescent="0.35">
      <c r="A374" s="12">
        <f>IF(E374="","",SUBTOTAL(3,$B$2:B374))</f>
        <v>373</v>
      </c>
      <c r="B374" s="5">
        <v>43555</v>
      </c>
      <c r="C374" s="4" t="s">
        <v>45</v>
      </c>
      <c r="D374" s="4">
        <v>1141</v>
      </c>
      <c r="E374" s="6" t="s">
        <v>214</v>
      </c>
      <c r="F374" s="6" t="s">
        <v>82</v>
      </c>
      <c r="G374" s="7" t="s">
        <v>61</v>
      </c>
      <c r="H374" s="6" t="s">
        <v>62</v>
      </c>
      <c r="I374" s="4">
        <v>2</v>
      </c>
      <c r="J374" s="4">
        <v>2</v>
      </c>
      <c r="K374" s="4">
        <v>1994</v>
      </c>
      <c r="L374" s="6">
        <f t="shared" si="98"/>
        <v>34367</v>
      </c>
      <c r="M374" s="4">
        <f t="shared" si="111"/>
        <v>25</v>
      </c>
      <c r="N374" s="6" t="str">
        <f t="shared" si="99"/>
        <v>&lt;30</v>
      </c>
      <c r="O374" s="4">
        <v>2</v>
      </c>
      <c r="P374" s="6" t="str">
        <f t="shared" si="100"/>
        <v>Nữ</v>
      </c>
      <c r="Q374" s="6" t="str">
        <f t="shared" si="101"/>
        <v>Bà</v>
      </c>
      <c r="R374" s="7" t="s">
        <v>72</v>
      </c>
      <c r="S374" s="6" t="s">
        <v>270</v>
      </c>
      <c r="T374" s="6" t="s">
        <v>268</v>
      </c>
      <c r="U374" s="6" t="s">
        <v>269</v>
      </c>
      <c r="V374" s="6" t="str">
        <f t="shared" si="112"/>
        <v>Đại Đồng  -  Tiên Du  -  Bắc Ninh</v>
      </c>
      <c r="W374" s="6" t="s">
        <v>151</v>
      </c>
      <c r="X374" s="6" t="s">
        <v>65</v>
      </c>
      <c r="Y374" s="4">
        <f t="shared" si="102"/>
        <v>4</v>
      </c>
      <c r="Z374" s="7" t="str">
        <f t="shared" si="103"/>
        <v>Từ 2 - 12 tháng</v>
      </c>
      <c r="AA374" s="5">
        <v>43429</v>
      </c>
      <c r="AB374" s="4" t="s">
        <v>66</v>
      </c>
      <c r="AC374" s="8">
        <f t="shared" si="104"/>
        <v>43488</v>
      </c>
      <c r="AD374" s="5" t="s">
        <v>53</v>
      </c>
      <c r="AE374" s="4">
        <v>1</v>
      </c>
      <c r="AF374" s="7" t="str">
        <f t="shared" si="105"/>
        <v>12 tháng</v>
      </c>
      <c r="AG374" s="5">
        <f t="shared" si="106"/>
        <v>43489</v>
      </c>
      <c r="AH374" s="5">
        <f t="shared" si="107"/>
        <v>43853</v>
      </c>
      <c r="AI374" s="9"/>
      <c r="AJ374" s="7" t="str">
        <f t="shared" si="113"/>
        <v/>
      </c>
      <c r="AK374" s="5" t="str">
        <f t="shared" si="114"/>
        <v/>
      </c>
      <c r="AL374" s="5" t="str">
        <f t="shared" si="115"/>
        <v/>
      </c>
      <c r="AM374" s="5" t="str">
        <f t="shared" ca="1" si="116"/>
        <v/>
      </c>
      <c r="AN374" s="7" t="str">
        <f t="shared" ca="1" si="110"/>
        <v>12 tháng</v>
      </c>
      <c r="AO374" s="5"/>
      <c r="AP374" s="7"/>
      <c r="AQ374" s="16"/>
    </row>
    <row r="375" spans="1:43" ht="14.5" x14ac:dyDescent="0.35">
      <c r="A375" s="12">
        <f>IF(E375="","",SUBTOTAL(3,$B$2:B375))</f>
        <v>374</v>
      </c>
      <c r="B375" s="5">
        <v>43555</v>
      </c>
      <c r="C375" s="4" t="s">
        <v>45</v>
      </c>
      <c r="D375" s="4">
        <v>1142</v>
      </c>
      <c r="E375" s="6" t="s">
        <v>215</v>
      </c>
      <c r="F375" s="6" t="s">
        <v>82</v>
      </c>
      <c r="G375" s="7" t="s">
        <v>61</v>
      </c>
      <c r="H375" s="6" t="s">
        <v>62</v>
      </c>
      <c r="I375" s="4">
        <v>25</v>
      </c>
      <c r="J375" s="4">
        <v>12</v>
      </c>
      <c r="K375" s="4">
        <v>1989</v>
      </c>
      <c r="L375" s="6">
        <f t="shared" si="98"/>
        <v>32867</v>
      </c>
      <c r="M375" s="4">
        <f t="shared" si="111"/>
        <v>29</v>
      </c>
      <c r="N375" s="6" t="str">
        <f t="shared" si="99"/>
        <v>&lt;30</v>
      </c>
      <c r="O375" s="4">
        <v>1</v>
      </c>
      <c r="P375" s="6" t="str">
        <f t="shared" si="100"/>
        <v>Nam</v>
      </c>
      <c r="Q375" s="6" t="str">
        <f t="shared" si="101"/>
        <v>Ông</v>
      </c>
      <c r="R375" s="7" t="s">
        <v>50</v>
      </c>
      <c r="S375" s="6" t="s">
        <v>398</v>
      </c>
      <c r="T375" s="6" t="s">
        <v>272</v>
      </c>
      <c r="U375" s="6" t="s">
        <v>269</v>
      </c>
      <c r="V375" s="6" t="str">
        <f t="shared" si="112"/>
        <v>Tam Sơn  -  Từ Sơn  -  Bắc Ninh</v>
      </c>
      <c r="W375" s="6" t="s">
        <v>51</v>
      </c>
      <c r="X375" s="6" t="s">
        <v>106</v>
      </c>
      <c r="Y375" s="4">
        <f t="shared" si="102"/>
        <v>3</v>
      </c>
      <c r="Z375" s="7" t="str">
        <f t="shared" si="103"/>
        <v>Từ 2 - 12 tháng</v>
      </c>
      <c r="AA375" s="5">
        <v>43439</v>
      </c>
      <c r="AB375" s="4" t="s">
        <v>117</v>
      </c>
      <c r="AC375" s="8">
        <f t="shared" si="104"/>
        <v>43468</v>
      </c>
      <c r="AD375" s="5" t="s">
        <v>53</v>
      </c>
      <c r="AE375" s="4">
        <v>1</v>
      </c>
      <c r="AF375" s="7" t="str">
        <f t="shared" si="105"/>
        <v>12 tháng</v>
      </c>
      <c r="AG375" s="5">
        <f t="shared" si="106"/>
        <v>43469</v>
      </c>
      <c r="AH375" s="5">
        <f t="shared" si="107"/>
        <v>43833</v>
      </c>
      <c r="AI375" s="9"/>
      <c r="AJ375" s="7" t="str">
        <f t="shared" si="113"/>
        <v/>
      </c>
      <c r="AK375" s="5" t="str">
        <f t="shared" si="114"/>
        <v/>
      </c>
      <c r="AL375" s="5" t="str">
        <f t="shared" si="115"/>
        <v/>
      </c>
      <c r="AM375" s="5" t="str">
        <f t="shared" ca="1" si="116"/>
        <v/>
      </c>
      <c r="AN375" s="7" t="str">
        <f t="shared" ca="1" si="110"/>
        <v>12 tháng</v>
      </c>
      <c r="AO375" s="5"/>
      <c r="AP375" s="7"/>
      <c r="AQ375" s="16"/>
    </row>
    <row r="376" spans="1:43" ht="14.5" x14ac:dyDescent="0.35">
      <c r="A376" s="12">
        <f>IF(E376="","",SUBTOTAL(3,$B$2:B376))</f>
        <v>375</v>
      </c>
      <c r="B376" s="5">
        <v>43555</v>
      </c>
      <c r="C376" s="4" t="s">
        <v>45</v>
      </c>
      <c r="D376" s="4">
        <v>1143</v>
      </c>
      <c r="E376" s="6" t="s">
        <v>216</v>
      </c>
      <c r="F376" s="6" t="s">
        <v>102</v>
      </c>
      <c r="G376" s="7" t="s">
        <v>104</v>
      </c>
      <c r="H376" s="6" t="s">
        <v>134</v>
      </c>
      <c r="I376" s="4">
        <v>20</v>
      </c>
      <c r="J376" s="4">
        <v>3</v>
      </c>
      <c r="K376" s="4">
        <v>1993</v>
      </c>
      <c r="L376" s="6">
        <f t="shared" si="98"/>
        <v>34048</v>
      </c>
      <c r="M376" s="4">
        <f t="shared" si="111"/>
        <v>26</v>
      </c>
      <c r="N376" s="6" t="str">
        <f t="shared" si="99"/>
        <v>&lt;30</v>
      </c>
      <c r="O376" s="4">
        <v>2</v>
      </c>
      <c r="P376" s="6" t="str">
        <f t="shared" si="100"/>
        <v>Nữ</v>
      </c>
      <c r="Q376" s="6" t="str">
        <f t="shared" si="101"/>
        <v>Bà</v>
      </c>
      <c r="R376" s="7" t="s">
        <v>63</v>
      </c>
      <c r="S376" s="6" t="s">
        <v>311</v>
      </c>
      <c r="T376" s="6" t="s">
        <v>274</v>
      </c>
      <c r="U376" s="6" t="s">
        <v>266</v>
      </c>
      <c r="V376" s="6" t="str">
        <f t="shared" si="112"/>
        <v>Cổ Loa  -  Đông Anh  -  Hà Nội</v>
      </c>
      <c r="W376" s="6" t="s">
        <v>51</v>
      </c>
      <c r="X376" s="6" t="s">
        <v>65</v>
      </c>
      <c r="Y376" s="4">
        <f t="shared" si="102"/>
        <v>3</v>
      </c>
      <c r="Z376" s="7" t="str">
        <f t="shared" si="103"/>
        <v>Từ 2 - 12 tháng</v>
      </c>
      <c r="AA376" s="5">
        <v>43446</v>
      </c>
      <c r="AB376" s="4" t="s">
        <v>66</v>
      </c>
      <c r="AC376" s="8">
        <f t="shared" si="104"/>
        <v>43505</v>
      </c>
      <c r="AD376" s="5" t="s">
        <v>53</v>
      </c>
      <c r="AE376" s="4">
        <v>1</v>
      </c>
      <c r="AF376" s="7" t="str">
        <f t="shared" si="105"/>
        <v>12 tháng</v>
      </c>
      <c r="AG376" s="5">
        <f t="shared" si="106"/>
        <v>43506</v>
      </c>
      <c r="AH376" s="5">
        <f t="shared" si="107"/>
        <v>43870</v>
      </c>
      <c r="AI376" s="9"/>
      <c r="AJ376" s="7" t="str">
        <f t="shared" si="113"/>
        <v/>
      </c>
      <c r="AK376" s="5" t="str">
        <f t="shared" si="114"/>
        <v/>
      </c>
      <c r="AL376" s="5" t="str">
        <f t="shared" si="115"/>
        <v/>
      </c>
      <c r="AM376" s="5" t="str">
        <f t="shared" ca="1" si="116"/>
        <v/>
      </c>
      <c r="AN376" s="7" t="str">
        <f t="shared" ca="1" si="110"/>
        <v>12 tháng</v>
      </c>
      <c r="AO376" s="5"/>
      <c r="AP376" s="7"/>
      <c r="AQ376" s="16"/>
    </row>
    <row r="377" spans="1:43" ht="14.5" x14ac:dyDescent="0.35">
      <c r="A377" s="12">
        <f>IF(E377="","",SUBTOTAL(3,$B$2:B377))</f>
        <v>376</v>
      </c>
      <c r="B377" s="5">
        <v>43555</v>
      </c>
      <c r="C377" s="4" t="s">
        <v>45</v>
      </c>
      <c r="D377" s="4">
        <v>1144</v>
      </c>
      <c r="E377" s="6" t="s">
        <v>217</v>
      </c>
      <c r="F377" s="6" t="s">
        <v>102</v>
      </c>
      <c r="G377" s="7" t="s">
        <v>104</v>
      </c>
      <c r="H377" s="6" t="s">
        <v>147</v>
      </c>
      <c r="I377" s="4">
        <v>22</v>
      </c>
      <c r="J377" s="4">
        <v>8</v>
      </c>
      <c r="K377" s="4">
        <v>1994</v>
      </c>
      <c r="L377" s="6">
        <f t="shared" si="98"/>
        <v>34568</v>
      </c>
      <c r="M377" s="4">
        <f t="shared" si="111"/>
        <v>24</v>
      </c>
      <c r="N377" s="6" t="str">
        <f t="shared" si="99"/>
        <v>&lt;30</v>
      </c>
      <c r="O377" s="4">
        <v>2</v>
      </c>
      <c r="P377" s="6" t="str">
        <f t="shared" si="100"/>
        <v>Nữ</v>
      </c>
      <c r="Q377" s="6" t="str">
        <f t="shared" si="101"/>
        <v>Bà</v>
      </c>
      <c r="R377" s="7" t="s">
        <v>50</v>
      </c>
      <c r="S377" s="6" t="s">
        <v>399</v>
      </c>
      <c r="T377" s="6" t="s">
        <v>400</v>
      </c>
      <c r="U377" s="6" t="s">
        <v>401</v>
      </c>
      <c r="V377" s="6" t="str">
        <f t="shared" si="112"/>
        <v>Yên Lợi  -  Ý Yên  -  Nam Định</v>
      </c>
      <c r="W377" s="6" t="s">
        <v>151</v>
      </c>
      <c r="X377" s="6" t="s">
        <v>65</v>
      </c>
      <c r="Y377" s="4">
        <f t="shared" si="102"/>
        <v>3</v>
      </c>
      <c r="Z377" s="7" t="str">
        <f t="shared" si="103"/>
        <v>Từ 2 - 12 tháng</v>
      </c>
      <c r="AA377" s="5">
        <v>43451</v>
      </c>
      <c r="AB377" s="4" t="s">
        <v>66</v>
      </c>
      <c r="AC377" s="8">
        <f t="shared" si="104"/>
        <v>43510</v>
      </c>
      <c r="AD377" s="5" t="s">
        <v>53</v>
      </c>
      <c r="AE377" s="4">
        <v>1</v>
      </c>
      <c r="AF377" s="7" t="str">
        <f t="shared" si="105"/>
        <v>12 tháng</v>
      </c>
      <c r="AG377" s="5">
        <f t="shared" si="106"/>
        <v>43511</v>
      </c>
      <c r="AH377" s="5">
        <f t="shared" si="107"/>
        <v>43875</v>
      </c>
      <c r="AI377" s="9"/>
      <c r="AJ377" s="7" t="str">
        <f t="shared" si="113"/>
        <v/>
      </c>
      <c r="AK377" s="5" t="str">
        <f t="shared" si="114"/>
        <v/>
      </c>
      <c r="AL377" s="5" t="str">
        <f t="shared" si="115"/>
        <v/>
      </c>
      <c r="AM377" s="5" t="str">
        <f t="shared" ca="1" si="116"/>
        <v/>
      </c>
      <c r="AN377" s="7" t="str">
        <f t="shared" ca="1" si="110"/>
        <v>12 tháng</v>
      </c>
      <c r="AO377" s="5"/>
      <c r="AP377" s="7"/>
      <c r="AQ377" s="16"/>
    </row>
    <row r="378" spans="1:43" ht="14.5" x14ac:dyDescent="0.35">
      <c r="A378" s="12">
        <f>IF(E378="","",SUBTOTAL(3,$B$2:B378))</f>
        <v>377</v>
      </c>
      <c r="B378" s="5">
        <v>43555</v>
      </c>
      <c r="C378" s="4" t="s">
        <v>45</v>
      </c>
      <c r="D378" s="4">
        <v>1145</v>
      </c>
      <c r="E378" s="6" t="s">
        <v>218</v>
      </c>
      <c r="F378" s="6" t="s">
        <v>102</v>
      </c>
      <c r="G378" s="7" t="s">
        <v>104</v>
      </c>
      <c r="H378" s="6" t="s">
        <v>105</v>
      </c>
      <c r="I378" s="4">
        <v>15</v>
      </c>
      <c r="J378" s="4">
        <v>2</v>
      </c>
      <c r="K378" s="4">
        <v>1994</v>
      </c>
      <c r="L378" s="6">
        <f t="shared" si="98"/>
        <v>34380</v>
      </c>
      <c r="M378" s="4">
        <f t="shared" si="111"/>
        <v>25</v>
      </c>
      <c r="N378" s="6" t="str">
        <f t="shared" si="99"/>
        <v>&lt;30</v>
      </c>
      <c r="O378" s="4">
        <v>1</v>
      </c>
      <c r="P378" s="6" t="str">
        <f t="shared" si="100"/>
        <v>Nam</v>
      </c>
      <c r="Q378" s="6" t="str">
        <f t="shared" si="101"/>
        <v>Ông</v>
      </c>
      <c r="R378" s="7" t="s">
        <v>63</v>
      </c>
      <c r="S378" s="6" t="s">
        <v>402</v>
      </c>
      <c r="T378" s="6" t="s">
        <v>403</v>
      </c>
      <c r="U378" s="6" t="s">
        <v>404</v>
      </c>
      <c r="V378" s="6" t="str">
        <f t="shared" si="112"/>
        <v xml:space="preserve">Thiệu Công  -  Thiệu Hóa  -  Thanh Hóa </v>
      </c>
      <c r="W378" s="6" t="s">
        <v>51</v>
      </c>
      <c r="X378" s="6" t="s">
        <v>65</v>
      </c>
      <c r="Y378" s="4">
        <f t="shared" si="102"/>
        <v>3</v>
      </c>
      <c r="Z378" s="7" t="str">
        <f t="shared" si="103"/>
        <v>Từ 2 - 12 tháng</v>
      </c>
      <c r="AA378" s="5">
        <v>43458</v>
      </c>
      <c r="AB378" s="4" t="s">
        <v>117</v>
      </c>
      <c r="AC378" s="8">
        <f t="shared" si="104"/>
        <v>43487</v>
      </c>
      <c r="AD378" s="5" t="s">
        <v>53</v>
      </c>
      <c r="AE378" s="4">
        <v>1</v>
      </c>
      <c r="AF378" s="7" t="str">
        <f t="shared" si="105"/>
        <v>12 tháng</v>
      </c>
      <c r="AG378" s="5">
        <f t="shared" si="106"/>
        <v>43488</v>
      </c>
      <c r="AH378" s="5">
        <f t="shared" si="107"/>
        <v>43852</v>
      </c>
      <c r="AI378" s="9"/>
      <c r="AJ378" s="7" t="str">
        <f t="shared" si="113"/>
        <v/>
      </c>
      <c r="AK378" s="5" t="str">
        <f t="shared" si="114"/>
        <v/>
      </c>
      <c r="AL378" s="5" t="str">
        <f t="shared" si="115"/>
        <v/>
      </c>
      <c r="AM378" s="5" t="str">
        <f t="shared" ca="1" si="116"/>
        <v/>
      </c>
      <c r="AN378" s="7" t="str">
        <f t="shared" ca="1" si="110"/>
        <v>12 tháng</v>
      </c>
      <c r="AO378" s="5"/>
      <c r="AP378" s="7"/>
      <c r="AQ378" s="16"/>
    </row>
    <row r="379" spans="1:43" ht="14.5" x14ac:dyDescent="0.35">
      <c r="A379" s="12">
        <f>IF(E379="","",SUBTOTAL(3,$B$2:B379))</f>
        <v>378</v>
      </c>
      <c r="B379" s="5">
        <v>43555</v>
      </c>
      <c r="C379" s="4" t="s">
        <v>45</v>
      </c>
      <c r="D379" s="4">
        <v>1146</v>
      </c>
      <c r="E379" s="6" t="s">
        <v>219</v>
      </c>
      <c r="F379" s="6" t="s">
        <v>102</v>
      </c>
      <c r="G379" s="7" t="s">
        <v>104</v>
      </c>
      <c r="H379" s="6" t="s">
        <v>105</v>
      </c>
      <c r="I379" s="4">
        <v>4</v>
      </c>
      <c r="J379" s="4">
        <v>3</v>
      </c>
      <c r="K379" s="4">
        <v>1992</v>
      </c>
      <c r="L379" s="6">
        <f t="shared" si="98"/>
        <v>33667</v>
      </c>
      <c r="M379" s="4">
        <f t="shared" si="111"/>
        <v>27</v>
      </c>
      <c r="N379" s="6" t="str">
        <f t="shared" si="99"/>
        <v>&lt;30</v>
      </c>
      <c r="O379" s="4">
        <v>1</v>
      </c>
      <c r="P379" s="6" t="str">
        <f t="shared" si="100"/>
        <v>Nam</v>
      </c>
      <c r="Q379" s="6" t="str">
        <f t="shared" si="101"/>
        <v>Ông</v>
      </c>
      <c r="R379" s="7" t="s">
        <v>50</v>
      </c>
      <c r="S379" s="6" t="s">
        <v>405</v>
      </c>
      <c r="T379" s="6" t="s">
        <v>406</v>
      </c>
      <c r="U379" s="6" t="s">
        <v>407</v>
      </c>
      <c r="V379" s="6" t="str">
        <f t="shared" si="112"/>
        <v>Sông Ray  -  Cẩm Mỹ  -  Đồng Nai</v>
      </c>
      <c r="W379" s="6" t="s">
        <v>51</v>
      </c>
      <c r="X379" s="6" t="s">
        <v>100</v>
      </c>
      <c r="Y379" s="4">
        <f t="shared" si="102"/>
        <v>1</v>
      </c>
      <c r="Z379" s="7" t="str">
        <f t="shared" si="103"/>
        <v>Dưới 2 tháng</v>
      </c>
      <c r="AA379" s="5">
        <v>43503</v>
      </c>
      <c r="AB379" s="4" t="s">
        <v>66</v>
      </c>
      <c r="AC379" s="8">
        <f t="shared" si="104"/>
        <v>43562</v>
      </c>
      <c r="AD379" s="5" t="s">
        <v>80</v>
      </c>
      <c r="AE379" s="4">
        <v>5</v>
      </c>
      <c r="AF379" s="7" t="str">
        <f t="shared" si="105"/>
        <v>Thử việc</v>
      </c>
      <c r="AG379" s="5" t="str">
        <f t="shared" si="106"/>
        <v/>
      </c>
      <c r="AH379" s="5" t="str">
        <f t="shared" si="107"/>
        <v/>
      </c>
      <c r="AI379" s="9"/>
      <c r="AJ379" s="7" t="str">
        <f t="shared" si="113"/>
        <v/>
      </c>
      <c r="AK379" s="5" t="str">
        <f t="shared" si="114"/>
        <v/>
      </c>
      <c r="AL379" s="5" t="str">
        <f t="shared" si="115"/>
        <v/>
      </c>
      <c r="AM379" s="5" t="str">
        <f t="shared" ca="1" si="116"/>
        <v/>
      </c>
      <c r="AN379" s="7" t="str">
        <f t="shared" ca="1" si="110"/>
        <v>Thử việc</v>
      </c>
      <c r="AO379" s="5"/>
      <c r="AP379" s="7"/>
      <c r="AQ379" s="16"/>
    </row>
    <row r="380" spans="1:43" ht="14.5" x14ac:dyDescent="0.35">
      <c r="A380" s="12">
        <f>IF(E380="","",SUBTOTAL(3,$B$2:B380))</f>
        <v>379</v>
      </c>
      <c r="B380" s="5">
        <v>43555</v>
      </c>
      <c r="C380" s="4" t="s">
        <v>45</v>
      </c>
      <c r="D380" s="4">
        <v>1147</v>
      </c>
      <c r="E380" s="6" t="s">
        <v>221</v>
      </c>
      <c r="F380" s="6" t="s">
        <v>102</v>
      </c>
      <c r="G380" s="7" t="s">
        <v>104</v>
      </c>
      <c r="H380" s="6" t="s">
        <v>105</v>
      </c>
      <c r="I380" s="4">
        <v>25</v>
      </c>
      <c r="J380" s="4">
        <v>3</v>
      </c>
      <c r="K380" s="4">
        <v>1978</v>
      </c>
      <c r="L380" s="6">
        <f t="shared" si="98"/>
        <v>28574</v>
      </c>
      <c r="M380" s="4">
        <f t="shared" si="111"/>
        <v>41</v>
      </c>
      <c r="N380" s="6" t="str">
        <f t="shared" si="99"/>
        <v>30 - 45</v>
      </c>
      <c r="O380" s="4">
        <v>1</v>
      </c>
      <c r="P380" s="6" t="str">
        <f t="shared" si="100"/>
        <v>Nam</v>
      </c>
      <c r="Q380" s="6" t="str">
        <f t="shared" si="101"/>
        <v>Ông</v>
      </c>
      <c r="R380" s="7" t="s">
        <v>63</v>
      </c>
      <c r="S380" s="6" t="s">
        <v>408</v>
      </c>
      <c r="T380" s="6" t="s">
        <v>329</v>
      </c>
      <c r="U380" s="6" t="s">
        <v>255</v>
      </c>
      <c r="V380" s="6" t="str">
        <f t="shared" si="112"/>
        <v>Việt Lập  -  Tân Yên  -  Bắc Giang</v>
      </c>
      <c r="W380" s="6" t="s">
        <v>151</v>
      </c>
      <c r="X380" s="6" t="s">
        <v>65</v>
      </c>
      <c r="Y380" s="4">
        <f t="shared" si="102"/>
        <v>1</v>
      </c>
      <c r="Z380" s="7" t="str">
        <f t="shared" si="103"/>
        <v>Dưới 2 tháng</v>
      </c>
      <c r="AA380" s="5">
        <v>43511</v>
      </c>
      <c r="AB380" s="4" t="s">
        <v>117</v>
      </c>
      <c r="AC380" s="8">
        <f t="shared" si="104"/>
        <v>43540</v>
      </c>
      <c r="AD380" s="5" t="s">
        <v>53</v>
      </c>
      <c r="AE380" s="4">
        <v>1</v>
      </c>
      <c r="AF380" s="7" t="str">
        <f t="shared" si="105"/>
        <v>12 tháng</v>
      </c>
      <c r="AG380" s="5">
        <f t="shared" si="106"/>
        <v>43541</v>
      </c>
      <c r="AH380" s="5">
        <f t="shared" si="107"/>
        <v>43906</v>
      </c>
      <c r="AI380" s="9"/>
      <c r="AJ380" s="7" t="str">
        <f t="shared" si="113"/>
        <v/>
      </c>
      <c r="AK380" s="5" t="str">
        <f t="shared" si="114"/>
        <v/>
      </c>
      <c r="AL380" s="5" t="str">
        <f t="shared" si="115"/>
        <v/>
      </c>
      <c r="AM380" s="5" t="str">
        <f t="shared" ca="1" si="116"/>
        <v/>
      </c>
      <c r="AN380" s="7" t="str">
        <f t="shared" ca="1" si="110"/>
        <v>12 tháng</v>
      </c>
      <c r="AO380" s="5"/>
      <c r="AP380" s="7"/>
      <c r="AQ380" s="16"/>
    </row>
    <row r="381" spans="1:43" ht="14.5" x14ac:dyDescent="0.35">
      <c r="A381" s="12">
        <f>IF(E381="","",SUBTOTAL(3,$B$2:B381))</f>
        <v>380</v>
      </c>
      <c r="B381" s="5">
        <v>43555</v>
      </c>
      <c r="C381" s="4" t="s">
        <v>45</v>
      </c>
      <c r="D381" s="4">
        <v>1148</v>
      </c>
      <c r="E381" s="6" t="s">
        <v>222</v>
      </c>
      <c r="F381" s="6" t="s">
        <v>102</v>
      </c>
      <c r="G381" s="7" t="s">
        <v>104</v>
      </c>
      <c r="H381" s="6" t="s">
        <v>105</v>
      </c>
      <c r="I381" s="4">
        <v>2</v>
      </c>
      <c r="J381" s="4">
        <v>12</v>
      </c>
      <c r="K381" s="4">
        <v>1970</v>
      </c>
      <c r="L381" s="6">
        <f t="shared" si="98"/>
        <v>25904</v>
      </c>
      <c r="M381" s="4">
        <f t="shared" si="111"/>
        <v>48</v>
      </c>
      <c r="N381" s="6" t="str">
        <f t="shared" si="99"/>
        <v>45+</v>
      </c>
      <c r="O381" s="4">
        <v>2</v>
      </c>
      <c r="P381" s="6" t="str">
        <f t="shared" si="100"/>
        <v>Nữ</v>
      </c>
      <c r="Q381" s="6" t="str">
        <f t="shared" si="101"/>
        <v>Bà</v>
      </c>
      <c r="R381" s="7" t="s">
        <v>72</v>
      </c>
      <c r="S381" s="6" t="s">
        <v>409</v>
      </c>
      <c r="T381" s="6" t="s">
        <v>410</v>
      </c>
      <c r="U381" s="6" t="s">
        <v>347</v>
      </c>
      <c r="V381" s="6" t="str">
        <f t="shared" si="112"/>
        <v>Xuân Khang  -  Như Thanh  -  Thanh Hóa</v>
      </c>
      <c r="W381" s="6" t="s">
        <v>51</v>
      </c>
      <c r="X381" s="6" t="s">
        <v>65</v>
      </c>
      <c r="Y381" s="4">
        <f t="shared" si="102"/>
        <v>1</v>
      </c>
      <c r="Z381" s="7" t="str">
        <f t="shared" si="103"/>
        <v>Dưới 2 tháng</v>
      </c>
      <c r="AA381" s="5">
        <v>43517</v>
      </c>
      <c r="AB381" s="4" t="s">
        <v>66</v>
      </c>
      <c r="AC381" s="8">
        <f t="shared" si="104"/>
        <v>43576</v>
      </c>
      <c r="AD381" s="5" t="s">
        <v>80</v>
      </c>
      <c r="AE381" s="4">
        <v>5</v>
      </c>
      <c r="AF381" s="7" t="str">
        <f t="shared" si="105"/>
        <v>Thử việc</v>
      </c>
      <c r="AG381" s="5" t="str">
        <f t="shared" si="106"/>
        <v/>
      </c>
      <c r="AH381" s="5" t="str">
        <f t="shared" si="107"/>
        <v/>
      </c>
      <c r="AI381" s="9"/>
      <c r="AJ381" s="7" t="str">
        <f t="shared" si="113"/>
        <v/>
      </c>
      <c r="AK381" s="5" t="str">
        <f t="shared" si="114"/>
        <v/>
      </c>
      <c r="AL381" s="5" t="str">
        <f t="shared" si="115"/>
        <v/>
      </c>
      <c r="AM381" s="5" t="str">
        <f t="shared" ca="1" si="116"/>
        <v/>
      </c>
      <c r="AN381" s="7" t="str">
        <f t="shared" ca="1" si="110"/>
        <v>Thử việc</v>
      </c>
      <c r="AO381" s="5"/>
      <c r="AP381" s="7"/>
      <c r="AQ381" s="16"/>
    </row>
    <row r="382" spans="1:43" ht="14.5" x14ac:dyDescent="0.35">
      <c r="A382" s="12">
        <f>IF(E382="","",SUBTOTAL(3,$B$2:B382))</f>
        <v>381</v>
      </c>
      <c r="B382" s="5">
        <v>43555</v>
      </c>
      <c r="C382" s="4" t="s">
        <v>45</v>
      </c>
      <c r="D382" s="4">
        <v>1149</v>
      </c>
      <c r="E382" s="6" t="s">
        <v>223</v>
      </c>
      <c r="F382" s="6" t="s">
        <v>102</v>
      </c>
      <c r="G382" s="7" t="s">
        <v>61</v>
      </c>
      <c r="H382" s="6" t="s">
        <v>62</v>
      </c>
      <c r="I382" s="4">
        <v>9</v>
      </c>
      <c r="J382" s="4">
        <v>5</v>
      </c>
      <c r="K382" s="4">
        <v>1987</v>
      </c>
      <c r="L382" s="6">
        <f t="shared" si="98"/>
        <v>31906</v>
      </c>
      <c r="M382" s="4">
        <f t="shared" si="111"/>
        <v>31</v>
      </c>
      <c r="N382" s="6" t="str">
        <f t="shared" si="99"/>
        <v>30 - 45</v>
      </c>
      <c r="O382" s="4">
        <v>2</v>
      </c>
      <c r="P382" s="6" t="str">
        <f t="shared" si="100"/>
        <v>Nữ</v>
      </c>
      <c r="Q382" s="6" t="str">
        <f t="shared" si="101"/>
        <v>Bà</v>
      </c>
      <c r="R382" s="7" t="s">
        <v>63</v>
      </c>
      <c r="S382" s="6" t="s">
        <v>385</v>
      </c>
      <c r="T382" s="6" t="s">
        <v>324</v>
      </c>
      <c r="U382" s="6" t="s">
        <v>280</v>
      </c>
      <c r="V382" s="6" t="str">
        <f t="shared" si="112"/>
        <v>Yên Bình  -  Hữu Lũng  -  Lạng Sơn</v>
      </c>
      <c r="W382" s="6" t="s">
        <v>51</v>
      </c>
      <c r="X382" s="6" t="s">
        <v>65</v>
      </c>
      <c r="Y382" s="4">
        <f t="shared" si="102"/>
        <v>1</v>
      </c>
      <c r="Z382" s="7" t="str">
        <f t="shared" si="103"/>
        <v>Dưới 2 tháng</v>
      </c>
      <c r="AA382" s="5">
        <v>43521</v>
      </c>
      <c r="AB382" s="4" t="s">
        <v>117</v>
      </c>
      <c r="AC382" s="8">
        <f t="shared" si="104"/>
        <v>43550</v>
      </c>
      <c r="AD382" s="5" t="s">
        <v>53</v>
      </c>
      <c r="AE382" s="4">
        <v>1</v>
      </c>
      <c r="AF382" s="7" t="str">
        <f t="shared" si="105"/>
        <v>12 tháng</v>
      </c>
      <c r="AG382" s="5">
        <f t="shared" si="106"/>
        <v>43551</v>
      </c>
      <c r="AH382" s="5">
        <f t="shared" si="107"/>
        <v>43916</v>
      </c>
      <c r="AI382" s="9"/>
      <c r="AJ382" s="7" t="str">
        <f t="shared" si="113"/>
        <v/>
      </c>
      <c r="AK382" s="5" t="str">
        <f t="shared" si="114"/>
        <v/>
      </c>
      <c r="AL382" s="5" t="str">
        <f t="shared" si="115"/>
        <v/>
      </c>
      <c r="AM382" s="5" t="str">
        <f t="shared" ca="1" si="116"/>
        <v/>
      </c>
      <c r="AN382" s="7" t="str">
        <f t="shared" ca="1" si="110"/>
        <v>12 tháng</v>
      </c>
      <c r="AO382" s="5"/>
      <c r="AP382" s="7"/>
      <c r="AQ382" s="16"/>
    </row>
    <row r="383" spans="1:43" ht="14.5" x14ac:dyDescent="0.35">
      <c r="A383" s="12">
        <f>IF(E383="","",SUBTOTAL(3,$B$2:B383))</f>
        <v>382</v>
      </c>
      <c r="B383" s="5">
        <v>43555</v>
      </c>
      <c r="C383" s="4" t="s">
        <v>45</v>
      </c>
      <c r="D383" s="4">
        <v>1150</v>
      </c>
      <c r="E383" s="6" t="s">
        <v>224</v>
      </c>
      <c r="F383" s="6" t="s">
        <v>102</v>
      </c>
      <c r="G383" s="7" t="s">
        <v>98</v>
      </c>
      <c r="H383" s="6" t="s">
        <v>108</v>
      </c>
      <c r="I383" s="4">
        <v>26</v>
      </c>
      <c r="J383" s="4">
        <v>1</v>
      </c>
      <c r="K383" s="4">
        <v>1988</v>
      </c>
      <c r="L383" s="6">
        <f t="shared" si="98"/>
        <v>32168</v>
      </c>
      <c r="M383" s="4">
        <f t="shared" si="111"/>
        <v>31</v>
      </c>
      <c r="N383" s="6" t="str">
        <f t="shared" si="99"/>
        <v>30 - 45</v>
      </c>
      <c r="O383" s="4">
        <v>2</v>
      </c>
      <c r="P383" s="6" t="str">
        <f t="shared" si="100"/>
        <v>Nữ</v>
      </c>
      <c r="Q383" s="6" t="str">
        <f t="shared" si="101"/>
        <v>Bà</v>
      </c>
      <c r="R383" s="7" t="s">
        <v>50</v>
      </c>
      <c r="S383" s="6" t="s">
        <v>383</v>
      </c>
      <c r="T383" s="6" t="s">
        <v>384</v>
      </c>
      <c r="U383" s="6" t="s">
        <v>347</v>
      </c>
      <c r="V383" s="6" t="str">
        <f t="shared" si="112"/>
        <v>Trung Tiến  -  Quan Sơn  -  Thanh Hóa</v>
      </c>
      <c r="W383" s="6" t="s">
        <v>151</v>
      </c>
      <c r="X383" s="6" t="s">
        <v>65</v>
      </c>
      <c r="Y383" s="4">
        <f t="shared" si="102"/>
        <v>0</v>
      </c>
      <c r="Z383" s="7" t="str">
        <f t="shared" si="103"/>
        <v>Dưới 2 tháng</v>
      </c>
      <c r="AA383" s="5">
        <v>43533</v>
      </c>
      <c r="AB383" s="4" t="s">
        <v>117</v>
      </c>
      <c r="AC383" s="8">
        <f t="shared" si="104"/>
        <v>43562</v>
      </c>
      <c r="AD383" s="5" t="s">
        <v>80</v>
      </c>
      <c r="AE383" s="4">
        <v>5</v>
      </c>
      <c r="AF383" s="7" t="str">
        <f t="shared" si="105"/>
        <v>Thử việc</v>
      </c>
      <c r="AG383" s="5" t="str">
        <f t="shared" si="106"/>
        <v/>
      </c>
      <c r="AH383" s="5" t="str">
        <f t="shared" si="107"/>
        <v/>
      </c>
      <c r="AI383" s="9"/>
      <c r="AJ383" s="7" t="str">
        <f t="shared" si="113"/>
        <v/>
      </c>
      <c r="AK383" s="5" t="str">
        <f t="shared" si="114"/>
        <v/>
      </c>
      <c r="AL383" s="5" t="str">
        <f t="shared" si="115"/>
        <v/>
      </c>
      <c r="AM383" s="5" t="str">
        <f t="shared" ca="1" si="116"/>
        <v/>
      </c>
      <c r="AN383" s="7" t="str">
        <f t="shared" ca="1" si="110"/>
        <v>Thử việc</v>
      </c>
      <c r="AO383" s="5"/>
      <c r="AP383" s="7"/>
      <c r="AQ383" s="16" t="s">
        <v>220</v>
      </c>
    </row>
    <row r="384" spans="1:43" ht="14.5" x14ac:dyDescent="0.35">
      <c r="A384" s="12">
        <f>IF(E384="","",SUBTOTAL(3,$B$2:B384))</f>
        <v>383</v>
      </c>
      <c r="B384" s="5">
        <v>43555</v>
      </c>
      <c r="C384" s="4" t="s">
        <v>45</v>
      </c>
      <c r="D384" s="4">
        <v>1151</v>
      </c>
      <c r="E384" s="6" t="s">
        <v>225</v>
      </c>
      <c r="F384" s="6" t="s">
        <v>102</v>
      </c>
      <c r="G384" s="7" t="s">
        <v>98</v>
      </c>
      <c r="H384" s="6" t="s">
        <v>99</v>
      </c>
      <c r="I384" s="4">
        <v>2</v>
      </c>
      <c r="J384" s="4">
        <v>4</v>
      </c>
      <c r="K384" s="4">
        <v>1990</v>
      </c>
      <c r="L384" s="6">
        <f t="shared" si="98"/>
        <v>32965</v>
      </c>
      <c r="M384" s="4">
        <f t="shared" si="111"/>
        <v>28</v>
      </c>
      <c r="N384" s="6" t="str">
        <f t="shared" si="99"/>
        <v>&lt;30</v>
      </c>
      <c r="O384" s="4">
        <v>2</v>
      </c>
      <c r="P384" s="6" t="str">
        <f t="shared" si="100"/>
        <v>Nữ</v>
      </c>
      <c r="Q384" s="6" t="str">
        <f t="shared" si="101"/>
        <v>Bà</v>
      </c>
      <c r="R384" s="7" t="s">
        <v>50</v>
      </c>
      <c r="S384" s="6" t="s">
        <v>385</v>
      </c>
      <c r="T384" s="6" t="s">
        <v>324</v>
      </c>
      <c r="U384" s="6" t="s">
        <v>280</v>
      </c>
      <c r="V384" s="6" t="str">
        <f t="shared" si="112"/>
        <v>Yên Bình  -  Hữu Lũng  -  Lạng Sơn</v>
      </c>
      <c r="W384" s="6" t="s">
        <v>145</v>
      </c>
      <c r="X384" s="6" t="s">
        <v>100</v>
      </c>
      <c r="Y384" s="4">
        <f t="shared" si="102"/>
        <v>0</v>
      </c>
      <c r="Z384" s="7" t="str">
        <f t="shared" si="103"/>
        <v>Dưới 2 tháng</v>
      </c>
      <c r="AA384" s="5">
        <v>43546</v>
      </c>
      <c r="AB384" s="4" t="s">
        <v>117</v>
      </c>
      <c r="AC384" s="8">
        <f t="shared" si="104"/>
        <v>43575</v>
      </c>
      <c r="AD384" s="5" t="s">
        <v>80</v>
      </c>
      <c r="AE384" s="4">
        <v>5</v>
      </c>
      <c r="AF384" s="7" t="str">
        <f t="shared" si="105"/>
        <v>Thử việc</v>
      </c>
      <c r="AG384" s="5" t="str">
        <f t="shared" si="106"/>
        <v/>
      </c>
      <c r="AH384" s="5" t="str">
        <f t="shared" si="107"/>
        <v/>
      </c>
      <c r="AI384" s="9"/>
      <c r="AJ384" s="7" t="str">
        <f t="shared" si="113"/>
        <v/>
      </c>
      <c r="AK384" s="5" t="str">
        <f t="shared" si="114"/>
        <v/>
      </c>
      <c r="AL384" s="5" t="str">
        <f t="shared" si="115"/>
        <v/>
      </c>
      <c r="AM384" s="5" t="str">
        <f t="shared" ca="1" si="116"/>
        <v/>
      </c>
      <c r="AN384" s="7" t="str">
        <f t="shared" ca="1" si="110"/>
        <v>Thử việc</v>
      </c>
      <c r="AO384" s="5"/>
      <c r="AP384" s="7"/>
      <c r="AQ384" s="16" t="s">
        <v>220</v>
      </c>
    </row>
    <row r="385" spans="1:43" ht="14.5" x14ac:dyDescent="0.35">
      <c r="A385" s="12">
        <f>IF(E385="","",SUBTOTAL(3,$B$2:B385))</f>
        <v>384</v>
      </c>
      <c r="B385" s="5">
        <v>43585</v>
      </c>
      <c r="C385" s="4" t="s">
        <v>45</v>
      </c>
      <c r="D385" s="4">
        <v>1001</v>
      </c>
      <c r="E385" s="6" t="s">
        <v>46</v>
      </c>
      <c r="F385" s="6" t="s">
        <v>47</v>
      </c>
      <c r="G385" s="7" t="s">
        <v>48</v>
      </c>
      <c r="H385" s="6" t="s">
        <v>49</v>
      </c>
      <c r="I385" s="4">
        <v>5</v>
      </c>
      <c r="J385" s="4">
        <v>4</v>
      </c>
      <c r="K385" s="4">
        <v>1980</v>
      </c>
      <c r="L385" s="6">
        <f t="shared" si="98"/>
        <v>29316</v>
      </c>
      <c r="M385" s="4">
        <f t="shared" si="111"/>
        <v>39</v>
      </c>
      <c r="N385" s="6" t="str">
        <f t="shared" si="99"/>
        <v>30 - 45</v>
      </c>
      <c r="O385" s="4">
        <v>1</v>
      </c>
      <c r="P385" s="6" t="str">
        <f t="shared" si="100"/>
        <v>Nam</v>
      </c>
      <c r="Q385" s="6" t="str">
        <f t="shared" si="101"/>
        <v>Ông</v>
      </c>
      <c r="R385" s="7" t="s">
        <v>50</v>
      </c>
      <c r="S385" s="6" t="s">
        <v>253</v>
      </c>
      <c r="T385" s="6" t="s">
        <v>254</v>
      </c>
      <c r="U385" s="6" t="s">
        <v>255</v>
      </c>
      <c r="V385" s="6" t="str">
        <f t="shared" si="112"/>
        <v>Bắc Lý  -  Hiệp Hòa  -  Bắc Giang</v>
      </c>
      <c r="W385" s="6" t="s">
        <v>51</v>
      </c>
      <c r="X385" s="6" t="s">
        <v>52</v>
      </c>
      <c r="Y385" s="4">
        <f t="shared" si="102"/>
        <v>49</v>
      </c>
      <c r="Z385" s="7" t="str">
        <f t="shared" si="103"/>
        <v>Từ 36 - 60 tháng</v>
      </c>
      <c r="AA385" s="5">
        <v>42064</v>
      </c>
      <c r="AB385" s="4">
        <v>0</v>
      </c>
      <c r="AC385" s="8">
        <f t="shared" si="104"/>
        <v>42064</v>
      </c>
      <c r="AD385" s="5" t="s">
        <v>53</v>
      </c>
      <c r="AE385" s="4">
        <v>4</v>
      </c>
      <c r="AF385" s="7" t="str">
        <f t="shared" si="105"/>
        <v>Không xác định</v>
      </c>
      <c r="AG385" s="5">
        <f t="shared" si="106"/>
        <v>42064</v>
      </c>
      <c r="AH385" s="5" t="str">
        <f t="shared" si="107"/>
        <v/>
      </c>
      <c r="AI385" s="9" t="str">
        <f>IF(OR(AE385=4,AE385=""),"","Điền")</f>
        <v/>
      </c>
      <c r="AJ385" s="7" t="str">
        <f>IFERROR(VLOOKUP(AI385,$AW$2:$AX$6,2,0),"")</f>
        <v/>
      </c>
      <c r="AK385" s="5" t="str">
        <f t="shared" ref="AK385:AK448" si="117">IFERROR(IF(AI385="","",AH385+1),"")</f>
        <v/>
      </c>
      <c r="AL385" s="5" t="str">
        <f>IFERROR(IF(OR(AI385="",AI385=4),"",IF(AI385=1,EDATE(AK385,12)-1,IF(AI385=2,EDATE(AK385,24)-1,IF(AI385=3,EDATE(AK385,36)-1)))),"")</f>
        <v/>
      </c>
      <c r="AM385" s="5">
        <f t="shared" ref="AM385:AM416" si="118">IFERROR(IF(AE385=4,AG385,IF(AI385=4,AH385+1,IF(AND(AI385&lt;&gt;4,AL385&gt;B385),"",AL385+1))),"")</f>
        <v>42064</v>
      </c>
      <c r="AN385" s="7" t="str">
        <f t="shared" si="110"/>
        <v>Không xác định</v>
      </c>
      <c r="AO385" s="5"/>
      <c r="AP385" s="7"/>
      <c r="AQ385" s="16"/>
    </row>
    <row r="386" spans="1:43" ht="14.5" x14ac:dyDescent="0.35">
      <c r="A386" s="12">
        <f>IF(E386="","",SUBTOTAL(3,$B$2:B386))</f>
        <v>385</v>
      </c>
      <c r="B386" s="5">
        <v>43585</v>
      </c>
      <c r="C386" s="4" t="s">
        <v>45</v>
      </c>
      <c r="D386" s="4">
        <v>1002</v>
      </c>
      <c r="E386" s="6" t="s">
        <v>56</v>
      </c>
      <c r="F386" s="6" t="s">
        <v>47</v>
      </c>
      <c r="G386" s="7" t="s">
        <v>48</v>
      </c>
      <c r="H386" s="6" t="s">
        <v>57</v>
      </c>
      <c r="I386" s="4">
        <v>3</v>
      </c>
      <c r="J386" s="4">
        <v>5</v>
      </c>
      <c r="K386" s="4">
        <v>1985</v>
      </c>
      <c r="L386" s="6">
        <f t="shared" ref="L386:L449" si="119">IF(AND(I386&lt;&gt;"",J386&lt;&gt;"",K386&lt;&gt;""),DATE(K386,J386,I386),"")</f>
        <v>31170</v>
      </c>
      <c r="M386" s="4">
        <f t="shared" si="111"/>
        <v>33</v>
      </c>
      <c r="N386" s="6" t="str">
        <f t="shared" ref="N386:N449" si="120">IF(M386&gt;=45,"45+",IF(M386&gt;=30,"30 - 45","&lt;30"))</f>
        <v>30 - 45</v>
      </c>
      <c r="O386" s="4">
        <v>2</v>
      </c>
      <c r="P386" s="6" t="str">
        <f t="shared" ref="P386:P449" si="121">IF(O386=1,"Nam",IF(O386=2,"Nữ",""))</f>
        <v>Nữ</v>
      </c>
      <c r="Q386" s="6" t="str">
        <f t="shared" ref="Q386:Q449" si="122">IF(O386=1,"Ông",IF(O386=2,"Bà",""))</f>
        <v>Bà</v>
      </c>
      <c r="R386" s="7" t="s">
        <v>50</v>
      </c>
      <c r="S386" s="6" t="s">
        <v>256</v>
      </c>
      <c r="T386" s="6" t="s">
        <v>257</v>
      </c>
      <c r="U386" s="6" t="s">
        <v>255</v>
      </c>
      <c r="V386" s="6" t="str">
        <f t="shared" si="112"/>
        <v>Hương Mai  -  Việt Yên  -  Bắc Giang</v>
      </c>
      <c r="W386" s="6" t="s">
        <v>51</v>
      </c>
      <c r="X386" s="6" t="s">
        <v>52</v>
      </c>
      <c r="Y386" s="4">
        <f t="shared" ref="Y386:Y449" si="123">DATEDIF(AA386,B386,"M")</f>
        <v>49</v>
      </c>
      <c r="Z386" s="7" t="str">
        <f t="shared" ref="Z386:Z449" si="124">LOOKUP(Y386,$AS$2:$AT$7,$AU$2:$AU$7)</f>
        <v>Từ 36 - 60 tháng</v>
      </c>
      <c r="AA386" s="5">
        <v>42067</v>
      </c>
      <c r="AB386" s="4">
        <v>0</v>
      </c>
      <c r="AC386" s="8">
        <f t="shared" ref="AC386:AC449" si="125">IF(AB386="60 ngày",AA386+59,IF(AB386="30 ngày",AA386+29,AA386))</f>
        <v>42067</v>
      </c>
      <c r="AD386" s="5" t="s">
        <v>53</v>
      </c>
      <c r="AE386" s="4">
        <v>4</v>
      </c>
      <c r="AF386" s="7" t="str">
        <f t="shared" ref="AF386:AF449" si="126">VLOOKUP(AE386,$AW$2:$AX$6,2,0)</f>
        <v>Không xác định</v>
      </c>
      <c r="AG386" s="5">
        <f t="shared" ref="AG386:AG449" si="127">IF(AE386=5,"",IF(AB386=0,AA386,AC386+1))</f>
        <v>42067</v>
      </c>
      <c r="AH386" s="5" t="str">
        <f t="shared" ref="AH386:AH449" si="128">IF(AE386=4,"",IF(AE386=1,EDATE(AG386,12)-1,IF(AE386=2,EDATE(AG386,24)-1,IF(AE386=3,EDATE(AG386,36)-1,""))))</f>
        <v/>
      </c>
      <c r="AI386" s="9"/>
      <c r="AJ386" s="7" t="str">
        <f t="shared" ref="AJ386:AJ449" si="129">IFERROR(VLOOKUP(AI386,$AW$2:$AX$6,2,0),"")</f>
        <v/>
      </c>
      <c r="AK386" s="5" t="str">
        <f t="shared" si="117"/>
        <v/>
      </c>
      <c r="AL386" s="5" t="str">
        <f t="shared" ref="AL386:AL449" si="130">IFERROR(IF(OR(AI386="",AI386=4),"",IF(AI386=1,EDATE(AK386,12)-1,IF(AI386=2,EDATE(AK386,24)-1,IF(AI386=3,EDATE(AK386,36)-1)))),"")</f>
        <v/>
      </c>
      <c r="AM386" s="5">
        <f t="shared" si="118"/>
        <v>42067</v>
      </c>
      <c r="AN386" s="7" t="str">
        <f t="shared" ref="AN386:AN449" si="131">IF(AM386&lt;&gt;"","Không xác định",IF(AJ386&lt;&gt;"",AJ386,IF(AF386&lt;&gt;"",AF386,"")))</f>
        <v>Không xác định</v>
      </c>
      <c r="AO386" s="5"/>
      <c r="AP386" s="7"/>
      <c r="AQ386" s="16"/>
    </row>
    <row r="387" spans="1:43" ht="14.5" x14ac:dyDescent="0.35">
      <c r="A387" s="12">
        <f>IF(E387="","",SUBTOTAL(3,$B$2:B387))</f>
        <v>386</v>
      </c>
      <c r="B387" s="5">
        <v>43585</v>
      </c>
      <c r="C387" s="4" t="s">
        <v>45</v>
      </c>
      <c r="D387" s="4">
        <v>1003</v>
      </c>
      <c r="E387" s="6" t="s">
        <v>60</v>
      </c>
      <c r="F387" s="6" t="s">
        <v>47</v>
      </c>
      <c r="G387" s="7" t="s">
        <v>61</v>
      </c>
      <c r="H387" s="6" t="s">
        <v>62</v>
      </c>
      <c r="I387" s="4">
        <v>14</v>
      </c>
      <c r="J387" s="4">
        <v>4</v>
      </c>
      <c r="K387" s="4">
        <v>1988</v>
      </c>
      <c r="L387" s="6">
        <f t="shared" si="119"/>
        <v>32247</v>
      </c>
      <c r="M387" s="4">
        <f t="shared" ref="M387:M450" si="132">DATEDIF(L387,B387+1,"y")</f>
        <v>31</v>
      </c>
      <c r="N387" s="6" t="str">
        <f t="shared" si="120"/>
        <v>30 - 45</v>
      </c>
      <c r="O387" s="4">
        <v>2</v>
      </c>
      <c r="P387" s="6" t="str">
        <f t="shared" si="121"/>
        <v>Nữ</v>
      </c>
      <c r="Q387" s="6" t="str">
        <f t="shared" si="122"/>
        <v>Bà</v>
      </c>
      <c r="R387" s="7" t="s">
        <v>63</v>
      </c>
      <c r="S387" s="6" t="s">
        <v>258</v>
      </c>
      <c r="T387" s="6" t="s">
        <v>254</v>
      </c>
      <c r="U387" s="6" t="s">
        <v>255</v>
      </c>
      <c r="V387" s="6" t="str">
        <f t="shared" ref="V387:V450" si="133">IF(AND(S387&lt;&gt;"",T387&lt;&gt;"",U387&lt;&gt;""),CONCATENATE(S387," - ",T387," - ",U387))</f>
        <v>Đông Lỗ  -  Hiệp Hòa  -  Bắc Giang</v>
      </c>
      <c r="W387" s="6" t="s">
        <v>64</v>
      </c>
      <c r="X387" s="6" t="s">
        <v>65</v>
      </c>
      <c r="Y387" s="4">
        <f t="shared" si="123"/>
        <v>48</v>
      </c>
      <c r="Z387" s="7" t="str">
        <f t="shared" si="124"/>
        <v>Từ 36 - 60 tháng</v>
      </c>
      <c r="AA387" s="5">
        <v>42101</v>
      </c>
      <c r="AB387" s="4" t="s">
        <v>66</v>
      </c>
      <c r="AC387" s="8">
        <f t="shared" si="125"/>
        <v>42160</v>
      </c>
      <c r="AD387" s="5" t="s">
        <v>53</v>
      </c>
      <c r="AE387" s="4">
        <v>1</v>
      </c>
      <c r="AF387" s="7" t="str">
        <f t="shared" si="126"/>
        <v>12 tháng</v>
      </c>
      <c r="AG387" s="5">
        <f t="shared" si="127"/>
        <v>42161</v>
      </c>
      <c r="AH387" s="5">
        <f t="shared" si="128"/>
        <v>42526</v>
      </c>
      <c r="AI387" s="9">
        <v>1</v>
      </c>
      <c r="AJ387" s="7" t="str">
        <f t="shared" si="129"/>
        <v>12 tháng</v>
      </c>
      <c r="AK387" s="5">
        <f t="shared" si="117"/>
        <v>42527</v>
      </c>
      <c r="AL387" s="5">
        <f t="shared" si="130"/>
        <v>42891</v>
      </c>
      <c r="AM387" s="5">
        <f t="shared" si="118"/>
        <v>42892</v>
      </c>
      <c r="AN387" s="7" t="str">
        <f t="shared" si="131"/>
        <v>Không xác định</v>
      </c>
      <c r="AO387" s="5"/>
      <c r="AP387" s="7"/>
      <c r="AQ387" s="16"/>
    </row>
    <row r="388" spans="1:43" ht="14.5" x14ac:dyDescent="0.35">
      <c r="A388" s="12">
        <f>IF(E388="","",SUBTOTAL(3,$B$2:B388))</f>
        <v>387</v>
      </c>
      <c r="B388" s="5">
        <v>43585</v>
      </c>
      <c r="C388" s="4" t="s">
        <v>45</v>
      </c>
      <c r="D388" s="4">
        <v>1004</v>
      </c>
      <c r="E388" s="6" t="s">
        <v>69</v>
      </c>
      <c r="F388" s="6" t="s">
        <v>47</v>
      </c>
      <c r="G388" s="7" t="s">
        <v>70</v>
      </c>
      <c r="H388" s="6" t="s">
        <v>71</v>
      </c>
      <c r="I388" s="4">
        <v>17</v>
      </c>
      <c r="J388" s="4">
        <v>10</v>
      </c>
      <c r="K388" s="4">
        <v>1995</v>
      </c>
      <c r="L388" s="6">
        <f t="shared" si="119"/>
        <v>34989</v>
      </c>
      <c r="M388" s="4">
        <f t="shared" si="132"/>
        <v>23</v>
      </c>
      <c r="N388" s="6" t="str">
        <f t="shared" si="120"/>
        <v>&lt;30</v>
      </c>
      <c r="O388" s="4">
        <v>1</v>
      </c>
      <c r="P388" s="6" t="str">
        <f t="shared" si="121"/>
        <v>Nam</v>
      </c>
      <c r="Q388" s="6" t="str">
        <f t="shared" si="122"/>
        <v>Ông</v>
      </c>
      <c r="R388" s="7" t="s">
        <v>72</v>
      </c>
      <c r="S388" s="6" t="s">
        <v>259</v>
      </c>
      <c r="T388" s="6" t="s">
        <v>260</v>
      </c>
      <c r="U388" s="6" t="s">
        <v>255</v>
      </c>
      <c r="V388" s="6" t="str">
        <f t="shared" si="133"/>
        <v>Tuấn Đạo  -  Sơn Động  -  Bắc Giang</v>
      </c>
      <c r="W388" s="6" t="s">
        <v>51</v>
      </c>
      <c r="X388" s="6" t="s">
        <v>65</v>
      </c>
      <c r="Y388" s="4">
        <f t="shared" si="123"/>
        <v>48</v>
      </c>
      <c r="Z388" s="7" t="str">
        <f t="shared" si="124"/>
        <v>Từ 36 - 60 tháng</v>
      </c>
      <c r="AA388" s="5">
        <v>42104</v>
      </c>
      <c r="AB388" s="4" t="s">
        <v>66</v>
      </c>
      <c r="AC388" s="8">
        <f t="shared" si="125"/>
        <v>42163</v>
      </c>
      <c r="AD388" s="5" t="s">
        <v>53</v>
      </c>
      <c r="AE388" s="4">
        <v>4</v>
      </c>
      <c r="AF388" s="7" t="str">
        <f t="shared" si="126"/>
        <v>Không xác định</v>
      </c>
      <c r="AG388" s="5">
        <f t="shared" si="127"/>
        <v>42164</v>
      </c>
      <c r="AH388" s="5" t="str">
        <f t="shared" si="128"/>
        <v/>
      </c>
      <c r="AI388" s="9" t="str">
        <f>IF(AE388=4,"","Điền")</f>
        <v/>
      </c>
      <c r="AJ388" s="7" t="str">
        <f t="shared" si="129"/>
        <v/>
      </c>
      <c r="AK388" s="5" t="str">
        <f t="shared" si="117"/>
        <v/>
      </c>
      <c r="AL388" s="5" t="str">
        <f t="shared" si="130"/>
        <v/>
      </c>
      <c r="AM388" s="5">
        <f t="shared" si="118"/>
        <v>42164</v>
      </c>
      <c r="AN388" s="7" t="str">
        <f t="shared" si="131"/>
        <v>Không xác định</v>
      </c>
      <c r="AO388" s="5"/>
      <c r="AP388" s="7"/>
      <c r="AQ388" s="16"/>
    </row>
    <row r="389" spans="1:43" ht="14.5" x14ac:dyDescent="0.35">
      <c r="A389" s="12">
        <f>IF(E389="","",SUBTOTAL(3,$B$2:B389))</f>
        <v>388</v>
      </c>
      <c r="B389" s="5">
        <v>43585</v>
      </c>
      <c r="C389" s="4" t="s">
        <v>45</v>
      </c>
      <c r="D389" s="4">
        <v>1005</v>
      </c>
      <c r="E389" s="6" t="s">
        <v>75</v>
      </c>
      <c r="F389" s="6" t="s">
        <v>47</v>
      </c>
      <c r="G389" s="7" t="s">
        <v>76</v>
      </c>
      <c r="H389" s="6" t="s">
        <v>77</v>
      </c>
      <c r="I389" s="4">
        <v>15</v>
      </c>
      <c r="J389" s="4">
        <v>2</v>
      </c>
      <c r="K389" s="4">
        <v>1994</v>
      </c>
      <c r="L389" s="6">
        <f t="shared" si="119"/>
        <v>34380</v>
      </c>
      <c r="M389" s="4">
        <f t="shared" si="132"/>
        <v>25</v>
      </c>
      <c r="N389" s="6" t="str">
        <f t="shared" si="120"/>
        <v>&lt;30</v>
      </c>
      <c r="O389" s="4">
        <v>1</v>
      </c>
      <c r="P389" s="6" t="str">
        <f t="shared" si="121"/>
        <v>Nam</v>
      </c>
      <c r="Q389" s="6" t="str">
        <f t="shared" si="122"/>
        <v>Ông</v>
      </c>
      <c r="R389" s="7" t="s">
        <v>63</v>
      </c>
      <c r="S389" s="6" t="s">
        <v>261</v>
      </c>
      <c r="T389" s="6" t="s">
        <v>262</v>
      </c>
      <c r="U389" s="6" t="s">
        <v>263</v>
      </c>
      <c r="V389" s="6" t="str">
        <f t="shared" si="133"/>
        <v>Minh Hương  -  Hàm Yên  -  Tuyên Quang</v>
      </c>
      <c r="W389" s="6" t="s">
        <v>78</v>
      </c>
      <c r="X389" s="6" t="s">
        <v>65</v>
      </c>
      <c r="Y389" s="4">
        <f t="shared" si="123"/>
        <v>47</v>
      </c>
      <c r="Z389" s="7" t="str">
        <f t="shared" si="124"/>
        <v>Từ 36 - 60 tháng</v>
      </c>
      <c r="AA389" s="5">
        <v>42136</v>
      </c>
      <c r="AB389" s="4" t="s">
        <v>66</v>
      </c>
      <c r="AC389" s="8">
        <f t="shared" si="125"/>
        <v>42195</v>
      </c>
      <c r="AD389" s="5" t="s">
        <v>53</v>
      </c>
      <c r="AE389" s="4">
        <v>2</v>
      </c>
      <c r="AF389" s="7" t="str">
        <f t="shared" si="126"/>
        <v>24 tháng</v>
      </c>
      <c r="AG389" s="5">
        <f t="shared" si="127"/>
        <v>42196</v>
      </c>
      <c r="AH389" s="5">
        <f t="shared" si="128"/>
        <v>42926</v>
      </c>
      <c r="AI389" s="9">
        <v>2</v>
      </c>
      <c r="AJ389" s="7" t="str">
        <f t="shared" si="129"/>
        <v>24 tháng</v>
      </c>
      <c r="AK389" s="5">
        <f t="shared" si="117"/>
        <v>42927</v>
      </c>
      <c r="AL389" s="5">
        <f t="shared" si="130"/>
        <v>43656</v>
      </c>
      <c r="AM389" s="5" t="str">
        <f t="shared" si="118"/>
        <v/>
      </c>
      <c r="AN389" s="7" t="str">
        <f t="shared" si="131"/>
        <v>24 tháng</v>
      </c>
      <c r="AO389" s="5"/>
      <c r="AP389" s="7"/>
      <c r="AQ389" s="16"/>
    </row>
    <row r="390" spans="1:43" ht="14.5" x14ac:dyDescent="0.35">
      <c r="A390" s="12">
        <f>IF(E390="","",SUBTOTAL(3,$B$2:B390))</f>
        <v>389</v>
      </c>
      <c r="B390" s="5">
        <v>43585</v>
      </c>
      <c r="C390" s="4" t="s">
        <v>45</v>
      </c>
      <c r="D390" s="4">
        <v>1006</v>
      </c>
      <c r="E390" s="6" t="s">
        <v>81</v>
      </c>
      <c r="F390" s="6" t="s">
        <v>82</v>
      </c>
      <c r="G390" s="7" t="s">
        <v>61</v>
      </c>
      <c r="H390" s="6" t="s">
        <v>83</v>
      </c>
      <c r="I390" s="4">
        <v>10</v>
      </c>
      <c r="J390" s="4">
        <v>1</v>
      </c>
      <c r="K390" s="4">
        <v>1988</v>
      </c>
      <c r="L390" s="6">
        <f t="shared" si="119"/>
        <v>32152</v>
      </c>
      <c r="M390" s="4">
        <f t="shared" si="132"/>
        <v>31</v>
      </c>
      <c r="N390" s="6" t="str">
        <f t="shared" si="120"/>
        <v>30 - 45</v>
      </c>
      <c r="O390" s="4">
        <v>2</v>
      </c>
      <c r="P390" s="6" t="str">
        <f t="shared" si="121"/>
        <v>Nữ</v>
      </c>
      <c r="Q390" s="6" t="str">
        <f t="shared" si="122"/>
        <v>Bà</v>
      </c>
      <c r="R390" s="7" t="s">
        <v>50</v>
      </c>
      <c r="S390" s="6" t="s">
        <v>264</v>
      </c>
      <c r="T390" s="6" t="s">
        <v>265</v>
      </c>
      <c r="U390" s="6" t="s">
        <v>266</v>
      </c>
      <c r="V390" s="6" t="str">
        <f t="shared" si="133"/>
        <v>Xuân Thu  -  Sóc Sơn  -  Hà Nội</v>
      </c>
      <c r="W390" s="6" t="s">
        <v>84</v>
      </c>
      <c r="X390" s="6" t="s">
        <v>52</v>
      </c>
      <c r="Y390" s="4">
        <f t="shared" si="123"/>
        <v>47</v>
      </c>
      <c r="Z390" s="7" t="str">
        <f t="shared" si="124"/>
        <v>Từ 36 - 60 tháng</v>
      </c>
      <c r="AA390" s="5">
        <v>42150</v>
      </c>
      <c r="AB390" s="4" t="s">
        <v>66</v>
      </c>
      <c r="AC390" s="8">
        <f t="shared" si="125"/>
        <v>42209</v>
      </c>
      <c r="AD390" s="5" t="s">
        <v>53</v>
      </c>
      <c r="AE390" s="4">
        <v>1</v>
      </c>
      <c r="AF390" s="7" t="str">
        <f t="shared" si="126"/>
        <v>12 tháng</v>
      </c>
      <c r="AG390" s="5">
        <f t="shared" si="127"/>
        <v>42210</v>
      </c>
      <c r="AH390" s="5">
        <f t="shared" si="128"/>
        <v>42575</v>
      </c>
      <c r="AI390" s="9">
        <v>1</v>
      </c>
      <c r="AJ390" s="7" t="str">
        <f t="shared" si="129"/>
        <v>12 tháng</v>
      </c>
      <c r="AK390" s="5">
        <f t="shared" si="117"/>
        <v>42576</v>
      </c>
      <c r="AL390" s="5">
        <f t="shared" si="130"/>
        <v>42940</v>
      </c>
      <c r="AM390" s="5">
        <f t="shared" si="118"/>
        <v>42941</v>
      </c>
      <c r="AN390" s="7" t="str">
        <f t="shared" si="131"/>
        <v>Không xác định</v>
      </c>
      <c r="AO390" s="5"/>
      <c r="AP390" s="7"/>
      <c r="AQ390" s="16"/>
    </row>
    <row r="391" spans="1:43" ht="14.5" x14ac:dyDescent="0.35">
      <c r="A391" s="12">
        <f>IF(E391="","",SUBTOTAL(3,$B$2:B391))</f>
        <v>390</v>
      </c>
      <c r="B391" s="5">
        <v>43585</v>
      </c>
      <c r="C391" s="4" t="s">
        <v>45</v>
      </c>
      <c r="D391" s="4">
        <v>1009</v>
      </c>
      <c r="E391" s="6" t="s">
        <v>86</v>
      </c>
      <c r="F391" s="6" t="s">
        <v>47</v>
      </c>
      <c r="G391" s="7" t="s">
        <v>87</v>
      </c>
      <c r="H391" s="6" t="s">
        <v>87</v>
      </c>
      <c r="I391" s="4">
        <v>20</v>
      </c>
      <c r="J391" s="4">
        <v>2</v>
      </c>
      <c r="K391" s="4">
        <v>1992</v>
      </c>
      <c r="L391" s="6">
        <f t="shared" si="119"/>
        <v>33654</v>
      </c>
      <c r="M391" s="4">
        <f t="shared" si="132"/>
        <v>27</v>
      </c>
      <c r="N391" s="6" t="str">
        <f t="shared" si="120"/>
        <v>&lt;30</v>
      </c>
      <c r="O391" s="4">
        <v>1</v>
      </c>
      <c r="P391" s="6" t="str">
        <f t="shared" si="121"/>
        <v>Nam</v>
      </c>
      <c r="Q391" s="6" t="str">
        <f t="shared" si="122"/>
        <v>Ông</v>
      </c>
      <c r="R391" s="7" t="s">
        <v>50</v>
      </c>
      <c r="S391" s="6" t="s">
        <v>267</v>
      </c>
      <c r="T391" s="6" t="s">
        <v>268</v>
      </c>
      <c r="U391" s="6" t="s">
        <v>269</v>
      </c>
      <c r="V391" s="6" t="str">
        <f t="shared" si="133"/>
        <v>Minh Đạo  -  Tiên Du  -  Bắc Ninh</v>
      </c>
      <c r="W391" s="6" t="s">
        <v>51</v>
      </c>
      <c r="X391" s="6" t="s">
        <v>65</v>
      </c>
      <c r="Y391" s="4">
        <f t="shared" si="123"/>
        <v>46</v>
      </c>
      <c r="Z391" s="7" t="str">
        <f t="shared" si="124"/>
        <v>Từ 36 - 60 tháng</v>
      </c>
      <c r="AA391" s="5">
        <v>42180</v>
      </c>
      <c r="AB391" s="4" t="s">
        <v>66</v>
      </c>
      <c r="AC391" s="8">
        <f t="shared" si="125"/>
        <v>42239</v>
      </c>
      <c r="AD391" s="5" t="s">
        <v>53</v>
      </c>
      <c r="AE391" s="4">
        <v>1</v>
      </c>
      <c r="AF391" s="7" t="str">
        <f t="shared" si="126"/>
        <v>12 tháng</v>
      </c>
      <c r="AG391" s="5">
        <f t="shared" si="127"/>
        <v>42240</v>
      </c>
      <c r="AH391" s="5">
        <f t="shared" si="128"/>
        <v>42605</v>
      </c>
      <c r="AI391" s="9">
        <v>1</v>
      </c>
      <c r="AJ391" s="7" t="str">
        <f t="shared" si="129"/>
        <v>12 tháng</v>
      </c>
      <c r="AK391" s="5">
        <f t="shared" si="117"/>
        <v>42606</v>
      </c>
      <c r="AL391" s="5">
        <f t="shared" si="130"/>
        <v>42970</v>
      </c>
      <c r="AM391" s="5">
        <f t="shared" si="118"/>
        <v>42971</v>
      </c>
      <c r="AN391" s="7" t="str">
        <f t="shared" si="131"/>
        <v>Không xác định</v>
      </c>
      <c r="AO391" s="5"/>
      <c r="AP391" s="7"/>
      <c r="AQ391" s="16"/>
    </row>
    <row r="392" spans="1:43" ht="14.5" x14ac:dyDescent="0.35">
      <c r="A392" s="12">
        <f>IF(E392="","",SUBTOTAL(3,$B$2:B392))</f>
        <v>391</v>
      </c>
      <c r="B392" s="5">
        <v>43585</v>
      </c>
      <c r="C392" s="4" t="s">
        <v>45</v>
      </c>
      <c r="D392" s="4">
        <v>1011</v>
      </c>
      <c r="E392" s="6" t="s">
        <v>88</v>
      </c>
      <c r="F392" s="6" t="s">
        <v>47</v>
      </c>
      <c r="G392" s="7" t="s">
        <v>70</v>
      </c>
      <c r="H392" s="6" t="s">
        <v>89</v>
      </c>
      <c r="I392" s="4">
        <v>16</v>
      </c>
      <c r="J392" s="4">
        <v>10</v>
      </c>
      <c r="K392" s="4">
        <v>1993</v>
      </c>
      <c r="L392" s="6">
        <f t="shared" si="119"/>
        <v>34258</v>
      </c>
      <c r="M392" s="4">
        <f t="shared" si="132"/>
        <v>25</v>
      </c>
      <c r="N392" s="6" t="str">
        <f t="shared" si="120"/>
        <v>&lt;30</v>
      </c>
      <c r="O392" s="4">
        <v>1</v>
      </c>
      <c r="P392" s="6" t="str">
        <f t="shared" si="121"/>
        <v>Nam</v>
      </c>
      <c r="Q392" s="6" t="str">
        <f t="shared" si="122"/>
        <v>Ông</v>
      </c>
      <c r="R392" s="7" t="s">
        <v>63</v>
      </c>
      <c r="S392" s="6" t="s">
        <v>270</v>
      </c>
      <c r="T392" s="6" t="s">
        <v>268</v>
      </c>
      <c r="U392" s="6" t="s">
        <v>269</v>
      </c>
      <c r="V392" s="6" t="str">
        <f t="shared" si="133"/>
        <v>Đại Đồng  -  Tiên Du  -  Bắc Ninh</v>
      </c>
      <c r="W392" s="6" t="s">
        <v>51</v>
      </c>
      <c r="X392" s="6" t="s">
        <v>52</v>
      </c>
      <c r="Y392" s="4">
        <f t="shared" si="123"/>
        <v>45</v>
      </c>
      <c r="Z392" s="7" t="str">
        <f t="shared" si="124"/>
        <v>Từ 36 - 60 tháng</v>
      </c>
      <c r="AA392" s="5">
        <v>42195</v>
      </c>
      <c r="AB392" s="4" t="s">
        <v>66</v>
      </c>
      <c r="AC392" s="8">
        <f t="shared" si="125"/>
        <v>42254</v>
      </c>
      <c r="AD392" s="5" t="s">
        <v>53</v>
      </c>
      <c r="AE392" s="4">
        <v>1</v>
      </c>
      <c r="AF392" s="7" t="str">
        <f t="shared" si="126"/>
        <v>12 tháng</v>
      </c>
      <c r="AG392" s="5">
        <f t="shared" si="127"/>
        <v>42255</v>
      </c>
      <c r="AH392" s="5">
        <f t="shared" si="128"/>
        <v>42620</v>
      </c>
      <c r="AI392" s="9">
        <v>2</v>
      </c>
      <c r="AJ392" s="7" t="str">
        <f t="shared" si="129"/>
        <v>24 tháng</v>
      </c>
      <c r="AK392" s="5">
        <f t="shared" si="117"/>
        <v>42621</v>
      </c>
      <c r="AL392" s="5">
        <f t="shared" si="130"/>
        <v>43350</v>
      </c>
      <c r="AM392" s="5">
        <f t="shared" si="118"/>
        <v>43351</v>
      </c>
      <c r="AN392" s="7" t="str">
        <f t="shared" si="131"/>
        <v>Không xác định</v>
      </c>
      <c r="AO392" s="5"/>
      <c r="AP392" s="7"/>
      <c r="AQ392" s="16"/>
    </row>
    <row r="393" spans="1:43" ht="14.5" x14ac:dyDescent="0.35">
      <c r="A393" s="12">
        <f>IF(E393="","",SUBTOTAL(3,$B$2:B393))</f>
        <v>392</v>
      </c>
      <c r="B393" s="5">
        <v>43585</v>
      </c>
      <c r="C393" s="4" t="s">
        <v>45</v>
      </c>
      <c r="D393" s="4">
        <v>1012</v>
      </c>
      <c r="E393" s="6" t="s">
        <v>90</v>
      </c>
      <c r="F393" s="6" t="s">
        <v>47</v>
      </c>
      <c r="G393" s="7" t="s">
        <v>48</v>
      </c>
      <c r="H393" s="6" t="s">
        <v>91</v>
      </c>
      <c r="I393" s="4">
        <v>7</v>
      </c>
      <c r="J393" s="4">
        <v>1</v>
      </c>
      <c r="K393" s="4">
        <v>1990</v>
      </c>
      <c r="L393" s="6">
        <f t="shared" si="119"/>
        <v>32880</v>
      </c>
      <c r="M393" s="4">
        <f t="shared" si="132"/>
        <v>29</v>
      </c>
      <c r="N393" s="6" t="str">
        <f t="shared" si="120"/>
        <v>&lt;30</v>
      </c>
      <c r="O393" s="4">
        <v>1</v>
      </c>
      <c r="P393" s="6" t="str">
        <f t="shared" si="121"/>
        <v>Nam</v>
      </c>
      <c r="Q393" s="6" t="str">
        <f t="shared" si="122"/>
        <v>Ông</v>
      </c>
      <c r="R393" s="7" t="s">
        <v>50</v>
      </c>
      <c r="S393" s="6" t="s">
        <v>271</v>
      </c>
      <c r="T393" s="6" t="s">
        <v>272</v>
      </c>
      <c r="U393" s="6" t="s">
        <v>269</v>
      </c>
      <c r="V393" s="6" t="str">
        <f t="shared" si="133"/>
        <v>Đông Ngàn  -  Từ Sơn  -  Bắc Ninh</v>
      </c>
      <c r="W393" s="6" t="s">
        <v>51</v>
      </c>
      <c r="X393" s="6" t="s">
        <v>65</v>
      </c>
      <c r="Y393" s="4">
        <f t="shared" si="123"/>
        <v>44</v>
      </c>
      <c r="Z393" s="7" t="str">
        <f t="shared" si="124"/>
        <v>Từ 36 - 60 tháng</v>
      </c>
      <c r="AA393" s="5">
        <v>42233</v>
      </c>
      <c r="AB393" s="4" t="s">
        <v>66</v>
      </c>
      <c r="AC393" s="8">
        <f t="shared" si="125"/>
        <v>42292</v>
      </c>
      <c r="AD393" s="5" t="s">
        <v>53</v>
      </c>
      <c r="AE393" s="4">
        <v>1</v>
      </c>
      <c r="AF393" s="7" t="str">
        <f t="shared" si="126"/>
        <v>12 tháng</v>
      </c>
      <c r="AG393" s="5">
        <f t="shared" si="127"/>
        <v>42293</v>
      </c>
      <c r="AH393" s="5">
        <f t="shared" si="128"/>
        <v>42658</v>
      </c>
      <c r="AI393" s="9">
        <v>2</v>
      </c>
      <c r="AJ393" s="7" t="str">
        <f t="shared" si="129"/>
        <v>24 tháng</v>
      </c>
      <c r="AK393" s="5">
        <f t="shared" si="117"/>
        <v>42659</v>
      </c>
      <c r="AL393" s="5">
        <f t="shared" si="130"/>
        <v>43388</v>
      </c>
      <c r="AM393" s="5">
        <f t="shared" si="118"/>
        <v>43389</v>
      </c>
      <c r="AN393" s="7" t="str">
        <f t="shared" si="131"/>
        <v>Không xác định</v>
      </c>
      <c r="AO393" s="5">
        <v>43568</v>
      </c>
      <c r="AP393" s="7" t="s">
        <v>226</v>
      </c>
      <c r="AQ393" s="16"/>
    </row>
    <row r="394" spans="1:43" ht="14.5" x14ac:dyDescent="0.35">
      <c r="A394" s="12">
        <f>IF(E394="","",SUBTOTAL(3,$B$2:B394))</f>
        <v>393</v>
      </c>
      <c r="B394" s="5">
        <v>43585</v>
      </c>
      <c r="C394" s="4" t="s">
        <v>45</v>
      </c>
      <c r="D394" s="4">
        <v>1013</v>
      </c>
      <c r="E394" s="6" t="s">
        <v>92</v>
      </c>
      <c r="F394" s="6" t="s">
        <v>47</v>
      </c>
      <c r="G394" s="7" t="s">
        <v>93</v>
      </c>
      <c r="H394" s="6" t="s">
        <v>94</v>
      </c>
      <c r="I394" s="4">
        <v>26</v>
      </c>
      <c r="J394" s="4">
        <v>1</v>
      </c>
      <c r="K394" s="4">
        <v>1988</v>
      </c>
      <c r="L394" s="6">
        <f t="shared" si="119"/>
        <v>32168</v>
      </c>
      <c r="M394" s="4">
        <f t="shared" si="132"/>
        <v>31</v>
      </c>
      <c r="N394" s="6" t="str">
        <f t="shared" si="120"/>
        <v>30 - 45</v>
      </c>
      <c r="O394" s="4">
        <v>1</v>
      </c>
      <c r="P394" s="6" t="str">
        <f t="shared" si="121"/>
        <v>Nam</v>
      </c>
      <c r="Q394" s="6" t="str">
        <f t="shared" si="122"/>
        <v>Ông</v>
      </c>
      <c r="R394" s="7" t="s">
        <v>72</v>
      </c>
      <c r="S394" s="6" t="s">
        <v>273</v>
      </c>
      <c r="T394" s="6" t="s">
        <v>274</v>
      </c>
      <c r="U394" s="6" t="s">
        <v>266</v>
      </c>
      <c r="V394" s="6" t="str">
        <f t="shared" si="133"/>
        <v>Liên Hà  -  Đông Anh  -  Hà Nội</v>
      </c>
      <c r="W394" s="6" t="s">
        <v>51</v>
      </c>
      <c r="X394" s="6" t="s">
        <v>65</v>
      </c>
      <c r="Y394" s="4">
        <f t="shared" si="123"/>
        <v>44</v>
      </c>
      <c r="Z394" s="7" t="str">
        <f t="shared" si="124"/>
        <v>Từ 36 - 60 tháng</v>
      </c>
      <c r="AA394" s="5">
        <v>42241</v>
      </c>
      <c r="AB394" s="4" t="s">
        <v>66</v>
      </c>
      <c r="AC394" s="8">
        <f t="shared" si="125"/>
        <v>42300</v>
      </c>
      <c r="AD394" s="5" t="s">
        <v>53</v>
      </c>
      <c r="AE394" s="4">
        <v>2</v>
      </c>
      <c r="AF394" s="7" t="str">
        <f t="shared" si="126"/>
        <v>24 tháng</v>
      </c>
      <c r="AG394" s="5">
        <f t="shared" si="127"/>
        <v>42301</v>
      </c>
      <c r="AH394" s="5">
        <f t="shared" si="128"/>
        <v>43031</v>
      </c>
      <c r="AI394" s="9">
        <v>1</v>
      </c>
      <c r="AJ394" s="7" t="str">
        <f t="shared" si="129"/>
        <v>12 tháng</v>
      </c>
      <c r="AK394" s="5">
        <f t="shared" si="117"/>
        <v>43032</v>
      </c>
      <c r="AL394" s="5">
        <f t="shared" si="130"/>
        <v>43396</v>
      </c>
      <c r="AM394" s="5">
        <f t="shared" si="118"/>
        <v>43397</v>
      </c>
      <c r="AN394" s="7" t="str">
        <f t="shared" si="131"/>
        <v>Không xác định</v>
      </c>
      <c r="AO394" s="5"/>
      <c r="AP394" s="7"/>
      <c r="AQ394" s="16"/>
    </row>
    <row r="395" spans="1:43" ht="14.5" x14ac:dyDescent="0.35">
      <c r="A395" s="12">
        <f>IF(E395="","",SUBTOTAL(3,$B$2:B395))</f>
        <v>394</v>
      </c>
      <c r="B395" s="5">
        <v>43585</v>
      </c>
      <c r="C395" s="4" t="s">
        <v>45</v>
      </c>
      <c r="D395" s="4">
        <v>1014</v>
      </c>
      <c r="E395" s="6" t="s">
        <v>95</v>
      </c>
      <c r="F395" s="6" t="s">
        <v>96</v>
      </c>
      <c r="G395" s="7" t="s">
        <v>61</v>
      </c>
      <c r="H395" s="6" t="s">
        <v>62</v>
      </c>
      <c r="I395" s="4">
        <v>20</v>
      </c>
      <c r="J395" s="4">
        <v>2</v>
      </c>
      <c r="K395" s="4">
        <v>1992</v>
      </c>
      <c r="L395" s="6">
        <f t="shared" si="119"/>
        <v>33654</v>
      </c>
      <c r="M395" s="4">
        <f t="shared" si="132"/>
        <v>27</v>
      </c>
      <c r="N395" s="6" t="str">
        <f t="shared" si="120"/>
        <v>&lt;30</v>
      </c>
      <c r="O395" s="4">
        <v>1</v>
      </c>
      <c r="P395" s="6" t="str">
        <f t="shared" si="121"/>
        <v>Nam</v>
      </c>
      <c r="Q395" s="6" t="str">
        <f t="shared" si="122"/>
        <v>Ông</v>
      </c>
      <c r="R395" s="7" t="s">
        <v>50</v>
      </c>
      <c r="S395" s="6" t="s">
        <v>275</v>
      </c>
      <c r="T395" s="6" t="s">
        <v>276</v>
      </c>
      <c r="U395" s="6" t="s">
        <v>255</v>
      </c>
      <c r="V395" s="6" t="str">
        <f t="shared" si="133"/>
        <v>Thanh Lâm  -  Lục Nam  -  Bắc Giang</v>
      </c>
      <c r="W395" s="6" t="s">
        <v>51</v>
      </c>
      <c r="X395" s="6" t="s">
        <v>65</v>
      </c>
      <c r="Y395" s="4">
        <f t="shared" si="123"/>
        <v>44</v>
      </c>
      <c r="Z395" s="7" t="str">
        <f t="shared" si="124"/>
        <v>Từ 36 - 60 tháng</v>
      </c>
      <c r="AA395" s="5">
        <v>42246</v>
      </c>
      <c r="AB395" s="4" t="s">
        <v>66</v>
      </c>
      <c r="AC395" s="8">
        <f t="shared" si="125"/>
        <v>42305</v>
      </c>
      <c r="AD395" s="5" t="s">
        <v>53</v>
      </c>
      <c r="AE395" s="4">
        <v>1</v>
      </c>
      <c r="AF395" s="7" t="str">
        <f t="shared" si="126"/>
        <v>12 tháng</v>
      </c>
      <c r="AG395" s="5">
        <f t="shared" si="127"/>
        <v>42306</v>
      </c>
      <c r="AH395" s="5">
        <f t="shared" si="128"/>
        <v>42671</v>
      </c>
      <c r="AI395" s="9">
        <v>1</v>
      </c>
      <c r="AJ395" s="7" t="str">
        <f t="shared" si="129"/>
        <v>12 tháng</v>
      </c>
      <c r="AK395" s="5">
        <f t="shared" si="117"/>
        <v>42672</v>
      </c>
      <c r="AL395" s="5">
        <f t="shared" si="130"/>
        <v>43036</v>
      </c>
      <c r="AM395" s="5">
        <f t="shared" si="118"/>
        <v>43037</v>
      </c>
      <c r="AN395" s="7" t="str">
        <f t="shared" si="131"/>
        <v>Không xác định</v>
      </c>
      <c r="AO395" s="5"/>
      <c r="AP395" s="7"/>
      <c r="AQ395" s="16"/>
    </row>
    <row r="396" spans="1:43" ht="14.5" x14ac:dyDescent="0.35">
      <c r="A396" s="12">
        <f>IF(E396="","",SUBTOTAL(3,$B$2:B396))</f>
        <v>395</v>
      </c>
      <c r="B396" s="5">
        <v>43585</v>
      </c>
      <c r="C396" s="4" t="s">
        <v>45</v>
      </c>
      <c r="D396" s="4">
        <v>1016</v>
      </c>
      <c r="E396" s="6" t="s">
        <v>97</v>
      </c>
      <c r="F396" s="6" t="s">
        <v>82</v>
      </c>
      <c r="G396" s="7" t="s">
        <v>98</v>
      </c>
      <c r="H396" s="6" t="s">
        <v>99</v>
      </c>
      <c r="I396" s="4">
        <v>4</v>
      </c>
      <c r="J396" s="4">
        <v>7</v>
      </c>
      <c r="K396" s="4">
        <v>1982</v>
      </c>
      <c r="L396" s="6">
        <f t="shared" si="119"/>
        <v>30136</v>
      </c>
      <c r="M396" s="4">
        <f t="shared" si="132"/>
        <v>36</v>
      </c>
      <c r="N396" s="6" t="str">
        <f t="shared" si="120"/>
        <v>30 - 45</v>
      </c>
      <c r="O396" s="4">
        <v>2</v>
      </c>
      <c r="P396" s="6" t="str">
        <f t="shared" si="121"/>
        <v>Nữ</v>
      </c>
      <c r="Q396" s="6" t="str">
        <f t="shared" si="122"/>
        <v>Bà</v>
      </c>
      <c r="R396" s="7" t="s">
        <v>72</v>
      </c>
      <c r="S396" s="6" t="s">
        <v>277</v>
      </c>
      <c r="T396" s="6" t="s">
        <v>276</v>
      </c>
      <c r="U396" s="6" t="s">
        <v>255</v>
      </c>
      <c r="V396" s="6" t="str">
        <f t="shared" si="133"/>
        <v>Bảo Sơn  -  Lục Nam  -  Bắc Giang</v>
      </c>
      <c r="W396" s="6" t="s">
        <v>51</v>
      </c>
      <c r="X396" s="6" t="s">
        <v>100</v>
      </c>
      <c r="Y396" s="4">
        <f t="shared" si="123"/>
        <v>43</v>
      </c>
      <c r="Z396" s="7" t="str">
        <f t="shared" si="124"/>
        <v>Từ 36 - 60 tháng</v>
      </c>
      <c r="AA396" s="5">
        <v>42264</v>
      </c>
      <c r="AB396" s="4" t="s">
        <v>66</v>
      </c>
      <c r="AC396" s="8">
        <f t="shared" si="125"/>
        <v>42323</v>
      </c>
      <c r="AD396" s="5" t="s">
        <v>53</v>
      </c>
      <c r="AE396" s="4">
        <v>1</v>
      </c>
      <c r="AF396" s="7" t="str">
        <f t="shared" si="126"/>
        <v>12 tháng</v>
      </c>
      <c r="AG396" s="5">
        <f t="shared" si="127"/>
        <v>42324</v>
      </c>
      <c r="AH396" s="5">
        <f t="shared" si="128"/>
        <v>42689</v>
      </c>
      <c r="AI396" s="9">
        <v>1</v>
      </c>
      <c r="AJ396" s="7" t="str">
        <f t="shared" si="129"/>
        <v>12 tháng</v>
      </c>
      <c r="AK396" s="5">
        <f t="shared" si="117"/>
        <v>42690</v>
      </c>
      <c r="AL396" s="5">
        <f t="shared" si="130"/>
        <v>43054</v>
      </c>
      <c r="AM396" s="5">
        <f t="shared" si="118"/>
        <v>43055</v>
      </c>
      <c r="AN396" s="7" t="str">
        <f t="shared" si="131"/>
        <v>Không xác định</v>
      </c>
      <c r="AO396" s="5"/>
      <c r="AP396" s="7"/>
      <c r="AQ396" s="16"/>
    </row>
    <row r="397" spans="1:43" ht="14.5" x14ac:dyDescent="0.35">
      <c r="A397" s="12">
        <f>IF(E397="","",SUBTOTAL(3,$B$2:B397))</f>
        <v>396</v>
      </c>
      <c r="B397" s="5">
        <v>43585</v>
      </c>
      <c r="C397" s="4" t="s">
        <v>45</v>
      </c>
      <c r="D397" s="4">
        <v>1017</v>
      </c>
      <c r="E397" s="6" t="s">
        <v>101</v>
      </c>
      <c r="F397" s="6" t="s">
        <v>102</v>
      </c>
      <c r="G397" s="7" t="s">
        <v>61</v>
      </c>
      <c r="H397" s="6" t="s">
        <v>83</v>
      </c>
      <c r="I397" s="4">
        <v>28</v>
      </c>
      <c r="J397" s="4">
        <v>10</v>
      </c>
      <c r="K397" s="4">
        <v>1996</v>
      </c>
      <c r="L397" s="6">
        <f t="shared" si="119"/>
        <v>35366</v>
      </c>
      <c r="M397" s="4">
        <f t="shared" si="132"/>
        <v>22</v>
      </c>
      <c r="N397" s="6" t="str">
        <f t="shared" si="120"/>
        <v>&lt;30</v>
      </c>
      <c r="O397" s="4">
        <v>1</v>
      </c>
      <c r="P397" s="6" t="str">
        <f t="shared" si="121"/>
        <v>Nam</v>
      </c>
      <c r="Q397" s="6" t="str">
        <f t="shared" si="122"/>
        <v>Ông</v>
      </c>
      <c r="R397" s="7" t="s">
        <v>50</v>
      </c>
      <c r="S397" s="6" t="s">
        <v>278</v>
      </c>
      <c r="T397" s="6" t="s">
        <v>279</v>
      </c>
      <c r="U397" s="6" t="s">
        <v>280</v>
      </c>
      <c r="V397" s="6" t="str">
        <f t="shared" si="133"/>
        <v>Hữu Khánh  -  Lộc Bình  -  Lạng Sơn</v>
      </c>
      <c r="W397" s="6" t="s">
        <v>51</v>
      </c>
      <c r="X397" s="6" t="s">
        <v>65</v>
      </c>
      <c r="Y397" s="4">
        <f t="shared" si="123"/>
        <v>42</v>
      </c>
      <c r="Z397" s="7" t="str">
        <f t="shared" si="124"/>
        <v>Từ 36 - 60 tháng</v>
      </c>
      <c r="AA397" s="5">
        <v>42287</v>
      </c>
      <c r="AB397" s="4" t="s">
        <v>66</v>
      </c>
      <c r="AC397" s="8">
        <f t="shared" si="125"/>
        <v>42346</v>
      </c>
      <c r="AD397" s="5" t="s">
        <v>53</v>
      </c>
      <c r="AE397" s="4">
        <v>1</v>
      </c>
      <c r="AF397" s="7" t="str">
        <f t="shared" si="126"/>
        <v>12 tháng</v>
      </c>
      <c r="AG397" s="5">
        <f t="shared" si="127"/>
        <v>42347</v>
      </c>
      <c r="AH397" s="5">
        <f t="shared" si="128"/>
        <v>42712</v>
      </c>
      <c r="AI397" s="9">
        <v>1</v>
      </c>
      <c r="AJ397" s="7" t="str">
        <f t="shared" si="129"/>
        <v>12 tháng</v>
      </c>
      <c r="AK397" s="5">
        <f t="shared" si="117"/>
        <v>42713</v>
      </c>
      <c r="AL397" s="5">
        <f t="shared" si="130"/>
        <v>43077</v>
      </c>
      <c r="AM397" s="5">
        <f t="shared" si="118"/>
        <v>43078</v>
      </c>
      <c r="AN397" s="7" t="str">
        <f t="shared" si="131"/>
        <v>Không xác định</v>
      </c>
      <c r="AO397" s="5"/>
      <c r="AP397" s="7"/>
      <c r="AQ397" s="16"/>
    </row>
    <row r="398" spans="1:43" ht="14.5" x14ac:dyDescent="0.35">
      <c r="A398" s="12">
        <f>IF(E398="","",SUBTOTAL(3,$B$2:B398))</f>
        <v>397</v>
      </c>
      <c r="B398" s="5">
        <v>43585</v>
      </c>
      <c r="C398" s="4" t="s">
        <v>45</v>
      </c>
      <c r="D398" s="4">
        <v>1020</v>
      </c>
      <c r="E398" s="6" t="s">
        <v>103</v>
      </c>
      <c r="F398" s="6" t="s">
        <v>96</v>
      </c>
      <c r="G398" s="7" t="s">
        <v>104</v>
      </c>
      <c r="H398" s="6" t="s">
        <v>105</v>
      </c>
      <c r="I398" s="4">
        <v>28</v>
      </c>
      <c r="J398" s="4">
        <v>10</v>
      </c>
      <c r="K398" s="4">
        <v>1993</v>
      </c>
      <c r="L398" s="6">
        <f t="shared" si="119"/>
        <v>34270</v>
      </c>
      <c r="M398" s="4">
        <f t="shared" si="132"/>
        <v>25</v>
      </c>
      <c r="N398" s="6" t="str">
        <f t="shared" si="120"/>
        <v>&lt;30</v>
      </c>
      <c r="O398" s="4">
        <v>2</v>
      </c>
      <c r="P398" s="6" t="str">
        <f t="shared" si="121"/>
        <v>Nữ</v>
      </c>
      <c r="Q398" s="6" t="str">
        <f t="shared" si="122"/>
        <v>Bà</v>
      </c>
      <c r="R398" s="7" t="s">
        <v>50</v>
      </c>
      <c r="S398" s="6" t="s">
        <v>261</v>
      </c>
      <c r="T398" s="6" t="s">
        <v>262</v>
      </c>
      <c r="U398" s="6" t="s">
        <v>263</v>
      </c>
      <c r="V398" s="6" t="str">
        <f t="shared" si="133"/>
        <v>Minh Hương  -  Hàm Yên  -  Tuyên Quang</v>
      </c>
      <c r="W398" s="6" t="s">
        <v>51</v>
      </c>
      <c r="X398" s="6" t="s">
        <v>106</v>
      </c>
      <c r="Y398" s="4">
        <f t="shared" si="123"/>
        <v>40</v>
      </c>
      <c r="Z398" s="7" t="str">
        <f t="shared" si="124"/>
        <v>Từ 36 - 60 tháng</v>
      </c>
      <c r="AA398" s="5">
        <v>42343</v>
      </c>
      <c r="AB398" s="4" t="s">
        <v>66</v>
      </c>
      <c r="AC398" s="8">
        <f t="shared" si="125"/>
        <v>42402</v>
      </c>
      <c r="AD398" s="5" t="s">
        <v>53</v>
      </c>
      <c r="AE398" s="4">
        <v>1</v>
      </c>
      <c r="AF398" s="7" t="str">
        <f t="shared" si="126"/>
        <v>12 tháng</v>
      </c>
      <c r="AG398" s="5">
        <f t="shared" si="127"/>
        <v>42403</v>
      </c>
      <c r="AH398" s="5">
        <f t="shared" si="128"/>
        <v>42768</v>
      </c>
      <c r="AI398" s="9">
        <v>1</v>
      </c>
      <c r="AJ398" s="7" t="str">
        <f t="shared" si="129"/>
        <v>12 tháng</v>
      </c>
      <c r="AK398" s="5">
        <f t="shared" si="117"/>
        <v>42769</v>
      </c>
      <c r="AL398" s="5">
        <f t="shared" si="130"/>
        <v>43133</v>
      </c>
      <c r="AM398" s="5">
        <f t="shared" si="118"/>
        <v>43134</v>
      </c>
      <c r="AN398" s="7" t="str">
        <f t="shared" si="131"/>
        <v>Không xác định</v>
      </c>
      <c r="AO398" s="5"/>
      <c r="AP398" s="7"/>
      <c r="AQ398" s="16"/>
    </row>
    <row r="399" spans="1:43" ht="14.5" x14ac:dyDescent="0.35">
      <c r="A399" s="12">
        <f>IF(E399="","",SUBTOTAL(3,$B$2:B399))</f>
        <v>398</v>
      </c>
      <c r="B399" s="5">
        <v>43585</v>
      </c>
      <c r="C399" s="4" t="s">
        <v>45</v>
      </c>
      <c r="D399" s="4">
        <v>1021</v>
      </c>
      <c r="E399" s="6" t="s">
        <v>107</v>
      </c>
      <c r="F399" s="6" t="s">
        <v>96</v>
      </c>
      <c r="G399" s="7" t="s">
        <v>98</v>
      </c>
      <c r="H399" s="6" t="s">
        <v>108</v>
      </c>
      <c r="I399" s="4">
        <v>15</v>
      </c>
      <c r="J399" s="4">
        <v>2</v>
      </c>
      <c r="K399" s="4">
        <v>1994</v>
      </c>
      <c r="L399" s="6">
        <f t="shared" si="119"/>
        <v>34380</v>
      </c>
      <c r="M399" s="4">
        <f t="shared" si="132"/>
        <v>25</v>
      </c>
      <c r="N399" s="6" t="str">
        <f t="shared" si="120"/>
        <v>&lt;30</v>
      </c>
      <c r="O399" s="4">
        <v>1</v>
      </c>
      <c r="P399" s="6" t="str">
        <f t="shared" si="121"/>
        <v>Nam</v>
      </c>
      <c r="Q399" s="6" t="str">
        <f t="shared" si="122"/>
        <v>Ông</v>
      </c>
      <c r="R399" s="7" t="s">
        <v>50</v>
      </c>
      <c r="S399" s="6" t="s">
        <v>281</v>
      </c>
      <c r="T399" s="6" t="s">
        <v>282</v>
      </c>
      <c r="U399" s="6" t="s">
        <v>283</v>
      </c>
      <c r="V399" s="6" t="str">
        <f t="shared" si="133"/>
        <v>Yên Đổ  -  Phú Lương  -  Thái Nguyên</v>
      </c>
      <c r="W399" s="6" t="s">
        <v>51</v>
      </c>
      <c r="X399" s="6" t="s">
        <v>65</v>
      </c>
      <c r="Y399" s="4">
        <f t="shared" si="123"/>
        <v>40</v>
      </c>
      <c r="Z399" s="7" t="str">
        <f t="shared" si="124"/>
        <v>Từ 36 - 60 tháng</v>
      </c>
      <c r="AA399" s="5">
        <v>42360</v>
      </c>
      <c r="AB399" s="4" t="s">
        <v>66</v>
      </c>
      <c r="AC399" s="8">
        <f t="shared" si="125"/>
        <v>42419</v>
      </c>
      <c r="AD399" s="5" t="s">
        <v>53</v>
      </c>
      <c r="AE399" s="4">
        <v>1</v>
      </c>
      <c r="AF399" s="7" t="str">
        <f t="shared" si="126"/>
        <v>12 tháng</v>
      </c>
      <c r="AG399" s="5">
        <f t="shared" si="127"/>
        <v>42420</v>
      </c>
      <c r="AH399" s="5">
        <f t="shared" si="128"/>
        <v>42785</v>
      </c>
      <c r="AI399" s="9">
        <v>2</v>
      </c>
      <c r="AJ399" s="7" t="str">
        <f t="shared" si="129"/>
        <v>24 tháng</v>
      </c>
      <c r="AK399" s="5">
        <f t="shared" si="117"/>
        <v>42786</v>
      </c>
      <c r="AL399" s="5">
        <f t="shared" si="130"/>
        <v>43515</v>
      </c>
      <c r="AM399" s="5">
        <f t="shared" si="118"/>
        <v>43516</v>
      </c>
      <c r="AN399" s="7" t="str">
        <f t="shared" si="131"/>
        <v>Không xác định</v>
      </c>
      <c r="AO399" s="5"/>
      <c r="AP399" s="7"/>
      <c r="AQ399" s="16"/>
    </row>
    <row r="400" spans="1:43" ht="14.5" x14ac:dyDescent="0.35">
      <c r="A400" s="12">
        <f>IF(E400="","",SUBTOTAL(3,$B$2:B400))</f>
        <v>399</v>
      </c>
      <c r="B400" s="5">
        <v>43585</v>
      </c>
      <c r="C400" s="4" t="s">
        <v>45</v>
      </c>
      <c r="D400" s="4">
        <v>1022</v>
      </c>
      <c r="E400" s="6" t="s">
        <v>109</v>
      </c>
      <c r="F400" s="6" t="s">
        <v>96</v>
      </c>
      <c r="G400" s="7" t="s">
        <v>98</v>
      </c>
      <c r="H400" s="6" t="s">
        <v>110</v>
      </c>
      <c r="I400" s="4">
        <v>17</v>
      </c>
      <c r="J400" s="4">
        <v>3</v>
      </c>
      <c r="K400" s="4">
        <v>1988</v>
      </c>
      <c r="L400" s="6">
        <f t="shared" si="119"/>
        <v>32219</v>
      </c>
      <c r="M400" s="4">
        <f t="shared" si="132"/>
        <v>31</v>
      </c>
      <c r="N400" s="6" t="str">
        <f t="shared" si="120"/>
        <v>30 - 45</v>
      </c>
      <c r="O400" s="4">
        <v>1</v>
      </c>
      <c r="P400" s="6" t="str">
        <f t="shared" si="121"/>
        <v>Nam</v>
      </c>
      <c r="Q400" s="6" t="str">
        <f t="shared" si="122"/>
        <v>Ông</v>
      </c>
      <c r="R400" s="7" t="s">
        <v>50</v>
      </c>
      <c r="S400" s="6" t="s">
        <v>284</v>
      </c>
      <c r="T400" s="6" t="s">
        <v>285</v>
      </c>
      <c r="U400" s="6" t="s">
        <v>286</v>
      </c>
      <c r="V400" s="6" t="str">
        <f t="shared" si="133"/>
        <v>Mỹ Thành  -  Lạc Sơn  -  Hòa Bình</v>
      </c>
      <c r="W400" s="6" t="s">
        <v>51</v>
      </c>
      <c r="X400" s="6" t="s">
        <v>100</v>
      </c>
      <c r="Y400" s="4">
        <f t="shared" si="123"/>
        <v>39</v>
      </c>
      <c r="Z400" s="7" t="str">
        <f t="shared" si="124"/>
        <v>Từ 36 - 60 tháng</v>
      </c>
      <c r="AA400" s="5">
        <v>42391</v>
      </c>
      <c r="AB400" s="4" t="s">
        <v>66</v>
      </c>
      <c r="AC400" s="8">
        <f t="shared" si="125"/>
        <v>42450</v>
      </c>
      <c r="AD400" s="5" t="s">
        <v>53</v>
      </c>
      <c r="AE400" s="4">
        <v>1</v>
      </c>
      <c r="AF400" s="7" t="str">
        <f t="shared" si="126"/>
        <v>12 tháng</v>
      </c>
      <c r="AG400" s="5">
        <f t="shared" si="127"/>
        <v>42451</v>
      </c>
      <c r="AH400" s="5">
        <f t="shared" si="128"/>
        <v>42815</v>
      </c>
      <c r="AI400" s="9">
        <v>3</v>
      </c>
      <c r="AJ400" s="7" t="str">
        <f t="shared" si="129"/>
        <v>36 tháng</v>
      </c>
      <c r="AK400" s="5">
        <f t="shared" si="117"/>
        <v>42816</v>
      </c>
      <c r="AL400" s="5">
        <f t="shared" si="130"/>
        <v>43911</v>
      </c>
      <c r="AM400" s="5" t="str">
        <f t="shared" si="118"/>
        <v/>
      </c>
      <c r="AN400" s="7" t="str">
        <f t="shared" si="131"/>
        <v>36 tháng</v>
      </c>
      <c r="AO400" s="5"/>
      <c r="AP400" s="7"/>
      <c r="AQ400" s="16"/>
    </row>
    <row r="401" spans="1:43" ht="14.5" x14ac:dyDescent="0.35">
      <c r="A401" s="12">
        <f>IF(E401="","",SUBTOTAL(3,$B$2:B401))</f>
        <v>400</v>
      </c>
      <c r="B401" s="5">
        <v>43585</v>
      </c>
      <c r="C401" s="4" t="s">
        <v>45</v>
      </c>
      <c r="D401" s="4">
        <v>1023</v>
      </c>
      <c r="E401" s="6" t="s">
        <v>111</v>
      </c>
      <c r="F401" s="6" t="s">
        <v>112</v>
      </c>
      <c r="G401" s="7" t="s">
        <v>104</v>
      </c>
      <c r="H401" s="6" t="s">
        <v>105</v>
      </c>
      <c r="I401" s="4">
        <v>28</v>
      </c>
      <c r="J401" s="4">
        <v>7</v>
      </c>
      <c r="K401" s="4">
        <v>1989</v>
      </c>
      <c r="L401" s="6">
        <f t="shared" si="119"/>
        <v>32717</v>
      </c>
      <c r="M401" s="4">
        <f t="shared" si="132"/>
        <v>29</v>
      </c>
      <c r="N401" s="6" t="str">
        <f t="shared" si="120"/>
        <v>&lt;30</v>
      </c>
      <c r="O401" s="4">
        <v>1</v>
      </c>
      <c r="P401" s="6" t="str">
        <f t="shared" si="121"/>
        <v>Nam</v>
      </c>
      <c r="Q401" s="6" t="str">
        <f t="shared" si="122"/>
        <v>Ông</v>
      </c>
      <c r="R401" s="7" t="s">
        <v>50</v>
      </c>
      <c r="S401" s="6" t="s">
        <v>270</v>
      </c>
      <c r="T401" s="6" t="s">
        <v>268</v>
      </c>
      <c r="U401" s="6" t="s">
        <v>269</v>
      </c>
      <c r="V401" s="6" t="str">
        <f t="shared" si="133"/>
        <v>Đại Đồng  -  Tiên Du  -  Bắc Ninh</v>
      </c>
      <c r="W401" s="6" t="s">
        <v>51</v>
      </c>
      <c r="X401" s="6" t="s">
        <v>65</v>
      </c>
      <c r="Y401" s="4">
        <f t="shared" si="123"/>
        <v>39</v>
      </c>
      <c r="Z401" s="7" t="str">
        <f t="shared" si="124"/>
        <v>Từ 36 - 60 tháng</v>
      </c>
      <c r="AA401" s="5">
        <v>42394</v>
      </c>
      <c r="AB401" s="4" t="s">
        <v>66</v>
      </c>
      <c r="AC401" s="8">
        <f t="shared" si="125"/>
        <v>42453</v>
      </c>
      <c r="AD401" s="5" t="s">
        <v>53</v>
      </c>
      <c r="AE401" s="4">
        <v>1</v>
      </c>
      <c r="AF401" s="7" t="str">
        <f t="shared" si="126"/>
        <v>12 tháng</v>
      </c>
      <c r="AG401" s="5">
        <f t="shared" si="127"/>
        <v>42454</v>
      </c>
      <c r="AH401" s="5">
        <f t="shared" si="128"/>
        <v>42818</v>
      </c>
      <c r="AI401" s="9">
        <v>2</v>
      </c>
      <c r="AJ401" s="7" t="str">
        <f t="shared" si="129"/>
        <v>24 tháng</v>
      </c>
      <c r="AK401" s="5">
        <f t="shared" si="117"/>
        <v>42819</v>
      </c>
      <c r="AL401" s="5">
        <f t="shared" si="130"/>
        <v>43548</v>
      </c>
      <c r="AM401" s="5">
        <f t="shared" si="118"/>
        <v>43549</v>
      </c>
      <c r="AN401" s="7" t="str">
        <f t="shared" si="131"/>
        <v>Không xác định</v>
      </c>
      <c r="AO401" s="5"/>
      <c r="AP401" s="7"/>
      <c r="AQ401" s="16"/>
    </row>
    <row r="402" spans="1:43" ht="14.5" x14ac:dyDescent="0.35">
      <c r="A402" s="12">
        <f>IF(E402="","",SUBTOTAL(3,$B$2:B402))</f>
        <v>401</v>
      </c>
      <c r="B402" s="5">
        <v>43585</v>
      </c>
      <c r="C402" s="4" t="s">
        <v>45</v>
      </c>
      <c r="D402" s="4">
        <v>1026</v>
      </c>
      <c r="E402" s="6" t="s">
        <v>113</v>
      </c>
      <c r="F402" s="6" t="s">
        <v>82</v>
      </c>
      <c r="G402" s="7" t="s">
        <v>61</v>
      </c>
      <c r="H402" s="6" t="s">
        <v>62</v>
      </c>
      <c r="I402" s="4">
        <v>12</v>
      </c>
      <c r="J402" s="4">
        <v>8</v>
      </c>
      <c r="K402" s="4">
        <v>1993</v>
      </c>
      <c r="L402" s="6">
        <f t="shared" si="119"/>
        <v>34193</v>
      </c>
      <c r="M402" s="4">
        <f t="shared" si="132"/>
        <v>25</v>
      </c>
      <c r="N402" s="6" t="str">
        <f t="shared" si="120"/>
        <v>&lt;30</v>
      </c>
      <c r="O402" s="4">
        <v>2</v>
      </c>
      <c r="P402" s="6" t="str">
        <f t="shared" si="121"/>
        <v>Nữ</v>
      </c>
      <c r="Q402" s="6" t="str">
        <f t="shared" si="122"/>
        <v>Bà</v>
      </c>
      <c r="R402" s="7" t="s">
        <v>50</v>
      </c>
      <c r="S402" s="6" t="s">
        <v>287</v>
      </c>
      <c r="T402" s="6" t="s">
        <v>268</v>
      </c>
      <c r="U402" s="6" t="s">
        <v>269</v>
      </c>
      <c r="V402" s="6" t="str">
        <f t="shared" si="133"/>
        <v>Phú Lâm  -  Tiên Du  -  Bắc Ninh</v>
      </c>
      <c r="W402" s="6" t="s">
        <v>51</v>
      </c>
      <c r="X402" s="6" t="s">
        <v>65</v>
      </c>
      <c r="Y402" s="4">
        <f t="shared" si="123"/>
        <v>38</v>
      </c>
      <c r="Z402" s="7" t="str">
        <f t="shared" si="124"/>
        <v>Từ 36 - 60 tháng</v>
      </c>
      <c r="AA402" s="5">
        <v>42419</v>
      </c>
      <c r="AB402" s="4" t="s">
        <v>66</v>
      </c>
      <c r="AC402" s="8">
        <f t="shared" si="125"/>
        <v>42478</v>
      </c>
      <c r="AD402" s="5" t="s">
        <v>53</v>
      </c>
      <c r="AE402" s="4">
        <v>1</v>
      </c>
      <c r="AF402" s="7" t="str">
        <f t="shared" si="126"/>
        <v>12 tháng</v>
      </c>
      <c r="AG402" s="5">
        <f t="shared" si="127"/>
        <v>42479</v>
      </c>
      <c r="AH402" s="5">
        <f t="shared" si="128"/>
        <v>42843</v>
      </c>
      <c r="AI402" s="9">
        <v>1</v>
      </c>
      <c r="AJ402" s="7" t="str">
        <f t="shared" si="129"/>
        <v>12 tháng</v>
      </c>
      <c r="AK402" s="5">
        <f t="shared" si="117"/>
        <v>42844</v>
      </c>
      <c r="AL402" s="5">
        <f t="shared" si="130"/>
        <v>43208</v>
      </c>
      <c r="AM402" s="5">
        <f t="shared" si="118"/>
        <v>43209</v>
      </c>
      <c r="AN402" s="7" t="str">
        <f t="shared" si="131"/>
        <v>Không xác định</v>
      </c>
      <c r="AO402" s="5"/>
      <c r="AP402" s="7"/>
      <c r="AQ402" s="16"/>
    </row>
    <row r="403" spans="1:43" ht="14.5" x14ac:dyDescent="0.35">
      <c r="A403" s="12">
        <f>IF(E403="","",SUBTOTAL(3,$B$2:B403))</f>
        <v>402</v>
      </c>
      <c r="B403" s="5">
        <v>43585</v>
      </c>
      <c r="C403" s="4" t="s">
        <v>45</v>
      </c>
      <c r="D403" s="4">
        <v>1028</v>
      </c>
      <c r="E403" s="6" t="s">
        <v>114</v>
      </c>
      <c r="F403" s="6" t="s">
        <v>47</v>
      </c>
      <c r="G403" s="7" t="s">
        <v>48</v>
      </c>
      <c r="H403" s="6" t="s">
        <v>115</v>
      </c>
      <c r="I403" s="4">
        <v>2</v>
      </c>
      <c r="J403" s="4">
        <v>1</v>
      </c>
      <c r="K403" s="4">
        <v>1992</v>
      </c>
      <c r="L403" s="6">
        <f t="shared" si="119"/>
        <v>33605</v>
      </c>
      <c r="M403" s="4">
        <f t="shared" si="132"/>
        <v>27</v>
      </c>
      <c r="N403" s="6" t="str">
        <f t="shared" si="120"/>
        <v>&lt;30</v>
      </c>
      <c r="O403" s="4">
        <v>1</v>
      </c>
      <c r="P403" s="6" t="str">
        <f t="shared" si="121"/>
        <v>Nam</v>
      </c>
      <c r="Q403" s="6" t="str">
        <f t="shared" si="122"/>
        <v>Ông</v>
      </c>
      <c r="R403" s="7" t="s">
        <v>63</v>
      </c>
      <c r="S403" s="6" t="s">
        <v>288</v>
      </c>
      <c r="T403" s="6" t="s">
        <v>289</v>
      </c>
      <c r="U403" s="6" t="s">
        <v>266</v>
      </c>
      <c r="V403" s="6" t="str">
        <f t="shared" si="133"/>
        <v>Yên Thường  -  Gia Lâm  -  Hà Nội</v>
      </c>
      <c r="W403" s="6" t="s">
        <v>51</v>
      </c>
      <c r="X403" s="6" t="s">
        <v>65</v>
      </c>
      <c r="Y403" s="4">
        <f t="shared" si="123"/>
        <v>37</v>
      </c>
      <c r="Z403" s="7" t="str">
        <f t="shared" si="124"/>
        <v>Từ 36 - 60 tháng</v>
      </c>
      <c r="AA403" s="5">
        <v>42441</v>
      </c>
      <c r="AB403" s="4" t="s">
        <v>66</v>
      </c>
      <c r="AC403" s="8">
        <f t="shared" si="125"/>
        <v>42500</v>
      </c>
      <c r="AD403" s="5" t="s">
        <v>53</v>
      </c>
      <c r="AE403" s="4">
        <v>1</v>
      </c>
      <c r="AF403" s="7" t="str">
        <f t="shared" si="126"/>
        <v>12 tháng</v>
      </c>
      <c r="AG403" s="5">
        <f t="shared" si="127"/>
        <v>42501</v>
      </c>
      <c r="AH403" s="5">
        <f t="shared" si="128"/>
        <v>42865</v>
      </c>
      <c r="AI403" s="9">
        <v>1</v>
      </c>
      <c r="AJ403" s="7" t="str">
        <f t="shared" si="129"/>
        <v>12 tháng</v>
      </c>
      <c r="AK403" s="5">
        <f t="shared" si="117"/>
        <v>42866</v>
      </c>
      <c r="AL403" s="5">
        <f t="shared" si="130"/>
        <v>43230</v>
      </c>
      <c r="AM403" s="5">
        <f t="shared" si="118"/>
        <v>43231</v>
      </c>
      <c r="AN403" s="7" t="str">
        <f t="shared" si="131"/>
        <v>Không xác định</v>
      </c>
      <c r="AO403" s="5"/>
      <c r="AP403" s="7"/>
      <c r="AQ403" s="16"/>
    </row>
    <row r="404" spans="1:43" ht="14.5" x14ac:dyDescent="0.35">
      <c r="A404" s="12">
        <f>IF(E404="","",SUBTOTAL(3,$B$2:B404))</f>
        <v>403</v>
      </c>
      <c r="B404" s="5">
        <v>43585</v>
      </c>
      <c r="C404" s="4" t="s">
        <v>45</v>
      </c>
      <c r="D404" s="4">
        <v>1029</v>
      </c>
      <c r="E404" s="6" t="s">
        <v>116</v>
      </c>
      <c r="F404" s="6" t="s">
        <v>47</v>
      </c>
      <c r="G404" s="7" t="s">
        <v>70</v>
      </c>
      <c r="H404" s="6" t="s">
        <v>71</v>
      </c>
      <c r="I404" s="4">
        <v>28</v>
      </c>
      <c r="J404" s="4">
        <v>10</v>
      </c>
      <c r="K404" s="4">
        <v>1993</v>
      </c>
      <c r="L404" s="6">
        <f t="shared" si="119"/>
        <v>34270</v>
      </c>
      <c r="M404" s="4">
        <f t="shared" si="132"/>
        <v>25</v>
      </c>
      <c r="N404" s="6" t="str">
        <f t="shared" si="120"/>
        <v>&lt;30</v>
      </c>
      <c r="O404" s="4">
        <v>2</v>
      </c>
      <c r="P404" s="6" t="str">
        <f t="shared" si="121"/>
        <v>Nữ</v>
      </c>
      <c r="Q404" s="6" t="str">
        <f t="shared" si="122"/>
        <v>Bà</v>
      </c>
      <c r="R404" s="7" t="s">
        <v>72</v>
      </c>
      <c r="S404" s="6" t="s">
        <v>290</v>
      </c>
      <c r="T404" s="6" t="s">
        <v>291</v>
      </c>
      <c r="U404" s="6" t="s">
        <v>292</v>
      </c>
      <c r="V404" s="6" t="str">
        <f t="shared" si="133"/>
        <v>Thụy Ninh  -  Thái Thụy  -  Thái Bình</v>
      </c>
      <c r="W404" s="6" t="s">
        <v>51</v>
      </c>
      <c r="X404" s="6" t="s">
        <v>65</v>
      </c>
      <c r="Y404" s="4">
        <f t="shared" si="123"/>
        <v>36</v>
      </c>
      <c r="Z404" s="7" t="str">
        <f t="shared" si="124"/>
        <v>Từ 36 - 60 tháng</v>
      </c>
      <c r="AA404" s="5">
        <v>42472</v>
      </c>
      <c r="AB404" s="4" t="s">
        <v>117</v>
      </c>
      <c r="AC404" s="8">
        <f t="shared" si="125"/>
        <v>42501</v>
      </c>
      <c r="AD404" s="5" t="s">
        <v>53</v>
      </c>
      <c r="AE404" s="4">
        <v>1</v>
      </c>
      <c r="AF404" s="7" t="str">
        <f t="shared" si="126"/>
        <v>12 tháng</v>
      </c>
      <c r="AG404" s="5">
        <f t="shared" si="127"/>
        <v>42502</v>
      </c>
      <c r="AH404" s="5">
        <f t="shared" si="128"/>
        <v>42866</v>
      </c>
      <c r="AI404" s="9">
        <v>2</v>
      </c>
      <c r="AJ404" s="7" t="str">
        <f t="shared" si="129"/>
        <v>24 tháng</v>
      </c>
      <c r="AK404" s="5">
        <f t="shared" si="117"/>
        <v>42867</v>
      </c>
      <c r="AL404" s="5">
        <f t="shared" si="130"/>
        <v>43596</v>
      </c>
      <c r="AM404" s="5" t="str">
        <f t="shared" si="118"/>
        <v/>
      </c>
      <c r="AN404" s="7" t="str">
        <f t="shared" si="131"/>
        <v>24 tháng</v>
      </c>
      <c r="AO404" s="5"/>
      <c r="AP404" s="7"/>
      <c r="AQ404" s="16"/>
    </row>
    <row r="405" spans="1:43" ht="14.5" x14ac:dyDescent="0.35">
      <c r="A405" s="12">
        <f>IF(E405="","",SUBTOTAL(3,$B$2:B405))</f>
        <v>404</v>
      </c>
      <c r="B405" s="5">
        <v>43585</v>
      </c>
      <c r="C405" s="4" t="s">
        <v>45</v>
      </c>
      <c r="D405" s="4">
        <v>1030</v>
      </c>
      <c r="E405" s="6" t="s">
        <v>118</v>
      </c>
      <c r="F405" s="6" t="s">
        <v>47</v>
      </c>
      <c r="G405" s="7" t="s">
        <v>70</v>
      </c>
      <c r="H405" s="6" t="s">
        <v>99</v>
      </c>
      <c r="I405" s="4">
        <v>26</v>
      </c>
      <c r="J405" s="4">
        <v>11</v>
      </c>
      <c r="K405" s="4">
        <v>1991</v>
      </c>
      <c r="L405" s="6">
        <f t="shared" si="119"/>
        <v>33568</v>
      </c>
      <c r="M405" s="4">
        <f t="shared" si="132"/>
        <v>27</v>
      </c>
      <c r="N405" s="6" t="str">
        <f t="shared" si="120"/>
        <v>&lt;30</v>
      </c>
      <c r="O405" s="4">
        <v>1</v>
      </c>
      <c r="P405" s="6" t="str">
        <f t="shared" si="121"/>
        <v>Nam</v>
      </c>
      <c r="Q405" s="6" t="str">
        <f t="shared" si="122"/>
        <v>Ông</v>
      </c>
      <c r="R405" s="7" t="s">
        <v>63</v>
      </c>
      <c r="S405" s="6" t="s">
        <v>264</v>
      </c>
      <c r="T405" s="6" t="s">
        <v>265</v>
      </c>
      <c r="U405" s="6" t="s">
        <v>266</v>
      </c>
      <c r="V405" s="6" t="str">
        <f t="shared" si="133"/>
        <v>Xuân Thu  -  Sóc Sơn  -  Hà Nội</v>
      </c>
      <c r="W405" s="6" t="s">
        <v>51</v>
      </c>
      <c r="X405" s="6" t="s">
        <v>100</v>
      </c>
      <c r="Y405" s="4">
        <f t="shared" si="123"/>
        <v>36</v>
      </c>
      <c r="Z405" s="7" t="str">
        <f t="shared" si="124"/>
        <v>Từ 36 - 60 tháng</v>
      </c>
      <c r="AA405" s="5">
        <v>42486</v>
      </c>
      <c r="AB405" s="4" t="s">
        <v>66</v>
      </c>
      <c r="AC405" s="8">
        <f t="shared" si="125"/>
        <v>42545</v>
      </c>
      <c r="AD405" s="5" t="s">
        <v>53</v>
      </c>
      <c r="AE405" s="4">
        <v>1</v>
      </c>
      <c r="AF405" s="7" t="str">
        <f t="shared" si="126"/>
        <v>12 tháng</v>
      </c>
      <c r="AG405" s="5">
        <f t="shared" si="127"/>
        <v>42546</v>
      </c>
      <c r="AH405" s="5">
        <f t="shared" si="128"/>
        <v>42910</v>
      </c>
      <c r="AI405" s="9">
        <v>4</v>
      </c>
      <c r="AJ405" s="7" t="str">
        <f t="shared" si="129"/>
        <v>Không xác định</v>
      </c>
      <c r="AK405" s="5">
        <f t="shared" si="117"/>
        <v>42911</v>
      </c>
      <c r="AL405" s="5" t="str">
        <f t="shared" si="130"/>
        <v/>
      </c>
      <c r="AM405" s="5">
        <f t="shared" si="118"/>
        <v>42911</v>
      </c>
      <c r="AN405" s="7" t="str">
        <f t="shared" si="131"/>
        <v>Không xác định</v>
      </c>
      <c r="AO405" s="5"/>
      <c r="AP405" s="7"/>
      <c r="AQ405" s="16"/>
    </row>
    <row r="406" spans="1:43" ht="14.5" x14ac:dyDescent="0.35">
      <c r="A406" s="12">
        <f>IF(E406="","",SUBTOTAL(3,$B$2:B406))</f>
        <v>405</v>
      </c>
      <c r="B406" s="5">
        <v>43585</v>
      </c>
      <c r="C406" s="4" t="s">
        <v>45</v>
      </c>
      <c r="D406" s="4">
        <v>1031</v>
      </c>
      <c r="E406" s="6" t="s">
        <v>119</v>
      </c>
      <c r="F406" s="6" t="s">
        <v>96</v>
      </c>
      <c r="G406" s="7" t="s">
        <v>104</v>
      </c>
      <c r="H406" s="6" t="s">
        <v>83</v>
      </c>
      <c r="I406" s="4">
        <v>26</v>
      </c>
      <c r="J406" s="4">
        <v>1</v>
      </c>
      <c r="K406" s="4">
        <v>1988</v>
      </c>
      <c r="L406" s="6">
        <f t="shared" si="119"/>
        <v>32168</v>
      </c>
      <c r="M406" s="4">
        <f t="shared" si="132"/>
        <v>31</v>
      </c>
      <c r="N406" s="6" t="str">
        <f t="shared" si="120"/>
        <v>30 - 45</v>
      </c>
      <c r="O406" s="4">
        <v>1</v>
      </c>
      <c r="P406" s="6" t="str">
        <f t="shared" si="121"/>
        <v>Nam</v>
      </c>
      <c r="Q406" s="6" t="str">
        <f t="shared" si="122"/>
        <v>Ông</v>
      </c>
      <c r="R406" s="7" t="s">
        <v>72</v>
      </c>
      <c r="S406" s="6" t="s">
        <v>293</v>
      </c>
      <c r="T406" s="6" t="s">
        <v>294</v>
      </c>
      <c r="U406" s="6" t="s">
        <v>263</v>
      </c>
      <c r="V406" s="6" t="str">
        <f t="shared" si="133"/>
        <v>Phúc Ứng  -  Sơn Dương  -  Tuyên Quang</v>
      </c>
      <c r="W406" s="6" t="s">
        <v>51</v>
      </c>
      <c r="X406" s="6" t="s">
        <v>65</v>
      </c>
      <c r="Y406" s="4">
        <f t="shared" si="123"/>
        <v>35</v>
      </c>
      <c r="Z406" s="7" t="str">
        <f t="shared" si="124"/>
        <v>Từ 24 - 36 tháng</v>
      </c>
      <c r="AA406" s="5">
        <v>42500</v>
      </c>
      <c r="AB406" s="4" t="s">
        <v>66</v>
      </c>
      <c r="AC406" s="8">
        <f t="shared" si="125"/>
        <v>42559</v>
      </c>
      <c r="AD406" s="5" t="s">
        <v>53</v>
      </c>
      <c r="AE406" s="4">
        <v>1</v>
      </c>
      <c r="AF406" s="7" t="str">
        <f t="shared" si="126"/>
        <v>12 tháng</v>
      </c>
      <c r="AG406" s="5">
        <f t="shared" si="127"/>
        <v>42560</v>
      </c>
      <c r="AH406" s="5">
        <f t="shared" si="128"/>
        <v>42924</v>
      </c>
      <c r="AI406" s="9">
        <v>2</v>
      </c>
      <c r="AJ406" s="7" t="str">
        <f t="shared" si="129"/>
        <v>24 tháng</v>
      </c>
      <c r="AK406" s="5">
        <f t="shared" si="117"/>
        <v>42925</v>
      </c>
      <c r="AL406" s="5">
        <f t="shared" si="130"/>
        <v>43654</v>
      </c>
      <c r="AM406" s="5" t="str">
        <f t="shared" si="118"/>
        <v/>
      </c>
      <c r="AN406" s="7" t="str">
        <f t="shared" si="131"/>
        <v>24 tháng</v>
      </c>
      <c r="AO406" s="5"/>
      <c r="AP406" s="7"/>
      <c r="AQ406" s="16"/>
    </row>
    <row r="407" spans="1:43" ht="14.5" x14ac:dyDescent="0.35">
      <c r="A407" s="12">
        <f>IF(E407="","",SUBTOTAL(3,$B$2:B407))</f>
        <v>406</v>
      </c>
      <c r="B407" s="5">
        <v>43585</v>
      </c>
      <c r="C407" s="4" t="s">
        <v>45</v>
      </c>
      <c r="D407" s="4">
        <v>1033</v>
      </c>
      <c r="E407" s="6" t="s">
        <v>120</v>
      </c>
      <c r="F407" s="6" t="s">
        <v>96</v>
      </c>
      <c r="G407" s="7" t="s">
        <v>104</v>
      </c>
      <c r="H407" s="6" t="s">
        <v>105</v>
      </c>
      <c r="I407" s="4">
        <v>17</v>
      </c>
      <c r="J407" s="4">
        <v>10</v>
      </c>
      <c r="K407" s="4">
        <v>1995</v>
      </c>
      <c r="L407" s="6">
        <f t="shared" si="119"/>
        <v>34989</v>
      </c>
      <c r="M407" s="4">
        <f t="shared" si="132"/>
        <v>23</v>
      </c>
      <c r="N407" s="6" t="str">
        <f t="shared" si="120"/>
        <v>&lt;30</v>
      </c>
      <c r="O407" s="4">
        <v>2</v>
      </c>
      <c r="P407" s="6" t="str">
        <f t="shared" si="121"/>
        <v>Nữ</v>
      </c>
      <c r="Q407" s="6" t="str">
        <f t="shared" si="122"/>
        <v>Bà</v>
      </c>
      <c r="R407" s="7" t="s">
        <v>72</v>
      </c>
      <c r="S407" s="6" t="s">
        <v>295</v>
      </c>
      <c r="T407" s="6" t="s">
        <v>296</v>
      </c>
      <c r="U407" s="6" t="s">
        <v>269</v>
      </c>
      <c r="V407" s="6" t="str">
        <f t="shared" si="133"/>
        <v>Tân Hồng  -  Tx. Từ Sơn  -  Bắc Ninh</v>
      </c>
      <c r="W407" s="6" t="s">
        <v>51</v>
      </c>
      <c r="X407" s="6" t="s">
        <v>106</v>
      </c>
      <c r="Y407" s="4">
        <f t="shared" si="123"/>
        <v>35</v>
      </c>
      <c r="Z407" s="7" t="str">
        <f t="shared" si="124"/>
        <v>Từ 24 - 36 tháng</v>
      </c>
      <c r="AA407" s="5">
        <v>42510</v>
      </c>
      <c r="AB407" s="4" t="s">
        <v>66</v>
      </c>
      <c r="AC407" s="8">
        <f t="shared" si="125"/>
        <v>42569</v>
      </c>
      <c r="AD407" s="5" t="s">
        <v>53</v>
      </c>
      <c r="AE407" s="4">
        <v>1</v>
      </c>
      <c r="AF407" s="7" t="str">
        <f t="shared" si="126"/>
        <v>12 tháng</v>
      </c>
      <c r="AG407" s="5">
        <f t="shared" si="127"/>
        <v>42570</v>
      </c>
      <c r="AH407" s="5">
        <f t="shared" si="128"/>
        <v>42934</v>
      </c>
      <c r="AI407" s="9">
        <v>2</v>
      </c>
      <c r="AJ407" s="7" t="str">
        <f t="shared" si="129"/>
        <v>24 tháng</v>
      </c>
      <c r="AK407" s="5">
        <f t="shared" si="117"/>
        <v>42935</v>
      </c>
      <c r="AL407" s="5">
        <f t="shared" si="130"/>
        <v>43664</v>
      </c>
      <c r="AM407" s="5" t="str">
        <f t="shared" si="118"/>
        <v/>
      </c>
      <c r="AN407" s="7" t="str">
        <f t="shared" si="131"/>
        <v>24 tháng</v>
      </c>
      <c r="AO407" s="5"/>
      <c r="AP407" s="7"/>
      <c r="AQ407" s="16"/>
    </row>
    <row r="408" spans="1:43" ht="14.5" x14ac:dyDescent="0.35">
      <c r="A408" s="12">
        <f>IF(E408="","",SUBTOTAL(3,$B$2:B408))</f>
        <v>407</v>
      </c>
      <c r="B408" s="5">
        <v>43585</v>
      </c>
      <c r="C408" s="4" t="s">
        <v>45</v>
      </c>
      <c r="D408" s="4">
        <v>1034</v>
      </c>
      <c r="E408" s="6" t="s">
        <v>121</v>
      </c>
      <c r="F408" s="6" t="s">
        <v>96</v>
      </c>
      <c r="G408" s="7" t="s">
        <v>61</v>
      </c>
      <c r="H408" s="6" t="s">
        <v>62</v>
      </c>
      <c r="I408" s="4">
        <v>20</v>
      </c>
      <c r="J408" s="4">
        <v>7</v>
      </c>
      <c r="K408" s="4">
        <v>1989</v>
      </c>
      <c r="L408" s="6">
        <f t="shared" si="119"/>
        <v>32709</v>
      </c>
      <c r="M408" s="4">
        <f t="shared" si="132"/>
        <v>29</v>
      </c>
      <c r="N408" s="6" t="str">
        <f t="shared" si="120"/>
        <v>&lt;30</v>
      </c>
      <c r="O408" s="4">
        <v>1</v>
      </c>
      <c r="P408" s="6" t="str">
        <f t="shared" si="121"/>
        <v>Nam</v>
      </c>
      <c r="Q408" s="6" t="str">
        <f t="shared" si="122"/>
        <v>Ông</v>
      </c>
      <c r="R408" s="7" t="s">
        <v>63</v>
      </c>
      <c r="S408" s="6" t="s">
        <v>297</v>
      </c>
      <c r="T408" s="6" t="s">
        <v>298</v>
      </c>
      <c r="U408" s="6" t="s">
        <v>255</v>
      </c>
      <c r="V408" s="6" t="str">
        <f t="shared" si="133"/>
        <v>Trí Yên  -  Yên Dũng  -  Bắc Giang</v>
      </c>
      <c r="W408" s="6" t="s">
        <v>51</v>
      </c>
      <c r="X408" s="6" t="s">
        <v>65</v>
      </c>
      <c r="Y408" s="4">
        <f t="shared" si="123"/>
        <v>35</v>
      </c>
      <c r="Z408" s="7" t="str">
        <f t="shared" si="124"/>
        <v>Từ 24 - 36 tháng</v>
      </c>
      <c r="AA408" s="5">
        <v>42519</v>
      </c>
      <c r="AB408" s="4" t="s">
        <v>66</v>
      </c>
      <c r="AC408" s="8">
        <f t="shared" si="125"/>
        <v>42578</v>
      </c>
      <c r="AD408" s="5" t="s">
        <v>53</v>
      </c>
      <c r="AE408" s="4">
        <v>1</v>
      </c>
      <c r="AF408" s="7" t="str">
        <f t="shared" si="126"/>
        <v>12 tháng</v>
      </c>
      <c r="AG408" s="5">
        <f t="shared" si="127"/>
        <v>42579</v>
      </c>
      <c r="AH408" s="5">
        <f t="shared" si="128"/>
        <v>42943</v>
      </c>
      <c r="AI408" s="9">
        <v>1</v>
      </c>
      <c r="AJ408" s="7" t="str">
        <f t="shared" si="129"/>
        <v>12 tháng</v>
      </c>
      <c r="AK408" s="5">
        <f t="shared" si="117"/>
        <v>42944</v>
      </c>
      <c r="AL408" s="5">
        <f t="shared" si="130"/>
        <v>43308</v>
      </c>
      <c r="AM408" s="5">
        <f t="shared" si="118"/>
        <v>43309</v>
      </c>
      <c r="AN408" s="7" t="str">
        <f t="shared" si="131"/>
        <v>Không xác định</v>
      </c>
      <c r="AO408" s="5"/>
      <c r="AP408" s="7"/>
      <c r="AQ408" s="16"/>
    </row>
    <row r="409" spans="1:43" ht="14.5" x14ac:dyDescent="0.35">
      <c r="A409" s="12">
        <f>IF(E409="","",SUBTOTAL(3,$B$2:B409))</f>
        <v>408</v>
      </c>
      <c r="B409" s="5">
        <v>43585</v>
      </c>
      <c r="C409" s="4" t="s">
        <v>45</v>
      </c>
      <c r="D409" s="4">
        <v>1035</v>
      </c>
      <c r="E409" s="6" t="s">
        <v>122</v>
      </c>
      <c r="F409" s="6" t="s">
        <v>96</v>
      </c>
      <c r="G409" s="7" t="s">
        <v>61</v>
      </c>
      <c r="H409" s="6" t="s">
        <v>62</v>
      </c>
      <c r="I409" s="4">
        <v>2</v>
      </c>
      <c r="J409" s="4">
        <v>2</v>
      </c>
      <c r="K409" s="4">
        <v>1994</v>
      </c>
      <c r="L409" s="6">
        <f t="shared" si="119"/>
        <v>34367</v>
      </c>
      <c r="M409" s="4">
        <f t="shared" si="132"/>
        <v>25</v>
      </c>
      <c r="N409" s="6" t="str">
        <f t="shared" si="120"/>
        <v>&lt;30</v>
      </c>
      <c r="O409" s="4">
        <v>2</v>
      </c>
      <c r="P409" s="6" t="str">
        <f t="shared" si="121"/>
        <v>Nữ</v>
      </c>
      <c r="Q409" s="6" t="str">
        <f t="shared" si="122"/>
        <v>Bà</v>
      </c>
      <c r="R409" s="7" t="s">
        <v>50</v>
      </c>
      <c r="S409" s="6" t="s">
        <v>299</v>
      </c>
      <c r="T409" s="6" t="s">
        <v>300</v>
      </c>
      <c r="U409" s="6" t="s">
        <v>301</v>
      </c>
      <c r="V409" s="6" t="str">
        <f t="shared" si="133"/>
        <v>Thành Công  -  Khoái Châu  -  Hưng Yên</v>
      </c>
      <c r="W409" s="6" t="s">
        <v>51</v>
      </c>
      <c r="X409" s="6" t="s">
        <v>65</v>
      </c>
      <c r="Y409" s="4">
        <f t="shared" si="123"/>
        <v>34</v>
      </c>
      <c r="Z409" s="7" t="str">
        <f t="shared" si="124"/>
        <v>Từ 24 - 36 tháng</v>
      </c>
      <c r="AA409" s="5">
        <v>42524</v>
      </c>
      <c r="AB409" s="4" t="s">
        <v>66</v>
      </c>
      <c r="AC409" s="8">
        <f t="shared" si="125"/>
        <v>42583</v>
      </c>
      <c r="AD409" s="5" t="s">
        <v>53</v>
      </c>
      <c r="AE409" s="4">
        <v>1</v>
      </c>
      <c r="AF409" s="7" t="str">
        <f t="shared" si="126"/>
        <v>12 tháng</v>
      </c>
      <c r="AG409" s="5">
        <f t="shared" si="127"/>
        <v>42584</v>
      </c>
      <c r="AH409" s="5">
        <f t="shared" si="128"/>
        <v>42948</v>
      </c>
      <c r="AI409" s="9">
        <v>1</v>
      </c>
      <c r="AJ409" s="7" t="str">
        <f t="shared" si="129"/>
        <v>12 tháng</v>
      </c>
      <c r="AK409" s="5">
        <f t="shared" si="117"/>
        <v>42949</v>
      </c>
      <c r="AL409" s="5">
        <f t="shared" si="130"/>
        <v>43313</v>
      </c>
      <c r="AM409" s="5">
        <f t="shared" si="118"/>
        <v>43314</v>
      </c>
      <c r="AN409" s="7" t="str">
        <f t="shared" si="131"/>
        <v>Không xác định</v>
      </c>
      <c r="AO409" s="5"/>
      <c r="AP409" s="7"/>
      <c r="AQ409" s="16"/>
    </row>
    <row r="410" spans="1:43" ht="14.5" x14ac:dyDescent="0.35">
      <c r="A410" s="12">
        <f>IF(E410="","",SUBTOTAL(3,$B$2:B410))</f>
        <v>409</v>
      </c>
      <c r="B410" s="5">
        <v>43585</v>
      </c>
      <c r="C410" s="4" t="s">
        <v>45</v>
      </c>
      <c r="D410" s="4">
        <v>1036</v>
      </c>
      <c r="E410" s="6" t="s">
        <v>123</v>
      </c>
      <c r="F410" s="6" t="s">
        <v>96</v>
      </c>
      <c r="G410" s="7" t="s">
        <v>98</v>
      </c>
      <c r="H410" s="6" t="s">
        <v>99</v>
      </c>
      <c r="I410" s="4">
        <v>4</v>
      </c>
      <c r="J410" s="4">
        <v>3</v>
      </c>
      <c r="K410" s="4">
        <v>1992</v>
      </c>
      <c r="L410" s="6">
        <f t="shared" si="119"/>
        <v>33667</v>
      </c>
      <c r="M410" s="4">
        <f t="shared" si="132"/>
        <v>27</v>
      </c>
      <c r="N410" s="6" t="str">
        <f t="shared" si="120"/>
        <v>&lt;30</v>
      </c>
      <c r="O410" s="4">
        <v>1</v>
      </c>
      <c r="P410" s="6" t="str">
        <f t="shared" si="121"/>
        <v>Nam</v>
      </c>
      <c r="Q410" s="6" t="str">
        <f t="shared" si="122"/>
        <v>Ông</v>
      </c>
      <c r="R410" s="7" t="s">
        <v>50</v>
      </c>
      <c r="S410" s="6" t="s">
        <v>302</v>
      </c>
      <c r="T410" s="6" t="s">
        <v>303</v>
      </c>
      <c r="U410" s="6" t="s">
        <v>304</v>
      </c>
      <c r="V410" s="6" t="str">
        <f t="shared" si="133"/>
        <v>Đông Xuyên  -  Ninh Giang  -  Hải Dương</v>
      </c>
      <c r="W410" s="6" t="s">
        <v>51</v>
      </c>
      <c r="X410" s="6" t="s">
        <v>100</v>
      </c>
      <c r="Y410" s="4">
        <f t="shared" si="123"/>
        <v>34</v>
      </c>
      <c r="Z410" s="7" t="str">
        <f t="shared" si="124"/>
        <v>Từ 24 - 36 tháng</v>
      </c>
      <c r="AA410" s="5">
        <v>42531</v>
      </c>
      <c r="AB410" s="4" t="s">
        <v>66</v>
      </c>
      <c r="AC410" s="8">
        <f t="shared" si="125"/>
        <v>42590</v>
      </c>
      <c r="AD410" s="5" t="s">
        <v>53</v>
      </c>
      <c r="AE410" s="4">
        <v>1</v>
      </c>
      <c r="AF410" s="7" t="str">
        <f t="shared" si="126"/>
        <v>12 tháng</v>
      </c>
      <c r="AG410" s="5">
        <f t="shared" si="127"/>
        <v>42591</v>
      </c>
      <c r="AH410" s="5">
        <f t="shared" si="128"/>
        <v>42955</v>
      </c>
      <c r="AI410" s="9">
        <v>2</v>
      </c>
      <c r="AJ410" s="7" t="str">
        <f t="shared" si="129"/>
        <v>24 tháng</v>
      </c>
      <c r="AK410" s="5">
        <f t="shared" si="117"/>
        <v>42956</v>
      </c>
      <c r="AL410" s="5">
        <f t="shared" si="130"/>
        <v>43685</v>
      </c>
      <c r="AM410" s="5" t="str">
        <f t="shared" si="118"/>
        <v/>
      </c>
      <c r="AN410" s="7" t="str">
        <f t="shared" si="131"/>
        <v>24 tháng</v>
      </c>
      <c r="AO410" s="5"/>
      <c r="AP410" s="7"/>
      <c r="AQ410" s="16"/>
    </row>
    <row r="411" spans="1:43" ht="14.5" x14ac:dyDescent="0.35">
      <c r="A411" s="12">
        <f>IF(E411="","",SUBTOTAL(3,$B$2:B411))</f>
        <v>410</v>
      </c>
      <c r="B411" s="5">
        <v>43585</v>
      </c>
      <c r="C411" s="4" t="s">
        <v>45</v>
      </c>
      <c r="D411" s="4">
        <v>1037</v>
      </c>
      <c r="E411" s="6" t="s">
        <v>124</v>
      </c>
      <c r="F411" s="6" t="s">
        <v>96</v>
      </c>
      <c r="G411" s="7" t="s">
        <v>98</v>
      </c>
      <c r="H411" s="6" t="s">
        <v>110</v>
      </c>
      <c r="I411" s="4">
        <v>3</v>
      </c>
      <c r="J411" s="4">
        <v>3</v>
      </c>
      <c r="K411" s="4">
        <v>1985</v>
      </c>
      <c r="L411" s="6">
        <f t="shared" si="119"/>
        <v>31109</v>
      </c>
      <c r="M411" s="4">
        <f t="shared" si="132"/>
        <v>34</v>
      </c>
      <c r="N411" s="6" t="str">
        <f t="shared" si="120"/>
        <v>30 - 45</v>
      </c>
      <c r="O411" s="4">
        <v>1</v>
      </c>
      <c r="P411" s="6" t="str">
        <f t="shared" si="121"/>
        <v>Nam</v>
      </c>
      <c r="Q411" s="6" t="str">
        <f t="shared" si="122"/>
        <v>Ông</v>
      </c>
      <c r="R411" s="7" t="s">
        <v>50</v>
      </c>
      <c r="S411" s="6" t="s">
        <v>305</v>
      </c>
      <c r="T411" s="6" t="s">
        <v>265</v>
      </c>
      <c r="U411" s="6" t="s">
        <v>266</v>
      </c>
      <c r="V411" s="6" t="str">
        <f t="shared" si="133"/>
        <v>Đông Xuân  -  Sóc Sơn  -  Hà Nội</v>
      </c>
      <c r="W411" s="6" t="s">
        <v>51</v>
      </c>
      <c r="X411" s="6" t="s">
        <v>100</v>
      </c>
      <c r="Y411" s="4">
        <f t="shared" si="123"/>
        <v>34</v>
      </c>
      <c r="Z411" s="7" t="str">
        <f t="shared" si="124"/>
        <v>Từ 24 - 36 tháng</v>
      </c>
      <c r="AA411" s="5">
        <v>42540</v>
      </c>
      <c r="AB411" s="4" t="s">
        <v>66</v>
      </c>
      <c r="AC411" s="8">
        <f t="shared" si="125"/>
        <v>42599</v>
      </c>
      <c r="AD411" s="5" t="s">
        <v>53</v>
      </c>
      <c r="AE411" s="4">
        <v>1</v>
      </c>
      <c r="AF411" s="7" t="str">
        <f t="shared" si="126"/>
        <v>12 tháng</v>
      </c>
      <c r="AG411" s="5">
        <f t="shared" si="127"/>
        <v>42600</v>
      </c>
      <c r="AH411" s="5">
        <f t="shared" si="128"/>
        <v>42964</v>
      </c>
      <c r="AI411" s="9">
        <v>1</v>
      </c>
      <c r="AJ411" s="7" t="str">
        <f t="shared" si="129"/>
        <v>12 tháng</v>
      </c>
      <c r="AK411" s="5">
        <f t="shared" si="117"/>
        <v>42965</v>
      </c>
      <c r="AL411" s="5">
        <f t="shared" si="130"/>
        <v>43329</v>
      </c>
      <c r="AM411" s="5">
        <f t="shared" si="118"/>
        <v>43330</v>
      </c>
      <c r="AN411" s="7" t="str">
        <f t="shared" si="131"/>
        <v>Không xác định</v>
      </c>
      <c r="AO411" s="5"/>
      <c r="AP411" s="7"/>
      <c r="AQ411" s="16"/>
    </row>
    <row r="412" spans="1:43" ht="14.5" x14ac:dyDescent="0.35">
      <c r="A412" s="12">
        <f>IF(E412="","",SUBTOTAL(3,$B$2:B412))</f>
        <v>411</v>
      </c>
      <c r="B412" s="5">
        <v>43585</v>
      </c>
      <c r="C412" s="4" t="s">
        <v>45</v>
      </c>
      <c r="D412" s="4">
        <v>1038</v>
      </c>
      <c r="E412" s="6" t="s">
        <v>60</v>
      </c>
      <c r="F412" s="6" t="s">
        <v>112</v>
      </c>
      <c r="G412" s="7" t="s">
        <v>61</v>
      </c>
      <c r="H412" s="6" t="s">
        <v>62</v>
      </c>
      <c r="I412" s="4">
        <v>15</v>
      </c>
      <c r="J412" s="4">
        <v>2</v>
      </c>
      <c r="K412" s="4">
        <v>1983</v>
      </c>
      <c r="L412" s="6">
        <f t="shared" si="119"/>
        <v>30362</v>
      </c>
      <c r="M412" s="4">
        <f t="shared" si="132"/>
        <v>36</v>
      </c>
      <c r="N412" s="6" t="str">
        <f t="shared" si="120"/>
        <v>30 - 45</v>
      </c>
      <c r="O412" s="4">
        <v>2</v>
      </c>
      <c r="P412" s="6" t="str">
        <f t="shared" si="121"/>
        <v>Nữ</v>
      </c>
      <c r="Q412" s="6" t="str">
        <f t="shared" si="122"/>
        <v>Bà</v>
      </c>
      <c r="R412" s="7" t="s">
        <v>50</v>
      </c>
      <c r="S412" s="6" t="s">
        <v>306</v>
      </c>
      <c r="T412" s="6" t="s">
        <v>307</v>
      </c>
      <c r="U412" s="6" t="s">
        <v>269</v>
      </c>
      <c r="V412" s="6" t="str">
        <f t="shared" si="133"/>
        <v>Tam Giang  -  Yên Phong  -  Bắc Ninh</v>
      </c>
      <c r="W412" s="6" t="s">
        <v>51</v>
      </c>
      <c r="X412" s="6" t="s">
        <v>65</v>
      </c>
      <c r="Y412" s="4">
        <f t="shared" si="123"/>
        <v>34</v>
      </c>
      <c r="Z412" s="7" t="str">
        <f t="shared" si="124"/>
        <v>Từ 24 - 36 tháng</v>
      </c>
      <c r="AA412" s="5">
        <v>42540</v>
      </c>
      <c r="AB412" s="4" t="s">
        <v>66</v>
      </c>
      <c r="AC412" s="8">
        <f t="shared" si="125"/>
        <v>42599</v>
      </c>
      <c r="AD412" s="5" t="s">
        <v>53</v>
      </c>
      <c r="AE412" s="4">
        <v>1</v>
      </c>
      <c r="AF412" s="7" t="str">
        <f t="shared" si="126"/>
        <v>12 tháng</v>
      </c>
      <c r="AG412" s="5">
        <f t="shared" si="127"/>
        <v>42600</v>
      </c>
      <c r="AH412" s="5">
        <f t="shared" si="128"/>
        <v>42964</v>
      </c>
      <c r="AI412" s="9">
        <v>4</v>
      </c>
      <c r="AJ412" s="7" t="str">
        <f t="shared" si="129"/>
        <v>Không xác định</v>
      </c>
      <c r="AK412" s="5">
        <f t="shared" si="117"/>
        <v>42965</v>
      </c>
      <c r="AL412" s="5" t="str">
        <f t="shared" si="130"/>
        <v/>
      </c>
      <c r="AM412" s="5">
        <f t="shared" si="118"/>
        <v>42965</v>
      </c>
      <c r="AN412" s="7" t="str">
        <f t="shared" si="131"/>
        <v>Không xác định</v>
      </c>
      <c r="AO412" s="5"/>
      <c r="AP412" s="7"/>
      <c r="AQ412" s="16"/>
    </row>
    <row r="413" spans="1:43" ht="14.5" x14ac:dyDescent="0.35">
      <c r="A413" s="12">
        <f>IF(E413="","",SUBTOTAL(3,$B$2:B413))</f>
        <v>412</v>
      </c>
      <c r="B413" s="5">
        <v>43585</v>
      </c>
      <c r="C413" s="4" t="s">
        <v>45</v>
      </c>
      <c r="D413" s="4">
        <v>1039</v>
      </c>
      <c r="E413" s="6" t="s">
        <v>125</v>
      </c>
      <c r="F413" s="6" t="s">
        <v>112</v>
      </c>
      <c r="G413" s="7" t="s">
        <v>104</v>
      </c>
      <c r="H413" s="6" t="s">
        <v>126</v>
      </c>
      <c r="I413" s="4">
        <v>8</v>
      </c>
      <c r="J413" s="4">
        <v>10</v>
      </c>
      <c r="K413" s="4">
        <v>1991</v>
      </c>
      <c r="L413" s="6">
        <f t="shared" si="119"/>
        <v>33519</v>
      </c>
      <c r="M413" s="4">
        <f t="shared" si="132"/>
        <v>27</v>
      </c>
      <c r="N413" s="6" t="str">
        <f t="shared" si="120"/>
        <v>&lt;30</v>
      </c>
      <c r="O413" s="4">
        <v>1</v>
      </c>
      <c r="P413" s="6" t="str">
        <f t="shared" si="121"/>
        <v>Nam</v>
      </c>
      <c r="Q413" s="6" t="str">
        <f t="shared" si="122"/>
        <v>Ông</v>
      </c>
      <c r="R413" s="7" t="s">
        <v>50</v>
      </c>
      <c r="S413" s="6" t="s">
        <v>308</v>
      </c>
      <c r="T413" s="6" t="s">
        <v>254</v>
      </c>
      <c r="U413" s="6" t="s">
        <v>255</v>
      </c>
      <c r="V413" s="6" t="str">
        <f t="shared" si="133"/>
        <v>Hòa Sơn  -  Hiệp Hòa  -  Bắc Giang</v>
      </c>
      <c r="W413" s="6" t="s">
        <v>51</v>
      </c>
      <c r="X413" s="6" t="s">
        <v>52</v>
      </c>
      <c r="Y413" s="4">
        <f t="shared" si="123"/>
        <v>34</v>
      </c>
      <c r="Z413" s="7" t="str">
        <f t="shared" si="124"/>
        <v>Từ 24 - 36 tháng</v>
      </c>
      <c r="AA413" s="5">
        <v>42546</v>
      </c>
      <c r="AB413" s="4" t="s">
        <v>66</v>
      </c>
      <c r="AC413" s="8">
        <f t="shared" si="125"/>
        <v>42605</v>
      </c>
      <c r="AD413" s="5" t="s">
        <v>53</v>
      </c>
      <c r="AE413" s="4">
        <v>1</v>
      </c>
      <c r="AF413" s="7" t="str">
        <f t="shared" si="126"/>
        <v>12 tháng</v>
      </c>
      <c r="AG413" s="5">
        <f t="shared" si="127"/>
        <v>42606</v>
      </c>
      <c r="AH413" s="5">
        <f t="shared" si="128"/>
        <v>42970</v>
      </c>
      <c r="AI413" s="9">
        <v>4</v>
      </c>
      <c r="AJ413" s="7" t="str">
        <f t="shared" si="129"/>
        <v>Không xác định</v>
      </c>
      <c r="AK413" s="5">
        <f t="shared" si="117"/>
        <v>42971</v>
      </c>
      <c r="AL413" s="5" t="str">
        <f t="shared" si="130"/>
        <v/>
      </c>
      <c r="AM413" s="5">
        <f t="shared" si="118"/>
        <v>42971</v>
      </c>
      <c r="AN413" s="7" t="str">
        <f t="shared" si="131"/>
        <v>Không xác định</v>
      </c>
      <c r="AO413" s="5"/>
      <c r="AP413" s="7"/>
      <c r="AQ413" s="16"/>
    </row>
    <row r="414" spans="1:43" ht="14.5" x14ac:dyDescent="0.35">
      <c r="A414" s="12">
        <f>IF(E414="","",SUBTOTAL(3,$B$2:B414))</f>
        <v>413</v>
      </c>
      <c r="B414" s="5">
        <v>43585</v>
      </c>
      <c r="C414" s="4" t="s">
        <v>45</v>
      </c>
      <c r="D414" s="4">
        <v>1040</v>
      </c>
      <c r="E414" s="6" t="s">
        <v>69</v>
      </c>
      <c r="F414" s="6" t="s">
        <v>112</v>
      </c>
      <c r="G414" s="7" t="s">
        <v>98</v>
      </c>
      <c r="H414" s="6" t="s">
        <v>99</v>
      </c>
      <c r="I414" s="4">
        <v>12</v>
      </c>
      <c r="J414" s="4">
        <v>7</v>
      </c>
      <c r="K414" s="4">
        <v>1990</v>
      </c>
      <c r="L414" s="6">
        <f t="shared" si="119"/>
        <v>33066</v>
      </c>
      <c r="M414" s="4">
        <f t="shared" si="132"/>
        <v>28</v>
      </c>
      <c r="N414" s="6" t="str">
        <f t="shared" si="120"/>
        <v>&lt;30</v>
      </c>
      <c r="O414" s="4">
        <v>2</v>
      </c>
      <c r="P414" s="6" t="str">
        <f t="shared" si="121"/>
        <v>Nữ</v>
      </c>
      <c r="Q414" s="6" t="str">
        <f t="shared" si="122"/>
        <v>Bà</v>
      </c>
      <c r="R414" s="7" t="s">
        <v>50</v>
      </c>
      <c r="S414" s="6" t="s">
        <v>309</v>
      </c>
      <c r="T414" s="6" t="s">
        <v>310</v>
      </c>
      <c r="U414" s="6" t="s">
        <v>255</v>
      </c>
      <c r="V414" s="6" t="str">
        <f t="shared" si="133"/>
        <v>Hương Lạc  -  Lạng Giang  -  Bắc Giang</v>
      </c>
      <c r="W414" s="6" t="s">
        <v>51</v>
      </c>
      <c r="X414" s="6" t="s">
        <v>100</v>
      </c>
      <c r="Y414" s="4">
        <f t="shared" si="123"/>
        <v>34</v>
      </c>
      <c r="Z414" s="7" t="str">
        <f t="shared" si="124"/>
        <v>Từ 24 - 36 tháng</v>
      </c>
      <c r="AA414" s="5">
        <v>42547</v>
      </c>
      <c r="AB414" s="4" t="s">
        <v>66</v>
      </c>
      <c r="AC414" s="8">
        <f t="shared" si="125"/>
        <v>42606</v>
      </c>
      <c r="AD414" s="5" t="s">
        <v>53</v>
      </c>
      <c r="AE414" s="4">
        <v>1</v>
      </c>
      <c r="AF414" s="7" t="str">
        <f t="shared" si="126"/>
        <v>12 tháng</v>
      </c>
      <c r="AG414" s="5">
        <f t="shared" si="127"/>
        <v>42607</v>
      </c>
      <c r="AH414" s="5">
        <f t="shared" si="128"/>
        <v>42971</v>
      </c>
      <c r="AI414" s="9">
        <v>2</v>
      </c>
      <c r="AJ414" s="7" t="str">
        <f t="shared" si="129"/>
        <v>24 tháng</v>
      </c>
      <c r="AK414" s="5">
        <f t="shared" si="117"/>
        <v>42972</v>
      </c>
      <c r="AL414" s="5">
        <f t="shared" si="130"/>
        <v>43701</v>
      </c>
      <c r="AM414" s="5" t="str">
        <f t="shared" si="118"/>
        <v/>
      </c>
      <c r="AN414" s="7" t="str">
        <f t="shared" si="131"/>
        <v>24 tháng</v>
      </c>
      <c r="AO414" s="5"/>
      <c r="AP414" s="7"/>
      <c r="AQ414" s="16"/>
    </row>
    <row r="415" spans="1:43" ht="14.5" x14ac:dyDescent="0.35">
      <c r="A415" s="12">
        <f>IF(E415="","",SUBTOTAL(3,$B$2:B415))</f>
        <v>414</v>
      </c>
      <c r="B415" s="5">
        <v>43585</v>
      </c>
      <c r="C415" s="4" t="s">
        <v>45</v>
      </c>
      <c r="D415" s="4">
        <v>1041</v>
      </c>
      <c r="E415" s="6" t="s">
        <v>127</v>
      </c>
      <c r="F415" s="6" t="s">
        <v>112</v>
      </c>
      <c r="G415" s="7" t="s">
        <v>98</v>
      </c>
      <c r="H415" s="6" t="s">
        <v>110</v>
      </c>
      <c r="I415" s="4">
        <v>4</v>
      </c>
      <c r="J415" s="4">
        <v>10</v>
      </c>
      <c r="K415" s="4">
        <v>1988</v>
      </c>
      <c r="L415" s="6">
        <f t="shared" si="119"/>
        <v>32420</v>
      </c>
      <c r="M415" s="4">
        <f t="shared" si="132"/>
        <v>30</v>
      </c>
      <c r="N415" s="6" t="str">
        <f t="shared" si="120"/>
        <v>30 - 45</v>
      </c>
      <c r="O415" s="4">
        <v>1</v>
      </c>
      <c r="P415" s="6" t="str">
        <f t="shared" si="121"/>
        <v>Nam</v>
      </c>
      <c r="Q415" s="6" t="str">
        <f t="shared" si="122"/>
        <v>Ông</v>
      </c>
      <c r="R415" s="7" t="s">
        <v>50</v>
      </c>
      <c r="S415" s="6" t="s">
        <v>311</v>
      </c>
      <c r="T415" s="6" t="s">
        <v>274</v>
      </c>
      <c r="U415" s="6" t="s">
        <v>266</v>
      </c>
      <c r="V415" s="6" t="str">
        <f t="shared" si="133"/>
        <v>Cổ Loa  -  Đông Anh  -  Hà Nội</v>
      </c>
      <c r="W415" s="6" t="s">
        <v>51</v>
      </c>
      <c r="X415" s="6" t="s">
        <v>100</v>
      </c>
      <c r="Y415" s="4">
        <f t="shared" si="123"/>
        <v>33</v>
      </c>
      <c r="Z415" s="7" t="str">
        <f t="shared" si="124"/>
        <v>Từ 24 - 36 tháng</v>
      </c>
      <c r="AA415" s="5">
        <v>42553</v>
      </c>
      <c r="AB415" s="4" t="s">
        <v>66</v>
      </c>
      <c r="AC415" s="8">
        <f t="shared" si="125"/>
        <v>42612</v>
      </c>
      <c r="AD415" s="5" t="s">
        <v>53</v>
      </c>
      <c r="AE415" s="4">
        <v>1</v>
      </c>
      <c r="AF415" s="7" t="str">
        <f t="shared" si="126"/>
        <v>12 tháng</v>
      </c>
      <c r="AG415" s="5">
        <f t="shared" si="127"/>
        <v>42613</v>
      </c>
      <c r="AH415" s="5">
        <f t="shared" si="128"/>
        <v>42977</v>
      </c>
      <c r="AI415" s="9">
        <v>2</v>
      </c>
      <c r="AJ415" s="7" t="str">
        <f t="shared" si="129"/>
        <v>24 tháng</v>
      </c>
      <c r="AK415" s="5">
        <f t="shared" si="117"/>
        <v>42978</v>
      </c>
      <c r="AL415" s="5">
        <f t="shared" si="130"/>
        <v>43707</v>
      </c>
      <c r="AM415" s="5" t="str">
        <f t="shared" si="118"/>
        <v/>
      </c>
      <c r="AN415" s="7" t="str">
        <f t="shared" si="131"/>
        <v>24 tháng</v>
      </c>
      <c r="AO415" s="5"/>
      <c r="AP415" s="7"/>
      <c r="AQ415" s="16"/>
    </row>
    <row r="416" spans="1:43" ht="14.5" x14ac:dyDescent="0.35">
      <c r="A416" s="12">
        <f>IF(E416="","",SUBTOTAL(3,$B$2:B416))</f>
        <v>415</v>
      </c>
      <c r="B416" s="5">
        <v>43585</v>
      </c>
      <c r="C416" s="4" t="s">
        <v>45</v>
      </c>
      <c r="D416" s="4">
        <v>1042</v>
      </c>
      <c r="E416" s="6" t="s">
        <v>128</v>
      </c>
      <c r="F416" s="6" t="s">
        <v>112</v>
      </c>
      <c r="G416" s="7" t="s">
        <v>104</v>
      </c>
      <c r="H416" s="6" t="s">
        <v>105</v>
      </c>
      <c r="I416" s="4">
        <v>5</v>
      </c>
      <c r="J416" s="4">
        <v>9</v>
      </c>
      <c r="K416" s="4">
        <v>1996</v>
      </c>
      <c r="L416" s="6">
        <f t="shared" si="119"/>
        <v>35313</v>
      </c>
      <c r="M416" s="4">
        <f t="shared" si="132"/>
        <v>22</v>
      </c>
      <c r="N416" s="6" t="str">
        <f t="shared" si="120"/>
        <v>&lt;30</v>
      </c>
      <c r="O416" s="4">
        <v>1</v>
      </c>
      <c r="P416" s="6" t="str">
        <f t="shared" si="121"/>
        <v>Nam</v>
      </c>
      <c r="Q416" s="6" t="str">
        <f t="shared" si="122"/>
        <v>Ông</v>
      </c>
      <c r="R416" s="7" t="s">
        <v>50</v>
      </c>
      <c r="S416" s="6" t="s">
        <v>312</v>
      </c>
      <c r="T416" s="6" t="s">
        <v>268</v>
      </c>
      <c r="U416" s="6" t="s">
        <v>269</v>
      </c>
      <c r="V416" s="6" t="str">
        <f t="shared" si="133"/>
        <v>Phật Tích  -  Tiên Du  -  Bắc Ninh</v>
      </c>
      <c r="W416" s="6" t="s">
        <v>51</v>
      </c>
      <c r="X416" s="6" t="s">
        <v>106</v>
      </c>
      <c r="Y416" s="4">
        <f t="shared" si="123"/>
        <v>33</v>
      </c>
      <c r="Z416" s="7" t="str">
        <f t="shared" si="124"/>
        <v>Từ 24 - 36 tháng</v>
      </c>
      <c r="AA416" s="5">
        <v>42555</v>
      </c>
      <c r="AB416" s="4" t="s">
        <v>66</v>
      </c>
      <c r="AC416" s="8">
        <f t="shared" si="125"/>
        <v>42614</v>
      </c>
      <c r="AD416" s="5" t="s">
        <v>53</v>
      </c>
      <c r="AE416" s="4">
        <v>1</v>
      </c>
      <c r="AF416" s="7" t="str">
        <f t="shared" si="126"/>
        <v>12 tháng</v>
      </c>
      <c r="AG416" s="5">
        <f t="shared" si="127"/>
        <v>42615</v>
      </c>
      <c r="AH416" s="5">
        <f t="shared" si="128"/>
        <v>42979</v>
      </c>
      <c r="AI416" s="9">
        <v>1</v>
      </c>
      <c r="AJ416" s="7" t="str">
        <f t="shared" si="129"/>
        <v>12 tháng</v>
      </c>
      <c r="AK416" s="5">
        <f t="shared" si="117"/>
        <v>42980</v>
      </c>
      <c r="AL416" s="5">
        <f t="shared" si="130"/>
        <v>43344</v>
      </c>
      <c r="AM416" s="5">
        <f t="shared" si="118"/>
        <v>43345</v>
      </c>
      <c r="AN416" s="7" t="str">
        <f t="shared" si="131"/>
        <v>Không xác định</v>
      </c>
      <c r="AO416" s="5"/>
      <c r="AP416" s="7"/>
      <c r="AQ416" s="16"/>
    </row>
    <row r="417" spans="1:43" ht="14.5" x14ac:dyDescent="0.35">
      <c r="A417" s="12">
        <f>IF(E417="","",SUBTOTAL(3,$B$2:B417))</f>
        <v>416</v>
      </c>
      <c r="B417" s="5">
        <v>43585</v>
      </c>
      <c r="C417" s="4" t="s">
        <v>45</v>
      </c>
      <c r="D417" s="4">
        <v>1044</v>
      </c>
      <c r="E417" s="6" t="s">
        <v>129</v>
      </c>
      <c r="F417" s="6" t="s">
        <v>82</v>
      </c>
      <c r="G417" s="7" t="s">
        <v>104</v>
      </c>
      <c r="H417" s="6" t="s">
        <v>105</v>
      </c>
      <c r="I417" s="4">
        <v>22</v>
      </c>
      <c r="J417" s="4">
        <v>2</v>
      </c>
      <c r="K417" s="4">
        <v>1990</v>
      </c>
      <c r="L417" s="6">
        <f t="shared" si="119"/>
        <v>32926</v>
      </c>
      <c r="M417" s="4">
        <f t="shared" si="132"/>
        <v>29</v>
      </c>
      <c r="N417" s="6" t="str">
        <f t="shared" si="120"/>
        <v>&lt;30</v>
      </c>
      <c r="O417" s="4">
        <v>1</v>
      </c>
      <c r="P417" s="6" t="str">
        <f t="shared" si="121"/>
        <v>Nam</v>
      </c>
      <c r="Q417" s="6" t="str">
        <f t="shared" si="122"/>
        <v>Ông</v>
      </c>
      <c r="R417" s="7" t="s">
        <v>50</v>
      </c>
      <c r="S417" s="6" t="s">
        <v>305</v>
      </c>
      <c r="T417" s="6" t="s">
        <v>265</v>
      </c>
      <c r="U417" s="6" t="s">
        <v>266</v>
      </c>
      <c r="V417" s="6" t="str">
        <f t="shared" si="133"/>
        <v>Đông Xuân  -  Sóc Sơn  -  Hà Nội</v>
      </c>
      <c r="W417" s="6" t="s">
        <v>51</v>
      </c>
      <c r="X417" s="6" t="s">
        <v>65</v>
      </c>
      <c r="Y417" s="4">
        <f t="shared" si="123"/>
        <v>33</v>
      </c>
      <c r="Z417" s="7" t="str">
        <f t="shared" si="124"/>
        <v>Từ 24 - 36 tháng</v>
      </c>
      <c r="AA417" s="5">
        <v>42559</v>
      </c>
      <c r="AB417" s="4" t="s">
        <v>66</v>
      </c>
      <c r="AC417" s="8">
        <f t="shared" si="125"/>
        <v>42618</v>
      </c>
      <c r="AD417" s="5" t="s">
        <v>53</v>
      </c>
      <c r="AE417" s="4">
        <v>1</v>
      </c>
      <c r="AF417" s="7" t="str">
        <f t="shared" si="126"/>
        <v>12 tháng</v>
      </c>
      <c r="AG417" s="5">
        <f t="shared" si="127"/>
        <v>42619</v>
      </c>
      <c r="AH417" s="5">
        <f t="shared" si="128"/>
        <v>42983</v>
      </c>
      <c r="AI417" s="9">
        <v>1</v>
      </c>
      <c r="AJ417" s="7" t="str">
        <f t="shared" si="129"/>
        <v>12 tháng</v>
      </c>
      <c r="AK417" s="5">
        <f t="shared" si="117"/>
        <v>42984</v>
      </c>
      <c r="AL417" s="5">
        <f t="shared" si="130"/>
        <v>43348</v>
      </c>
      <c r="AM417" s="5">
        <f t="shared" ref="AM417:AM448" si="134">IFERROR(IF(AE417=4,AG417,IF(AI417=4,AH417+1,IF(AND(AI417&lt;&gt;4,AL417&gt;B417),"",AL417+1))),"")</f>
        <v>43349</v>
      </c>
      <c r="AN417" s="7" t="str">
        <f t="shared" si="131"/>
        <v>Không xác định</v>
      </c>
      <c r="AO417" s="5"/>
      <c r="AP417" s="7"/>
      <c r="AQ417" s="16"/>
    </row>
    <row r="418" spans="1:43" ht="14.5" x14ac:dyDescent="0.35">
      <c r="A418" s="12">
        <f>IF(E418="","",SUBTOTAL(3,$B$2:B418))</f>
        <v>417</v>
      </c>
      <c r="B418" s="5">
        <v>43585</v>
      </c>
      <c r="C418" s="4" t="s">
        <v>45</v>
      </c>
      <c r="D418" s="4">
        <v>1045</v>
      </c>
      <c r="E418" s="6" t="s">
        <v>130</v>
      </c>
      <c r="F418" s="6" t="s">
        <v>82</v>
      </c>
      <c r="G418" s="7" t="s">
        <v>61</v>
      </c>
      <c r="H418" s="6" t="s">
        <v>62</v>
      </c>
      <c r="I418" s="4">
        <v>27</v>
      </c>
      <c r="J418" s="4">
        <v>10</v>
      </c>
      <c r="K418" s="4">
        <v>1988</v>
      </c>
      <c r="L418" s="6">
        <f t="shared" si="119"/>
        <v>32443</v>
      </c>
      <c r="M418" s="4">
        <f t="shared" si="132"/>
        <v>30</v>
      </c>
      <c r="N418" s="6" t="str">
        <f t="shared" si="120"/>
        <v>30 - 45</v>
      </c>
      <c r="O418" s="4">
        <v>2</v>
      </c>
      <c r="P418" s="6" t="str">
        <f t="shared" si="121"/>
        <v>Nữ</v>
      </c>
      <c r="Q418" s="6" t="str">
        <f t="shared" si="122"/>
        <v>Bà</v>
      </c>
      <c r="R418" s="7" t="s">
        <v>50</v>
      </c>
      <c r="S418" s="6" t="s">
        <v>271</v>
      </c>
      <c r="T418" s="6" t="s">
        <v>272</v>
      </c>
      <c r="U418" s="6" t="s">
        <v>269</v>
      </c>
      <c r="V418" s="6" t="str">
        <f t="shared" si="133"/>
        <v>Đông Ngàn  -  Từ Sơn  -  Bắc Ninh</v>
      </c>
      <c r="W418" s="6" t="s">
        <v>51</v>
      </c>
      <c r="X418" s="6" t="s">
        <v>52</v>
      </c>
      <c r="Y418" s="4">
        <f t="shared" si="123"/>
        <v>33</v>
      </c>
      <c r="Z418" s="7" t="str">
        <f t="shared" si="124"/>
        <v>Từ 24 - 36 tháng</v>
      </c>
      <c r="AA418" s="5">
        <v>42566</v>
      </c>
      <c r="AB418" s="4" t="s">
        <v>66</v>
      </c>
      <c r="AC418" s="8">
        <f t="shared" si="125"/>
        <v>42625</v>
      </c>
      <c r="AD418" s="5" t="s">
        <v>53</v>
      </c>
      <c r="AE418" s="4">
        <v>1</v>
      </c>
      <c r="AF418" s="7" t="str">
        <f t="shared" si="126"/>
        <v>12 tháng</v>
      </c>
      <c r="AG418" s="5">
        <f t="shared" si="127"/>
        <v>42626</v>
      </c>
      <c r="AH418" s="5">
        <f t="shared" si="128"/>
        <v>42990</v>
      </c>
      <c r="AI418" s="9">
        <v>1</v>
      </c>
      <c r="AJ418" s="7" t="str">
        <f t="shared" si="129"/>
        <v>12 tháng</v>
      </c>
      <c r="AK418" s="5">
        <f t="shared" si="117"/>
        <v>42991</v>
      </c>
      <c r="AL418" s="5">
        <f t="shared" si="130"/>
        <v>43355</v>
      </c>
      <c r="AM418" s="5">
        <f t="shared" si="134"/>
        <v>43356</v>
      </c>
      <c r="AN418" s="7" t="str">
        <f t="shared" si="131"/>
        <v>Không xác định</v>
      </c>
      <c r="AO418" s="5"/>
      <c r="AP418" s="7"/>
      <c r="AQ418" s="16"/>
    </row>
    <row r="419" spans="1:43" ht="14.5" x14ac:dyDescent="0.35">
      <c r="A419" s="12">
        <f>IF(E419="","",SUBTOTAL(3,$B$2:B419))</f>
        <v>418</v>
      </c>
      <c r="B419" s="5">
        <v>43585</v>
      </c>
      <c r="C419" s="4" t="s">
        <v>45</v>
      </c>
      <c r="D419" s="4">
        <v>1046</v>
      </c>
      <c r="E419" s="6" t="s">
        <v>113</v>
      </c>
      <c r="F419" s="6" t="s">
        <v>112</v>
      </c>
      <c r="G419" s="7" t="s">
        <v>61</v>
      </c>
      <c r="H419" s="6" t="s">
        <v>62</v>
      </c>
      <c r="I419" s="4">
        <v>8</v>
      </c>
      <c r="J419" s="4">
        <v>8</v>
      </c>
      <c r="K419" s="4">
        <v>1990</v>
      </c>
      <c r="L419" s="6">
        <f t="shared" si="119"/>
        <v>33093</v>
      </c>
      <c r="M419" s="4">
        <f t="shared" si="132"/>
        <v>28</v>
      </c>
      <c r="N419" s="6" t="str">
        <f t="shared" si="120"/>
        <v>&lt;30</v>
      </c>
      <c r="O419" s="4">
        <v>1</v>
      </c>
      <c r="P419" s="6" t="str">
        <f t="shared" si="121"/>
        <v>Nam</v>
      </c>
      <c r="Q419" s="6" t="str">
        <f t="shared" si="122"/>
        <v>Ông</v>
      </c>
      <c r="R419" s="7" t="s">
        <v>50</v>
      </c>
      <c r="S419" s="6" t="s">
        <v>313</v>
      </c>
      <c r="T419" s="6" t="s">
        <v>254</v>
      </c>
      <c r="U419" s="6" t="s">
        <v>255</v>
      </c>
      <c r="V419" s="6" t="str">
        <f t="shared" si="133"/>
        <v>Hợp Thịnh  -  Hiệp Hòa  -  Bắc Giang</v>
      </c>
      <c r="W419" s="6" t="s">
        <v>51</v>
      </c>
      <c r="X419" s="6" t="s">
        <v>65</v>
      </c>
      <c r="Y419" s="4">
        <f t="shared" si="123"/>
        <v>33</v>
      </c>
      <c r="Z419" s="7" t="str">
        <f t="shared" si="124"/>
        <v>Từ 24 - 36 tháng</v>
      </c>
      <c r="AA419" s="5">
        <v>42567</v>
      </c>
      <c r="AB419" s="4" t="s">
        <v>66</v>
      </c>
      <c r="AC419" s="8">
        <f t="shared" si="125"/>
        <v>42626</v>
      </c>
      <c r="AD419" s="5" t="s">
        <v>53</v>
      </c>
      <c r="AE419" s="4">
        <v>1</v>
      </c>
      <c r="AF419" s="7" t="str">
        <f t="shared" si="126"/>
        <v>12 tháng</v>
      </c>
      <c r="AG419" s="5">
        <f t="shared" si="127"/>
        <v>42627</v>
      </c>
      <c r="AH419" s="5">
        <f t="shared" si="128"/>
        <v>42991</v>
      </c>
      <c r="AI419" s="9">
        <v>4</v>
      </c>
      <c r="AJ419" s="7" t="str">
        <f t="shared" si="129"/>
        <v>Không xác định</v>
      </c>
      <c r="AK419" s="5">
        <f t="shared" si="117"/>
        <v>42992</v>
      </c>
      <c r="AL419" s="5" t="str">
        <f t="shared" si="130"/>
        <v/>
      </c>
      <c r="AM419" s="5">
        <f t="shared" si="134"/>
        <v>42992</v>
      </c>
      <c r="AN419" s="7" t="str">
        <f t="shared" si="131"/>
        <v>Không xác định</v>
      </c>
      <c r="AO419" s="5"/>
      <c r="AP419" s="7"/>
      <c r="AQ419" s="16"/>
    </row>
    <row r="420" spans="1:43" ht="14.5" x14ac:dyDescent="0.35">
      <c r="A420" s="12">
        <f>IF(E420="","",SUBTOTAL(3,$B$2:B420))</f>
        <v>419</v>
      </c>
      <c r="B420" s="5">
        <v>43585</v>
      </c>
      <c r="C420" s="4" t="s">
        <v>45</v>
      </c>
      <c r="D420" s="4">
        <v>1047</v>
      </c>
      <c r="E420" s="6" t="s">
        <v>69</v>
      </c>
      <c r="F420" s="6" t="s">
        <v>82</v>
      </c>
      <c r="G420" s="7" t="s">
        <v>98</v>
      </c>
      <c r="H420" s="6" t="s">
        <v>110</v>
      </c>
      <c r="I420" s="4">
        <v>21</v>
      </c>
      <c r="J420" s="4">
        <v>6</v>
      </c>
      <c r="K420" s="4">
        <v>1993</v>
      </c>
      <c r="L420" s="6">
        <f t="shared" si="119"/>
        <v>34141</v>
      </c>
      <c r="M420" s="4">
        <f t="shared" si="132"/>
        <v>25</v>
      </c>
      <c r="N420" s="6" t="str">
        <f t="shared" si="120"/>
        <v>&lt;30</v>
      </c>
      <c r="O420" s="4">
        <v>1</v>
      </c>
      <c r="P420" s="6" t="str">
        <f t="shared" si="121"/>
        <v>Nam</v>
      </c>
      <c r="Q420" s="6" t="str">
        <f t="shared" si="122"/>
        <v>Ông</v>
      </c>
      <c r="R420" s="7" t="s">
        <v>50</v>
      </c>
      <c r="S420" s="6" t="s">
        <v>314</v>
      </c>
      <c r="T420" s="6" t="s">
        <v>289</v>
      </c>
      <c r="U420" s="6" t="s">
        <v>266</v>
      </c>
      <c r="V420" s="6" t="str">
        <f t="shared" si="133"/>
        <v>Yên Viên  -  Gia Lâm  -  Hà Nội</v>
      </c>
      <c r="W420" s="6" t="s">
        <v>51</v>
      </c>
      <c r="X420" s="6" t="s">
        <v>100</v>
      </c>
      <c r="Y420" s="4">
        <f t="shared" si="123"/>
        <v>33</v>
      </c>
      <c r="Z420" s="7" t="str">
        <f t="shared" si="124"/>
        <v>Từ 24 - 36 tháng</v>
      </c>
      <c r="AA420" s="5">
        <v>42577</v>
      </c>
      <c r="AB420" s="4" t="s">
        <v>66</v>
      </c>
      <c r="AC420" s="8">
        <f t="shared" si="125"/>
        <v>42636</v>
      </c>
      <c r="AD420" s="5" t="s">
        <v>53</v>
      </c>
      <c r="AE420" s="4">
        <v>1</v>
      </c>
      <c r="AF420" s="7" t="str">
        <f t="shared" si="126"/>
        <v>12 tháng</v>
      </c>
      <c r="AG420" s="5">
        <f t="shared" si="127"/>
        <v>42637</v>
      </c>
      <c r="AH420" s="5">
        <f t="shared" si="128"/>
        <v>43001</v>
      </c>
      <c r="AI420" s="9">
        <v>2</v>
      </c>
      <c r="AJ420" s="7" t="str">
        <f t="shared" si="129"/>
        <v>24 tháng</v>
      </c>
      <c r="AK420" s="5">
        <f t="shared" si="117"/>
        <v>43002</v>
      </c>
      <c r="AL420" s="5">
        <f t="shared" si="130"/>
        <v>43731</v>
      </c>
      <c r="AM420" s="5" t="str">
        <f t="shared" si="134"/>
        <v/>
      </c>
      <c r="AN420" s="7" t="str">
        <f t="shared" si="131"/>
        <v>24 tháng</v>
      </c>
      <c r="AO420" s="5"/>
      <c r="AP420" s="7"/>
      <c r="AQ420" s="16"/>
    </row>
    <row r="421" spans="1:43" ht="14.5" x14ac:dyDescent="0.35">
      <c r="A421" s="12">
        <f>IF(E421="","",SUBTOTAL(3,$B$2:B421))</f>
        <v>420</v>
      </c>
      <c r="B421" s="5">
        <v>43585</v>
      </c>
      <c r="C421" s="4" t="s">
        <v>45</v>
      </c>
      <c r="D421" s="4">
        <v>1048</v>
      </c>
      <c r="E421" s="6" t="s">
        <v>131</v>
      </c>
      <c r="F421" s="6" t="s">
        <v>102</v>
      </c>
      <c r="G421" s="7" t="s">
        <v>104</v>
      </c>
      <c r="H421" s="6" t="s">
        <v>105</v>
      </c>
      <c r="I421" s="4">
        <v>20</v>
      </c>
      <c r="J421" s="4">
        <v>8</v>
      </c>
      <c r="K421" s="4">
        <v>1989</v>
      </c>
      <c r="L421" s="6">
        <f t="shared" si="119"/>
        <v>32740</v>
      </c>
      <c r="M421" s="4">
        <f t="shared" si="132"/>
        <v>29</v>
      </c>
      <c r="N421" s="6" t="str">
        <f t="shared" si="120"/>
        <v>&lt;30</v>
      </c>
      <c r="O421" s="4">
        <v>1</v>
      </c>
      <c r="P421" s="6" t="str">
        <f t="shared" si="121"/>
        <v>Nam</v>
      </c>
      <c r="Q421" s="6" t="str">
        <f t="shared" si="122"/>
        <v>Ông</v>
      </c>
      <c r="R421" s="7" t="s">
        <v>72</v>
      </c>
      <c r="S421" s="6" t="s">
        <v>270</v>
      </c>
      <c r="T421" s="6" t="s">
        <v>268</v>
      </c>
      <c r="U421" s="6" t="s">
        <v>269</v>
      </c>
      <c r="V421" s="6" t="str">
        <f t="shared" si="133"/>
        <v>Đại Đồng  -  Tiên Du  -  Bắc Ninh</v>
      </c>
      <c r="W421" s="6" t="s">
        <v>51</v>
      </c>
      <c r="X421" s="6" t="s">
        <v>65</v>
      </c>
      <c r="Y421" s="4">
        <f t="shared" si="123"/>
        <v>33</v>
      </c>
      <c r="Z421" s="7" t="str">
        <f t="shared" si="124"/>
        <v>Từ 24 - 36 tháng</v>
      </c>
      <c r="AA421" s="5">
        <v>42581</v>
      </c>
      <c r="AB421" s="4" t="s">
        <v>66</v>
      </c>
      <c r="AC421" s="8">
        <f t="shared" si="125"/>
        <v>42640</v>
      </c>
      <c r="AD421" s="5" t="s">
        <v>53</v>
      </c>
      <c r="AE421" s="4">
        <v>1</v>
      </c>
      <c r="AF421" s="7" t="str">
        <f t="shared" si="126"/>
        <v>12 tháng</v>
      </c>
      <c r="AG421" s="5">
        <f t="shared" si="127"/>
        <v>42641</v>
      </c>
      <c r="AH421" s="5">
        <f t="shared" si="128"/>
        <v>43005</v>
      </c>
      <c r="AI421" s="9">
        <v>1</v>
      </c>
      <c r="AJ421" s="7" t="str">
        <f t="shared" si="129"/>
        <v>12 tháng</v>
      </c>
      <c r="AK421" s="5">
        <f t="shared" si="117"/>
        <v>43006</v>
      </c>
      <c r="AL421" s="5">
        <f t="shared" si="130"/>
        <v>43370</v>
      </c>
      <c r="AM421" s="5">
        <f t="shared" si="134"/>
        <v>43371</v>
      </c>
      <c r="AN421" s="7" t="str">
        <f t="shared" si="131"/>
        <v>Không xác định</v>
      </c>
      <c r="AO421" s="5"/>
      <c r="AP421" s="7"/>
      <c r="AQ421" s="16"/>
    </row>
    <row r="422" spans="1:43" ht="14.5" x14ac:dyDescent="0.35">
      <c r="A422" s="12">
        <f>IF(E422="","",SUBTOTAL(3,$B$2:B422))</f>
        <v>421</v>
      </c>
      <c r="B422" s="5">
        <v>43585</v>
      </c>
      <c r="C422" s="4" t="s">
        <v>45</v>
      </c>
      <c r="D422" s="4">
        <v>1049</v>
      </c>
      <c r="E422" s="6" t="s">
        <v>132</v>
      </c>
      <c r="F422" s="6" t="s">
        <v>102</v>
      </c>
      <c r="G422" s="7" t="s">
        <v>104</v>
      </c>
      <c r="H422" s="6" t="s">
        <v>105</v>
      </c>
      <c r="I422" s="4">
        <v>29</v>
      </c>
      <c r="J422" s="4">
        <v>1</v>
      </c>
      <c r="K422" s="4">
        <v>1994</v>
      </c>
      <c r="L422" s="6">
        <f t="shared" si="119"/>
        <v>34363</v>
      </c>
      <c r="M422" s="4">
        <f t="shared" si="132"/>
        <v>25</v>
      </c>
      <c r="N422" s="6" t="str">
        <f t="shared" si="120"/>
        <v>&lt;30</v>
      </c>
      <c r="O422" s="4">
        <v>2</v>
      </c>
      <c r="P422" s="6" t="str">
        <f t="shared" si="121"/>
        <v>Nữ</v>
      </c>
      <c r="Q422" s="6" t="str">
        <f t="shared" si="122"/>
        <v>Bà</v>
      </c>
      <c r="R422" s="7" t="s">
        <v>50</v>
      </c>
      <c r="S422" s="6" t="s">
        <v>315</v>
      </c>
      <c r="T422" s="6" t="s">
        <v>260</v>
      </c>
      <c r="U422" s="6" t="s">
        <v>255</v>
      </c>
      <c r="V422" s="6" t="str">
        <f t="shared" si="133"/>
        <v>Dương Hưu  -  Sơn Động  -  Bắc Giang</v>
      </c>
      <c r="W422" s="6" t="s">
        <v>51</v>
      </c>
      <c r="X422" s="6" t="s">
        <v>106</v>
      </c>
      <c r="Y422" s="4">
        <f t="shared" si="123"/>
        <v>32</v>
      </c>
      <c r="Z422" s="7" t="str">
        <f t="shared" si="124"/>
        <v>Từ 24 - 36 tháng</v>
      </c>
      <c r="AA422" s="5">
        <v>42584</v>
      </c>
      <c r="AB422" s="4" t="s">
        <v>66</v>
      </c>
      <c r="AC422" s="8">
        <f t="shared" si="125"/>
        <v>42643</v>
      </c>
      <c r="AD422" s="5" t="s">
        <v>53</v>
      </c>
      <c r="AE422" s="4">
        <v>1</v>
      </c>
      <c r="AF422" s="7" t="str">
        <f t="shared" si="126"/>
        <v>12 tháng</v>
      </c>
      <c r="AG422" s="5">
        <f t="shared" si="127"/>
        <v>42644</v>
      </c>
      <c r="AH422" s="5">
        <f t="shared" si="128"/>
        <v>43008</v>
      </c>
      <c r="AI422" s="9">
        <v>3</v>
      </c>
      <c r="AJ422" s="7" t="str">
        <f t="shared" si="129"/>
        <v>36 tháng</v>
      </c>
      <c r="AK422" s="5">
        <f t="shared" si="117"/>
        <v>43009</v>
      </c>
      <c r="AL422" s="5">
        <f t="shared" si="130"/>
        <v>44104</v>
      </c>
      <c r="AM422" s="5" t="str">
        <f t="shared" si="134"/>
        <v/>
      </c>
      <c r="AN422" s="7" t="str">
        <f t="shared" si="131"/>
        <v>36 tháng</v>
      </c>
      <c r="AO422" s="5"/>
      <c r="AP422" s="7"/>
      <c r="AQ422" s="16"/>
    </row>
    <row r="423" spans="1:43" ht="14.5" x14ac:dyDescent="0.35">
      <c r="A423" s="12">
        <f>IF(E423="","",SUBTOTAL(3,$B$2:B423))</f>
        <v>422</v>
      </c>
      <c r="B423" s="5">
        <v>43585</v>
      </c>
      <c r="C423" s="4" t="s">
        <v>45</v>
      </c>
      <c r="D423" s="4">
        <v>1050</v>
      </c>
      <c r="E423" s="6" t="s">
        <v>133</v>
      </c>
      <c r="F423" s="6" t="s">
        <v>96</v>
      </c>
      <c r="G423" s="7" t="s">
        <v>104</v>
      </c>
      <c r="H423" s="6" t="s">
        <v>134</v>
      </c>
      <c r="I423" s="4">
        <v>2</v>
      </c>
      <c r="J423" s="4">
        <v>4</v>
      </c>
      <c r="K423" s="4">
        <v>1990</v>
      </c>
      <c r="L423" s="6">
        <f t="shared" si="119"/>
        <v>32965</v>
      </c>
      <c r="M423" s="4">
        <f t="shared" si="132"/>
        <v>29</v>
      </c>
      <c r="N423" s="6" t="str">
        <f t="shared" si="120"/>
        <v>&lt;30</v>
      </c>
      <c r="O423" s="4">
        <v>2</v>
      </c>
      <c r="P423" s="6" t="str">
        <f t="shared" si="121"/>
        <v>Nữ</v>
      </c>
      <c r="Q423" s="6" t="str">
        <f t="shared" si="122"/>
        <v>Bà</v>
      </c>
      <c r="R423" s="7" t="s">
        <v>50</v>
      </c>
      <c r="S423" s="6" t="s">
        <v>316</v>
      </c>
      <c r="T423" s="6" t="s">
        <v>317</v>
      </c>
      <c r="U423" s="6" t="s">
        <v>280</v>
      </c>
      <c r="V423" s="6" t="str">
        <f t="shared" si="133"/>
        <v>Thiện Thuật  -  Bình Gia  -  Lạng Sơn</v>
      </c>
      <c r="W423" s="6" t="s">
        <v>51</v>
      </c>
      <c r="X423" s="6" t="s">
        <v>65</v>
      </c>
      <c r="Y423" s="4">
        <f t="shared" si="123"/>
        <v>32</v>
      </c>
      <c r="Z423" s="7" t="str">
        <f t="shared" si="124"/>
        <v>Từ 24 - 36 tháng</v>
      </c>
      <c r="AA423" s="5">
        <v>42590</v>
      </c>
      <c r="AB423" s="4" t="s">
        <v>66</v>
      </c>
      <c r="AC423" s="8">
        <f t="shared" si="125"/>
        <v>42649</v>
      </c>
      <c r="AD423" s="5" t="s">
        <v>53</v>
      </c>
      <c r="AE423" s="4">
        <v>1</v>
      </c>
      <c r="AF423" s="7" t="str">
        <f t="shared" si="126"/>
        <v>12 tháng</v>
      </c>
      <c r="AG423" s="5">
        <f t="shared" si="127"/>
        <v>42650</v>
      </c>
      <c r="AH423" s="5">
        <f t="shared" si="128"/>
        <v>43014</v>
      </c>
      <c r="AI423" s="9">
        <v>1</v>
      </c>
      <c r="AJ423" s="7" t="str">
        <f t="shared" si="129"/>
        <v>12 tháng</v>
      </c>
      <c r="AK423" s="5">
        <f t="shared" si="117"/>
        <v>43015</v>
      </c>
      <c r="AL423" s="5">
        <f t="shared" si="130"/>
        <v>43379</v>
      </c>
      <c r="AM423" s="5">
        <f t="shared" si="134"/>
        <v>43380</v>
      </c>
      <c r="AN423" s="7" t="str">
        <f t="shared" si="131"/>
        <v>Không xác định</v>
      </c>
      <c r="AO423" s="5"/>
      <c r="AP423" s="7"/>
      <c r="AQ423" s="16"/>
    </row>
    <row r="424" spans="1:43" ht="14.5" x14ac:dyDescent="0.35">
      <c r="A424" s="12">
        <f>IF(E424="","",SUBTOTAL(3,$B$2:B424))</f>
        <v>423</v>
      </c>
      <c r="B424" s="5">
        <v>43585</v>
      </c>
      <c r="C424" s="4" t="s">
        <v>45</v>
      </c>
      <c r="D424" s="4">
        <v>1051</v>
      </c>
      <c r="E424" s="6" t="s">
        <v>135</v>
      </c>
      <c r="F424" s="6" t="s">
        <v>82</v>
      </c>
      <c r="G424" s="7" t="s">
        <v>61</v>
      </c>
      <c r="H424" s="6" t="s">
        <v>62</v>
      </c>
      <c r="I424" s="4">
        <v>14</v>
      </c>
      <c r="J424" s="4">
        <v>4</v>
      </c>
      <c r="K424" s="4">
        <v>1989</v>
      </c>
      <c r="L424" s="6">
        <f t="shared" si="119"/>
        <v>32612</v>
      </c>
      <c r="M424" s="4">
        <f t="shared" si="132"/>
        <v>30</v>
      </c>
      <c r="N424" s="6" t="str">
        <f t="shared" si="120"/>
        <v>30 - 45</v>
      </c>
      <c r="O424" s="4">
        <v>1</v>
      </c>
      <c r="P424" s="6" t="str">
        <f t="shared" si="121"/>
        <v>Nam</v>
      </c>
      <c r="Q424" s="6" t="str">
        <f t="shared" si="122"/>
        <v>Ông</v>
      </c>
      <c r="R424" s="7" t="s">
        <v>50</v>
      </c>
      <c r="S424" s="6" t="s">
        <v>318</v>
      </c>
      <c r="T424" s="6" t="s">
        <v>319</v>
      </c>
      <c r="U424" s="6" t="s">
        <v>269</v>
      </c>
      <c r="V424" s="6" t="str">
        <f t="shared" si="133"/>
        <v>Hồ  -  Thuận Thành  -  Bắc Ninh</v>
      </c>
      <c r="W424" s="6" t="s">
        <v>51</v>
      </c>
      <c r="X424" s="6" t="s">
        <v>65</v>
      </c>
      <c r="Y424" s="4">
        <f t="shared" si="123"/>
        <v>32</v>
      </c>
      <c r="Z424" s="7" t="str">
        <f t="shared" si="124"/>
        <v>Từ 24 - 36 tháng</v>
      </c>
      <c r="AA424" s="5">
        <v>42600</v>
      </c>
      <c r="AB424" s="4" t="s">
        <v>66</v>
      </c>
      <c r="AC424" s="8">
        <f t="shared" si="125"/>
        <v>42659</v>
      </c>
      <c r="AD424" s="5" t="s">
        <v>53</v>
      </c>
      <c r="AE424" s="4">
        <v>1</v>
      </c>
      <c r="AF424" s="7" t="str">
        <f t="shared" si="126"/>
        <v>12 tháng</v>
      </c>
      <c r="AG424" s="5">
        <f t="shared" si="127"/>
        <v>42660</v>
      </c>
      <c r="AH424" s="5">
        <f t="shared" si="128"/>
        <v>43024</v>
      </c>
      <c r="AI424" s="9">
        <v>1</v>
      </c>
      <c r="AJ424" s="7" t="str">
        <f t="shared" si="129"/>
        <v>12 tháng</v>
      </c>
      <c r="AK424" s="5">
        <f t="shared" si="117"/>
        <v>43025</v>
      </c>
      <c r="AL424" s="5">
        <f t="shared" si="130"/>
        <v>43389</v>
      </c>
      <c r="AM424" s="5">
        <f t="shared" si="134"/>
        <v>43390</v>
      </c>
      <c r="AN424" s="7" t="str">
        <f t="shared" si="131"/>
        <v>Không xác định</v>
      </c>
      <c r="AO424" s="5"/>
      <c r="AP424" s="7"/>
      <c r="AQ424" s="16"/>
    </row>
    <row r="425" spans="1:43" ht="14.5" x14ac:dyDescent="0.35">
      <c r="A425" s="12">
        <f>IF(E425="","",SUBTOTAL(3,$B$2:B425))</f>
        <v>424</v>
      </c>
      <c r="B425" s="5">
        <v>43585</v>
      </c>
      <c r="C425" s="4" t="s">
        <v>45</v>
      </c>
      <c r="D425" s="4">
        <v>1052</v>
      </c>
      <c r="E425" s="6" t="s">
        <v>136</v>
      </c>
      <c r="F425" s="6" t="s">
        <v>47</v>
      </c>
      <c r="G425" s="7" t="s">
        <v>93</v>
      </c>
      <c r="H425" s="6" t="s">
        <v>94</v>
      </c>
      <c r="I425" s="4">
        <v>2</v>
      </c>
      <c r="J425" s="4">
        <v>4</v>
      </c>
      <c r="K425" s="4">
        <v>1990</v>
      </c>
      <c r="L425" s="6">
        <f t="shared" si="119"/>
        <v>32965</v>
      </c>
      <c r="M425" s="4">
        <f t="shared" si="132"/>
        <v>29</v>
      </c>
      <c r="N425" s="6" t="str">
        <f t="shared" si="120"/>
        <v>&lt;30</v>
      </c>
      <c r="O425" s="4">
        <v>2</v>
      </c>
      <c r="P425" s="6" t="str">
        <f t="shared" si="121"/>
        <v>Nữ</v>
      </c>
      <c r="Q425" s="6" t="str">
        <f t="shared" si="122"/>
        <v>Bà</v>
      </c>
      <c r="R425" s="7" t="s">
        <v>72</v>
      </c>
      <c r="S425" s="6" t="s">
        <v>320</v>
      </c>
      <c r="T425" s="6" t="s">
        <v>321</v>
      </c>
      <c r="U425" s="6" t="s">
        <v>266</v>
      </c>
      <c r="V425" s="6" t="str">
        <f t="shared" si="133"/>
        <v>Xuân Tiên  -  Chương Mỹ  -  Hà Nội</v>
      </c>
      <c r="W425" s="6" t="s">
        <v>51</v>
      </c>
      <c r="X425" s="6" t="s">
        <v>65</v>
      </c>
      <c r="Y425" s="4">
        <f t="shared" si="123"/>
        <v>32</v>
      </c>
      <c r="Z425" s="7" t="str">
        <f t="shared" si="124"/>
        <v>Từ 24 - 36 tháng</v>
      </c>
      <c r="AA425" s="5">
        <v>42609</v>
      </c>
      <c r="AB425" s="4">
        <v>0</v>
      </c>
      <c r="AC425" s="8">
        <f t="shared" si="125"/>
        <v>42609</v>
      </c>
      <c r="AD425" s="5" t="s">
        <v>53</v>
      </c>
      <c r="AE425" s="4">
        <v>3</v>
      </c>
      <c r="AF425" s="7" t="str">
        <f t="shared" si="126"/>
        <v>36 tháng</v>
      </c>
      <c r="AG425" s="5">
        <f t="shared" si="127"/>
        <v>42609</v>
      </c>
      <c r="AH425" s="5">
        <f t="shared" si="128"/>
        <v>43703</v>
      </c>
      <c r="AI425" s="9"/>
      <c r="AJ425" s="7" t="str">
        <f t="shared" si="129"/>
        <v/>
      </c>
      <c r="AK425" s="5" t="str">
        <f t="shared" si="117"/>
        <v/>
      </c>
      <c r="AL425" s="5" t="str">
        <f t="shared" si="130"/>
        <v/>
      </c>
      <c r="AM425" s="5" t="str">
        <f t="shared" si="134"/>
        <v/>
      </c>
      <c r="AN425" s="7" t="str">
        <f t="shared" si="131"/>
        <v>36 tháng</v>
      </c>
      <c r="AO425" s="5"/>
      <c r="AP425" s="7"/>
      <c r="AQ425" s="16"/>
    </row>
    <row r="426" spans="1:43" ht="14.5" x14ac:dyDescent="0.35">
      <c r="A426" s="12">
        <f>IF(E426="","",SUBTOTAL(3,$B$2:B426))</f>
        <v>425</v>
      </c>
      <c r="B426" s="5">
        <v>43585</v>
      </c>
      <c r="C426" s="4" t="s">
        <v>45</v>
      </c>
      <c r="D426" s="4">
        <v>1054</v>
      </c>
      <c r="E426" s="6" t="s">
        <v>137</v>
      </c>
      <c r="F426" s="6" t="s">
        <v>47</v>
      </c>
      <c r="G426" s="7" t="s">
        <v>87</v>
      </c>
      <c r="H426" s="6" t="s">
        <v>87</v>
      </c>
      <c r="I426" s="4">
        <v>28</v>
      </c>
      <c r="J426" s="4">
        <v>9</v>
      </c>
      <c r="K426" s="4">
        <v>1989</v>
      </c>
      <c r="L426" s="6">
        <f t="shared" si="119"/>
        <v>32779</v>
      </c>
      <c r="M426" s="4">
        <f t="shared" si="132"/>
        <v>29</v>
      </c>
      <c r="N426" s="6" t="str">
        <f t="shared" si="120"/>
        <v>&lt;30</v>
      </c>
      <c r="O426" s="4">
        <v>1</v>
      </c>
      <c r="P426" s="6" t="str">
        <f t="shared" si="121"/>
        <v>Nam</v>
      </c>
      <c r="Q426" s="6" t="str">
        <f t="shared" si="122"/>
        <v>Ông</v>
      </c>
      <c r="R426" s="7" t="s">
        <v>72</v>
      </c>
      <c r="S426" s="6" t="s">
        <v>270</v>
      </c>
      <c r="T426" s="6" t="s">
        <v>268</v>
      </c>
      <c r="U426" s="6" t="s">
        <v>269</v>
      </c>
      <c r="V426" s="6" t="str">
        <f t="shared" si="133"/>
        <v>Đại Đồng  -  Tiên Du  -  Bắc Ninh</v>
      </c>
      <c r="W426" s="6" t="s">
        <v>51</v>
      </c>
      <c r="X426" s="6" t="s">
        <v>65</v>
      </c>
      <c r="Y426" s="4">
        <f t="shared" si="123"/>
        <v>31</v>
      </c>
      <c r="Z426" s="7" t="str">
        <f t="shared" si="124"/>
        <v>Từ 24 - 36 tháng</v>
      </c>
      <c r="AA426" s="5">
        <v>42628</v>
      </c>
      <c r="AB426" s="4" t="s">
        <v>66</v>
      </c>
      <c r="AC426" s="8">
        <f t="shared" si="125"/>
        <v>42687</v>
      </c>
      <c r="AD426" s="5" t="s">
        <v>53</v>
      </c>
      <c r="AE426" s="4">
        <v>3</v>
      </c>
      <c r="AF426" s="7" t="str">
        <f t="shared" si="126"/>
        <v>36 tháng</v>
      </c>
      <c r="AG426" s="5">
        <f t="shared" si="127"/>
        <v>42688</v>
      </c>
      <c r="AH426" s="5">
        <f t="shared" si="128"/>
        <v>43782</v>
      </c>
      <c r="AI426" s="9"/>
      <c r="AJ426" s="7" t="str">
        <f t="shared" si="129"/>
        <v/>
      </c>
      <c r="AK426" s="5" t="str">
        <f t="shared" si="117"/>
        <v/>
      </c>
      <c r="AL426" s="5" t="str">
        <f t="shared" si="130"/>
        <v/>
      </c>
      <c r="AM426" s="5" t="str">
        <f t="shared" si="134"/>
        <v/>
      </c>
      <c r="AN426" s="7" t="str">
        <f t="shared" si="131"/>
        <v>36 tháng</v>
      </c>
      <c r="AO426" s="5"/>
      <c r="AP426" s="7"/>
      <c r="AQ426" s="16"/>
    </row>
    <row r="427" spans="1:43" ht="14.5" x14ac:dyDescent="0.35">
      <c r="A427" s="12">
        <f>IF(E427="","",SUBTOTAL(3,$B$2:B427))</f>
        <v>426</v>
      </c>
      <c r="B427" s="5">
        <v>43585</v>
      </c>
      <c r="C427" s="4" t="s">
        <v>45</v>
      </c>
      <c r="D427" s="4">
        <v>1057</v>
      </c>
      <c r="E427" s="6" t="s">
        <v>140</v>
      </c>
      <c r="F427" s="6" t="s">
        <v>47</v>
      </c>
      <c r="G427" s="7" t="s">
        <v>76</v>
      </c>
      <c r="H427" s="6" t="s">
        <v>141</v>
      </c>
      <c r="I427" s="4">
        <v>9</v>
      </c>
      <c r="J427" s="4">
        <v>5</v>
      </c>
      <c r="K427" s="4">
        <v>1987</v>
      </c>
      <c r="L427" s="6">
        <f t="shared" si="119"/>
        <v>31906</v>
      </c>
      <c r="M427" s="4">
        <f t="shared" si="132"/>
        <v>31</v>
      </c>
      <c r="N427" s="6" t="str">
        <f t="shared" si="120"/>
        <v>30 - 45</v>
      </c>
      <c r="O427" s="4">
        <v>1</v>
      </c>
      <c r="P427" s="6" t="str">
        <f t="shared" si="121"/>
        <v>Nam</v>
      </c>
      <c r="Q427" s="6" t="str">
        <f t="shared" si="122"/>
        <v>Ông</v>
      </c>
      <c r="R427" s="7" t="s">
        <v>50</v>
      </c>
      <c r="S427" s="6" t="s">
        <v>264</v>
      </c>
      <c r="T427" s="6" t="s">
        <v>265</v>
      </c>
      <c r="U427" s="6" t="s">
        <v>266</v>
      </c>
      <c r="V427" s="6" t="str">
        <f t="shared" si="133"/>
        <v>Xuân Thu  -  Sóc Sơn  -  Hà Nội</v>
      </c>
      <c r="W427" s="6" t="s">
        <v>51</v>
      </c>
      <c r="X427" s="6" t="s">
        <v>65</v>
      </c>
      <c r="Y427" s="4">
        <f t="shared" si="123"/>
        <v>30</v>
      </c>
      <c r="Z427" s="7" t="str">
        <f t="shared" si="124"/>
        <v>Từ 24 - 36 tháng</v>
      </c>
      <c r="AA427" s="5">
        <v>42649</v>
      </c>
      <c r="AB427" s="4" t="s">
        <v>66</v>
      </c>
      <c r="AC427" s="8">
        <f t="shared" si="125"/>
        <v>42708</v>
      </c>
      <c r="AD427" s="5" t="s">
        <v>53</v>
      </c>
      <c r="AE427" s="4">
        <v>1</v>
      </c>
      <c r="AF427" s="7" t="str">
        <f t="shared" si="126"/>
        <v>12 tháng</v>
      </c>
      <c r="AG427" s="5">
        <f t="shared" si="127"/>
        <v>42709</v>
      </c>
      <c r="AH427" s="5">
        <f t="shared" si="128"/>
        <v>43073</v>
      </c>
      <c r="AI427" s="9">
        <v>1</v>
      </c>
      <c r="AJ427" s="7" t="str">
        <f t="shared" si="129"/>
        <v>12 tháng</v>
      </c>
      <c r="AK427" s="5">
        <f t="shared" si="117"/>
        <v>43074</v>
      </c>
      <c r="AL427" s="5">
        <f t="shared" si="130"/>
        <v>43438</v>
      </c>
      <c r="AM427" s="5">
        <f t="shared" si="134"/>
        <v>43439</v>
      </c>
      <c r="AN427" s="7" t="str">
        <f t="shared" si="131"/>
        <v>Không xác định</v>
      </c>
      <c r="AO427" s="5"/>
      <c r="AP427" s="7"/>
      <c r="AQ427" s="16"/>
    </row>
    <row r="428" spans="1:43" ht="14.5" x14ac:dyDescent="0.35">
      <c r="A428" s="12">
        <f>IF(E428="","",SUBTOTAL(3,$B$2:B428))</f>
        <v>427</v>
      </c>
      <c r="B428" s="5">
        <v>43585</v>
      </c>
      <c r="C428" s="4" t="s">
        <v>45</v>
      </c>
      <c r="D428" s="4">
        <v>1058</v>
      </c>
      <c r="E428" s="6" t="s">
        <v>142</v>
      </c>
      <c r="F428" s="6" t="s">
        <v>112</v>
      </c>
      <c r="G428" s="7" t="s">
        <v>61</v>
      </c>
      <c r="H428" s="6" t="s">
        <v>62</v>
      </c>
      <c r="I428" s="4">
        <v>20</v>
      </c>
      <c r="J428" s="4">
        <v>8</v>
      </c>
      <c r="K428" s="4">
        <v>1989</v>
      </c>
      <c r="L428" s="6">
        <f t="shared" si="119"/>
        <v>32740</v>
      </c>
      <c r="M428" s="4">
        <f t="shared" si="132"/>
        <v>29</v>
      </c>
      <c r="N428" s="6" t="str">
        <f t="shared" si="120"/>
        <v>&lt;30</v>
      </c>
      <c r="O428" s="4">
        <v>1</v>
      </c>
      <c r="P428" s="6" t="str">
        <f t="shared" si="121"/>
        <v>Nam</v>
      </c>
      <c r="Q428" s="6" t="str">
        <f t="shared" si="122"/>
        <v>Ông</v>
      </c>
      <c r="R428" s="7" t="s">
        <v>50</v>
      </c>
      <c r="S428" s="6" t="s">
        <v>273</v>
      </c>
      <c r="T428" s="6" t="s">
        <v>274</v>
      </c>
      <c r="U428" s="6" t="s">
        <v>266</v>
      </c>
      <c r="V428" s="6" t="str">
        <f t="shared" si="133"/>
        <v>Liên Hà  -  Đông Anh  -  Hà Nội</v>
      </c>
      <c r="W428" s="6" t="s">
        <v>51</v>
      </c>
      <c r="X428" s="6" t="s">
        <v>65</v>
      </c>
      <c r="Y428" s="4">
        <f t="shared" si="123"/>
        <v>30</v>
      </c>
      <c r="Z428" s="7" t="str">
        <f t="shared" si="124"/>
        <v>Từ 24 - 36 tháng</v>
      </c>
      <c r="AA428" s="5">
        <v>42663</v>
      </c>
      <c r="AB428" s="4" t="s">
        <v>66</v>
      </c>
      <c r="AC428" s="8">
        <f t="shared" si="125"/>
        <v>42722</v>
      </c>
      <c r="AD428" s="5" t="s">
        <v>53</v>
      </c>
      <c r="AE428" s="4">
        <v>1</v>
      </c>
      <c r="AF428" s="7" t="str">
        <f t="shared" si="126"/>
        <v>12 tháng</v>
      </c>
      <c r="AG428" s="5">
        <f t="shared" si="127"/>
        <v>42723</v>
      </c>
      <c r="AH428" s="5">
        <f t="shared" si="128"/>
        <v>43087</v>
      </c>
      <c r="AI428" s="9">
        <v>1</v>
      </c>
      <c r="AJ428" s="7" t="str">
        <f t="shared" si="129"/>
        <v>12 tháng</v>
      </c>
      <c r="AK428" s="5">
        <f t="shared" si="117"/>
        <v>43088</v>
      </c>
      <c r="AL428" s="5">
        <f t="shared" si="130"/>
        <v>43452</v>
      </c>
      <c r="AM428" s="5">
        <f t="shared" si="134"/>
        <v>43453</v>
      </c>
      <c r="AN428" s="7" t="str">
        <f t="shared" si="131"/>
        <v>Không xác định</v>
      </c>
      <c r="AO428" s="5"/>
      <c r="AP428" s="7"/>
      <c r="AQ428" s="16"/>
    </row>
    <row r="429" spans="1:43" ht="14.5" x14ac:dyDescent="0.35">
      <c r="A429" s="12">
        <f>IF(E429="","",SUBTOTAL(3,$B$2:B429))</f>
        <v>428</v>
      </c>
      <c r="B429" s="5">
        <v>43585</v>
      </c>
      <c r="C429" s="4" t="s">
        <v>45</v>
      </c>
      <c r="D429" s="4">
        <v>1059</v>
      </c>
      <c r="E429" s="6" t="s">
        <v>143</v>
      </c>
      <c r="F429" s="6" t="s">
        <v>47</v>
      </c>
      <c r="G429" s="7" t="s">
        <v>76</v>
      </c>
      <c r="H429" s="6" t="s">
        <v>144</v>
      </c>
      <c r="I429" s="4">
        <v>25</v>
      </c>
      <c r="J429" s="4">
        <v>12</v>
      </c>
      <c r="K429" s="4">
        <v>1989</v>
      </c>
      <c r="L429" s="6">
        <f t="shared" si="119"/>
        <v>32867</v>
      </c>
      <c r="M429" s="4">
        <f t="shared" si="132"/>
        <v>29</v>
      </c>
      <c r="N429" s="6" t="str">
        <f t="shared" si="120"/>
        <v>&lt;30</v>
      </c>
      <c r="O429" s="4">
        <v>1</v>
      </c>
      <c r="P429" s="6" t="str">
        <f t="shared" si="121"/>
        <v>Nam</v>
      </c>
      <c r="Q429" s="6" t="str">
        <f t="shared" si="122"/>
        <v>Ông</v>
      </c>
      <c r="R429" s="7" t="s">
        <v>72</v>
      </c>
      <c r="S429" s="6" t="s">
        <v>323</v>
      </c>
      <c r="T429" s="6" t="s">
        <v>324</v>
      </c>
      <c r="U429" s="6" t="s">
        <v>280</v>
      </c>
      <c r="V429" s="6" t="str">
        <f t="shared" si="133"/>
        <v>Hòa Bình  -  Hữu Lũng  -  Lạng Sơn</v>
      </c>
      <c r="W429" s="6" t="s">
        <v>145</v>
      </c>
      <c r="X429" s="6" t="s">
        <v>65</v>
      </c>
      <c r="Y429" s="4">
        <f t="shared" si="123"/>
        <v>30</v>
      </c>
      <c r="Z429" s="7" t="str">
        <f t="shared" si="124"/>
        <v>Từ 24 - 36 tháng</v>
      </c>
      <c r="AA429" s="5">
        <v>42672</v>
      </c>
      <c r="AB429" s="4" t="s">
        <v>66</v>
      </c>
      <c r="AC429" s="8">
        <f t="shared" si="125"/>
        <v>42731</v>
      </c>
      <c r="AD429" s="5" t="s">
        <v>53</v>
      </c>
      <c r="AE429" s="4">
        <v>1</v>
      </c>
      <c r="AF429" s="7" t="str">
        <f t="shared" si="126"/>
        <v>12 tháng</v>
      </c>
      <c r="AG429" s="5">
        <f t="shared" si="127"/>
        <v>42732</v>
      </c>
      <c r="AH429" s="5">
        <f t="shared" si="128"/>
        <v>43096</v>
      </c>
      <c r="AI429" s="9">
        <v>1</v>
      </c>
      <c r="AJ429" s="7" t="str">
        <f t="shared" si="129"/>
        <v>12 tháng</v>
      </c>
      <c r="AK429" s="5">
        <f t="shared" si="117"/>
        <v>43097</v>
      </c>
      <c r="AL429" s="5">
        <f t="shared" si="130"/>
        <v>43461</v>
      </c>
      <c r="AM429" s="5">
        <f t="shared" si="134"/>
        <v>43462</v>
      </c>
      <c r="AN429" s="7" t="str">
        <f t="shared" si="131"/>
        <v>Không xác định</v>
      </c>
      <c r="AO429" s="5"/>
      <c r="AP429" s="7"/>
      <c r="AQ429" s="16"/>
    </row>
    <row r="430" spans="1:43" ht="14.5" x14ac:dyDescent="0.35">
      <c r="A430" s="12">
        <f>IF(E430="","",SUBTOTAL(3,$B$2:B430))</f>
        <v>429</v>
      </c>
      <c r="B430" s="5">
        <v>43585</v>
      </c>
      <c r="C430" s="4" t="s">
        <v>45</v>
      </c>
      <c r="D430" s="4">
        <v>1060</v>
      </c>
      <c r="E430" s="6" t="s">
        <v>146</v>
      </c>
      <c r="F430" s="6" t="s">
        <v>96</v>
      </c>
      <c r="G430" s="7" t="s">
        <v>104</v>
      </c>
      <c r="H430" s="6" t="s">
        <v>147</v>
      </c>
      <c r="I430" s="4">
        <v>26</v>
      </c>
      <c r="J430" s="4">
        <v>8</v>
      </c>
      <c r="K430" s="4">
        <v>1990</v>
      </c>
      <c r="L430" s="6">
        <f t="shared" si="119"/>
        <v>33111</v>
      </c>
      <c r="M430" s="4">
        <f t="shared" si="132"/>
        <v>28</v>
      </c>
      <c r="N430" s="6" t="str">
        <f t="shared" si="120"/>
        <v>&lt;30</v>
      </c>
      <c r="O430" s="4">
        <v>2</v>
      </c>
      <c r="P430" s="6" t="str">
        <f t="shared" si="121"/>
        <v>Nữ</v>
      </c>
      <c r="Q430" s="6" t="str">
        <f t="shared" si="122"/>
        <v>Bà</v>
      </c>
      <c r="R430" s="7" t="s">
        <v>50</v>
      </c>
      <c r="S430" s="6" t="s">
        <v>325</v>
      </c>
      <c r="T430" s="6" t="s">
        <v>260</v>
      </c>
      <c r="U430" s="6" t="s">
        <v>255</v>
      </c>
      <c r="V430" s="6" t="str">
        <f t="shared" si="133"/>
        <v>Tuấn Mậu  -  Sơn Động  -  Bắc Giang</v>
      </c>
      <c r="W430" s="6" t="s">
        <v>51</v>
      </c>
      <c r="X430" s="6" t="s">
        <v>65</v>
      </c>
      <c r="Y430" s="4">
        <f t="shared" si="123"/>
        <v>29</v>
      </c>
      <c r="Z430" s="7" t="str">
        <f t="shared" si="124"/>
        <v>Từ 24 - 36 tháng</v>
      </c>
      <c r="AA430" s="5">
        <v>42678</v>
      </c>
      <c r="AB430" s="4" t="s">
        <v>66</v>
      </c>
      <c r="AC430" s="8">
        <f t="shared" si="125"/>
        <v>42737</v>
      </c>
      <c r="AD430" s="5" t="s">
        <v>53</v>
      </c>
      <c r="AE430" s="4">
        <v>1</v>
      </c>
      <c r="AF430" s="7" t="str">
        <f t="shared" si="126"/>
        <v>12 tháng</v>
      </c>
      <c r="AG430" s="5">
        <f t="shared" si="127"/>
        <v>42738</v>
      </c>
      <c r="AH430" s="5">
        <f t="shared" si="128"/>
        <v>43102</v>
      </c>
      <c r="AI430" s="9">
        <v>2</v>
      </c>
      <c r="AJ430" s="7" t="str">
        <f t="shared" si="129"/>
        <v>24 tháng</v>
      </c>
      <c r="AK430" s="5">
        <f t="shared" si="117"/>
        <v>43103</v>
      </c>
      <c r="AL430" s="5">
        <f t="shared" si="130"/>
        <v>43832</v>
      </c>
      <c r="AM430" s="5" t="str">
        <f t="shared" si="134"/>
        <v/>
      </c>
      <c r="AN430" s="7" t="str">
        <f t="shared" si="131"/>
        <v>24 tháng</v>
      </c>
      <c r="AO430" s="5"/>
      <c r="AP430" s="7"/>
      <c r="AQ430" s="16"/>
    </row>
    <row r="431" spans="1:43" ht="14.5" x14ac:dyDescent="0.35">
      <c r="A431" s="12">
        <f>IF(E431="","",SUBTOTAL(3,$B$2:B431))</f>
        <v>430</v>
      </c>
      <c r="B431" s="5">
        <v>43585</v>
      </c>
      <c r="C431" s="4" t="s">
        <v>45</v>
      </c>
      <c r="D431" s="4">
        <v>1061</v>
      </c>
      <c r="E431" s="6" t="s">
        <v>148</v>
      </c>
      <c r="F431" s="6" t="s">
        <v>112</v>
      </c>
      <c r="G431" s="7" t="s">
        <v>104</v>
      </c>
      <c r="H431" s="6" t="s">
        <v>147</v>
      </c>
      <c r="I431" s="4">
        <v>30</v>
      </c>
      <c r="J431" s="4">
        <v>3</v>
      </c>
      <c r="K431" s="4">
        <v>1992</v>
      </c>
      <c r="L431" s="6">
        <f t="shared" si="119"/>
        <v>33693</v>
      </c>
      <c r="M431" s="4">
        <f t="shared" si="132"/>
        <v>27</v>
      </c>
      <c r="N431" s="6" t="str">
        <f t="shared" si="120"/>
        <v>&lt;30</v>
      </c>
      <c r="O431" s="4">
        <v>1</v>
      </c>
      <c r="P431" s="6" t="str">
        <f t="shared" si="121"/>
        <v>Nam</v>
      </c>
      <c r="Q431" s="6" t="str">
        <f t="shared" si="122"/>
        <v>Ông</v>
      </c>
      <c r="R431" s="7" t="s">
        <v>50</v>
      </c>
      <c r="S431" s="6" t="s">
        <v>295</v>
      </c>
      <c r="T431" s="6" t="s">
        <v>272</v>
      </c>
      <c r="U431" s="6" t="s">
        <v>269</v>
      </c>
      <c r="V431" s="6" t="str">
        <f t="shared" si="133"/>
        <v>Tân Hồng  -  Từ Sơn  -  Bắc Ninh</v>
      </c>
      <c r="W431" s="6" t="s">
        <v>145</v>
      </c>
      <c r="X431" s="6" t="s">
        <v>65</v>
      </c>
      <c r="Y431" s="4">
        <f t="shared" si="123"/>
        <v>29</v>
      </c>
      <c r="Z431" s="7" t="str">
        <f t="shared" si="124"/>
        <v>Từ 24 - 36 tháng</v>
      </c>
      <c r="AA431" s="5">
        <v>42683</v>
      </c>
      <c r="AB431" s="4" t="s">
        <v>66</v>
      </c>
      <c r="AC431" s="8">
        <f t="shared" si="125"/>
        <v>42742</v>
      </c>
      <c r="AD431" s="5" t="s">
        <v>53</v>
      </c>
      <c r="AE431" s="4">
        <v>1</v>
      </c>
      <c r="AF431" s="7" t="str">
        <f t="shared" si="126"/>
        <v>12 tháng</v>
      </c>
      <c r="AG431" s="5">
        <f t="shared" si="127"/>
        <v>42743</v>
      </c>
      <c r="AH431" s="5">
        <f t="shared" si="128"/>
        <v>43107</v>
      </c>
      <c r="AI431" s="9">
        <v>1</v>
      </c>
      <c r="AJ431" s="7" t="str">
        <f t="shared" si="129"/>
        <v>12 tháng</v>
      </c>
      <c r="AK431" s="5">
        <f t="shared" si="117"/>
        <v>43108</v>
      </c>
      <c r="AL431" s="5">
        <f t="shared" si="130"/>
        <v>43472</v>
      </c>
      <c r="AM431" s="5">
        <f t="shared" si="134"/>
        <v>43473</v>
      </c>
      <c r="AN431" s="7" t="str">
        <f t="shared" si="131"/>
        <v>Không xác định</v>
      </c>
      <c r="AO431" s="5"/>
      <c r="AP431" s="7"/>
      <c r="AQ431" s="16"/>
    </row>
    <row r="432" spans="1:43" ht="14.5" x14ac:dyDescent="0.35">
      <c r="A432" s="12">
        <f>IF(E432="","",SUBTOTAL(3,$B$2:B432))</f>
        <v>431</v>
      </c>
      <c r="B432" s="5">
        <v>43585</v>
      </c>
      <c r="C432" s="4" t="s">
        <v>45</v>
      </c>
      <c r="D432" s="4">
        <v>1063</v>
      </c>
      <c r="E432" s="6" t="s">
        <v>150</v>
      </c>
      <c r="F432" s="6" t="s">
        <v>112</v>
      </c>
      <c r="G432" s="7" t="s">
        <v>61</v>
      </c>
      <c r="H432" s="6" t="s">
        <v>62</v>
      </c>
      <c r="I432" s="4">
        <v>7</v>
      </c>
      <c r="J432" s="4">
        <v>4</v>
      </c>
      <c r="K432" s="4">
        <v>1993</v>
      </c>
      <c r="L432" s="6">
        <f t="shared" si="119"/>
        <v>34066</v>
      </c>
      <c r="M432" s="4">
        <f t="shared" si="132"/>
        <v>26</v>
      </c>
      <c r="N432" s="6" t="str">
        <f t="shared" si="120"/>
        <v>&lt;30</v>
      </c>
      <c r="O432" s="4">
        <v>2</v>
      </c>
      <c r="P432" s="6" t="str">
        <f t="shared" si="121"/>
        <v>Nữ</v>
      </c>
      <c r="Q432" s="6" t="str">
        <f t="shared" si="122"/>
        <v>Bà</v>
      </c>
      <c r="R432" s="7" t="s">
        <v>50</v>
      </c>
      <c r="S432" s="6" t="s">
        <v>322</v>
      </c>
      <c r="T432" s="6" t="s">
        <v>274</v>
      </c>
      <c r="U432" s="6" t="s">
        <v>266</v>
      </c>
      <c r="V432" s="6" t="str">
        <f t="shared" si="133"/>
        <v>Dục Tú  -  Đông Anh  -  Hà Nội</v>
      </c>
      <c r="W432" s="6" t="s">
        <v>151</v>
      </c>
      <c r="X432" s="6" t="s">
        <v>65</v>
      </c>
      <c r="Y432" s="4">
        <f t="shared" si="123"/>
        <v>29</v>
      </c>
      <c r="Z432" s="7" t="str">
        <f t="shared" si="124"/>
        <v>Từ 24 - 36 tháng</v>
      </c>
      <c r="AA432" s="5">
        <v>42694</v>
      </c>
      <c r="AB432" s="4" t="s">
        <v>66</v>
      </c>
      <c r="AC432" s="8">
        <f t="shared" si="125"/>
        <v>42753</v>
      </c>
      <c r="AD432" s="5" t="s">
        <v>53</v>
      </c>
      <c r="AE432" s="4">
        <v>1</v>
      </c>
      <c r="AF432" s="7" t="str">
        <f t="shared" si="126"/>
        <v>12 tháng</v>
      </c>
      <c r="AG432" s="5">
        <f t="shared" si="127"/>
        <v>42754</v>
      </c>
      <c r="AH432" s="5">
        <f t="shared" si="128"/>
        <v>43118</v>
      </c>
      <c r="AI432" s="9">
        <v>4</v>
      </c>
      <c r="AJ432" s="7" t="str">
        <f t="shared" si="129"/>
        <v>Không xác định</v>
      </c>
      <c r="AK432" s="5">
        <f t="shared" si="117"/>
        <v>43119</v>
      </c>
      <c r="AL432" s="5" t="str">
        <f t="shared" si="130"/>
        <v/>
      </c>
      <c r="AM432" s="5">
        <f t="shared" si="134"/>
        <v>43119</v>
      </c>
      <c r="AN432" s="7" t="str">
        <f t="shared" si="131"/>
        <v>Không xác định</v>
      </c>
      <c r="AO432" s="5"/>
      <c r="AP432" s="7"/>
      <c r="AQ432" s="16"/>
    </row>
    <row r="433" spans="1:43" ht="14.5" x14ac:dyDescent="0.35">
      <c r="A433" s="12">
        <f>IF(E433="","",SUBTOTAL(3,$B$2:B433))</f>
        <v>432</v>
      </c>
      <c r="B433" s="5">
        <v>43585</v>
      </c>
      <c r="C433" s="4" t="s">
        <v>45</v>
      </c>
      <c r="D433" s="4">
        <v>1064</v>
      </c>
      <c r="E433" s="6" t="s">
        <v>152</v>
      </c>
      <c r="F433" s="6" t="s">
        <v>96</v>
      </c>
      <c r="G433" s="7" t="s">
        <v>104</v>
      </c>
      <c r="H433" s="6" t="s">
        <v>105</v>
      </c>
      <c r="I433" s="4">
        <v>16</v>
      </c>
      <c r="J433" s="4">
        <v>10</v>
      </c>
      <c r="K433" s="4">
        <v>1993</v>
      </c>
      <c r="L433" s="6">
        <f t="shared" si="119"/>
        <v>34258</v>
      </c>
      <c r="M433" s="4">
        <f t="shared" si="132"/>
        <v>25</v>
      </c>
      <c r="N433" s="6" t="str">
        <f t="shared" si="120"/>
        <v>&lt;30</v>
      </c>
      <c r="O433" s="4">
        <v>1</v>
      </c>
      <c r="P433" s="6" t="str">
        <f t="shared" si="121"/>
        <v>Nam</v>
      </c>
      <c r="Q433" s="6" t="str">
        <f t="shared" si="122"/>
        <v>Ông</v>
      </c>
      <c r="R433" s="7" t="s">
        <v>63</v>
      </c>
      <c r="S433" s="6" t="s">
        <v>328</v>
      </c>
      <c r="T433" s="6" t="s">
        <v>329</v>
      </c>
      <c r="U433" s="6" t="s">
        <v>255</v>
      </c>
      <c r="V433" s="6" t="str">
        <f t="shared" si="133"/>
        <v>Liên Chung  -  Tân Yên  -  Bắc Giang</v>
      </c>
      <c r="W433" s="6" t="s">
        <v>145</v>
      </c>
      <c r="X433" s="6" t="s">
        <v>106</v>
      </c>
      <c r="Y433" s="4">
        <f t="shared" si="123"/>
        <v>29</v>
      </c>
      <c r="Z433" s="7" t="str">
        <f t="shared" si="124"/>
        <v>Từ 24 - 36 tháng</v>
      </c>
      <c r="AA433" s="5">
        <v>42696</v>
      </c>
      <c r="AB433" s="4" t="s">
        <v>66</v>
      </c>
      <c r="AC433" s="8">
        <f t="shared" si="125"/>
        <v>42755</v>
      </c>
      <c r="AD433" s="5" t="s">
        <v>53</v>
      </c>
      <c r="AE433" s="4">
        <v>1</v>
      </c>
      <c r="AF433" s="7" t="str">
        <f t="shared" si="126"/>
        <v>12 tháng</v>
      </c>
      <c r="AG433" s="5">
        <f t="shared" si="127"/>
        <v>42756</v>
      </c>
      <c r="AH433" s="5">
        <f t="shared" si="128"/>
        <v>43120</v>
      </c>
      <c r="AI433" s="9">
        <v>2</v>
      </c>
      <c r="AJ433" s="7" t="str">
        <f t="shared" si="129"/>
        <v>24 tháng</v>
      </c>
      <c r="AK433" s="5">
        <f t="shared" si="117"/>
        <v>43121</v>
      </c>
      <c r="AL433" s="5">
        <f t="shared" si="130"/>
        <v>43850</v>
      </c>
      <c r="AM433" s="5" t="str">
        <f t="shared" si="134"/>
        <v/>
      </c>
      <c r="AN433" s="7" t="str">
        <f t="shared" si="131"/>
        <v>24 tháng</v>
      </c>
      <c r="AO433" s="5"/>
      <c r="AP433" s="7"/>
      <c r="AQ433" s="16"/>
    </row>
    <row r="434" spans="1:43" ht="14.5" x14ac:dyDescent="0.35">
      <c r="A434" s="12">
        <f>IF(E434="","",SUBTOTAL(3,$B$2:B434))</f>
        <v>433</v>
      </c>
      <c r="B434" s="5">
        <v>43585</v>
      </c>
      <c r="C434" s="4" t="s">
        <v>45</v>
      </c>
      <c r="D434" s="4">
        <v>1065</v>
      </c>
      <c r="E434" s="6" t="s">
        <v>153</v>
      </c>
      <c r="F434" s="6" t="s">
        <v>82</v>
      </c>
      <c r="G434" s="7" t="s">
        <v>98</v>
      </c>
      <c r="H434" s="6" t="s">
        <v>110</v>
      </c>
      <c r="I434" s="4">
        <v>2</v>
      </c>
      <c r="J434" s="4">
        <v>8</v>
      </c>
      <c r="K434" s="4">
        <v>1989</v>
      </c>
      <c r="L434" s="6">
        <f t="shared" si="119"/>
        <v>32722</v>
      </c>
      <c r="M434" s="4">
        <f t="shared" si="132"/>
        <v>29</v>
      </c>
      <c r="N434" s="6" t="str">
        <f t="shared" si="120"/>
        <v>&lt;30</v>
      </c>
      <c r="O434" s="4">
        <v>2</v>
      </c>
      <c r="P434" s="6" t="str">
        <f t="shared" si="121"/>
        <v>Nữ</v>
      </c>
      <c r="Q434" s="6" t="str">
        <f t="shared" si="122"/>
        <v>Bà</v>
      </c>
      <c r="R434" s="7" t="s">
        <v>50</v>
      </c>
      <c r="S434" s="6" t="s">
        <v>330</v>
      </c>
      <c r="T434" s="6" t="s">
        <v>331</v>
      </c>
      <c r="U434" s="6" t="s">
        <v>304</v>
      </c>
      <c r="V434" s="6" t="str">
        <f t="shared" si="133"/>
        <v>Lê Lợi  -  Chí Linh  -  Hải Dương</v>
      </c>
      <c r="W434" s="6" t="s">
        <v>51</v>
      </c>
      <c r="X434" s="6" t="s">
        <v>100</v>
      </c>
      <c r="Y434" s="4">
        <f t="shared" si="123"/>
        <v>29</v>
      </c>
      <c r="Z434" s="7" t="str">
        <f t="shared" si="124"/>
        <v>Từ 24 - 36 tháng</v>
      </c>
      <c r="AA434" s="5">
        <v>42699</v>
      </c>
      <c r="AB434" s="4" t="s">
        <v>66</v>
      </c>
      <c r="AC434" s="8">
        <f t="shared" si="125"/>
        <v>42758</v>
      </c>
      <c r="AD434" s="5" t="s">
        <v>53</v>
      </c>
      <c r="AE434" s="4">
        <v>1</v>
      </c>
      <c r="AF434" s="7" t="str">
        <f t="shared" si="126"/>
        <v>12 tháng</v>
      </c>
      <c r="AG434" s="5">
        <f t="shared" si="127"/>
        <v>42759</v>
      </c>
      <c r="AH434" s="5">
        <f t="shared" si="128"/>
        <v>43123</v>
      </c>
      <c r="AI434" s="9">
        <v>1</v>
      </c>
      <c r="AJ434" s="7" t="str">
        <f t="shared" si="129"/>
        <v>12 tháng</v>
      </c>
      <c r="AK434" s="5">
        <f t="shared" si="117"/>
        <v>43124</v>
      </c>
      <c r="AL434" s="5">
        <f t="shared" si="130"/>
        <v>43488</v>
      </c>
      <c r="AM434" s="5">
        <f t="shared" si="134"/>
        <v>43489</v>
      </c>
      <c r="AN434" s="7" t="str">
        <f t="shared" si="131"/>
        <v>Không xác định</v>
      </c>
      <c r="AO434" s="5"/>
      <c r="AP434" s="7"/>
      <c r="AQ434" s="16"/>
    </row>
    <row r="435" spans="1:43" ht="14.5" x14ac:dyDescent="0.35">
      <c r="A435" s="12">
        <f>IF(E435="","",SUBTOTAL(3,$B$2:B435))</f>
        <v>434</v>
      </c>
      <c r="B435" s="5">
        <v>43585</v>
      </c>
      <c r="C435" s="4" t="s">
        <v>45</v>
      </c>
      <c r="D435" s="4">
        <v>1067</v>
      </c>
      <c r="E435" s="6" t="s">
        <v>97</v>
      </c>
      <c r="F435" s="6" t="s">
        <v>47</v>
      </c>
      <c r="G435" s="7" t="s">
        <v>70</v>
      </c>
      <c r="H435" s="6" t="s">
        <v>71</v>
      </c>
      <c r="I435" s="4">
        <v>9</v>
      </c>
      <c r="J435" s="4">
        <v>1</v>
      </c>
      <c r="K435" s="4">
        <v>1992</v>
      </c>
      <c r="L435" s="6">
        <f t="shared" si="119"/>
        <v>33612</v>
      </c>
      <c r="M435" s="4">
        <f t="shared" si="132"/>
        <v>27</v>
      </c>
      <c r="N435" s="6" t="str">
        <f t="shared" si="120"/>
        <v>&lt;30</v>
      </c>
      <c r="O435" s="4">
        <v>1</v>
      </c>
      <c r="P435" s="6" t="str">
        <f t="shared" si="121"/>
        <v>Nam</v>
      </c>
      <c r="Q435" s="6" t="str">
        <f t="shared" si="122"/>
        <v>Ông</v>
      </c>
      <c r="R435" s="7" t="s">
        <v>63</v>
      </c>
      <c r="S435" s="6" t="s">
        <v>333</v>
      </c>
      <c r="T435" s="6" t="s">
        <v>324</v>
      </c>
      <c r="U435" s="6" t="s">
        <v>280</v>
      </c>
      <c r="V435" s="6" t="str">
        <f t="shared" si="133"/>
        <v>Thanh Sơn  -  Hữu Lũng  -  Lạng Sơn</v>
      </c>
      <c r="W435" s="6" t="s">
        <v>145</v>
      </c>
      <c r="X435" s="6" t="s">
        <v>65</v>
      </c>
      <c r="Y435" s="4">
        <f t="shared" si="123"/>
        <v>28</v>
      </c>
      <c r="Z435" s="7" t="str">
        <f t="shared" si="124"/>
        <v>Từ 24 - 36 tháng</v>
      </c>
      <c r="AA435" s="5">
        <v>42708</v>
      </c>
      <c r="AB435" s="4" t="s">
        <v>66</v>
      </c>
      <c r="AC435" s="8">
        <f t="shared" si="125"/>
        <v>42767</v>
      </c>
      <c r="AD435" s="5" t="s">
        <v>53</v>
      </c>
      <c r="AE435" s="4">
        <v>3</v>
      </c>
      <c r="AF435" s="7" t="str">
        <f t="shared" si="126"/>
        <v>36 tháng</v>
      </c>
      <c r="AG435" s="5">
        <f t="shared" si="127"/>
        <v>42768</v>
      </c>
      <c r="AH435" s="5">
        <f t="shared" si="128"/>
        <v>43862</v>
      </c>
      <c r="AI435" s="9"/>
      <c r="AJ435" s="7" t="str">
        <f t="shared" si="129"/>
        <v/>
      </c>
      <c r="AK435" s="5" t="str">
        <f t="shared" si="117"/>
        <v/>
      </c>
      <c r="AL435" s="5" t="str">
        <f t="shared" si="130"/>
        <v/>
      </c>
      <c r="AM435" s="5" t="str">
        <f t="shared" si="134"/>
        <v/>
      </c>
      <c r="AN435" s="7" t="str">
        <f t="shared" si="131"/>
        <v>36 tháng</v>
      </c>
      <c r="AO435" s="5"/>
      <c r="AP435" s="7"/>
      <c r="AQ435" s="16"/>
    </row>
    <row r="436" spans="1:43" ht="14.5" x14ac:dyDescent="0.35">
      <c r="A436" s="12">
        <f>IF(E436="","",SUBTOTAL(3,$B$2:B436))</f>
        <v>435</v>
      </c>
      <c r="B436" s="5">
        <v>43585</v>
      </c>
      <c r="C436" s="4" t="s">
        <v>45</v>
      </c>
      <c r="D436" s="4">
        <v>1068</v>
      </c>
      <c r="E436" s="6" t="s">
        <v>155</v>
      </c>
      <c r="F436" s="6" t="s">
        <v>47</v>
      </c>
      <c r="G436" s="7" t="s">
        <v>156</v>
      </c>
      <c r="H436" s="6" t="s">
        <v>157</v>
      </c>
      <c r="I436" s="4">
        <v>9</v>
      </c>
      <c r="J436" s="4">
        <v>11</v>
      </c>
      <c r="K436" s="4">
        <v>1988</v>
      </c>
      <c r="L436" s="6">
        <f t="shared" si="119"/>
        <v>32456</v>
      </c>
      <c r="M436" s="4">
        <f t="shared" si="132"/>
        <v>30</v>
      </c>
      <c r="N436" s="6" t="str">
        <f t="shared" si="120"/>
        <v>30 - 45</v>
      </c>
      <c r="O436" s="4">
        <v>2</v>
      </c>
      <c r="P436" s="6" t="str">
        <f t="shared" si="121"/>
        <v>Nữ</v>
      </c>
      <c r="Q436" s="6" t="str">
        <f t="shared" si="122"/>
        <v>Bà</v>
      </c>
      <c r="R436" s="7" t="s">
        <v>50</v>
      </c>
      <c r="S436" s="6" t="s">
        <v>316</v>
      </c>
      <c r="T436" s="6" t="s">
        <v>317</v>
      </c>
      <c r="U436" s="6" t="s">
        <v>280</v>
      </c>
      <c r="V436" s="6" t="str">
        <f t="shared" si="133"/>
        <v>Thiện Thuật  -  Bình Gia  -  Lạng Sơn</v>
      </c>
      <c r="W436" s="6" t="s">
        <v>145</v>
      </c>
      <c r="X436" s="6" t="s">
        <v>65</v>
      </c>
      <c r="Y436" s="4">
        <f t="shared" si="123"/>
        <v>28</v>
      </c>
      <c r="Z436" s="7" t="str">
        <f t="shared" si="124"/>
        <v>Từ 24 - 36 tháng</v>
      </c>
      <c r="AA436" s="5">
        <v>42714</v>
      </c>
      <c r="AB436" s="4" t="s">
        <v>66</v>
      </c>
      <c r="AC436" s="8">
        <f t="shared" si="125"/>
        <v>42773</v>
      </c>
      <c r="AD436" s="5" t="s">
        <v>53</v>
      </c>
      <c r="AE436" s="4">
        <v>1</v>
      </c>
      <c r="AF436" s="7" t="str">
        <f t="shared" si="126"/>
        <v>12 tháng</v>
      </c>
      <c r="AG436" s="5">
        <f t="shared" si="127"/>
        <v>42774</v>
      </c>
      <c r="AH436" s="5">
        <f t="shared" si="128"/>
        <v>43138</v>
      </c>
      <c r="AI436" s="9">
        <v>1</v>
      </c>
      <c r="AJ436" s="7" t="str">
        <f t="shared" si="129"/>
        <v>12 tháng</v>
      </c>
      <c r="AK436" s="5">
        <f t="shared" si="117"/>
        <v>43139</v>
      </c>
      <c r="AL436" s="5">
        <f t="shared" si="130"/>
        <v>43503</v>
      </c>
      <c r="AM436" s="5">
        <f t="shared" si="134"/>
        <v>43504</v>
      </c>
      <c r="AN436" s="7" t="str">
        <f t="shared" si="131"/>
        <v>Không xác định</v>
      </c>
      <c r="AO436" s="5"/>
      <c r="AP436" s="7"/>
      <c r="AQ436" s="16"/>
    </row>
    <row r="437" spans="1:43" ht="14.5" x14ac:dyDescent="0.35">
      <c r="A437" s="12">
        <f>IF(E437="","",SUBTOTAL(3,$B$2:B437))</f>
        <v>436</v>
      </c>
      <c r="B437" s="5">
        <v>43585</v>
      </c>
      <c r="C437" s="4" t="s">
        <v>45</v>
      </c>
      <c r="D437" s="4">
        <v>1070</v>
      </c>
      <c r="E437" s="6" t="s">
        <v>161</v>
      </c>
      <c r="F437" s="6" t="s">
        <v>47</v>
      </c>
      <c r="G437" s="7" t="s">
        <v>76</v>
      </c>
      <c r="H437" s="6" t="s">
        <v>77</v>
      </c>
      <c r="I437" s="4">
        <v>22</v>
      </c>
      <c r="J437" s="4">
        <v>8</v>
      </c>
      <c r="K437" s="4">
        <v>1994</v>
      </c>
      <c r="L437" s="6">
        <f t="shared" si="119"/>
        <v>34568</v>
      </c>
      <c r="M437" s="4">
        <f t="shared" si="132"/>
        <v>24</v>
      </c>
      <c r="N437" s="6" t="str">
        <f t="shared" si="120"/>
        <v>&lt;30</v>
      </c>
      <c r="O437" s="4">
        <v>1</v>
      </c>
      <c r="P437" s="6" t="str">
        <f t="shared" si="121"/>
        <v>Nam</v>
      </c>
      <c r="Q437" s="6" t="str">
        <f t="shared" si="122"/>
        <v>Ông</v>
      </c>
      <c r="R437" s="7" t="s">
        <v>63</v>
      </c>
      <c r="S437" s="6" t="s">
        <v>295</v>
      </c>
      <c r="T437" s="6" t="s">
        <v>296</v>
      </c>
      <c r="U437" s="6" t="s">
        <v>269</v>
      </c>
      <c r="V437" s="6" t="str">
        <f t="shared" si="133"/>
        <v>Tân Hồng  -  Tx. Từ Sơn  -  Bắc Ninh</v>
      </c>
      <c r="W437" s="6" t="s">
        <v>51</v>
      </c>
      <c r="X437" s="6" t="s">
        <v>65</v>
      </c>
      <c r="Y437" s="4">
        <f t="shared" si="123"/>
        <v>28</v>
      </c>
      <c r="Z437" s="7" t="str">
        <f t="shared" si="124"/>
        <v>Từ 24 - 36 tháng</v>
      </c>
      <c r="AA437" s="5">
        <v>42722</v>
      </c>
      <c r="AB437" s="4" t="s">
        <v>66</v>
      </c>
      <c r="AC437" s="8">
        <f t="shared" si="125"/>
        <v>42781</v>
      </c>
      <c r="AD437" s="5" t="s">
        <v>53</v>
      </c>
      <c r="AE437" s="4">
        <v>1</v>
      </c>
      <c r="AF437" s="7" t="str">
        <f t="shared" si="126"/>
        <v>12 tháng</v>
      </c>
      <c r="AG437" s="5">
        <f t="shared" si="127"/>
        <v>42782</v>
      </c>
      <c r="AH437" s="5">
        <f t="shared" si="128"/>
        <v>43146</v>
      </c>
      <c r="AI437" s="9">
        <v>1</v>
      </c>
      <c r="AJ437" s="7" t="str">
        <f t="shared" si="129"/>
        <v>12 tháng</v>
      </c>
      <c r="AK437" s="5">
        <f t="shared" si="117"/>
        <v>43147</v>
      </c>
      <c r="AL437" s="5">
        <f t="shared" si="130"/>
        <v>43511</v>
      </c>
      <c r="AM437" s="5">
        <f t="shared" si="134"/>
        <v>43512</v>
      </c>
      <c r="AN437" s="7" t="str">
        <f t="shared" si="131"/>
        <v>Không xác định</v>
      </c>
      <c r="AO437" s="5"/>
      <c r="AP437" s="7"/>
      <c r="AQ437" s="16"/>
    </row>
    <row r="438" spans="1:43" ht="14.5" x14ac:dyDescent="0.35">
      <c r="A438" s="12">
        <f>IF(E438="","",SUBTOTAL(3,$B$2:B438))</f>
        <v>437</v>
      </c>
      <c r="B438" s="5">
        <v>43585</v>
      </c>
      <c r="C438" s="4" t="s">
        <v>45</v>
      </c>
      <c r="D438" s="4">
        <v>1071</v>
      </c>
      <c r="E438" s="6" t="s">
        <v>162</v>
      </c>
      <c r="F438" s="6" t="s">
        <v>47</v>
      </c>
      <c r="G438" s="7" t="s">
        <v>76</v>
      </c>
      <c r="H438" s="6" t="s">
        <v>77</v>
      </c>
      <c r="I438" s="4">
        <v>2</v>
      </c>
      <c r="J438" s="4">
        <v>12</v>
      </c>
      <c r="K438" s="4">
        <v>1970</v>
      </c>
      <c r="L438" s="6">
        <f t="shared" si="119"/>
        <v>25904</v>
      </c>
      <c r="M438" s="4">
        <f t="shared" si="132"/>
        <v>48</v>
      </c>
      <c r="N438" s="6" t="str">
        <f t="shared" si="120"/>
        <v>45+</v>
      </c>
      <c r="O438" s="4">
        <v>1</v>
      </c>
      <c r="P438" s="6" t="str">
        <f t="shared" si="121"/>
        <v>Nam</v>
      </c>
      <c r="Q438" s="6" t="str">
        <f t="shared" si="122"/>
        <v>Ông</v>
      </c>
      <c r="R438" s="7" t="s">
        <v>72</v>
      </c>
      <c r="S438" s="6" t="s">
        <v>334</v>
      </c>
      <c r="T438" s="6" t="s">
        <v>296</v>
      </c>
      <c r="U438" s="6" t="s">
        <v>269</v>
      </c>
      <c r="V438" s="6" t="str">
        <f t="shared" si="133"/>
        <v>Phù Chẩn  -  Tx. Từ Sơn  -  Bắc Ninh</v>
      </c>
      <c r="W438" s="6" t="s">
        <v>51</v>
      </c>
      <c r="X438" s="6" t="s">
        <v>65</v>
      </c>
      <c r="Y438" s="4">
        <f t="shared" si="123"/>
        <v>28</v>
      </c>
      <c r="Z438" s="7" t="str">
        <f t="shared" si="124"/>
        <v>Từ 24 - 36 tháng</v>
      </c>
      <c r="AA438" s="5">
        <v>42725</v>
      </c>
      <c r="AB438" s="4" t="s">
        <v>117</v>
      </c>
      <c r="AC438" s="8">
        <f t="shared" si="125"/>
        <v>42754</v>
      </c>
      <c r="AD438" s="5" t="s">
        <v>53</v>
      </c>
      <c r="AE438" s="4">
        <v>1</v>
      </c>
      <c r="AF438" s="7" t="str">
        <f t="shared" si="126"/>
        <v>12 tháng</v>
      </c>
      <c r="AG438" s="5">
        <f t="shared" si="127"/>
        <v>42755</v>
      </c>
      <c r="AH438" s="5">
        <f t="shared" si="128"/>
        <v>43119</v>
      </c>
      <c r="AI438" s="9">
        <v>1</v>
      </c>
      <c r="AJ438" s="7" t="str">
        <f t="shared" si="129"/>
        <v>12 tháng</v>
      </c>
      <c r="AK438" s="5">
        <f t="shared" si="117"/>
        <v>43120</v>
      </c>
      <c r="AL438" s="5">
        <f t="shared" si="130"/>
        <v>43484</v>
      </c>
      <c r="AM438" s="5">
        <f t="shared" si="134"/>
        <v>43485</v>
      </c>
      <c r="AN438" s="7" t="str">
        <f t="shared" si="131"/>
        <v>Không xác định</v>
      </c>
      <c r="AO438" s="5"/>
      <c r="AP438" s="7"/>
      <c r="AQ438" s="16"/>
    </row>
    <row r="439" spans="1:43" ht="14.5" x14ac:dyDescent="0.35">
      <c r="A439" s="12">
        <f>IF(E439="","",SUBTOTAL(3,$B$2:B439))</f>
        <v>438</v>
      </c>
      <c r="B439" s="5">
        <v>43585</v>
      </c>
      <c r="C439" s="4" t="s">
        <v>45</v>
      </c>
      <c r="D439" s="4">
        <v>1073</v>
      </c>
      <c r="E439" s="6" t="s">
        <v>163</v>
      </c>
      <c r="F439" s="6" t="s">
        <v>96</v>
      </c>
      <c r="G439" s="7" t="s">
        <v>61</v>
      </c>
      <c r="H439" s="6" t="s">
        <v>62</v>
      </c>
      <c r="I439" s="4">
        <v>26</v>
      </c>
      <c r="J439" s="4">
        <v>11</v>
      </c>
      <c r="K439" s="4">
        <v>1991</v>
      </c>
      <c r="L439" s="6">
        <f t="shared" si="119"/>
        <v>33568</v>
      </c>
      <c r="M439" s="4">
        <f t="shared" si="132"/>
        <v>27</v>
      </c>
      <c r="N439" s="6" t="str">
        <f t="shared" si="120"/>
        <v>&lt;30</v>
      </c>
      <c r="O439" s="4">
        <v>1</v>
      </c>
      <c r="P439" s="6" t="str">
        <f t="shared" si="121"/>
        <v>Nam</v>
      </c>
      <c r="Q439" s="6" t="str">
        <f t="shared" si="122"/>
        <v>Ông</v>
      </c>
      <c r="R439" s="7" t="s">
        <v>50</v>
      </c>
      <c r="S439" s="6" t="s">
        <v>322</v>
      </c>
      <c r="T439" s="6" t="s">
        <v>274</v>
      </c>
      <c r="U439" s="6" t="s">
        <v>266</v>
      </c>
      <c r="V439" s="6" t="str">
        <f t="shared" si="133"/>
        <v>Dục Tú  -  Đông Anh  -  Hà Nội</v>
      </c>
      <c r="W439" s="6" t="s">
        <v>145</v>
      </c>
      <c r="X439" s="6" t="s">
        <v>52</v>
      </c>
      <c r="Y439" s="4">
        <f t="shared" si="123"/>
        <v>28</v>
      </c>
      <c r="Z439" s="7" t="str">
        <f t="shared" si="124"/>
        <v>Từ 24 - 36 tháng</v>
      </c>
      <c r="AA439" s="5">
        <v>42733</v>
      </c>
      <c r="AB439" s="4" t="s">
        <v>66</v>
      </c>
      <c r="AC439" s="8">
        <f t="shared" si="125"/>
        <v>42792</v>
      </c>
      <c r="AD439" s="5" t="s">
        <v>53</v>
      </c>
      <c r="AE439" s="4">
        <v>1</v>
      </c>
      <c r="AF439" s="7" t="str">
        <f t="shared" si="126"/>
        <v>12 tháng</v>
      </c>
      <c r="AG439" s="5">
        <f t="shared" si="127"/>
        <v>42793</v>
      </c>
      <c r="AH439" s="5">
        <f t="shared" si="128"/>
        <v>43157</v>
      </c>
      <c r="AI439" s="9">
        <v>1</v>
      </c>
      <c r="AJ439" s="7" t="str">
        <f t="shared" si="129"/>
        <v>12 tháng</v>
      </c>
      <c r="AK439" s="5">
        <f t="shared" si="117"/>
        <v>43158</v>
      </c>
      <c r="AL439" s="5">
        <f t="shared" si="130"/>
        <v>43522</v>
      </c>
      <c r="AM439" s="5">
        <f t="shared" si="134"/>
        <v>43523</v>
      </c>
      <c r="AN439" s="7" t="str">
        <f t="shared" si="131"/>
        <v>Không xác định</v>
      </c>
      <c r="AO439" s="5"/>
      <c r="AP439" s="7"/>
      <c r="AQ439" s="16"/>
    </row>
    <row r="440" spans="1:43" ht="14.5" x14ac:dyDescent="0.35">
      <c r="A440" s="12">
        <f>IF(E440="","",SUBTOTAL(3,$B$2:B440))</f>
        <v>439</v>
      </c>
      <c r="B440" s="5">
        <v>43585</v>
      </c>
      <c r="C440" s="4" t="s">
        <v>45</v>
      </c>
      <c r="D440" s="4">
        <v>1074</v>
      </c>
      <c r="E440" s="6" t="s">
        <v>164</v>
      </c>
      <c r="F440" s="6" t="s">
        <v>96</v>
      </c>
      <c r="G440" s="7" t="s">
        <v>61</v>
      </c>
      <c r="H440" s="6" t="s">
        <v>62</v>
      </c>
      <c r="I440" s="4">
        <v>20</v>
      </c>
      <c r="J440" s="4">
        <v>2</v>
      </c>
      <c r="K440" s="4">
        <v>1986</v>
      </c>
      <c r="L440" s="6">
        <f t="shared" si="119"/>
        <v>31463</v>
      </c>
      <c r="M440" s="4">
        <f t="shared" si="132"/>
        <v>33</v>
      </c>
      <c r="N440" s="6" t="str">
        <f t="shared" si="120"/>
        <v>30 - 45</v>
      </c>
      <c r="O440" s="4">
        <v>2</v>
      </c>
      <c r="P440" s="6" t="str">
        <f t="shared" si="121"/>
        <v>Nữ</v>
      </c>
      <c r="Q440" s="6" t="str">
        <f t="shared" si="122"/>
        <v>Bà</v>
      </c>
      <c r="R440" s="7" t="s">
        <v>72</v>
      </c>
      <c r="S440" s="6" t="s">
        <v>334</v>
      </c>
      <c r="T440" s="6" t="s">
        <v>296</v>
      </c>
      <c r="U440" s="6" t="s">
        <v>269</v>
      </c>
      <c r="V440" s="6" t="str">
        <f t="shared" si="133"/>
        <v>Phù Chẩn  -  Tx. Từ Sơn  -  Bắc Ninh</v>
      </c>
      <c r="W440" s="6" t="s">
        <v>51</v>
      </c>
      <c r="X440" s="6" t="s">
        <v>65</v>
      </c>
      <c r="Y440" s="4">
        <f t="shared" si="123"/>
        <v>27</v>
      </c>
      <c r="Z440" s="7" t="str">
        <f t="shared" si="124"/>
        <v>Từ 24 - 36 tháng</v>
      </c>
      <c r="AA440" s="5">
        <v>42745</v>
      </c>
      <c r="AB440" s="4" t="s">
        <v>66</v>
      </c>
      <c r="AC440" s="8">
        <f t="shared" si="125"/>
        <v>42804</v>
      </c>
      <c r="AD440" s="5" t="s">
        <v>53</v>
      </c>
      <c r="AE440" s="4">
        <v>1</v>
      </c>
      <c r="AF440" s="7" t="str">
        <f t="shared" si="126"/>
        <v>12 tháng</v>
      </c>
      <c r="AG440" s="5">
        <f t="shared" si="127"/>
        <v>42805</v>
      </c>
      <c r="AH440" s="5">
        <f t="shared" si="128"/>
        <v>43169</v>
      </c>
      <c r="AI440" s="9">
        <v>1</v>
      </c>
      <c r="AJ440" s="7" t="str">
        <f t="shared" si="129"/>
        <v>12 tháng</v>
      </c>
      <c r="AK440" s="5">
        <f t="shared" si="117"/>
        <v>43170</v>
      </c>
      <c r="AL440" s="5">
        <f t="shared" si="130"/>
        <v>43534</v>
      </c>
      <c r="AM440" s="5">
        <f t="shared" si="134"/>
        <v>43535</v>
      </c>
      <c r="AN440" s="7" t="str">
        <f t="shared" si="131"/>
        <v>Không xác định</v>
      </c>
      <c r="AO440" s="5"/>
      <c r="AP440" s="7"/>
      <c r="AQ440" s="16"/>
    </row>
    <row r="441" spans="1:43" ht="14.5" x14ac:dyDescent="0.35">
      <c r="A441" s="12">
        <f>IF(E441="","",SUBTOTAL(3,$B$2:B441))</f>
        <v>440</v>
      </c>
      <c r="B441" s="5">
        <v>43585</v>
      </c>
      <c r="C441" s="4" t="s">
        <v>45</v>
      </c>
      <c r="D441" s="4">
        <v>1075</v>
      </c>
      <c r="E441" s="6" t="s">
        <v>165</v>
      </c>
      <c r="F441" s="6" t="s">
        <v>96</v>
      </c>
      <c r="G441" s="7" t="s">
        <v>61</v>
      </c>
      <c r="H441" s="6" t="s">
        <v>62</v>
      </c>
      <c r="I441" s="4">
        <v>9</v>
      </c>
      <c r="J441" s="4">
        <v>11</v>
      </c>
      <c r="K441" s="4">
        <v>1996</v>
      </c>
      <c r="L441" s="6">
        <f t="shared" si="119"/>
        <v>35378</v>
      </c>
      <c r="M441" s="4">
        <f t="shared" si="132"/>
        <v>22</v>
      </c>
      <c r="N441" s="6" t="str">
        <f t="shared" si="120"/>
        <v>&lt;30</v>
      </c>
      <c r="O441" s="4">
        <v>1</v>
      </c>
      <c r="P441" s="6" t="str">
        <f t="shared" si="121"/>
        <v>Nam</v>
      </c>
      <c r="Q441" s="6" t="str">
        <f t="shared" si="122"/>
        <v>Ông</v>
      </c>
      <c r="R441" s="7" t="s">
        <v>50</v>
      </c>
      <c r="S441" s="6" t="s">
        <v>335</v>
      </c>
      <c r="T441" s="6" t="s">
        <v>336</v>
      </c>
      <c r="U441" s="6" t="s">
        <v>280</v>
      </c>
      <c r="V441" s="6" t="str">
        <f t="shared" si="133"/>
        <v>Văn An  -  Văn Quan  -  Lạng Sơn</v>
      </c>
      <c r="W441" s="6" t="s">
        <v>51</v>
      </c>
      <c r="X441" s="6" t="s">
        <v>65</v>
      </c>
      <c r="Y441" s="4">
        <f t="shared" si="123"/>
        <v>27</v>
      </c>
      <c r="Z441" s="7" t="str">
        <f t="shared" si="124"/>
        <v>Từ 24 - 36 tháng</v>
      </c>
      <c r="AA441" s="5">
        <v>42751</v>
      </c>
      <c r="AB441" s="4" t="s">
        <v>66</v>
      </c>
      <c r="AC441" s="8">
        <f t="shared" si="125"/>
        <v>42810</v>
      </c>
      <c r="AD441" s="5" t="s">
        <v>53</v>
      </c>
      <c r="AE441" s="4">
        <v>1</v>
      </c>
      <c r="AF441" s="7" t="str">
        <f t="shared" si="126"/>
        <v>12 tháng</v>
      </c>
      <c r="AG441" s="5">
        <f t="shared" si="127"/>
        <v>42811</v>
      </c>
      <c r="AH441" s="5">
        <f t="shared" si="128"/>
        <v>43175</v>
      </c>
      <c r="AI441" s="9">
        <v>1</v>
      </c>
      <c r="AJ441" s="7" t="str">
        <f t="shared" si="129"/>
        <v>12 tháng</v>
      </c>
      <c r="AK441" s="5">
        <f t="shared" si="117"/>
        <v>43176</v>
      </c>
      <c r="AL441" s="5">
        <f t="shared" si="130"/>
        <v>43540</v>
      </c>
      <c r="AM441" s="5">
        <f t="shared" si="134"/>
        <v>43541</v>
      </c>
      <c r="AN441" s="7" t="str">
        <f t="shared" si="131"/>
        <v>Không xác định</v>
      </c>
      <c r="AO441" s="5"/>
      <c r="AP441" s="7"/>
      <c r="AQ441" s="16"/>
    </row>
    <row r="442" spans="1:43" ht="14.5" x14ac:dyDescent="0.35">
      <c r="A442" s="12">
        <f>IF(E442="","",SUBTOTAL(3,$B$2:B442))</f>
        <v>441</v>
      </c>
      <c r="B442" s="5">
        <v>43585</v>
      </c>
      <c r="C442" s="4" t="s">
        <v>45</v>
      </c>
      <c r="D442" s="4">
        <v>1076</v>
      </c>
      <c r="E442" s="6" t="s">
        <v>166</v>
      </c>
      <c r="F442" s="6" t="s">
        <v>96</v>
      </c>
      <c r="G442" s="7" t="s">
        <v>61</v>
      </c>
      <c r="H442" s="6" t="s">
        <v>62</v>
      </c>
      <c r="I442" s="4">
        <v>6</v>
      </c>
      <c r="J442" s="4">
        <v>7</v>
      </c>
      <c r="K442" s="4">
        <v>1993</v>
      </c>
      <c r="L442" s="6">
        <f t="shared" si="119"/>
        <v>34156</v>
      </c>
      <c r="M442" s="4">
        <f t="shared" si="132"/>
        <v>25</v>
      </c>
      <c r="N442" s="6" t="str">
        <f t="shared" si="120"/>
        <v>&lt;30</v>
      </c>
      <c r="O442" s="4">
        <v>2</v>
      </c>
      <c r="P442" s="6" t="str">
        <f t="shared" si="121"/>
        <v>Nữ</v>
      </c>
      <c r="Q442" s="6" t="str">
        <f t="shared" si="122"/>
        <v>Bà</v>
      </c>
      <c r="R442" s="7" t="s">
        <v>50</v>
      </c>
      <c r="S442" s="6" t="s">
        <v>337</v>
      </c>
      <c r="T442" s="6" t="s">
        <v>310</v>
      </c>
      <c r="U442" s="6" t="s">
        <v>255</v>
      </c>
      <c r="V442" s="6" t="str">
        <f t="shared" si="133"/>
        <v>Tân Hưng  -  Lạng Giang  -  Bắc Giang</v>
      </c>
      <c r="W442" s="6" t="s">
        <v>78</v>
      </c>
      <c r="X442" s="6" t="s">
        <v>65</v>
      </c>
      <c r="Y442" s="4">
        <f t="shared" si="123"/>
        <v>26</v>
      </c>
      <c r="Z442" s="7" t="str">
        <f t="shared" si="124"/>
        <v>Từ 24 - 36 tháng</v>
      </c>
      <c r="AA442" s="5">
        <v>42775</v>
      </c>
      <c r="AB442" s="4" t="s">
        <v>66</v>
      </c>
      <c r="AC442" s="8">
        <f t="shared" si="125"/>
        <v>42834</v>
      </c>
      <c r="AD442" s="5" t="s">
        <v>53</v>
      </c>
      <c r="AE442" s="4">
        <v>1</v>
      </c>
      <c r="AF442" s="7" t="str">
        <f t="shared" si="126"/>
        <v>12 tháng</v>
      </c>
      <c r="AG442" s="5">
        <f t="shared" si="127"/>
        <v>42835</v>
      </c>
      <c r="AH442" s="5">
        <f t="shared" si="128"/>
        <v>43199</v>
      </c>
      <c r="AI442" s="9">
        <v>1</v>
      </c>
      <c r="AJ442" s="7" t="str">
        <f t="shared" si="129"/>
        <v>12 tháng</v>
      </c>
      <c r="AK442" s="5">
        <f t="shared" si="117"/>
        <v>43200</v>
      </c>
      <c r="AL442" s="5">
        <f t="shared" si="130"/>
        <v>43564</v>
      </c>
      <c r="AM442" s="5">
        <f t="shared" si="134"/>
        <v>43565</v>
      </c>
      <c r="AN442" s="7" t="str">
        <f t="shared" si="131"/>
        <v>Không xác định</v>
      </c>
      <c r="AO442" s="5"/>
      <c r="AP442" s="7"/>
      <c r="AQ442" s="16"/>
    </row>
    <row r="443" spans="1:43" ht="14.5" x14ac:dyDescent="0.35">
      <c r="A443" s="12">
        <f>IF(E443="","",SUBTOTAL(3,$B$2:B443))</f>
        <v>442</v>
      </c>
      <c r="B443" s="5">
        <v>43585</v>
      </c>
      <c r="C443" s="4" t="s">
        <v>45</v>
      </c>
      <c r="D443" s="4">
        <v>1077</v>
      </c>
      <c r="E443" s="6" t="s">
        <v>167</v>
      </c>
      <c r="F443" s="6" t="s">
        <v>96</v>
      </c>
      <c r="G443" s="7" t="s">
        <v>61</v>
      </c>
      <c r="H443" s="6" t="s">
        <v>62</v>
      </c>
      <c r="I443" s="4">
        <v>22</v>
      </c>
      <c r="J443" s="4">
        <v>8</v>
      </c>
      <c r="K443" s="4">
        <v>1994</v>
      </c>
      <c r="L443" s="6">
        <f t="shared" si="119"/>
        <v>34568</v>
      </c>
      <c r="M443" s="4">
        <f t="shared" si="132"/>
        <v>24</v>
      </c>
      <c r="N443" s="6" t="str">
        <f t="shared" si="120"/>
        <v>&lt;30</v>
      </c>
      <c r="O443" s="4">
        <v>1</v>
      </c>
      <c r="P443" s="6" t="str">
        <f t="shared" si="121"/>
        <v>Nam</v>
      </c>
      <c r="Q443" s="6" t="str">
        <f t="shared" si="122"/>
        <v>Ông</v>
      </c>
      <c r="R443" s="7" t="s">
        <v>50</v>
      </c>
      <c r="S443" s="6" t="s">
        <v>334</v>
      </c>
      <c r="T443" s="6" t="s">
        <v>272</v>
      </c>
      <c r="U443" s="6" t="s">
        <v>269</v>
      </c>
      <c r="V443" s="6" t="str">
        <f t="shared" si="133"/>
        <v>Phù Chẩn  -  Từ Sơn  -  Bắc Ninh</v>
      </c>
      <c r="W443" s="6" t="s">
        <v>51</v>
      </c>
      <c r="X443" s="6" t="s">
        <v>65</v>
      </c>
      <c r="Y443" s="4">
        <f t="shared" si="123"/>
        <v>26</v>
      </c>
      <c r="Z443" s="7" t="str">
        <f t="shared" si="124"/>
        <v>Từ 24 - 36 tháng</v>
      </c>
      <c r="AA443" s="5">
        <v>42778</v>
      </c>
      <c r="AB443" s="4" t="s">
        <v>66</v>
      </c>
      <c r="AC443" s="8">
        <f t="shared" si="125"/>
        <v>42837</v>
      </c>
      <c r="AD443" s="5" t="s">
        <v>53</v>
      </c>
      <c r="AE443" s="4">
        <v>1</v>
      </c>
      <c r="AF443" s="7" t="str">
        <f t="shared" si="126"/>
        <v>12 tháng</v>
      </c>
      <c r="AG443" s="5">
        <f t="shared" si="127"/>
        <v>42838</v>
      </c>
      <c r="AH443" s="5">
        <f t="shared" si="128"/>
        <v>43202</v>
      </c>
      <c r="AI443" s="9">
        <v>1</v>
      </c>
      <c r="AJ443" s="7" t="str">
        <f t="shared" si="129"/>
        <v>12 tháng</v>
      </c>
      <c r="AK443" s="5">
        <f t="shared" si="117"/>
        <v>43203</v>
      </c>
      <c r="AL443" s="5">
        <f t="shared" si="130"/>
        <v>43567</v>
      </c>
      <c r="AM443" s="5">
        <f t="shared" si="134"/>
        <v>43568</v>
      </c>
      <c r="AN443" s="7" t="str">
        <f t="shared" si="131"/>
        <v>Không xác định</v>
      </c>
      <c r="AO443" s="5"/>
      <c r="AP443" s="7"/>
      <c r="AQ443" s="16"/>
    </row>
    <row r="444" spans="1:43" ht="14.5" x14ac:dyDescent="0.35">
      <c r="A444" s="12">
        <f>IF(E444="","",SUBTOTAL(3,$B$2:B444))</f>
        <v>443</v>
      </c>
      <c r="B444" s="5">
        <v>43585</v>
      </c>
      <c r="C444" s="4" t="s">
        <v>45</v>
      </c>
      <c r="D444" s="4">
        <v>1078</v>
      </c>
      <c r="E444" s="6" t="s">
        <v>168</v>
      </c>
      <c r="F444" s="6" t="s">
        <v>112</v>
      </c>
      <c r="G444" s="7" t="s">
        <v>104</v>
      </c>
      <c r="H444" s="6" t="s">
        <v>105</v>
      </c>
      <c r="I444" s="4">
        <v>30</v>
      </c>
      <c r="J444" s="4">
        <v>7</v>
      </c>
      <c r="K444" s="4">
        <v>1978</v>
      </c>
      <c r="L444" s="6">
        <f t="shared" si="119"/>
        <v>28701</v>
      </c>
      <c r="M444" s="4">
        <f t="shared" si="132"/>
        <v>40</v>
      </c>
      <c r="N444" s="6" t="str">
        <f t="shared" si="120"/>
        <v>30 - 45</v>
      </c>
      <c r="O444" s="4">
        <v>1</v>
      </c>
      <c r="P444" s="6" t="str">
        <f t="shared" si="121"/>
        <v>Nam</v>
      </c>
      <c r="Q444" s="6" t="str">
        <f t="shared" si="122"/>
        <v>Ông</v>
      </c>
      <c r="R444" s="7" t="s">
        <v>50</v>
      </c>
      <c r="S444" s="6" t="s">
        <v>338</v>
      </c>
      <c r="T444" s="6" t="s">
        <v>303</v>
      </c>
      <c r="U444" s="6" t="s">
        <v>304</v>
      </c>
      <c r="V444" s="6" t="str">
        <f t="shared" si="133"/>
        <v>Ninh Hải  -  Ninh Giang  -  Hải Dương</v>
      </c>
      <c r="W444" s="6" t="s">
        <v>51</v>
      </c>
      <c r="X444" s="6" t="s">
        <v>106</v>
      </c>
      <c r="Y444" s="4">
        <f t="shared" si="123"/>
        <v>26</v>
      </c>
      <c r="Z444" s="7" t="str">
        <f t="shared" si="124"/>
        <v>Từ 24 - 36 tháng</v>
      </c>
      <c r="AA444" s="5">
        <v>42791</v>
      </c>
      <c r="AB444" s="4" t="s">
        <v>66</v>
      </c>
      <c r="AC444" s="8">
        <f t="shared" si="125"/>
        <v>42850</v>
      </c>
      <c r="AD444" s="5" t="s">
        <v>53</v>
      </c>
      <c r="AE444" s="4">
        <v>1</v>
      </c>
      <c r="AF444" s="7" t="str">
        <f t="shared" si="126"/>
        <v>12 tháng</v>
      </c>
      <c r="AG444" s="5">
        <f t="shared" si="127"/>
        <v>42851</v>
      </c>
      <c r="AH444" s="5">
        <f t="shared" si="128"/>
        <v>43215</v>
      </c>
      <c r="AI444" s="9">
        <v>4</v>
      </c>
      <c r="AJ444" s="7" t="str">
        <f t="shared" si="129"/>
        <v>Không xác định</v>
      </c>
      <c r="AK444" s="5">
        <f t="shared" si="117"/>
        <v>43216</v>
      </c>
      <c r="AL444" s="5" t="str">
        <f t="shared" si="130"/>
        <v/>
      </c>
      <c r="AM444" s="5">
        <f t="shared" si="134"/>
        <v>43216</v>
      </c>
      <c r="AN444" s="7" t="str">
        <f t="shared" si="131"/>
        <v>Không xác định</v>
      </c>
      <c r="AO444" s="5"/>
      <c r="AP444" s="7"/>
      <c r="AQ444" s="16"/>
    </row>
    <row r="445" spans="1:43" ht="14.5" x14ac:dyDescent="0.35">
      <c r="A445" s="12">
        <f>IF(E445="","",SUBTOTAL(3,$B$2:B445))</f>
        <v>444</v>
      </c>
      <c r="B445" s="5">
        <v>43585</v>
      </c>
      <c r="C445" s="4" t="s">
        <v>45</v>
      </c>
      <c r="D445" s="4">
        <v>1079</v>
      </c>
      <c r="E445" s="6" t="s">
        <v>125</v>
      </c>
      <c r="F445" s="6" t="s">
        <v>82</v>
      </c>
      <c r="G445" s="7" t="s">
        <v>104</v>
      </c>
      <c r="H445" s="6" t="s">
        <v>105</v>
      </c>
      <c r="I445" s="4">
        <v>1</v>
      </c>
      <c r="J445" s="4">
        <v>8</v>
      </c>
      <c r="K445" s="4">
        <v>1992</v>
      </c>
      <c r="L445" s="6">
        <f t="shared" si="119"/>
        <v>33817</v>
      </c>
      <c r="M445" s="4">
        <f t="shared" si="132"/>
        <v>26</v>
      </c>
      <c r="N445" s="6" t="str">
        <f t="shared" si="120"/>
        <v>&lt;30</v>
      </c>
      <c r="O445" s="4">
        <v>1</v>
      </c>
      <c r="P445" s="6" t="str">
        <f t="shared" si="121"/>
        <v>Nam</v>
      </c>
      <c r="Q445" s="6" t="str">
        <f t="shared" si="122"/>
        <v>Ông</v>
      </c>
      <c r="R445" s="7" t="s">
        <v>50</v>
      </c>
      <c r="S445" s="6" t="s">
        <v>339</v>
      </c>
      <c r="T445" s="6" t="s">
        <v>329</v>
      </c>
      <c r="U445" s="6" t="s">
        <v>255</v>
      </c>
      <c r="V445" s="6" t="str">
        <f t="shared" si="133"/>
        <v>Việt Ngọc  -  Tân Yên  -  Bắc Giang</v>
      </c>
      <c r="W445" s="6" t="s">
        <v>51</v>
      </c>
      <c r="X445" s="6" t="s">
        <v>65</v>
      </c>
      <c r="Y445" s="4">
        <f t="shared" si="123"/>
        <v>25</v>
      </c>
      <c r="Z445" s="7" t="str">
        <f t="shared" si="124"/>
        <v>Từ 24 - 36 tháng</v>
      </c>
      <c r="AA445" s="5">
        <v>42803</v>
      </c>
      <c r="AB445" s="4" t="s">
        <v>66</v>
      </c>
      <c r="AC445" s="8">
        <f t="shared" si="125"/>
        <v>42862</v>
      </c>
      <c r="AD445" s="5" t="s">
        <v>53</v>
      </c>
      <c r="AE445" s="4">
        <v>1</v>
      </c>
      <c r="AF445" s="7" t="str">
        <f t="shared" si="126"/>
        <v>12 tháng</v>
      </c>
      <c r="AG445" s="5">
        <f t="shared" si="127"/>
        <v>42863</v>
      </c>
      <c r="AH445" s="5">
        <f t="shared" si="128"/>
        <v>43227</v>
      </c>
      <c r="AI445" s="9">
        <v>1</v>
      </c>
      <c r="AJ445" s="7" t="str">
        <f t="shared" si="129"/>
        <v>12 tháng</v>
      </c>
      <c r="AK445" s="5">
        <f t="shared" si="117"/>
        <v>43228</v>
      </c>
      <c r="AL445" s="5">
        <f t="shared" si="130"/>
        <v>43592</v>
      </c>
      <c r="AM445" s="5" t="str">
        <f t="shared" si="134"/>
        <v/>
      </c>
      <c r="AN445" s="7" t="str">
        <f t="shared" si="131"/>
        <v>12 tháng</v>
      </c>
      <c r="AO445" s="5"/>
      <c r="AP445" s="7"/>
      <c r="AQ445" s="16"/>
    </row>
    <row r="446" spans="1:43" ht="14.5" x14ac:dyDescent="0.35">
      <c r="A446" s="12">
        <f>IF(E446="","",SUBTOTAL(3,$B$2:B446))</f>
        <v>445</v>
      </c>
      <c r="B446" s="5">
        <v>43585</v>
      </c>
      <c r="C446" s="4" t="s">
        <v>45</v>
      </c>
      <c r="D446" s="4">
        <v>1080</v>
      </c>
      <c r="E446" s="6" t="s">
        <v>169</v>
      </c>
      <c r="F446" s="6" t="s">
        <v>82</v>
      </c>
      <c r="G446" s="7" t="s">
        <v>104</v>
      </c>
      <c r="H446" s="6" t="s">
        <v>105</v>
      </c>
      <c r="I446" s="4">
        <v>28</v>
      </c>
      <c r="J446" s="4">
        <v>8</v>
      </c>
      <c r="K446" s="4">
        <v>1991</v>
      </c>
      <c r="L446" s="6">
        <f t="shared" si="119"/>
        <v>33478</v>
      </c>
      <c r="M446" s="4">
        <f t="shared" si="132"/>
        <v>27</v>
      </c>
      <c r="N446" s="6" t="str">
        <f t="shared" si="120"/>
        <v>&lt;30</v>
      </c>
      <c r="O446" s="4">
        <v>2</v>
      </c>
      <c r="P446" s="6" t="str">
        <f t="shared" si="121"/>
        <v>Nữ</v>
      </c>
      <c r="Q446" s="6" t="str">
        <f t="shared" si="122"/>
        <v>Bà</v>
      </c>
      <c r="R446" s="7" t="s">
        <v>50</v>
      </c>
      <c r="S446" s="6" t="s">
        <v>305</v>
      </c>
      <c r="T446" s="6" t="s">
        <v>265</v>
      </c>
      <c r="U446" s="6" t="s">
        <v>266</v>
      </c>
      <c r="V446" s="6" t="str">
        <f t="shared" si="133"/>
        <v>Đông Xuân  -  Sóc Sơn  -  Hà Nội</v>
      </c>
      <c r="W446" s="6" t="s">
        <v>51</v>
      </c>
      <c r="X446" s="6" t="s">
        <v>65</v>
      </c>
      <c r="Y446" s="4">
        <f t="shared" si="123"/>
        <v>25</v>
      </c>
      <c r="Z446" s="7" t="str">
        <f t="shared" si="124"/>
        <v>Từ 24 - 36 tháng</v>
      </c>
      <c r="AA446" s="5">
        <v>42804</v>
      </c>
      <c r="AB446" s="4" t="s">
        <v>66</v>
      </c>
      <c r="AC446" s="8">
        <f t="shared" si="125"/>
        <v>42863</v>
      </c>
      <c r="AD446" s="5" t="s">
        <v>53</v>
      </c>
      <c r="AE446" s="4">
        <v>1</v>
      </c>
      <c r="AF446" s="7" t="str">
        <f t="shared" si="126"/>
        <v>12 tháng</v>
      </c>
      <c r="AG446" s="5">
        <f t="shared" si="127"/>
        <v>42864</v>
      </c>
      <c r="AH446" s="5">
        <f t="shared" si="128"/>
        <v>43228</v>
      </c>
      <c r="AI446" s="9">
        <v>1</v>
      </c>
      <c r="AJ446" s="7" t="str">
        <f t="shared" si="129"/>
        <v>12 tháng</v>
      </c>
      <c r="AK446" s="5">
        <f t="shared" si="117"/>
        <v>43229</v>
      </c>
      <c r="AL446" s="5">
        <f t="shared" si="130"/>
        <v>43593</v>
      </c>
      <c r="AM446" s="5" t="str">
        <f t="shared" si="134"/>
        <v/>
      </c>
      <c r="AN446" s="7" t="str">
        <f t="shared" si="131"/>
        <v>12 tháng</v>
      </c>
      <c r="AO446" s="5"/>
      <c r="AP446" s="7"/>
      <c r="AQ446" s="16"/>
    </row>
    <row r="447" spans="1:43" ht="14.5" x14ac:dyDescent="0.35">
      <c r="A447" s="12">
        <f>IF(E447="","",SUBTOTAL(3,$B$2:B447))</f>
        <v>446</v>
      </c>
      <c r="B447" s="5">
        <v>43585</v>
      </c>
      <c r="C447" s="4" t="s">
        <v>45</v>
      </c>
      <c r="D447" s="4">
        <v>1081</v>
      </c>
      <c r="E447" s="6" t="s">
        <v>128</v>
      </c>
      <c r="F447" s="6" t="s">
        <v>82</v>
      </c>
      <c r="G447" s="7" t="s">
        <v>104</v>
      </c>
      <c r="H447" s="6" t="s">
        <v>105</v>
      </c>
      <c r="I447" s="4">
        <v>9</v>
      </c>
      <c r="J447" s="4">
        <v>8</v>
      </c>
      <c r="K447" s="4">
        <v>1991</v>
      </c>
      <c r="L447" s="6">
        <f t="shared" si="119"/>
        <v>33459</v>
      </c>
      <c r="M447" s="4">
        <f t="shared" si="132"/>
        <v>27</v>
      </c>
      <c r="N447" s="6" t="str">
        <f t="shared" si="120"/>
        <v>&lt;30</v>
      </c>
      <c r="O447" s="4">
        <v>2</v>
      </c>
      <c r="P447" s="6" t="str">
        <f t="shared" si="121"/>
        <v>Nữ</v>
      </c>
      <c r="Q447" s="6" t="str">
        <f t="shared" si="122"/>
        <v>Bà</v>
      </c>
      <c r="R447" s="7" t="s">
        <v>63</v>
      </c>
      <c r="S447" s="6" t="s">
        <v>340</v>
      </c>
      <c r="T447" s="6" t="s">
        <v>276</v>
      </c>
      <c r="U447" s="6" t="s">
        <v>255</v>
      </c>
      <c r="V447" s="6" t="str">
        <f t="shared" si="133"/>
        <v>Đông Hưng  -  Lục Nam  -  Bắc Giang</v>
      </c>
      <c r="W447" s="6" t="s">
        <v>51</v>
      </c>
      <c r="X447" s="6" t="s">
        <v>65</v>
      </c>
      <c r="Y447" s="4">
        <f t="shared" si="123"/>
        <v>25</v>
      </c>
      <c r="Z447" s="7" t="str">
        <f t="shared" si="124"/>
        <v>Từ 24 - 36 tháng</v>
      </c>
      <c r="AA447" s="5">
        <v>42810</v>
      </c>
      <c r="AB447" s="4" t="s">
        <v>66</v>
      </c>
      <c r="AC447" s="8">
        <f t="shared" si="125"/>
        <v>42869</v>
      </c>
      <c r="AD447" s="5" t="s">
        <v>53</v>
      </c>
      <c r="AE447" s="4">
        <v>1</v>
      </c>
      <c r="AF447" s="7" t="str">
        <f t="shared" si="126"/>
        <v>12 tháng</v>
      </c>
      <c r="AG447" s="5">
        <f t="shared" si="127"/>
        <v>42870</v>
      </c>
      <c r="AH447" s="5">
        <f t="shared" si="128"/>
        <v>43234</v>
      </c>
      <c r="AI447" s="9">
        <v>1</v>
      </c>
      <c r="AJ447" s="7" t="str">
        <f t="shared" si="129"/>
        <v>12 tháng</v>
      </c>
      <c r="AK447" s="5">
        <f t="shared" si="117"/>
        <v>43235</v>
      </c>
      <c r="AL447" s="5">
        <f t="shared" si="130"/>
        <v>43599</v>
      </c>
      <c r="AM447" s="5" t="str">
        <f t="shared" si="134"/>
        <v/>
      </c>
      <c r="AN447" s="7" t="str">
        <f t="shared" si="131"/>
        <v>12 tháng</v>
      </c>
      <c r="AO447" s="5"/>
      <c r="AP447" s="7"/>
      <c r="AQ447" s="16"/>
    </row>
    <row r="448" spans="1:43" ht="14.5" x14ac:dyDescent="0.35">
      <c r="A448" s="12">
        <f>IF(E448="","",SUBTOTAL(3,$B$2:B448))</f>
        <v>447</v>
      </c>
      <c r="B448" s="5">
        <v>43585</v>
      </c>
      <c r="C448" s="4" t="s">
        <v>45</v>
      </c>
      <c r="D448" s="4">
        <v>1082</v>
      </c>
      <c r="E448" s="6" t="s">
        <v>170</v>
      </c>
      <c r="F448" s="6" t="s">
        <v>82</v>
      </c>
      <c r="G448" s="7" t="s">
        <v>104</v>
      </c>
      <c r="H448" s="6" t="s">
        <v>105</v>
      </c>
      <c r="I448" s="4">
        <v>7</v>
      </c>
      <c r="J448" s="4">
        <v>9</v>
      </c>
      <c r="K448" s="4">
        <v>1988</v>
      </c>
      <c r="L448" s="6">
        <f t="shared" si="119"/>
        <v>32393</v>
      </c>
      <c r="M448" s="4">
        <f t="shared" si="132"/>
        <v>30</v>
      </c>
      <c r="N448" s="6" t="str">
        <f t="shared" si="120"/>
        <v>30 - 45</v>
      </c>
      <c r="O448" s="4">
        <v>2</v>
      </c>
      <c r="P448" s="6" t="str">
        <f t="shared" si="121"/>
        <v>Nữ</v>
      </c>
      <c r="Q448" s="6" t="str">
        <f t="shared" si="122"/>
        <v>Bà</v>
      </c>
      <c r="R448" s="7" t="s">
        <v>50</v>
      </c>
      <c r="S448" s="6" t="s">
        <v>341</v>
      </c>
      <c r="T448" s="6" t="s">
        <v>276</v>
      </c>
      <c r="U448" s="6" t="s">
        <v>255</v>
      </c>
      <c r="V448" s="6" t="str">
        <f t="shared" si="133"/>
        <v>Yên Sơn  -  Lục Nam  -  Bắc Giang</v>
      </c>
      <c r="W448" s="6" t="s">
        <v>51</v>
      </c>
      <c r="X448" s="6" t="s">
        <v>65</v>
      </c>
      <c r="Y448" s="4">
        <f t="shared" si="123"/>
        <v>24</v>
      </c>
      <c r="Z448" s="7" t="str">
        <f t="shared" si="124"/>
        <v>Từ 24 - 36 tháng</v>
      </c>
      <c r="AA448" s="5">
        <v>42834</v>
      </c>
      <c r="AB448" s="4" t="s">
        <v>66</v>
      </c>
      <c r="AC448" s="8">
        <f t="shared" si="125"/>
        <v>42893</v>
      </c>
      <c r="AD448" s="5" t="s">
        <v>53</v>
      </c>
      <c r="AE448" s="4">
        <v>1</v>
      </c>
      <c r="AF448" s="7" t="str">
        <f t="shared" si="126"/>
        <v>12 tháng</v>
      </c>
      <c r="AG448" s="5">
        <f t="shared" si="127"/>
        <v>42894</v>
      </c>
      <c r="AH448" s="5">
        <f t="shared" si="128"/>
        <v>43258</v>
      </c>
      <c r="AI448" s="9">
        <v>1</v>
      </c>
      <c r="AJ448" s="7" t="str">
        <f t="shared" si="129"/>
        <v>12 tháng</v>
      </c>
      <c r="AK448" s="5">
        <f t="shared" si="117"/>
        <v>43259</v>
      </c>
      <c r="AL448" s="5">
        <f t="shared" si="130"/>
        <v>43623</v>
      </c>
      <c r="AM448" s="5" t="str">
        <f t="shared" si="134"/>
        <v/>
      </c>
      <c r="AN448" s="7" t="str">
        <f t="shared" si="131"/>
        <v>12 tháng</v>
      </c>
      <c r="AO448" s="5"/>
      <c r="AP448" s="7"/>
      <c r="AQ448" s="16"/>
    </row>
    <row r="449" spans="1:43" ht="14.5" x14ac:dyDescent="0.35">
      <c r="A449" s="12">
        <f>IF(E449="","",SUBTOTAL(3,$B$2:B449))</f>
        <v>448</v>
      </c>
      <c r="B449" s="5">
        <v>43585</v>
      </c>
      <c r="C449" s="4" t="s">
        <v>45</v>
      </c>
      <c r="D449" s="4">
        <v>1084</v>
      </c>
      <c r="E449" s="6" t="s">
        <v>142</v>
      </c>
      <c r="F449" s="6" t="s">
        <v>82</v>
      </c>
      <c r="G449" s="7" t="s">
        <v>61</v>
      </c>
      <c r="H449" s="6" t="s">
        <v>62</v>
      </c>
      <c r="I449" s="4">
        <v>26</v>
      </c>
      <c r="J449" s="4">
        <v>11</v>
      </c>
      <c r="K449" s="4">
        <v>1986</v>
      </c>
      <c r="L449" s="6">
        <f t="shared" si="119"/>
        <v>31742</v>
      </c>
      <c r="M449" s="4">
        <f t="shared" si="132"/>
        <v>32</v>
      </c>
      <c r="N449" s="6" t="str">
        <f t="shared" si="120"/>
        <v>30 - 45</v>
      </c>
      <c r="O449" s="4">
        <v>2</v>
      </c>
      <c r="P449" s="6" t="str">
        <f t="shared" si="121"/>
        <v>Nữ</v>
      </c>
      <c r="Q449" s="6" t="str">
        <f t="shared" si="122"/>
        <v>Bà</v>
      </c>
      <c r="R449" s="7" t="s">
        <v>50</v>
      </c>
      <c r="S449" s="6" t="s">
        <v>342</v>
      </c>
      <c r="T449" s="6" t="s">
        <v>319</v>
      </c>
      <c r="U449" s="6" t="s">
        <v>269</v>
      </c>
      <c r="V449" s="6" t="str">
        <f t="shared" si="133"/>
        <v>Song Hồ  -  Thuận Thành  -  Bắc Ninh</v>
      </c>
      <c r="W449" s="6" t="s">
        <v>51</v>
      </c>
      <c r="X449" s="6" t="s">
        <v>65</v>
      </c>
      <c r="Y449" s="4">
        <f t="shared" si="123"/>
        <v>22</v>
      </c>
      <c r="Z449" s="7" t="str">
        <f t="shared" si="124"/>
        <v>Từ 12 - 24 tháng</v>
      </c>
      <c r="AA449" s="5">
        <v>42896</v>
      </c>
      <c r="AB449" s="4" t="s">
        <v>66</v>
      </c>
      <c r="AC449" s="8">
        <f t="shared" si="125"/>
        <v>42955</v>
      </c>
      <c r="AD449" s="5" t="s">
        <v>53</v>
      </c>
      <c r="AE449" s="4">
        <v>1</v>
      </c>
      <c r="AF449" s="7" t="str">
        <f t="shared" si="126"/>
        <v>12 tháng</v>
      </c>
      <c r="AG449" s="5">
        <f t="shared" si="127"/>
        <v>42956</v>
      </c>
      <c r="AH449" s="5">
        <f t="shared" si="128"/>
        <v>43320</v>
      </c>
      <c r="AI449" s="9">
        <v>1</v>
      </c>
      <c r="AJ449" s="7" t="str">
        <f t="shared" si="129"/>
        <v>12 tháng</v>
      </c>
      <c r="AK449" s="5">
        <f t="shared" ref="AK449:AK463" si="135">IFERROR(IF(AI449="","",AH449+1),"")</f>
        <v>43321</v>
      </c>
      <c r="AL449" s="5">
        <f t="shared" si="130"/>
        <v>43685</v>
      </c>
      <c r="AM449" s="5" t="str">
        <f t="shared" ref="AM449:AM475" si="136">IFERROR(IF(AE449=4,AG449,IF(AI449=4,AH449+1,IF(AND(AI449&lt;&gt;4,AL449&gt;B449),"",AL449+1))),"")</f>
        <v/>
      </c>
      <c r="AN449" s="7" t="str">
        <f t="shared" si="131"/>
        <v>12 tháng</v>
      </c>
      <c r="AO449" s="5"/>
      <c r="AP449" s="7"/>
      <c r="AQ449" s="16"/>
    </row>
    <row r="450" spans="1:43" ht="14.5" x14ac:dyDescent="0.35">
      <c r="A450" s="12">
        <f>IF(E450="","",SUBTOTAL(3,$B$2:B450))</f>
        <v>449</v>
      </c>
      <c r="B450" s="5">
        <v>43585</v>
      </c>
      <c r="C450" s="4" t="s">
        <v>45</v>
      </c>
      <c r="D450" s="4">
        <v>1085</v>
      </c>
      <c r="E450" s="6" t="s">
        <v>171</v>
      </c>
      <c r="F450" s="6" t="s">
        <v>82</v>
      </c>
      <c r="G450" s="7" t="s">
        <v>61</v>
      </c>
      <c r="H450" s="6" t="s">
        <v>62</v>
      </c>
      <c r="I450" s="4">
        <v>29</v>
      </c>
      <c r="J450" s="4">
        <v>9</v>
      </c>
      <c r="K450" s="4">
        <v>1996</v>
      </c>
      <c r="L450" s="6">
        <f t="shared" ref="L450:L512" si="137">IF(AND(I450&lt;&gt;"",J450&lt;&gt;"",K450&lt;&gt;""),DATE(K450,J450,I450),"")</f>
        <v>35337</v>
      </c>
      <c r="M450" s="4">
        <f t="shared" si="132"/>
        <v>22</v>
      </c>
      <c r="N450" s="6" t="str">
        <f t="shared" ref="N450:N512" si="138">IF(M450&gt;=45,"45+",IF(M450&gt;=30,"30 - 45","&lt;30"))</f>
        <v>&lt;30</v>
      </c>
      <c r="O450" s="4">
        <v>1</v>
      </c>
      <c r="P450" s="6" t="str">
        <f t="shared" ref="P450:P513" si="139">IF(O450=1,"Nam",IF(O450=2,"Nữ",""))</f>
        <v>Nam</v>
      </c>
      <c r="Q450" s="6" t="str">
        <f t="shared" ref="Q450:Q513" si="140">IF(O450=1,"Ông",IF(O450=2,"Bà",""))</f>
        <v>Ông</v>
      </c>
      <c r="R450" s="7" t="s">
        <v>50</v>
      </c>
      <c r="S450" s="6" t="s">
        <v>343</v>
      </c>
      <c r="T450" s="6" t="s">
        <v>254</v>
      </c>
      <c r="U450" s="6" t="s">
        <v>255</v>
      </c>
      <c r="V450" s="6" t="str">
        <f t="shared" si="133"/>
        <v>Mai Đình  -  Hiệp Hòa  -  Bắc Giang</v>
      </c>
      <c r="W450" s="6" t="s">
        <v>51</v>
      </c>
      <c r="X450" s="6" t="s">
        <v>65</v>
      </c>
      <c r="Y450" s="4">
        <f t="shared" ref="Y450:Y512" si="141">DATEDIF(AA450,B450,"M")</f>
        <v>22</v>
      </c>
      <c r="Z450" s="7" t="str">
        <f t="shared" ref="Z450:Z512" si="142">LOOKUP(Y450,$AS$2:$AT$7,$AU$2:$AU$7)</f>
        <v>Từ 12 - 24 tháng</v>
      </c>
      <c r="AA450" s="5">
        <v>42903</v>
      </c>
      <c r="AB450" s="4" t="s">
        <v>66</v>
      </c>
      <c r="AC450" s="8">
        <f t="shared" ref="AC450:AC513" si="143">IF(AB450="60 ngày",AA450+59,IF(AB450="30 ngày",AA450+29,AA450))</f>
        <v>42962</v>
      </c>
      <c r="AD450" s="5" t="s">
        <v>53</v>
      </c>
      <c r="AE450" s="4">
        <v>1</v>
      </c>
      <c r="AF450" s="7" t="str">
        <f t="shared" ref="AF450:AF513" si="144">VLOOKUP(AE450,$AW$2:$AX$6,2,0)</f>
        <v>12 tháng</v>
      </c>
      <c r="AG450" s="5">
        <f t="shared" ref="AG450:AG513" si="145">IF(AE450=5,"",IF(AB450=0,AA450,AC450+1))</f>
        <v>42963</v>
      </c>
      <c r="AH450" s="5">
        <f t="shared" ref="AH450:AH513" si="146">IF(AE450=4,"",IF(AE450=1,EDATE(AG450,12)-1,IF(AE450=2,EDATE(AG450,24)-1,IF(AE450=3,EDATE(AG450,36)-1,""))))</f>
        <v>43327</v>
      </c>
      <c r="AI450" s="9">
        <v>1</v>
      </c>
      <c r="AJ450" s="7" t="str">
        <f t="shared" ref="AJ450:AJ463" si="147">IFERROR(VLOOKUP(AI450,$AW$2:$AX$6,2,0),"")</f>
        <v>12 tháng</v>
      </c>
      <c r="AK450" s="5">
        <f t="shared" si="135"/>
        <v>43328</v>
      </c>
      <c r="AL450" s="5">
        <f t="shared" ref="AL450:AL463" si="148">IFERROR(IF(OR(AI450="",AI450=4),"",IF(AI450=1,EDATE(AK450,12)-1,IF(AI450=2,EDATE(AK450,24)-1,IF(AI450=3,EDATE(AK450,36)-1)))),"")</f>
        <v>43692</v>
      </c>
      <c r="AM450" s="5" t="str">
        <f t="shared" si="136"/>
        <v/>
      </c>
      <c r="AN450" s="7" t="str">
        <f t="shared" ref="AN450:AN513" si="149">IF(AM450&lt;&gt;"","Không xác định",IF(AJ450&lt;&gt;"",AJ450,IF(AF450&lt;&gt;"",AF450,"")))</f>
        <v>12 tháng</v>
      </c>
      <c r="AO450" s="5"/>
      <c r="AP450" s="7"/>
      <c r="AQ450" s="16"/>
    </row>
    <row r="451" spans="1:43" ht="14.5" x14ac:dyDescent="0.35">
      <c r="A451" s="12">
        <f>IF(E451="","",SUBTOTAL(3,$B$2:B451))</f>
        <v>450</v>
      </c>
      <c r="B451" s="5">
        <v>43585</v>
      </c>
      <c r="C451" s="4" t="s">
        <v>45</v>
      </c>
      <c r="D451" s="4">
        <v>1086</v>
      </c>
      <c r="E451" s="6" t="s">
        <v>172</v>
      </c>
      <c r="F451" s="6" t="s">
        <v>82</v>
      </c>
      <c r="G451" s="7" t="s">
        <v>98</v>
      </c>
      <c r="H451" s="6" t="s">
        <v>108</v>
      </c>
      <c r="I451" s="4">
        <v>27</v>
      </c>
      <c r="J451" s="4">
        <v>9</v>
      </c>
      <c r="K451" s="4">
        <v>1991</v>
      </c>
      <c r="L451" s="6">
        <f t="shared" si="137"/>
        <v>33508</v>
      </c>
      <c r="M451" s="4">
        <f t="shared" ref="M451:M514" si="150">DATEDIF(L451,B451+1,"y")</f>
        <v>27</v>
      </c>
      <c r="N451" s="6" t="str">
        <f t="shared" si="138"/>
        <v>&lt;30</v>
      </c>
      <c r="O451" s="4">
        <v>1</v>
      </c>
      <c r="P451" s="6" t="str">
        <f t="shared" si="139"/>
        <v>Nam</v>
      </c>
      <c r="Q451" s="6" t="str">
        <f t="shared" si="140"/>
        <v>Ông</v>
      </c>
      <c r="R451" s="7" t="s">
        <v>50</v>
      </c>
      <c r="S451" s="6" t="s">
        <v>273</v>
      </c>
      <c r="T451" s="6" t="s">
        <v>274</v>
      </c>
      <c r="U451" s="6" t="s">
        <v>266</v>
      </c>
      <c r="V451" s="6" t="str">
        <f t="shared" ref="V451:V514" si="151">IF(AND(S451&lt;&gt;"",T451&lt;&gt;"",U451&lt;&gt;""),CONCATENATE(S451," - ",T451," - ",U451))</f>
        <v>Liên Hà  -  Đông Anh  -  Hà Nội</v>
      </c>
      <c r="W451" s="6" t="s">
        <v>51</v>
      </c>
      <c r="X451" s="6" t="s">
        <v>65</v>
      </c>
      <c r="Y451" s="4">
        <f t="shared" si="141"/>
        <v>22</v>
      </c>
      <c r="Z451" s="7" t="str">
        <f t="shared" si="142"/>
        <v>Từ 12 - 24 tháng</v>
      </c>
      <c r="AA451" s="5">
        <v>42911</v>
      </c>
      <c r="AB451" s="4" t="s">
        <v>66</v>
      </c>
      <c r="AC451" s="8">
        <f t="shared" si="143"/>
        <v>42970</v>
      </c>
      <c r="AD451" s="5" t="s">
        <v>53</v>
      </c>
      <c r="AE451" s="4">
        <v>1</v>
      </c>
      <c r="AF451" s="7" t="str">
        <f t="shared" si="144"/>
        <v>12 tháng</v>
      </c>
      <c r="AG451" s="5">
        <f t="shared" si="145"/>
        <v>42971</v>
      </c>
      <c r="AH451" s="5">
        <f t="shared" si="146"/>
        <v>43335</v>
      </c>
      <c r="AI451" s="9">
        <v>1</v>
      </c>
      <c r="AJ451" s="7" t="str">
        <f t="shared" si="147"/>
        <v>12 tháng</v>
      </c>
      <c r="AK451" s="5">
        <f t="shared" si="135"/>
        <v>43336</v>
      </c>
      <c r="AL451" s="5">
        <f t="shared" si="148"/>
        <v>43700</v>
      </c>
      <c r="AM451" s="5" t="str">
        <f t="shared" si="136"/>
        <v/>
      </c>
      <c r="AN451" s="7" t="str">
        <f t="shared" si="149"/>
        <v>12 tháng</v>
      </c>
      <c r="AO451" s="5"/>
      <c r="AP451" s="7"/>
      <c r="AQ451" s="16"/>
    </row>
    <row r="452" spans="1:43" ht="14.5" x14ac:dyDescent="0.35">
      <c r="A452" s="12">
        <f>IF(E452="","",SUBTOTAL(3,$B$2:B452))</f>
        <v>451</v>
      </c>
      <c r="B452" s="5">
        <v>43585</v>
      </c>
      <c r="C452" s="4" t="s">
        <v>45</v>
      </c>
      <c r="D452" s="4">
        <v>1087</v>
      </c>
      <c r="E452" s="6" t="s">
        <v>173</v>
      </c>
      <c r="F452" s="6" t="s">
        <v>102</v>
      </c>
      <c r="G452" s="7" t="s">
        <v>104</v>
      </c>
      <c r="H452" s="6" t="s">
        <v>147</v>
      </c>
      <c r="I452" s="4">
        <v>9</v>
      </c>
      <c r="J452" s="4">
        <v>9</v>
      </c>
      <c r="K452" s="4">
        <v>1996</v>
      </c>
      <c r="L452" s="6">
        <f t="shared" si="137"/>
        <v>35317</v>
      </c>
      <c r="M452" s="4">
        <f t="shared" si="150"/>
        <v>22</v>
      </c>
      <c r="N452" s="6" t="str">
        <f t="shared" si="138"/>
        <v>&lt;30</v>
      </c>
      <c r="O452" s="4">
        <v>1</v>
      </c>
      <c r="P452" s="6" t="str">
        <f t="shared" si="139"/>
        <v>Nam</v>
      </c>
      <c r="Q452" s="6" t="str">
        <f t="shared" si="140"/>
        <v>Ông</v>
      </c>
      <c r="R452" s="7" t="s">
        <v>50</v>
      </c>
      <c r="S452" s="6" t="s">
        <v>344</v>
      </c>
      <c r="T452" s="6" t="s">
        <v>336</v>
      </c>
      <c r="U452" s="6" t="s">
        <v>280</v>
      </c>
      <c r="V452" s="6" t="str">
        <f t="shared" si="151"/>
        <v>Thị trấn Văn Quan  -  Văn Quan  -  Lạng Sơn</v>
      </c>
      <c r="W452" s="6" t="s">
        <v>51</v>
      </c>
      <c r="X452" s="6" t="s">
        <v>65</v>
      </c>
      <c r="Y452" s="4">
        <f t="shared" si="141"/>
        <v>21</v>
      </c>
      <c r="Z452" s="7" t="str">
        <f t="shared" si="142"/>
        <v>Từ 12 - 24 tháng</v>
      </c>
      <c r="AA452" s="5">
        <v>42934</v>
      </c>
      <c r="AB452" s="4" t="s">
        <v>66</v>
      </c>
      <c r="AC452" s="8">
        <f t="shared" si="143"/>
        <v>42993</v>
      </c>
      <c r="AD452" s="5" t="s">
        <v>53</v>
      </c>
      <c r="AE452" s="4">
        <v>1</v>
      </c>
      <c r="AF452" s="7" t="str">
        <f t="shared" si="144"/>
        <v>12 tháng</v>
      </c>
      <c r="AG452" s="5">
        <f t="shared" si="145"/>
        <v>42994</v>
      </c>
      <c r="AH452" s="5">
        <f t="shared" si="146"/>
        <v>43358</v>
      </c>
      <c r="AI452" s="9">
        <v>1</v>
      </c>
      <c r="AJ452" s="7" t="str">
        <f t="shared" si="147"/>
        <v>12 tháng</v>
      </c>
      <c r="AK452" s="5">
        <f t="shared" si="135"/>
        <v>43359</v>
      </c>
      <c r="AL452" s="5">
        <f t="shared" si="148"/>
        <v>43723</v>
      </c>
      <c r="AM452" s="5" t="str">
        <f t="shared" si="136"/>
        <v/>
      </c>
      <c r="AN452" s="7" t="str">
        <f t="shared" si="149"/>
        <v>12 tháng</v>
      </c>
      <c r="AO452" s="5"/>
      <c r="AP452" s="7"/>
      <c r="AQ452" s="16"/>
    </row>
    <row r="453" spans="1:43" ht="14.5" x14ac:dyDescent="0.35">
      <c r="A453" s="12">
        <f>IF(E453="","",SUBTOTAL(3,$B$2:B453))</f>
        <v>452</v>
      </c>
      <c r="B453" s="5">
        <v>43585</v>
      </c>
      <c r="C453" s="4" t="s">
        <v>45</v>
      </c>
      <c r="D453" s="4">
        <v>1088</v>
      </c>
      <c r="E453" s="6" t="s">
        <v>174</v>
      </c>
      <c r="F453" s="6" t="s">
        <v>47</v>
      </c>
      <c r="G453" s="7" t="s">
        <v>70</v>
      </c>
      <c r="H453" s="6" t="s">
        <v>99</v>
      </c>
      <c r="I453" s="4">
        <v>20</v>
      </c>
      <c r="J453" s="4">
        <v>2</v>
      </c>
      <c r="K453" s="4">
        <v>1986</v>
      </c>
      <c r="L453" s="6">
        <f t="shared" si="137"/>
        <v>31463</v>
      </c>
      <c r="M453" s="4">
        <f t="shared" si="150"/>
        <v>33</v>
      </c>
      <c r="N453" s="6" t="str">
        <f t="shared" si="138"/>
        <v>30 - 45</v>
      </c>
      <c r="O453" s="4">
        <v>1</v>
      </c>
      <c r="P453" s="6" t="str">
        <f t="shared" si="139"/>
        <v>Nam</v>
      </c>
      <c r="Q453" s="6" t="str">
        <f t="shared" si="140"/>
        <v>Ông</v>
      </c>
      <c r="R453" s="7" t="s">
        <v>50</v>
      </c>
      <c r="S453" s="6" t="s">
        <v>293</v>
      </c>
      <c r="T453" s="6" t="s">
        <v>294</v>
      </c>
      <c r="U453" s="6" t="s">
        <v>263</v>
      </c>
      <c r="V453" s="6" t="str">
        <f t="shared" si="151"/>
        <v>Phúc Ứng  -  Sơn Dương  -  Tuyên Quang</v>
      </c>
      <c r="W453" s="6" t="s">
        <v>78</v>
      </c>
      <c r="X453" s="6" t="s">
        <v>100</v>
      </c>
      <c r="Y453" s="4">
        <f t="shared" si="141"/>
        <v>21</v>
      </c>
      <c r="Z453" s="7" t="str">
        <f t="shared" si="142"/>
        <v>Từ 12 - 24 tháng</v>
      </c>
      <c r="AA453" s="5">
        <v>42942</v>
      </c>
      <c r="AB453" s="4" t="s">
        <v>117</v>
      </c>
      <c r="AC453" s="8">
        <f t="shared" si="143"/>
        <v>42971</v>
      </c>
      <c r="AD453" s="5" t="s">
        <v>53</v>
      </c>
      <c r="AE453" s="4">
        <v>4</v>
      </c>
      <c r="AF453" s="7" t="str">
        <f t="shared" si="144"/>
        <v>Không xác định</v>
      </c>
      <c r="AG453" s="5">
        <f t="shared" si="145"/>
        <v>42972</v>
      </c>
      <c r="AH453" s="5" t="str">
        <f t="shared" si="146"/>
        <v/>
      </c>
      <c r="AI453" s="9" t="str">
        <f>IF(OR(AE453=4,AE453=""),"","Điền")</f>
        <v/>
      </c>
      <c r="AJ453" s="7" t="str">
        <f t="shared" si="147"/>
        <v/>
      </c>
      <c r="AK453" s="5" t="str">
        <f t="shared" si="135"/>
        <v/>
      </c>
      <c r="AL453" s="5" t="str">
        <f t="shared" si="148"/>
        <v/>
      </c>
      <c r="AM453" s="5">
        <f t="shared" si="136"/>
        <v>42972</v>
      </c>
      <c r="AN453" s="7" t="str">
        <f t="shared" si="149"/>
        <v>Không xác định</v>
      </c>
      <c r="AO453" s="5"/>
      <c r="AP453" s="7"/>
      <c r="AQ453" s="16"/>
    </row>
    <row r="454" spans="1:43" ht="14.5" x14ac:dyDescent="0.35">
      <c r="A454" s="12">
        <f>IF(E454="","",SUBTOTAL(3,$B$2:B454))</f>
        <v>453</v>
      </c>
      <c r="B454" s="5">
        <v>43585</v>
      </c>
      <c r="C454" s="4" t="s">
        <v>45</v>
      </c>
      <c r="D454" s="4">
        <v>1089</v>
      </c>
      <c r="E454" s="6" t="s">
        <v>175</v>
      </c>
      <c r="F454" s="6" t="s">
        <v>47</v>
      </c>
      <c r="G454" s="7" t="s">
        <v>93</v>
      </c>
      <c r="H454" s="6" t="s">
        <v>176</v>
      </c>
      <c r="I454" s="4">
        <v>19</v>
      </c>
      <c r="J454" s="4">
        <v>7</v>
      </c>
      <c r="K454" s="4">
        <v>1987</v>
      </c>
      <c r="L454" s="6">
        <f t="shared" si="137"/>
        <v>31977</v>
      </c>
      <c r="M454" s="4">
        <f t="shared" si="150"/>
        <v>31</v>
      </c>
      <c r="N454" s="6" t="str">
        <f t="shared" si="138"/>
        <v>30 - 45</v>
      </c>
      <c r="O454" s="4">
        <v>1</v>
      </c>
      <c r="P454" s="6" t="str">
        <f t="shared" si="139"/>
        <v>Nam</v>
      </c>
      <c r="Q454" s="6" t="str">
        <f t="shared" si="140"/>
        <v>Ông</v>
      </c>
      <c r="R454" s="7" t="s">
        <v>72</v>
      </c>
      <c r="S454" s="6" t="s">
        <v>334</v>
      </c>
      <c r="T454" s="6" t="s">
        <v>272</v>
      </c>
      <c r="U454" s="6" t="s">
        <v>269</v>
      </c>
      <c r="V454" s="6" t="str">
        <f t="shared" si="151"/>
        <v>Phù Chẩn  -  Từ Sơn  -  Bắc Ninh</v>
      </c>
      <c r="W454" s="6" t="s">
        <v>51</v>
      </c>
      <c r="X454" s="6" t="s">
        <v>65</v>
      </c>
      <c r="Y454" s="4">
        <f t="shared" si="141"/>
        <v>20</v>
      </c>
      <c r="Z454" s="7" t="str">
        <f t="shared" si="142"/>
        <v>Từ 12 - 24 tháng</v>
      </c>
      <c r="AA454" s="5">
        <v>42976</v>
      </c>
      <c r="AB454" s="4" t="s">
        <v>117</v>
      </c>
      <c r="AC454" s="8">
        <f t="shared" si="143"/>
        <v>43005</v>
      </c>
      <c r="AD454" s="5" t="s">
        <v>53</v>
      </c>
      <c r="AE454" s="4">
        <v>1</v>
      </c>
      <c r="AF454" s="7" t="str">
        <f t="shared" si="144"/>
        <v>12 tháng</v>
      </c>
      <c r="AG454" s="5">
        <f t="shared" si="145"/>
        <v>43006</v>
      </c>
      <c r="AH454" s="5">
        <f t="shared" si="146"/>
        <v>43370</v>
      </c>
      <c r="AI454" s="9">
        <v>1</v>
      </c>
      <c r="AJ454" s="7" t="str">
        <f t="shared" si="147"/>
        <v>12 tháng</v>
      </c>
      <c r="AK454" s="5">
        <f t="shared" si="135"/>
        <v>43371</v>
      </c>
      <c r="AL454" s="5">
        <f t="shared" si="148"/>
        <v>43735</v>
      </c>
      <c r="AM454" s="5" t="str">
        <f t="shared" si="136"/>
        <v/>
      </c>
      <c r="AN454" s="7" t="str">
        <f t="shared" si="149"/>
        <v>12 tháng</v>
      </c>
      <c r="AO454" s="5"/>
      <c r="AP454" s="7"/>
      <c r="AQ454" s="16"/>
    </row>
    <row r="455" spans="1:43" ht="14.5" x14ac:dyDescent="0.35">
      <c r="A455" s="12">
        <f>IF(E455="","",SUBTOTAL(3,$B$2:B455))</f>
        <v>454</v>
      </c>
      <c r="B455" s="5">
        <v>43585</v>
      </c>
      <c r="C455" s="4" t="s">
        <v>45</v>
      </c>
      <c r="D455" s="4">
        <v>1090</v>
      </c>
      <c r="E455" s="6" t="s">
        <v>177</v>
      </c>
      <c r="F455" s="6" t="s">
        <v>47</v>
      </c>
      <c r="G455" s="7" t="s">
        <v>70</v>
      </c>
      <c r="H455" s="6" t="s">
        <v>178</v>
      </c>
      <c r="I455" s="4">
        <v>25</v>
      </c>
      <c r="J455" s="4">
        <v>12</v>
      </c>
      <c r="K455" s="4">
        <v>1991</v>
      </c>
      <c r="L455" s="6">
        <f t="shared" si="137"/>
        <v>33597</v>
      </c>
      <c r="M455" s="4">
        <f t="shared" si="150"/>
        <v>27</v>
      </c>
      <c r="N455" s="6" t="str">
        <f t="shared" si="138"/>
        <v>&lt;30</v>
      </c>
      <c r="O455" s="4">
        <v>2</v>
      </c>
      <c r="P455" s="6" t="str">
        <f t="shared" si="139"/>
        <v>Nữ</v>
      </c>
      <c r="Q455" s="6" t="str">
        <f t="shared" si="140"/>
        <v>Bà</v>
      </c>
      <c r="R455" s="7" t="s">
        <v>72</v>
      </c>
      <c r="S455" s="6" t="s">
        <v>345</v>
      </c>
      <c r="T455" s="6" t="s">
        <v>346</v>
      </c>
      <c r="U455" s="6" t="s">
        <v>347</v>
      </c>
      <c r="V455" s="6" t="str">
        <f t="shared" si="151"/>
        <v>Đông Quang  -  Đông Sơn  -  Thanh Hóa</v>
      </c>
      <c r="W455" s="6" t="s">
        <v>51</v>
      </c>
      <c r="X455" s="6" t="s">
        <v>65</v>
      </c>
      <c r="Y455" s="4">
        <f t="shared" si="141"/>
        <v>17</v>
      </c>
      <c r="Z455" s="7" t="str">
        <f t="shared" si="142"/>
        <v>Từ 12 - 24 tháng</v>
      </c>
      <c r="AA455" s="5">
        <v>43046</v>
      </c>
      <c r="AB455" s="4" t="s">
        <v>66</v>
      </c>
      <c r="AC455" s="8">
        <f t="shared" si="143"/>
        <v>43105</v>
      </c>
      <c r="AD455" s="5" t="s">
        <v>53</v>
      </c>
      <c r="AE455" s="4">
        <v>1</v>
      </c>
      <c r="AF455" s="7" t="str">
        <f t="shared" si="144"/>
        <v>12 tháng</v>
      </c>
      <c r="AG455" s="5">
        <f t="shared" si="145"/>
        <v>43106</v>
      </c>
      <c r="AH455" s="5">
        <f t="shared" si="146"/>
        <v>43470</v>
      </c>
      <c r="AI455" s="9">
        <v>1</v>
      </c>
      <c r="AJ455" s="7" t="str">
        <f t="shared" si="147"/>
        <v>12 tháng</v>
      </c>
      <c r="AK455" s="5">
        <f t="shared" si="135"/>
        <v>43471</v>
      </c>
      <c r="AL455" s="5">
        <f t="shared" si="148"/>
        <v>43835</v>
      </c>
      <c r="AM455" s="5" t="str">
        <f t="shared" si="136"/>
        <v/>
      </c>
      <c r="AN455" s="7" t="str">
        <f t="shared" si="149"/>
        <v>12 tháng</v>
      </c>
      <c r="AO455" s="5"/>
      <c r="AP455" s="7"/>
      <c r="AQ455" s="16"/>
    </row>
    <row r="456" spans="1:43" ht="14.5" x14ac:dyDescent="0.35">
      <c r="A456" s="12">
        <f>IF(E456="","",SUBTOTAL(3,$B$2:B456))</f>
        <v>455</v>
      </c>
      <c r="B456" s="5">
        <v>43585</v>
      </c>
      <c r="C456" s="4" t="s">
        <v>45</v>
      </c>
      <c r="D456" s="4">
        <v>1091</v>
      </c>
      <c r="E456" s="6" t="s">
        <v>179</v>
      </c>
      <c r="F456" s="6" t="s">
        <v>47</v>
      </c>
      <c r="G456" s="7" t="s">
        <v>70</v>
      </c>
      <c r="H456" s="6" t="s">
        <v>180</v>
      </c>
      <c r="I456" s="4">
        <v>9</v>
      </c>
      <c r="J456" s="4">
        <v>3</v>
      </c>
      <c r="K456" s="4">
        <v>1994</v>
      </c>
      <c r="L456" s="6">
        <f t="shared" si="137"/>
        <v>34402</v>
      </c>
      <c r="M456" s="4">
        <f t="shared" si="150"/>
        <v>25</v>
      </c>
      <c r="N456" s="6" t="str">
        <f t="shared" si="138"/>
        <v>&lt;30</v>
      </c>
      <c r="O456" s="4">
        <v>2</v>
      </c>
      <c r="P456" s="6" t="str">
        <f t="shared" si="139"/>
        <v>Nữ</v>
      </c>
      <c r="Q456" s="6" t="str">
        <f t="shared" si="140"/>
        <v>Bà</v>
      </c>
      <c r="R456" s="7" t="s">
        <v>72</v>
      </c>
      <c r="S456" s="6" t="s">
        <v>348</v>
      </c>
      <c r="T456" s="6" t="s">
        <v>274</v>
      </c>
      <c r="U456" s="6" t="s">
        <v>266</v>
      </c>
      <c r="V456" s="6" t="str">
        <f t="shared" si="151"/>
        <v>Thụy Lâm  -  Đông Anh  -  Hà Nội</v>
      </c>
      <c r="W456" s="6" t="s">
        <v>51</v>
      </c>
      <c r="X456" s="6" t="s">
        <v>65</v>
      </c>
      <c r="Y456" s="4">
        <f t="shared" si="141"/>
        <v>17</v>
      </c>
      <c r="Z456" s="7" t="str">
        <f t="shared" si="142"/>
        <v>Từ 12 - 24 tháng</v>
      </c>
      <c r="AA456" s="5">
        <v>43062</v>
      </c>
      <c r="AB456" s="4" t="s">
        <v>66</v>
      </c>
      <c r="AC456" s="8">
        <f t="shared" si="143"/>
        <v>43121</v>
      </c>
      <c r="AD456" s="5" t="s">
        <v>53</v>
      </c>
      <c r="AE456" s="4">
        <v>1</v>
      </c>
      <c r="AF456" s="7" t="str">
        <f t="shared" si="144"/>
        <v>12 tháng</v>
      </c>
      <c r="AG456" s="5">
        <f t="shared" si="145"/>
        <v>43122</v>
      </c>
      <c r="AH456" s="5">
        <f t="shared" si="146"/>
        <v>43486</v>
      </c>
      <c r="AI456" s="9">
        <v>4</v>
      </c>
      <c r="AJ456" s="7" t="str">
        <f t="shared" si="147"/>
        <v>Không xác định</v>
      </c>
      <c r="AK456" s="5">
        <f t="shared" si="135"/>
        <v>43487</v>
      </c>
      <c r="AL456" s="5" t="str">
        <f t="shared" si="148"/>
        <v/>
      </c>
      <c r="AM456" s="5">
        <f t="shared" si="136"/>
        <v>43487</v>
      </c>
      <c r="AN456" s="7" t="str">
        <f t="shared" si="149"/>
        <v>Không xác định</v>
      </c>
      <c r="AO456" s="5"/>
      <c r="AP456" s="7"/>
      <c r="AQ456" s="16"/>
    </row>
    <row r="457" spans="1:43" ht="14.5" x14ac:dyDescent="0.35">
      <c r="A457" s="12">
        <f>IF(E457="","",SUBTOTAL(3,$B$2:B457))</f>
        <v>456</v>
      </c>
      <c r="B457" s="5">
        <v>43585</v>
      </c>
      <c r="C457" s="4" t="s">
        <v>45</v>
      </c>
      <c r="D457" s="4">
        <v>1092</v>
      </c>
      <c r="E457" s="6" t="s">
        <v>181</v>
      </c>
      <c r="F457" s="6" t="s">
        <v>96</v>
      </c>
      <c r="G457" s="7" t="s">
        <v>104</v>
      </c>
      <c r="H457" s="6" t="s">
        <v>105</v>
      </c>
      <c r="I457" s="4">
        <v>25</v>
      </c>
      <c r="J457" s="4">
        <v>12</v>
      </c>
      <c r="K457" s="4">
        <v>1991</v>
      </c>
      <c r="L457" s="6">
        <f t="shared" si="137"/>
        <v>33597</v>
      </c>
      <c r="M457" s="4">
        <f t="shared" si="150"/>
        <v>27</v>
      </c>
      <c r="N457" s="6" t="str">
        <f t="shared" si="138"/>
        <v>&lt;30</v>
      </c>
      <c r="O457" s="4">
        <v>2</v>
      </c>
      <c r="P457" s="6" t="str">
        <f t="shared" si="139"/>
        <v>Nữ</v>
      </c>
      <c r="Q457" s="6" t="str">
        <f t="shared" si="140"/>
        <v>Bà</v>
      </c>
      <c r="R457" s="7" t="s">
        <v>50</v>
      </c>
      <c r="S457" s="6" t="s">
        <v>323</v>
      </c>
      <c r="T457" s="6" t="s">
        <v>324</v>
      </c>
      <c r="U457" s="6" t="s">
        <v>280</v>
      </c>
      <c r="V457" s="6" t="str">
        <f t="shared" si="151"/>
        <v>Hòa Bình  -  Hữu Lũng  -  Lạng Sơn</v>
      </c>
      <c r="W457" s="6" t="s">
        <v>51</v>
      </c>
      <c r="X457" s="6" t="s">
        <v>106</v>
      </c>
      <c r="Y457" s="4">
        <f t="shared" si="141"/>
        <v>16</v>
      </c>
      <c r="Z457" s="7" t="str">
        <f t="shared" si="142"/>
        <v>Từ 12 - 24 tháng</v>
      </c>
      <c r="AA457" s="5">
        <v>43074</v>
      </c>
      <c r="AB457" s="4" t="s">
        <v>66</v>
      </c>
      <c r="AC457" s="8">
        <f t="shared" si="143"/>
        <v>43133</v>
      </c>
      <c r="AD457" s="5" t="s">
        <v>53</v>
      </c>
      <c r="AE457" s="4">
        <v>1</v>
      </c>
      <c r="AF457" s="7" t="str">
        <f t="shared" si="144"/>
        <v>12 tháng</v>
      </c>
      <c r="AG457" s="5">
        <f t="shared" si="145"/>
        <v>43134</v>
      </c>
      <c r="AH457" s="5">
        <f t="shared" si="146"/>
        <v>43498</v>
      </c>
      <c r="AI457" s="9">
        <v>1</v>
      </c>
      <c r="AJ457" s="7" t="str">
        <f t="shared" si="147"/>
        <v>12 tháng</v>
      </c>
      <c r="AK457" s="5">
        <f t="shared" si="135"/>
        <v>43499</v>
      </c>
      <c r="AL457" s="5">
        <f t="shared" si="148"/>
        <v>43863</v>
      </c>
      <c r="AM457" s="5" t="str">
        <f t="shared" si="136"/>
        <v/>
      </c>
      <c r="AN457" s="7" t="str">
        <f t="shared" si="149"/>
        <v>12 tháng</v>
      </c>
      <c r="AO457" s="5"/>
      <c r="AP457" s="7"/>
      <c r="AQ457" s="16"/>
    </row>
    <row r="458" spans="1:43" ht="14.5" x14ac:dyDescent="0.35">
      <c r="A458" s="12">
        <f>IF(E458="","",SUBTOTAL(3,$B$2:B458))</f>
        <v>457</v>
      </c>
      <c r="B458" s="5">
        <v>43585</v>
      </c>
      <c r="C458" s="4" t="s">
        <v>45</v>
      </c>
      <c r="D458" s="4">
        <v>1094</v>
      </c>
      <c r="E458" s="6" t="s">
        <v>182</v>
      </c>
      <c r="F458" s="6" t="s">
        <v>102</v>
      </c>
      <c r="G458" s="7" t="s">
        <v>104</v>
      </c>
      <c r="H458" s="6" t="s">
        <v>134</v>
      </c>
      <c r="I458" s="4">
        <v>14</v>
      </c>
      <c r="J458" s="4">
        <v>2</v>
      </c>
      <c r="K458" s="4">
        <v>1989</v>
      </c>
      <c r="L458" s="6">
        <f t="shared" si="137"/>
        <v>32553</v>
      </c>
      <c r="M458" s="4">
        <f t="shared" si="150"/>
        <v>30</v>
      </c>
      <c r="N458" s="6" t="str">
        <f t="shared" si="138"/>
        <v>30 - 45</v>
      </c>
      <c r="O458" s="4">
        <v>2</v>
      </c>
      <c r="P458" s="6" t="str">
        <f t="shared" si="139"/>
        <v>Nữ</v>
      </c>
      <c r="Q458" s="6" t="str">
        <f t="shared" si="140"/>
        <v>Bà</v>
      </c>
      <c r="R458" s="7" t="s">
        <v>72</v>
      </c>
      <c r="S458" s="6" t="s">
        <v>349</v>
      </c>
      <c r="T458" s="6" t="s">
        <v>324</v>
      </c>
      <c r="U458" s="6" t="s">
        <v>280</v>
      </c>
      <c r="V458" s="6" t="str">
        <f t="shared" si="151"/>
        <v>Đồng Tân  -  Hữu Lũng  -  Lạng Sơn</v>
      </c>
      <c r="W458" s="6" t="s">
        <v>51</v>
      </c>
      <c r="X458" s="6" t="s">
        <v>65</v>
      </c>
      <c r="Y458" s="4">
        <f t="shared" si="141"/>
        <v>15</v>
      </c>
      <c r="Z458" s="7" t="str">
        <f t="shared" si="142"/>
        <v>Từ 12 - 24 tháng</v>
      </c>
      <c r="AA458" s="5">
        <v>43105</v>
      </c>
      <c r="AB458" s="4" t="s">
        <v>66</v>
      </c>
      <c r="AC458" s="8">
        <f t="shared" si="143"/>
        <v>43164</v>
      </c>
      <c r="AD458" s="5" t="s">
        <v>53</v>
      </c>
      <c r="AE458" s="4">
        <v>1</v>
      </c>
      <c r="AF458" s="7" t="str">
        <f t="shared" si="144"/>
        <v>12 tháng</v>
      </c>
      <c r="AG458" s="5">
        <f t="shared" si="145"/>
        <v>43165</v>
      </c>
      <c r="AH458" s="5">
        <f t="shared" si="146"/>
        <v>43529</v>
      </c>
      <c r="AI458" s="9"/>
      <c r="AJ458" s="7" t="str">
        <f t="shared" si="147"/>
        <v/>
      </c>
      <c r="AK458" s="5" t="str">
        <f t="shared" si="135"/>
        <v/>
      </c>
      <c r="AL458" s="5" t="str">
        <f t="shared" si="148"/>
        <v/>
      </c>
      <c r="AM458" s="5" t="str">
        <f t="shared" si="136"/>
        <v/>
      </c>
      <c r="AN458" s="7" t="str">
        <f t="shared" si="149"/>
        <v>12 tháng</v>
      </c>
      <c r="AO458" s="5"/>
      <c r="AP458" s="7"/>
      <c r="AQ458" s="16"/>
    </row>
    <row r="459" spans="1:43" ht="14.5" x14ac:dyDescent="0.35">
      <c r="A459" s="12">
        <f>IF(E459="","",SUBTOTAL(3,$B$2:B459))</f>
        <v>458</v>
      </c>
      <c r="B459" s="5">
        <v>43585</v>
      </c>
      <c r="C459" s="4" t="s">
        <v>45</v>
      </c>
      <c r="D459" s="4">
        <v>1095</v>
      </c>
      <c r="E459" s="6" t="s">
        <v>183</v>
      </c>
      <c r="F459" s="6" t="s">
        <v>96</v>
      </c>
      <c r="G459" s="7" t="s">
        <v>61</v>
      </c>
      <c r="H459" s="6" t="s">
        <v>62</v>
      </c>
      <c r="I459" s="4">
        <v>28</v>
      </c>
      <c r="J459" s="4">
        <v>9</v>
      </c>
      <c r="K459" s="4">
        <v>1989</v>
      </c>
      <c r="L459" s="6">
        <f t="shared" si="137"/>
        <v>32779</v>
      </c>
      <c r="M459" s="4">
        <f t="shared" si="150"/>
        <v>29</v>
      </c>
      <c r="N459" s="6" t="str">
        <f t="shared" si="138"/>
        <v>&lt;30</v>
      </c>
      <c r="O459" s="4">
        <v>2</v>
      </c>
      <c r="P459" s="6" t="str">
        <f t="shared" si="139"/>
        <v>Nữ</v>
      </c>
      <c r="Q459" s="6" t="str">
        <f t="shared" si="140"/>
        <v>Bà</v>
      </c>
      <c r="R459" s="7" t="s">
        <v>63</v>
      </c>
      <c r="S459" s="6" t="s">
        <v>350</v>
      </c>
      <c r="T459" s="6" t="s">
        <v>289</v>
      </c>
      <c r="U459" s="6" t="s">
        <v>266</v>
      </c>
      <c r="V459" s="6" t="str">
        <f t="shared" si="151"/>
        <v>34/67/38/14 Hà Huy Tập  -  Gia Lâm  -  Hà Nội</v>
      </c>
      <c r="W459" s="6" t="s">
        <v>145</v>
      </c>
      <c r="X459" s="6" t="s">
        <v>65</v>
      </c>
      <c r="Y459" s="4">
        <f t="shared" si="141"/>
        <v>15</v>
      </c>
      <c r="Z459" s="7" t="str">
        <f t="shared" si="142"/>
        <v>Từ 12 - 24 tháng</v>
      </c>
      <c r="AA459" s="5">
        <v>43112</v>
      </c>
      <c r="AB459" s="4" t="s">
        <v>66</v>
      </c>
      <c r="AC459" s="8">
        <f t="shared" si="143"/>
        <v>43171</v>
      </c>
      <c r="AD459" s="5" t="s">
        <v>53</v>
      </c>
      <c r="AE459" s="4">
        <v>4</v>
      </c>
      <c r="AF459" s="7" t="str">
        <f t="shared" si="144"/>
        <v>Không xác định</v>
      </c>
      <c r="AG459" s="5">
        <f t="shared" si="145"/>
        <v>43172</v>
      </c>
      <c r="AH459" s="5" t="str">
        <f t="shared" si="146"/>
        <v/>
      </c>
      <c r="AI459" s="9"/>
      <c r="AJ459" s="7" t="str">
        <f t="shared" si="147"/>
        <v/>
      </c>
      <c r="AK459" s="5" t="str">
        <f t="shared" si="135"/>
        <v/>
      </c>
      <c r="AL459" s="5" t="str">
        <f t="shared" si="148"/>
        <v/>
      </c>
      <c r="AM459" s="5">
        <f t="shared" si="136"/>
        <v>43172</v>
      </c>
      <c r="AN459" s="7" t="str">
        <f t="shared" si="149"/>
        <v>Không xác định</v>
      </c>
      <c r="AO459" s="5"/>
      <c r="AP459" s="7"/>
      <c r="AQ459" s="16"/>
    </row>
    <row r="460" spans="1:43" ht="14.5" x14ac:dyDescent="0.35">
      <c r="A460" s="12">
        <f>IF(E460="","",SUBTOTAL(3,$B$2:B460))</f>
        <v>459</v>
      </c>
      <c r="B460" s="5">
        <v>43585</v>
      </c>
      <c r="C460" s="4" t="s">
        <v>45</v>
      </c>
      <c r="D460" s="4">
        <v>1096</v>
      </c>
      <c r="E460" s="6" t="s">
        <v>184</v>
      </c>
      <c r="F460" s="6" t="s">
        <v>96</v>
      </c>
      <c r="G460" s="7" t="s">
        <v>61</v>
      </c>
      <c r="H460" s="6" t="s">
        <v>62</v>
      </c>
      <c r="I460" s="4">
        <v>25</v>
      </c>
      <c r="J460" s="4">
        <v>12</v>
      </c>
      <c r="K460" s="4">
        <v>1989</v>
      </c>
      <c r="L460" s="6">
        <f t="shared" si="137"/>
        <v>32867</v>
      </c>
      <c r="M460" s="4">
        <f t="shared" si="150"/>
        <v>29</v>
      </c>
      <c r="N460" s="6" t="str">
        <f t="shared" si="138"/>
        <v>&lt;30</v>
      </c>
      <c r="O460" s="4">
        <v>1</v>
      </c>
      <c r="P460" s="6" t="str">
        <f t="shared" si="139"/>
        <v>Nam</v>
      </c>
      <c r="Q460" s="6" t="str">
        <f t="shared" si="140"/>
        <v>Ông</v>
      </c>
      <c r="R460" s="7" t="s">
        <v>50</v>
      </c>
      <c r="S460" s="6" t="s">
        <v>351</v>
      </c>
      <c r="T460" s="6" t="s">
        <v>352</v>
      </c>
      <c r="U460" s="6" t="s">
        <v>280</v>
      </c>
      <c r="V460" s="6" t="str">
        <f t="shared" si="151"/>
        <v>Bằng Hữu  -  Chi Lăng  -  Lạng Sơn</v>
      </c>
      <c r="W460" s="6" t="s">
        <v>51</v>
      </c>
      <c r="X460" s="6" t="s">
        <v>65</v>
      </c>
      <c r="Y460" s="4">
        <f t="shared" si="141"/>
        <v>15</v>
      </c>
      <c r="Z460" s="7" t="str">
        <f t="shared" si="142"/>
        <v>Từ 12 - 24 tháng</v>
      </c>
      <c r="AA460" s="5">
        <v>43119</v>
      </c>
      <c r="AB460" s="4" t="s">
        <v>66</v>
      </c>
      <c r="AC460" s="8">
        <f t="shared" si="143"/>
        <v>43178</v>
      </c>
      <c r="AD460" s="5" t="s">
        <v>53</v>
      </c>
      <c r="AE460" s="4">
        <v>1</v>
      </c>
      <c r="AF460" s="7" t="str">
        <f t="shared" si="144"/>
        <v>12 tháng</v>
      </c>
      <c r="AG460" s="5">
        <f t="shared" si="145"/>
        <v>43179</v>
      </c>
      <c r="AH460" s="5">
        <f t="shared" si="146"/>
        <v>43543</v>
      </c>
      <c r="AI460" s="9">
        <v>1</v>
      </c>
      <c r="AJ460" s="7" t="str">
        <f t="shared" si="147"/>
        <v>12 tháng</v>
      </c>
      <c r="AK460" s="5">
        <f t="shared" si="135"/>
        <v>43544</v>
      </c>
      <c r="AL460" s="5">
        <f t="shared" si="148"/>
        <v>43909</v>
      </c>
      <c r="AM460" s="5" t="str">
        <f t="shared" si="136"/>
        <v/>
      </c>
      <c r="AN460" s="7" t="str">
        <f t="shared" si="149"/>
        <v>12 tháng</v>
      </c>
      <c r="AO460" s="5"/>
      <c r="AP460" s="7"/>
      <c r="AQ460" s="16"/>
    </row>
    <row r="461" spans="1:43" ht="14.5" x14ac:dyDescent="0.35">
      <c r="A461" s="12">
        <f>IF(E461="","",SUBTOTAL(3,$B$2:B461))</f>
        <v>460</v>
      </c>
      <c r="B461" s="5">
        <v>43585</v>
      </c>
      <c r="C461" s="4" t="s">
        <v>45</v>
      </c>
      <c r="D461" s="4">
        <v>1097</v>
      </c>
      <c r="E461" s="6" t="s">
        <v>171</v>
      </c>
      <c r="F461" s="6" t="s">
        <v>112</v>
      </c>
      <c r="G461" s="7" t="s">
        <v>61</v>
      </c>
      <c r="H461" s="6" t="s">
        <v>62</v>
      </c>
      <c r="I461" s="4">
        <v>21</v>
      </c>
      <c r="J461" s="4">
        <v>5</v>
      </c>
      <c r="K461" s="4">
        <v>1981</v>
      </c>
      <c r="L461" s="6">
        <f t="shared" si="137"/>
        <v>29727</v>
      </c>
      <c r="M461" s="4">
        <f t="shared" si="150"/>
        <v>37</v>
      </c>
      <c r="N461" s="6" t="str">
        <f t="shared" si="138"/>
        <v>30 - 45</v>
      </c>
      <c r="O461" s="4">
        <v>2</v>
      </c>
      <c r="P461" s="6" t="str">
        <f t="shared" si="139"/>
        <v>Nữ</v>
      </c>
      <c r="Q461" s="6" t="str">
        <f t="shared" si="140"/>
        <v>Bà</v>
      </c>
      <c r="R461" s="7" t="s">
        <v>50</v>
      </c>
      <c r="S461" s="6" t="s">
        <v>353</v>
      </c>
      <c r="T461" s="6" t="s">
        <v>289</v>
      </c>
      <c r="U461" s="6" t="s">
        <v>266</v>
      </c>
      <c r="V461" s="6" t="str">
        <f t="shared" si="151"/>
        <v>Phù Đổng  -  Gia Lâm  -  Hà Nội</v>
      </c>
      <c r="W461" s="6" t="s">
        <v>51</v>
      </c>
      <c r="X461" s="6" t="s">
        <v>65</v>
      </c>
      <c r="Y461" s="4">
        <f t="shared" si="141"/>
        <v>15</v>
      </c>
      <c r="Z461" s="7" t="str">
        <f t="shared" si="142"/>
        <v>Từ 12 - 24 tháng</v>
      </c>
      <c r="AA461" s="5">
        <v>43119</v>
      </c>
      <c r="AB461" s="4" t="s">
        <v>66</v>
      </c>
      <c r="AC461" s="8">
        <f t="shared" si="143"/>
        <v>43178</v>
      </c>
      <c r="AD461" s="5" t="s">
        <v>53</v>
      </c>
      <c r="AE461" s="4">
        <v>1</v>
      </c>
      <c r="AF461" s="7" t="str">
        <f t="shared" si="144"/>
        <v>12 tháng</v>
      </c>
      <c r="AG461" s="5">
        <f t="shared" si="145"/>
        <v>43179</v>
      </c>
      <c r="AH461" s="5">
        <f t="shared" si="146"/>
        <v>43543</v>
      </c>
      <c r="AI461" s="9">
        <v>1</v>
      </c>
      <c r="AJ461" s="7" t="str">
        <f t="shared" si="147"/>
        <v>12 tháng</v>
      </c>
      <c r="AK461" s="5">
        <f t="shared" si="135"/>
        <v>43544</v>
      </c>
      <c r="AL461" s="5">
        <f t="shared" si="148"/>
        <v>43909</v>
      </c>
      <c r="AM461" s="5" t="str">
        <f t="shared" si="136"/>
        <v/>
      </c>
      <c r="AN461" s="7" t="str">
        <f t="shared" si="149"/>
        <v>12 tháng</v>
      </c>
      <c r="AO461" s="5"/>
      <c r="AP461" s="7"/>
      <c r="AQ461" s="16"/>
    </row>
    <row r="462" spans="1:43" ht="14.5" x14ac:dyDescent="0.35">
      <c r="A462" s="12">
        <f>IF(E462="","",SUBTOTAL(3,$B$2:B462))</f>
        <v>461</v>
      </c>
      <c r="B462" s="5">
        <v>43585</v>
      </c>
      <c r="C462" s="4" t="s">
        <v>45</v>
      </c>
      <c r="D462" s="4">
        <v>1098</v>
      </c>
      <c r="E462" s="13" t="s">
        <v>185</v>
      </c>
      <c r="F462" s="13" t="s">
        <v>82</v>
      </c>
      <c r="G462" s="13" t="s">
        <v>104</v>
      </c>
      <c r="H462" s="14" t="s">
        <v>105</v>
      </c>
      <c r="I462" s="15">
        <v>26</v>
      </c>
      <c r="J462" s="15">
        <v>11</v>
      </c>
      <c r="K462" s="4">
        <v>1992</v>
      </c>
      <c r="L462" s="6">
        <f t="shared" si="137"/>
        <v>33934</v>
      </c>
      <c r="M462" s="4">
        <f t="shared" si="150"/>
        <v>26</v>
      </c>
      <c r="N462" s="7" t="str">
        <f t="shared" si="138"/>
        <v>&lt;30</v>
      </c>
      <c r="O462" s="4">
        <v>2</v>
      </c>
      <c r="P462" s="6" t="str">
        <f t="shared" si="139"/>
        <v>Nữ</v>
      </c>
      <c r="Q462" s="6" t="str">
        <f t="shared" si="140"/>
        <v>Bà</v>
      </c>
      <c r="R462" s="7" t="s">
        <v>50</v>
      </c>
      <c r="S462" s="10" t="s">
        <v>342</v>
      </c>
      <c r="T462" s="10" t="s">
        <v>319</v>
      </c>
      <c r="U462" s="10" t="s">
        <v>269</v>
      </c>
      <c r="V462" s="6" t="str">
        <f t="shared" si="151"/>
        <v>Song Hồ  -  Thuận Thành  -  Bắc Ninh</v>
      </c>
      <c r="W462" s="10" t="s">
        <v>51</v>
      </c>
      <c r="X462" s="10" t="s">
        <v>65</v>
      </c>
      <c r="Y462" s="4">
        <f t="shared" si="141"/>
        <v>15</v>
      </c>
      <c r="Z462" s="7" t="str">
        <f t="shared" si="142"/>
        <v>Từ 12 - 24 tháng</v>
      </c>
      <c r="AA462" s="5">
        <v>43119</v>
      </c>
      <c r="AB462" s="4" t="s">
        <v>66</v>
      </c>
      <c r="AC462" s="8">
        <f t="shared" si="143"/>
        <v>43178</v>
      </c>
      <c r="AD462" s="4" t="s">
        <v>53</v>
      </c>
      <c r="AE462" s="4">
        <v>1</v>
      </c>
      <c r="AF462" s="7" t="str">
        <f t="shared" si="144"/>
        <v>12 tháng</v>
      </c>
      <c r="AG462" s="5">
        <f t="shared" si="145"/>
        <v>43179</v>
      </c>
      <c r="AH462" s="5">
        <f t="shared" si="146"/>
        <v>43543</v>
      </c>
      <c r="AI462" s="4">
        <v>1</v>
      </c>
      <c r="AJ462" s="7" t="str">
        <f t="shared" si="147"/>
        <v>12 tháng</v>
      </c>
      <c r="AK462" s="5">
        <f t="shared" si="135"/>
        <v>43544</v>
      </c>
      <c r="AL462" s="5">
        <f t="shared" si="148"/>
        <v>43909</v>
      </c>
      <c r="AM462" s="5" t="str">
        <f t="shared" si="136"/>
        <v/>
      </c>
      <c r="AN462" s="7" t="str">
        <f t="shared" si="149"/>
        <v>12 tháng</v>
      </c>
      <c r="AO462" s="6"/>
      <c r="AP462" s="7"/>
      <c r="AQ462" s="16"/>
    </row>
    <row r="463" spans="1:43" ht="14.5" x14ac:dyDescent="0.35">
      <c r="A463" s="12">
        <f>IF(E463="","",SUBTOTAL(3,$B$2:B463))</f>
        <v>462</v>
      </c>
      <c r="B463" s="5">
        <v>43585</v>
      </c>
      <c r="C463" s="4" t="s">
        <v>45</v>
      </c>
      <c r="D463" s="4">
        <v>1099</v>
      </c>
      <c r="E463" s="6" t="s">
        <v>186</v>
      </c>
      <c r="F463" s="6" t="s">
        <v>82</v>
      </c>
      <c r="G463" s="7" t="s">
        <v>104</v>
      </c>
      <c r="H463" s="6" t="s">
        <v>134</v>
      </c>
      <c r="I463" s="4">
        <v>29</v>
      </c>
      <c r="J463" s="4">
        <v>12</v>
      </c>
      <c r="K463" s="4">
        <v>1986</v>
      </c>
      <c r="L463" s="6">
        <f t="shared" si="137"/>
        <v>31775</v>
      </c>
      <c r="M463" s="4">
        <f t="shared" si="150"/>
        <v>32</v>
      </c>
      <c r="N463" s="6" t="str">
        <f t="shared" si="138"/>
        <v>30 - 45</v>
      </c>
      <c r="O463" s="4">
        <v>2</v>
      </c>
      <c r="P463" s="6" t="str">
        <f t="shared" si="139"/>
        <v>Nữ</v>
      </c>
      <c r="Q463" s="6" t="str">
        <f t="shared" si="140"/>
        <v>Bà</v>
      </c>
      <c r="R463" s="7" t="s">
        <v>50</v>
      </c>
      <c r="S463" s="6" t="s">
        <v>354</v>
      </c>
      <c r="T463" s="6" t="s">
        <v>355</v>
      </c>
      <c r="U463" s="6" t="s">
        <v>347</v>
      </c>
      <c r="V463" s="6" t="str">
        <f t="shared" si="151"/>
        <v>Thọ Dân  -  Triệu Sơn  -  Thanh Hóa</v>
      </c>
      <c r="W463" s="6" t="s">
        <v>51</v>
      </c>
      <c r="X463" s="6" t="s">
        <v>65</v>
      </c>
      <c r="Y463" s="4">
        <f t="shared" si="141"/>
        <v>15</v>
      </c>
      <c r="Z463" s="7" t="str">
        <f t="shared" si="142"/>
        <v>Từ 12 - 24 tháng</v>
      </c>
      <c r="AA463" s="5">
        <v>43123</v>
      </c>
      <c r="AB463" s="4" t="s">
        <v>66</v>
      </c>
      <c r="AC463" s="8">
        <f t="shared" si="143"/>
        <v>43182</v>
      </c>
      <c r="AD463" s="5" t="s">
        <v>53</v>
      </c>
      <c r="AE463" s="4">
        <v>2</v>
      </c>
      <c r="AF463" s="7" t="str">
        <f t="shared" si="144"/>
        <v>24 tháng</v>
      </c>
      <c r="AG463" s="5">
        <f t="shared" si="145"/>
        <v>43183</v>
      </c>
      <c r="AH463" s="5">
        <f t="shared" si="146"/>
        <v>43913</v>
      </c>
      <c r="AI463" s="9">
        <v>1</v>
      </c>
      <c r="AJ463" s="7" t="str">
        <f t="shared" si="147"/>
        <v>12 tháng</v>
      </c>
      <c r="AK463" s="5">
        <f t="shared" si="135"/>
        <v>43914</v>
      </c>
      <c r="AL463" s="5">
        <f t="shared" si="148"/>
        <v>44278</v>
      </c>
      <c r="AM463" s="5" t="str">
        <f t="shared" si="136"/>
        <v/>
      </c>
      <c r="AN463" s="7" t="str">
        <f t="shared" si="149"/>
        <v>12 tháng</v>
      </c>
      <c r="AO463" s="5"/>
      <c r="AP463" s="7"/>
      <c r="AQ463" s="16"/>
    </row>
    <row r="464" spans="1:43" ht="14.5" x14ac:dyDescent="0.35">
      <c r="A464" s="12">
        <f>IF(E464="","",SUBTOTAL(3,$B$2:B464))</f>
        <v>463</v>
      </c>
      <c r="B464" s="5">
        <v>43585</v>
      </c>
      <c r="C464" s="4" t="s">
        <v>45</v>
      </c>
      <c r="D464" s="4">
        <v>1103</v>
      </c>
      <c r="E464" s="13" t="s">
        <v>187</v>
      </c>
      <c r="F464" s="13" t="s">
        <v>102</v>
      </c>
      <c r="G464" s="13" t="s">
        <v>104</v>
      </c>
      <c r="H464" s="14" t="s">
        <v>105</v>
      </c>
      <c r="I464" s="15">
        <v>20</v>
      </c>
      <c r="J464" s="15">
        <v>7</v>
      </c>
      <c r="K464" s="4">
        <v>1991</v>
      </c>
      <c r="L464" s="6">
        <f t="shared" si="137"/>
        <v>33439</v>
      </c>
      <c r="M464" s="4">
        <f t="shared" si="150"/>
        <v>27</v>
      </c>
      <c r="N464" s="7" t="str">
        <f t="shared" si="138"/>
        <v>&lt;30</v>
      </c>
      <c r="O464" s="4">
        <v>2</v>
      </c>
      <c r="P464" s="6" t="str">
        <f t="shared" si="139"/>
        <v>Nữ</v>
      </c>
      <c r="Q464" s="6" t="str">
        <f t="shared" si="140"/>
        <v>Bà</v>
      </c>
      <c r="R464" s="7" t="s">
        <v>50</v>
      </c>
      <c r="S464" s="10" t="s">
        <v>356</v>
      </c>
      <c r="T464" s="10" t="s">
        <v>324</v>
      </c>
      <c r="U464" s="10" t="s">
        <v>280</v>
      </c>
      <c r="V464" s="6" t="str">
        <f t="shared" si="151"/>
        <v>Vân Nham  -  Hữu Lũng  -  Lạng Sơn</v>
      </c>
      <c r="W464" s="10" t="s">
        <v>51</v>
      </c>
      <c r="X464" s="10" t="s">
        <v>65</v>
      </c>
      <c r="Y464" s="4">
        <f t="shared" si="141"/>
        <v>14</v>
      </c>
      <c r="Z464" s="7" t="str">
        <f t="shared" si="142"/>
        <v>Từ 12 - 24 tháng</v>
      </c>
      <c r="AA464" s="5">
        <v>43146</v>
      </c>
      <c r="AB464" s="4" t="s">
        <v>66</v>
      </c>
      <c r="AC464" s="8">
        <f t="shared" si="143"/>
        <v>43205</v>
      </c>
      <c r="AD464" s="4" t="s">
        <v>53</v>
      </c>
      <c r="AE464" s="4">
        <v>1</v>
      </c>
      <c r="AF464" s="7" t="str">
        <f t="shared" si="144"/>
        <v>12 tháng</v>
      </c>
      <c r="AG464" s="5">
        <f t="shared" si="145"/>
        <v>43206</v>
      </c>
      <c r="AH464" s="5">
        <f t="shared" si="146"/>
        <v>43570</v>
      </c>
      <c r="AI464" s="4"/>
      <c r="AJ464" s="7" t="str">
        <f t="shared" ref="AJ464:AJ516" si="152">IFERROR(VLOOKUP(AI464,$AV$2:$AW$6,2,0),"")</f>
        <v/>
      </c>
      <c r="AK464" s="5" t="str">
        <f t="shared" ref="AK464:AK516" si="153">IF(AI464="","",AH464+1)</f>
        <v/>
      </c>
      <c r="AL464" s="5" t="str">
        <f t="shared" ref="AL464:AL516" si="154">IF(AI464="","",IF(AI464=1,EDATE(AK464,12)-1,IF(AI464=2,EDATE(AK464,24)-1,IF(AK464=3,EDATE(AK464,36)-1))))</f>
        <v/>
      </c>
      <c r="AM464" s="5" t="str">
        <f t="shared" si="136"/>
        <v/>
      </c>
      <c r="AN464" s="7" t="str">
        <f t="shared" si="149"/>
        <v>12 tháng</v>
      </c>
      <c r="AO464" s="6"/>
      <c r="AP464" s="7"/>
      <c r="AQ464" s="16"/>
    </row>
    <row r="465" spans="1:43" ht="14.5" x14ac:dyDescent="0.35">
      <c r="A465" s="12">
        <f>IF(E465="","",SUBTOTAL(3,$B$2:B465))</f>
        <v>464</v>
      </c>
      <c r="B465" s="5">
        <v>43585</v>
      </c>
      <c r="C465" s="4" t="s">
        <v>45</v>
      </c>
      <c r="D465" s="4">
        <v>1104</v>
      </c>
      <c r="E465" s="13" t="s">
        <v>188</v>
      </c>
      <c r="F465" s="13" t="s">
        <v>102</v>
      </c>
      <c r="G465" s="13" t="s">
        <v>104</v>
      </c>
      <c r="H465" s="14" t="s">
        <v>105</v>
      </c>
      <c r="I465" s="15">
        <v>12</v>
      </c>
      <c r="J465" s="15">
        <v>10</v>
      </c>
      <c r="K465" s="4">
        <v>1989</v>
      </c>
      <c r="L465" s="6">
        <f t="shared" si="137"/>
        <v>32793</v>
      </c>
      <c r="M465" s="4">
        <f t="shared" si="150"/>
        <v>29</v>
      </c>
      <c r="N465" s="7" t="str">
        <f t="shared" si="138"/>
        <v>&lt;30</v>
      </c>
      <c r="O465" s="4">
        <v>1</v>
      </c>
      <c r="P465" s="6" t="str">
        <f t="shared" si="139"/>
        <v>Nam</v>
      </c>
      <c r="Q465" s="6" t="str">
        <f t="shared" si="140"/>
        <v>Ông</v>
      </c>
      <c r="R465" s="7" t="s">
        <v>72</v>
      </c>
      <c r="S465" s="10" t="s">
        <v>357</v>
      </c>
      <c r="T465" s="10" t="s">
        <v>358</v>
      </c>
      <c r="U465" s="10" t="s">
        <v>286</v>
      </c>
      <c r="V465" s="6" t="str">
        <f t="shared" si="151"/>
        <v>Đồng Chum  -  Đà Bắc  -  Hòa Bình</v>
      </c>
      <c r="W465" s="10" t="s">
        <v>51</v>
      </c>
      <c r="X465" s="10" t="s">
        <v>65</v>
      </c>
      <c r="Y465" s="4">
        <f t="shared" si="141"/>
        <v>14</v>
      </c>
      <c r="Z465" s="7" t="str">
        <f t="shared" si="142"/>
        <v>Từ 12 - 24 tháng</v>
      </c>
      <c r="AA465" s="5">
        <v>43153</v>
      </c>
      <c r="AB465" s="4" t="s">
        <v>117</v>
      </c>
      <c r="AC465" s="8">
        <f t="shared" si="143"/>
        <v>43182</v>
      </c>
      <c r="AD465" s="4" t="s">
        <v>53</v>
      </c>
      <c r="AE465" s="4">
        <v>1</v>
      </c>
      <c r="AF465" s="7" t="str">
        <f t="shared" si="144"/>
        <v>12 tháng</v>
      </c>
      <c r="AG465" s="5">
        <f t="shared" si="145"/>
        <v>43183</v>
      </c>
      <c r="AH465" s="5">
        <f t="shared" si="146"/>
        <v>43547</v>
      </c>
      <c r="AI465" s="4">
        <v>2</v>
      </c>
      <c r="AJ465" s="7" t="str">
        <f t="shared" si="152"/>
        <v/>
      </c>
      <c r="AK465" s="5">
        <f t="shared" si="153"/>
        <v>43548</v>
      </c>
      <c r="AL465" s="5">
        <f t="shared" si="154"/>
        <v>44278</v>
      </c>
      <c r="AM465" s="5" t="str">
        <f t="shared" si="136"/>
        <v/>
      </c>
      <c r="AN465" s="7" t="str">
        <f t="shared" si="149"/>
        <v>12 tháng</v>
      </c>
      <c r="AO465" s="6"/>
      <c r="AP465" s="7"/>
      <c r="AQ465" s="16"/>
    </row>
    <row r="466" spans="1:43" ht="14.5" x14ac:dyDescent="0.35">
      <c r="A466" s="12">
        <f>IF(E466="","",SUBTOTAL(3,$B$2:B466))</f>
        <v>465</v>
      </c>
      <c r="B466" s="5">
        <v>43585</v>
      </c>
      <c r="C466" s="4" t="s">
        <v>45</v>
      </c>
      <c r="D466" s="4">
        <v>1105</v>
      </c>
      <c r="E466" s="6" t="s">
        <v>189</v>
      </c>
      <c r="F466" s="6" t="s">
        <v>102</v>
      </c>
      <c r="G466" s="7" t="s">
        <v>104</v>
      </c>
      <c r="H466" s="6" t="s">
        <v>105</v>
      </c>
      <c r="I466" s="4">
        <v>29</v>
      </c>
      <c r="J466" s="4">
        <v>11</v>
      </c>
      <c r="K466" s="4">
        <v>1993</v>
      </c>
      <c r="L466" s="6">
        <f t="shared" si="137"/>
        <v>34302</v>
      </c>
      <c r="M466" s="4">
        <f t="shared" si="150"/>
        <v>25</v>
      </c>
      <c r="N466" s="6" t="str">
        <f t="shared" si="138"/>
        <v>&lt;30</v>
      </c>
      <c r="O466" s="4">
        <v>2</v>
      </c>
      <c r="P466" s="6" t="str">
        <f t="shared" si="139"/>
        <v>Nữ</v>
      </c>
      <c r="Q466" s="6" t="str">
        <f t="shared" si="140"/>
        <v>Bà</v>
      </c>
      <c r="R466" s="7" t="s">
        <v>50</v>
      </c>
      <c r="S466" s="6" t="s">
        <v>359</v>
      </c>
      <c r="T466" s="6" t="s">
        <v>329</v>
      </c>
      <c r="U466" s="6" t="s">
        <v>255</v>
      </c>
      <c r="V466" s="6" t="str">
        <f t="shared" si="151"/>
        <v>Hợp Đức  -  Tân Yên  -  Bắc Giang</v>
      </c>
      <c r="W466" s="6" t="s">
        <v>51</v>
      </c>
      <c r="X466" s="6" t="s">
        <v>106</v>
      </c>
      <c r="Y466" s="4">
        <f t="shared" si="141"/>
        <v>13</v>
      </c>
      <c r="Z466" s="7" t="str">
        <f t="shared" si="142"/>
        <v>Từ 12 - 24 tháng</v>
      </c>
      <c r="AA466" s="5">
        <v>43161</v>
      </c>
      <c r="AB466" s="4" t="s">
        <v>66</v>
      </c>
      <c r="AC466" s="8">
        <f t="shared" si="143"/>
        <v>43220</v>
      </c>
      <c r="AD466" s="5" t="s">
        <v>53</v>
      </c>
      <c r="AE466" s="4">
        <v>1</v>
      </c>
      <c r="AF466" s="7" t="str">
        <f t="shared" si="144"/>
        <v>12 tháng</v>
      </c>
      <c r="AG466" s="5">
        <f t="shared" si="145"/>
        <v>43221</v>
      </c>
      <c r="AH466" s="5">
        <f t="shared" si="146"/>
        <v>43585</v>
      </c>
      <c r="AI466" s="9"/>
      <c r="AJ466" s="7" t="str">
        <f t="shared" si="152"/>
        <v/>
      </c>
      <c r="AK466" s="5" t="str">
        <f t="shared" si="153"/>
        <v/>
      </c>
      <c r="AL466" s="5" t="str">
        <f t="shared" si="154"/>
        <v/>
      </c>
      <c r="AM466" s="5" t="str">
        <f t="shared" si="136"/>
        <v/>
      </c>
      <c r="AN466" s="7" t="str">
        <f t="shared" si="149"/>
        <v>12 tháng</v>
      </c>
      <c r="AO466" s="5"/>
      <c r="AP466" s="7"/>
      <c r="AQ466" s="16"/>
    </row>
    <row r="467" spans="1:43" ht="14.5" x14ac:dyDescent="0.35">
      <c r="A467" s="12">
        <f>IF(E467="","",SUBTOTAL(3,$B$2:B467))</f>
        <v>466</v>
      </c>
      <c r="B467" s="5">
        <v>43585</v>
      </c>
      <c r="C467" s="4" t="s">
        <v>45</v>
      </c>
      <c r="D467" s="4">
        <v>1106</v>
      </c>
      <c r="E467" s="6" t="s">
        <v>190</v>
      </c>
      <c r="F467" s="6" t="s">
        <v>102</v>
      </c>
      <c r="G467" s="7" t="s">
        <v>61</v>
      </c>
      <c r="H467" s="6" t="s">
        <v>62</v>
      </c>
      <c r="I467" s="4">
        <v>18</v>
      </c>
      <c r="J467" s="4">
        <v>8</v>
      </c>
      <c r="K467" s="4">
        <v>1979</v>
      </c>
      <c r="L467" s="6">
        <f t="shared" si="137"/>
        <v>29085</v>
      </c>
      <c r="M467" s="4">
        <f t="shared" si="150"/>
        <v>39</v>
      </c>
      <c r="N467" s="6" t="str">
        <f t="shared" si="138"/>
        <v>30 - 45</v>
      </c>
      <c r="O467" s="4">
        <v>2</v>
      </c>
      <c r="P467" s="6" t="str">
        <f t="shared" si="139"/>
        <v>Nữ</v>
      </c>
      <c r="Q467" s="6" t="str">
        <f t="shared" si="140"/>
        <v>Bà</v>
      </c>
      <c r="R467" s="7" t="s">
        <v>72</v>
      </c>
      <c r="S467" s="6" t="s">
        <v>360</v>
      </c>
      <c r="T467" s="6" t="s">
        <v>310</v>
      </c>
      <c r="U467" s="6" t="s">
        <v>255</v>
      </c>
      <c r="V467" s="6" t="str">
        <f t="shared" si="151"/>
        <v>Xuân Hương  -  Lạng Giang  -  Bắc Giang</v>
      </c>
      <c r="W467" s="6" t="s">
        <v>145</v>
      </c>
      <c r="X467" s="6" t="s">
        <v>65</v>
      </c>
      <c r="Y467" s="4">
        <f t="shared" si="141"/>
        <v>13</v>
      </c>
      <c r="Z467" s="7" t="str">
        <f t="shared" si="142"/>
        <v>Từ 12 - 24 tháng</v>
      </c>
      <c r="AA467" s="5">
        <v>43166</v>
      </c>
      <c r="AB467" s="4">
        <v>0</v>
      </c>
      <c r="AC467" s="8">
        <f t="shared" si="143"/>
        <v>43166</v>
      </c>
      <c r="AD467" s="5" t="s">
        <v>53</v>
      </c>
      <c r="AE467" s="4">
        <v>1</v>
      </c>
      <c r="AF467" s="7" t="str">
        <f t="shared" si="144"/>
        <v>12 tháng</v>
      </c>
      <c r="AG467" s="5">
        <f t="shared" si="145"/>
        <v>43166</v>
      </c>
      <c r="AH467" s="5">
        <f t="shared" si="146"/>
        <v>43530</v>
      </c>
      <c r="AI467" s="9">
        <v>1</v>
      </c>
      <c r="AJ467" s="7" t="str">
        <f t="shared" si="152"/>
        <v/>
      </c>
      <c r="AK467" s="5">
        <f t="shared" si="153"/>
        <v>43531</v>
      </c>
      <c r="AL467" s="5">
        <f t="shared" si="154"/>
        <v>43896</v>
      </c>
      <c r="AM467" s="5" t="str">
        <f t="shared" si="136"/>
        <v/>
      </c>
      <c r="AN467" s="7" t="str">
        <f t="shared" si="149"/>
        <v>12 tháng</v>
      </c>
      <c r="AO467" s="5"/>
      <c r="AP467" s="7"/>
      <c r="AQ467" s="16"/>
    </row>
    <row r="468" spans="1:43" ht="14.5" x14ac:dyDescent="0.35">
      <c r="A468" s="12">
        <f>IF(E468="","",SUBTOTAL(3,$B$2:B468))</f>
        <v>467</v>
      </c>
      <c r="B468" s="5">
        <v>43585</v>
      </c>
      <c r="C468" s="4" t="s">
        <v>45</v>
      </c>
      <c r="D468" s="4">
        <v>1107</v>
      </c>
      <c r="E468" s="6" t="s">
        <v>191</v>
      </c>
      <c r="F468" s="6" t="s">
        <v>102</v>
      </c>
      <c r="G468" s="7" t="s">
        <v>61</v>
      </c>
      <c r="H468" s="6" t="s">
        <v>62</v>
      </c>
      <c r="I468" s="4">
        <v>10</v>
      </c>
      <c r="J468" s="4">
        <v>11</v>
      </c>
      <c r="K468" s="4">
        <v>1992</v>
      </c>
      <c r="L468" s="6">
        <f t="shared" si="137"/>
        <v>33918</v>
      </c>
      <c r="M468" s="4">
        <f t="shared" si="150"/>
        <v>26</v>
      </c>
      <c r="N468" s="6" t="str">
        <f t="shared" si="138"/>
        <v>&lt;30</v>
      </c>
      <c r="O468" s="4">
        <v>2</v>
      </c>
      <c r="P468" s="6" t="str">
        <f t="shared" si="139"/>
        <v>Nữ</v>
      </c>
      <c r="Q468" s="6" t="str">
        <f t="shared" si="140"/>
        <v>Bà</v>
      </c>
      <c r="R468" s="7" t="s">
        <v>50</v>
      </c>
      <c r="S468" s="6" t="s">
        <v>270</v>
      </c>
      <c r="T468" s="6" t="s">
        <v>268</v>
      </c>
      <c r="U468" s="6" t="s">
        <v>269</v>
      </c>
      <c r="V468" s="6" t="str">
        <f t="shared" si="151"/>
        <v>Đại Đồng  -  Tiên Du  -  Bắc Ninh</v>
      </c>
      <c r="W468" s="6" t="s">
        <v>51</v>
      </c>
      <c r="X468" s="6" t="s">
        <v>65</v>
      </c>
      <c r="Y468" s="4">
        <f t="shared" si="141"/>
        <v>13</v>
      </c>
      <c r="Z468" s="7" t="str">
        <f t="shared" si="142"/>
        <v>Từ 12 - 24 tháng</v>
      </c>
      <c r="AA468" s="5">
        <v>43172</v>
      </c>
      <c r="AB468" s="4" t="s">
        <v>117</v>
      </c>
      <c r="AC468" s="8">
        <f t="shared" si="143"/>
        <v>43201</v>
      </c>
      <c r="AD468" s="5" t="s">
        <v>53</v>
      </c>
      <c r="AE468" s="4">
        <v>1</v>
      </c>
      <c r="AF468" s="7" t="str">
        <f t="shared" si="144"/>
        <v>12 tháng</v>
      </c>
      <c r="AG468" s="5">
        <f t="shared" si="145"/>
        <v>43202</v>
      </c>
      <c r="AH468" s="5">
        <f t="shared" si="146"/>
        <v>43566</v>
      </c>
      <c r="AI468" s="9"/>
      <c r="AJ468" s="7" t="str">
        <f t="shared" si="152"/>
        <v/>
      </c>
      <c r="AK468" s="5" t="str">
        <f t="shared" si="153"/>
        <v/>
      </c>
      <c r="AL468" s="5" t="str">
        <f t="shared" si="154"/>
        <v/>
      </c>
      <c r="AM468" s="5" t="str">
        <f t="shared" si="136"/>
        <v/>
      </c>
      <c r="AN468" s="7" t="str">
        <f t="shared" si="149"/>
        <v>12 tháng</v>
      </c>
      <c r="AO468" s="5"/>
      <c r="AP468" s="7"/>
      <c r="AQ468" s="16"/>
    </row>
    <row r="469" spans="1:43" ht="14.5" x14ac:dyDescent="0.35">
      <c r="A469" s="12">
        <f>IF(E469="","",SUBTOTAL(3,$B$2:B469))</f>
        <v>468</v>
      </c>
      <c r="B469" s="5">
        <v>43585</v>
      </c>
      <c r="C469" s="4" t="s">
        <v>45</v>
      </c>
      <c r="D469" s="4">
        <v>1108</v>
      </c>
      <c r="E469" s="6" t="s">
        <v>192</v>
      </c>
      <c r="F469" s="6" t="s">
        <v>102</v>
      </c>
      <c r="G469" s="7" t="s">
        <v>61</v>
      </c>
      <c r="H469" s="6" t="s">
        <v>62</v>
      </c>
      <c r="I469" s="4">
        <v>25</v>
      </c>
      <c r="J469" s="4">
        <v>2</v>
      </c>
      <c r="K469" s="4">
        <v>1996</v>
      </c>
      <c r="L469" s="6">
        <f t="shared" si="137"/>
        <v>35120</v>
      </c>
      <c r="M469" s="4">
        <f t="shared" si="150"/>
        <v>23</v>
      </c>
      <c r="N469" s="6" t="str">
        <f t="shared" si="138"/>
        <v>&lt;30</v>
      </c>
      <c r="O469" s="4">
        <v>1</v>
      </c>
      <c r="P469" s="6" t="str">
        <f t="shared" si="139"/>
        <v>Nam</v>
      </c>
      <c r="Q469" s="6" t="str">
        <f t="shared" si="140"/>
        <v>Ông</v>
      </c>
      <c r="R469" s="7" t="s">
        <v>50</v>
      </c>
      <c r="S469" s="6" t="s">
        <v>322</v>
      </c>
      <c r="T469" s="6" t="s">
        <v>274</v>
      </c>
      <c r="U469" s="6" t="s">
        <v>266</v>
      </c>
      <c r="V469" s="6" t="str">
        <f t="shared" si="151"/>
        <v>Dục Tú  -  Đông Anh  -  Hà Nội</v>
      </c>
      <c r="W469" s="6" t="s">
        <v>78</v>
      </c>
      <c r="X469" s="6" t="s">
        <v>65</v>
      </c>
      <c r="Y469" s="4">
        <f t="shared" si="141"/>
        <v>13</v>
      </c>
      <c r="Z469" s="7" t="str">
        <f t="shared" si="142"/>
        <v>Từ 12 - 24 tháng</v>
      </c>
      <c r="AA469" s="5">
        <v>43179</v>
      </c>
      <c r="AB469" s="4" t="s">
        <v>66</v>
      </c>
      <c r="AC469" s="8">
        <f t="shared" si="143"/>
        <v>43238</v>
      </c>
      <c r="AD469" s="5" t="s">
        <v>53</v>
      </c>
      <c r="AE469" s="4">
        <v>1</v>
      </c>
      <c r="AF469" s="7" t="str">
        <f t="shared" si="144"/>
        <v>12 tháng</v>
      </c>
      <c r="AG469" s="5">
        <f t="shared" si="145"/>
        <v>43239</v>
      </c>
      <c r="AH469" s="5">
        <f t="shared" si="146"/>
        <v>43603</v>
      </c>
      <c r="AI469" s="9"/>
      <c r="AJ469" s="7" t="str">
        <f t="shared" si="152"/>
        <v/>
      </c>
      <c r="AK469" s="5" t="str">
        <f t="shared" si="153"/>
        <v/>
      </c>
      <c r="AL469" s="5" t="str">
        <f t="shared" si="154"/>
        <v/>
      </c>
      <c r="AM469" s="5" t="str">
        <f t="shared" si="136"/>
        <v/>
      </c>
      <c r="AN469" s="7" t="str">
        <f t="shared" si="149"/>
        <v>12 tháng</v>
      </c>
      <c r="AO469" s="5"/>
      <c r="AP469" s="7"/>
      <c r="AQ469" s="16"/>
    </row>
    <row r="470" spans="1:43" ht="14.5" x14ac:dyDescent="0.35">
      <c r="A470" s="12">
        <f>IF(E470="","",SUBTOTAL(3,$B$2:B470))</f>
        <v>469</v>
      </c>
      <c r="B470" s="5">
        <v>43585</v>
      </c>
      <c r="C470" s="4" t="s">
        <v>45</v>
      </c>
      <c r="D470" s="4">
        <v>1109</v>
      </c>
      <c r="E470" s="6" t="s">
        <v>193</v>
      </c>
      <c r="F470" s="6" t="s">
        <v>102</v>
      </c>
      <c r="G470" s="7" t="s">
        <v>61</v>
      </c>
      <c r="H470" s="6" t="s">
        <v>62</v>
      </c>
      <c r="I470" s="4">
        <v>13</v>
      </c>
      <c r="J470" s="4">
        <v>1</v>
      </c>
      <c r="K470" s="4">
        <v>1992</v>
      </c>
      <c r="L470" s="6">
        <f t="shared" si="137"/>
        <v>33616</v>
      </c>
      <c r="M470" s="4">
        <f t="shared" si="150"/>
        <v>27</v>
      </c>
      <c r="N470" s="6" t="str">
        <f t="shared" si="138"/>
        <v>&lt;30</v>
      </c>
      <c r="O470" s="4">
        <v>2</v>
      </c>
      <c r="P470" s="6" t="str">
        <f t="shared" si="139"/>
        <v>Nữ</v>
      </c>
      <c r="Q470" s="6" t="str">
        <f t="shared" si="140"/>
        <v>Bà</v>
      </c>
      <c r="R470" s="7" t="s">
        <v>72</v>
      </c>
      <c r="S470" s="6" t="s">
        <v>361</v>
      </c>
      <c r="T470" s="6" t="s">
        <v>362</v>
      </c>
      <c r="U470" s="6" t="s">
        <v>269</v>
      </c>
      <c r="V470" s="6" t="str">
        <f t="shared" si="151"/>
        <v>Vạn Ninh  -  Gia Bình  -  Bắc Ninh</v>
      </c>
      <c r="W470" s="6" t="s">
        <v>51</v>
      </c>
      <c r="X470" s="6" t="s">
        <v>65</v>
      </c>
      <c r="Y470" s="4">
        <f t="shared" si="141"/>
        <v>13</v>
      </c>
      <c r="Z470" s="7" t="str">
        <f t="shared" si="142"/>
        <v>Từ 12 - 24 tháng</v>
      </c>
      <c r="AA470" s="5">
        <v>43181</v>
      </c>
      <c r="AB470" s="4" t="s">
        <v>117</v>
      </c>
      <c r="AC470" s="8">
        <f t="shared" si="143"/>
        <v>43210</v>
      </c>
      <c r="AD470" s="5" t="s">
        <v>53</v>
      </c>
      <c r="AE470" s="4">
        <v>1</v>
      </c>
      <c r="AF470" s="7" t="str">
        <f t="shared" si="144"/>
        <v>12 tháng</v>
      </c>
      <c r="AG470" s="5">
        <f t="shared" si="145"/>
        <v>43211</v>
      </c>
      <c r="AH470" s="5">
        <f t="shared" si="146"/>
        <v>43575</v>
      </c>
      <c r="AI470" s="9"/>
      <c r="AJ470" s="7" t="str">
        <f t="shared" si="152"/>
        <v/>
      </c>
      <c r="AK470" s="5" t="str">
        <f t="shared" si="153"/>
        <v/>
      </c>
      <c r="AL470" s="5" t="str">
        <f t="shared" si="154"/>
        <v/>
      </c>
      <c r="AM470" s="5" t="str">
        <f t="shared" si="136"/>
        <v/>
      </c>
      <c r="AN470" s="7" t="str">
        <f t="shared" si="149"/>
        <v>12 tháng</v>
      </c>
      <c r="AO470" s="5"/>
      <c r="AP470" s="7"/>
      <c r="AQ470" s="16"/>
    </row>
    <row r="471" spans="1:43" ht="14.5" x14ac:dyDescent="0.35">
      <c r="A471" s="12">
        <f>IF(E471="","",SUBTOTAL(3,$B$2:B471))</f>
        <v>470</v>
      </c>
      <c r="B471" s="5">
        <v>43585</v>
      </c>
      <c r="C471" s="4" t="s">
        <v>45</v>
      </c>
      <c r="D471" s="4">
        <v>1110</v>
      </c>
      <c r="E471" s="6" t="s">
        <v>194</v>
      </c>
      <c r="F471" s="6" t="s">
        <v>102</v>
      </c>
      <c r="G471" s="7" t="s">
        <v>61</v>
      </c>
      <c r="H471" s="6" t="s">
        <v>62</v>
      </c>
      <c r="I471" s="4">
        <v>23</v>
      </c>
      <c r="J471" s="4">
        <v>9</v>
      </c>
      <c r="K471" s="4">
        <v>1990</v>
      </c>
      <c r="L471" s="6">
        <f t="shared" si="137"/>
        <v>33139</v>
      </c>
      <c r="M471" s="4">
        <f t="shared" si="150"/>
        <v>28</v>
      </c>
      <c r="N471" s="6" t="str">
        <f t="shared" si="138"/>
        <v>&lt;30</v>
      </c>
      <c r="O471" s="4">
        <v>2</v>
      </c>
      <c r="P471" s="6" t="str">
        <f t="shared" si="139"/>
        <v>Nữ</v>
      </c>
      <c r="Q471" s="6" t="str">
        <f t="shared" si="140"/>
        <v>Bà</v>
      </c>
      <c r="R471" s="7" t="s">
        <v>50</v>
      </c>
      <c r="S471" s="6" t="s">
        <v>363</v>
      </c>
      <c r="T471" s="6" t="s">
        <v>260</v>
      </c>
      <c r="U471" s="6" t="s">
        <v>255</v>
      </c>
      <c r="V471" s="6" t="str">
        <f t="shared" si="151"/>
        <v>An Lập  -  Sơn Động  -  Bắc Giang</v>
      </c>
      <c r="W471" s="6" t="s">
        <v>51</v>
      </c>
      <c r="X471" s="6" t="s">
        <v>65</v>
      </c>
      <c r="Y471" s="4">
        <f t="shared" si="141"/>
        <v>13</v>
      </c>
      <c r="Z471" s="7" t="str">
        <f t="shared" si="142"/>
        <v>Từ 12 - 24 tháng</v>
      </c>
      <c r="AA471" s="5">
        <v>43188</v>
      </c>
      <c r="AB471" s="4" t="s">
        <v>66</v>
      </c>
      <c r="AC471" s="8">
        <f t="shared" si="143"/>
        <v>43247</v>
      </c>
      <c r="AD471" s="5" t="s">
        <v>53</v>
      </c>
      <c r="AE471" s="4">
        <v>1</v>
      </c>
      <c r="AF471" s="7" t="str">
        <f t="shared" si="144"/>
        <v>12 tháng</v>
      </c>
      <c r="AG471" s="5">
        <f t="shared" si="145"/>
        <v>43248</v>
      </c>
      <c r="AH471" s="5">
        <f t="shared" si="146"/>
        <v>43612</v>
      </c>
      <c r="AI471" s="9"/>
      <c r="AJ471" s="7" t="str">
        <f t="shared" si="152"/>
        <v/>
      </c>
      <c r="AK471" s="5" t="str">
        <f t="shared" si="153"/>
        <v/>
      </c>
      <c r="AL471" s="5" t="str">
        <f t="shared" si="154"/>
        <v/>
      </c>
      <c r="AM471" s="5" t="str">
        <f t="shared" si="136"/>
        <v/>
      </c>
      <c r="AN471" s="7" t="str">
        <f t="shared" si="149"/>
        <v>12 tháng</v>
      </c>
      <c r="AO471" s="5"/>
      <c r="AP471" s="7"/>
      <c r="AQ471" s="16"/>
    </row>
    <row r="472" spans="1:43" ht="14.5" x14ac:dyDescent="0.35">
      <c r="A472" s="12">
        <f>IF(E472="","",SUBTOTAL(3,$B$2:B472))</f>
        <v>471</v>
      </c>
      <c r="B472" s="5">
        <v>43585</v>
      </c>
      <c r="C472" s="4" t="s">
        <v>45</v>
      </c>
      <c r="D472" s="4">
        <v>1111</v>
      </c>
      <c r="E472" s="6" t="s">
        <v>195</v>
      </c>
      <c r="F472" s="6" t="s">
        <v>102</v>
      </c>
      <c r="G472" s="7" t="s">
        <v>61</v>
      </c>
      <c r="H472" s="6" t="s">
        <v>62</v>
      </c>
      <c r="I472" s="4">
        <v>24</v>
      </c>
      <c r="J472" s="4">
        <v>6</v>
      </c>
      <c r="K472" s="4">
        <v>1991</v>
      </c>
      <c r="L472" s="6">
        <f t="shared" si="137"/>
        <v>33413</v>
      </c>
      <c r="M472" s="4">
        <f t="shared" si="150"/>
        <v>27</v>
      </c>
      <c r="N472" s="6" t="str">
        <f t="shared" si="138"/>
        <v>&lt;30</v>
      </c>
      <c r="O472" s="4">
        <v>1</v>
      </c>
      <c r="P472" s="6" t="str">
        <f t="shared" si="139"/>
        <v>Nam</v>
      </c>
      <c r="Q472" s="6" t="str">
        <f t="shared" si="140"/>
        <v>Ông</v>
      </c>
      <c r="R472" s="7" t="s">
        <v>63</v>
      </c>
      <c r="S472" s="6" t="s">
        <v>364</v>
      </c>
      <c r="T472" s="6" t="s">
        <v>324</v>
      </c>
      <c r="U472" s="6" t="s">
        <v>280</v>
      </c>
      <c r="V472" s="6" t="str">
        <f t="shared" si="151"/>
        <v>Tân Thành  -  Hữu Lũng  -  Lạng Sơn</v>
      </c>
      <c r="W472" s="6" t="s">
        <v>145</v>
      </c>
      <c r="X472" s="6" t="s">
        <v>65</v>
      </c>
      <c r="Y472" s="4">
        <f t="shared" si="141"/>
        <v>12</v>
      </c>
      <c r="Z472" s="7" t="str">
        <f t="shared" si="142"/>
        <v>Từ 12 - 24 tháng</v>
      </c>
      <c r="AA472" s="5">
        <v>43196</v>
      </c>
      <c r="AB472" s="4" t="s">
        <v>117</v>
      </c>
      <c r="AC472" s="8">
        <f t="shared" si="143"/>
        <v>43225</v>
      </c>
      <c r="AD472" s="5" t="s">
        <v>53</v>
      </c>
      <c r="AE472" s="4">
        <v>1</v>
      </c>
      <c r="AF472" s="7" t="str">
        <f t="shared" si="144"/>
        <v>12 tháng</v>
      </c>
      <c r="AG472" s="5">
        <f t="shared" si="145"/>
        <v>43226</v>
      </c>
      <c r="AH472" s="5">
        <f t="shared" si="146"/>
        <v>43590</v>
      </c>
      <c r="AI472" s="9"/>
      <c r="AJ472" s="7" t="str">
        <f t="shared" si="152"/>
        <v/>
      </c>
      <c r="AK472" s="5" t="str">
        <f t="shared" si="153"/>
        <v/>
      </c>
      <c r="AL472" s="5" t="str">
        <f t="shared" si="154"/>
        <v/>
      </c>
      <c r="AM472" s="5" t="str">
        <f t="shared" si="136"/>
        <v/>
      </c>
      <c r="AN472" s="7" t="str">
        <f t="shared" si="149"/>
        <v>12 tháng</v>
      </c>
      <c r="AO472" s="5"/>
      <c r="AP472" s="7"/>
      <c r="AQ472" s="16"/>
    </row>
    <row r="473" spans="1:43" ht="14.5" x14ac:dyDescent="0.35">
      <c r="A473" s="12">
        <f>IF(E473="","",SUBTOTAL(3,$B$2:B473))</f>
        <v>472</v>
      </c>
      <c r="B473" s="5">
        <v>43585</v>
      </c>
      <c r="C473" s="4" t="s">
        <v>45</v>
      </c>
      <c r="D473" s="4">
        <v>1112</v>
      </c>
      <c r="E473" s="6" t="s">
        <v>196</v>
      </c>
      <c r="F473" s="6" t="s">
        <v>102</v>
      </c>
      <c r="G473" s="7" t="s">
        <v>98</v>
      </c>
      <c r="H473" s="6" t="s">
        <v>108</v>
      </c>
      <c r="I473" s="4">
        <v>14</v>
      </c>
      <c r="J473" s="4">
        <v>1</v>
      </c>
      <c r="K473" s="4">
        <v>1994</v>
      </c>
      <c r="L473" s="6">
        <f t="shared" si="137"/>
        <v>34348</v>
      </c>
      <c r="M473" s="4">
        <f t="shared" si="150"/>
        <v>25</v>
      </c>
      <c r="N473" s="6" t="str">
        <f t="shared" si="138"/>
        <v>&lt;30</v>
      </c>
      <c r="O473" s="4">
        <v>1</v>
      </c>
      <c r="P473" s="6" t="str">
        <f t="shared" si="139"/>
        <v>Nam</v>
      </c>
      <c r="Q473" s="6" t="str">
        <f t="shared" si="140"/>
        <v>Ông</v>
      </c>
      <c r="R473" s="7" t="s">
        <v>50</v>
      </c>
      <c r="S473" s="6" t="s">
        <v>365</v>
      </c>
      <c r="T473" s="6" t="s">
        <v>324</v>
      </c>
      <c r="U473" s="6" t="s">
        <v>280</v>
      </c>
      <c r="V473" s="6" t="str">
        <f t="shared" si="151"/>
        <v>Đô Lương  -  Hữu Lũng  -  Lạng Sơn</v>
      </c>
      <c r="W473" s="6" t="s">
        <v>145</v>
      </c>
      <c r="X473" s="6" t="s">
        <v>65</v>
      </c>
      <c r="Y473" s="4">
        <f t="shared" si="141"/>
        <v>12</v>
      </c>
      <c r="Z473" s="7" t="str">
        <f t="shared" si="142"/>
        <v>Từ 12 - 24 tháng</v>
      </c>
      <c r="AA473" s="5">
        <v>43201</v>
      </c>
      <c r="AB473" s="4" t="s">
        <v>66</v>
      </c>
      <c r="AC473" s="8">
        <f t="shared" si="143"/>
        <v>43260</v>
      </c>
      <c r="AD473" s="5" t="s">
        <v>53</v>
      </c>
      <c r="AE473" s="4">
        <v>1</v>
      </c>
      <c r="AF473" s="7" t="str">
        <f t="shared" si="144"/>
        <v>12 tháng</v>
      </c>
      <c r="AG473" s="5">
        <f t="shared" si="145"/>
        <v>43261</v>
      </c>
      <c r="AH473" s="5">
        <f t="shared" si="146"/>
        <v>43625</v>
      </c>
      <c r="AI473" s="9"/>
      <c r="AJ473" s="7" t="str">
        <f t="shared" si="152"/>
        <v/>
      </c>
      <c r="AK473" s="5" t="str">
        <f t="shared" si="153"/>
        <v/>
      </c>
      <c r="AL473" s="5" t="str">
        <f t="shared" si="154"/>
        <v/>
      </c>
      <c r="AM473" s="5" t="str">
        <f t="shared" si="136"/>
        <v/>
      </c>
      <c r="AN473" s="7" t="str">
        <f t="shared" si="149"/>
        <v>12 tháng</v>
      </c>
      <c r="AO473" s="5"/>
      <c r="AP473" s="7"/>
      <c r="AQ473" s="16"/>
    </row>
    <row r="474" spans="1:43" ht="14.5" x14ac:dyDescent="0.35">
      <c r="A474" s="12">
        <f>IF(E474="","",SUBTOTAL(3,$B$2:B474))</f>
        <v>473</v>
      </c>
      <c r="B474" s="5">
        <v>43585</v>
      </c>
      <c r="C474" s="4" t="s">
        <v>45</v>
      </c>
      <c r="D474" s="4">
        <v>1113</v>
      </c>
      <c r="E474" s="6" t="s">
        <v>197</v>
      </c>
      <c r="F474" s="6" t="s">
        <v>102</v>
      </c>
      <c r="G474" s="7" t="s">
        <v>98</v>
      </c>
      <c r="H474" s="6" t="s">
        <v>99</v>
      </c>
      <c r="I474" s="4">
        <v>12</v>
      </c>
      <c r="J474" s="4">
        <v>9</v>
      </c>
      <c r="K474" s="4">
        <v>1991</v>
      </c>
      <c r="L474" s="6">
        <f t="shared" si="137"/>
        <v>33493</v>
      </c>
      <c r="M474" s="4">
        <f t="shared" si="150"/>
        <v>27</v>
      </c>
      <c r="N474" s="6" t="str">
        <f t="shared" si="138"/>
        <v>&lt;30</v>
      </c>
      <c r="O474" s="4">
        <v>2</v>
      </c>
      <c r="P474" s="6" t="str">
        <f t="shared" si="139"/>
        <v>Nữ</v>
      </c>
      <c r="Q474" s="6" t="str">
        <f t="shared" si="140"/>
        <v>Bà</v>
      </c>
      <c r="R474" s="7" t="s">
        <v>63</v>
      </c>
      <c r="S474" s="6" t="s">
        <v>342</v>
      </c>
      <c r="T474" s="6" t="s">
        <v>319</v>
      </c>
      <c r="U474" s="6" t="s">
        <v>269</v>
      </c>
      <c r="V474" s="6" t="str">
        <f t="shared" si="151"/>
        <v>Song Hồ  -  Thuận Thành  -  Bắc Ninh</v>
      </c>
      <c r="W474" s="6" t="s">
        <v>145</v>
      </c>
      <c r="X474" s="6" t="s">
        <v>100</v>
      </c>
      <c r="Y474" s="4">
        <f t="shared" si="141"/>
        <v>12</v>
      </c>
      <c r="Z474" s="7" t="str">
        <f t="shared" si="142"/>
        <v>Từ 12 - 24 tháng</v>
      </c>
      <c r="AA474" s="5">
        <v>43207</v>
      </c>
      <c r="AB474" s="4" t="s">
        <v>117</v>
      </c>
      <c r="AC474" s="8">
        <f t="shared" si="143"/>
        <v>43236</v>
      </c>
      <c r="AD474" s="5" t="s">
        <v>53</v>
      </c>
      <c r="AE474" s="4">
        <v>1</v>
      </c>
      <c r="AF474" s="7" t="str">
        <f t="shared" si="144"/>
        <v>12 tháng</v>
      </c>
      <c r="AG474" s="5">
        <f t="shared" si="145"/>
        <v>43237</v>
      </c>
      <c r="AH474" s="5">
        <f t="shared" si="146"/>
        <v>43601</v>
      </c>
      <c r="AI474" s="9"/>
      <c r="AJ474" s="7" t="str">
        <f t="shared" si="152"/>
        <v/>
      </c>
      <c r="AK474" s="5" t="str">
        <f t="shared" si="153"/>
        <v/>
      </c>
      <c r="AL474" s="5" t="str">
        <f t="shared" si="154"/>
        <v/>
      </c>
      <c r="AM474" s="5" t="str">
        <f t="shared" si="136"/>
        <v/>
      </c>
      <c r="AN474" s="7" t="str">
        <f t="shared" si="149"/>
        <v>12 tháng</v>
      </c>
      <c r="AO474" s="5"/>
      <c r="AP474" s="7"/>
      <c r="AQ474" s="16"/>
    </row>
    <row r="475" spans="1:43" ht="14.5" x14ac:dyDescent="0.35">
      <c r="A475" s="12">
        <f>IF(E475="","",SUBTOTAL(3,$B$2:B475))</f>
        <v>474</v>
      </c>
      <c r="B475" s="5">
        <v>43585</v>
      </c>
      <c r="C475" s="4" t="s">
        <v>45</v>
      </c>
      <c r="D475" s="4">
        <v>1114</v>
      </c>
      <c r="E475" s="6" t="s">
        <v>198</v>
      </c>
      <c r="F475" s="6" t="s">
        <v>102</v>
      </c>
      <c r="G475" s="7" t="s">
        <v>98</v>
      </c>
      <c r="H475" s="6" t="s">
        <v>99</v>
      </c>
      <c r="I475" s="4">
        <v>12</v>
      </c>
      <c r="J475" s="4">
        <v>11</v>
      </c>
      <c r="K475" s="4">
        <v>1990</v>
      </c>
      <c r="L475" s="6">
        <f t="shared" si="137"/>
        <v>33189</v>
      </c>
      <c r="M475" s="4">
        <f t="shared" si="150"/>
        <v>28</v>
      </c>
      <c r="N475" s="6" t="str">
        <f t="shared" si="138"/>
        <v>&lt;30</v>
      </c>
      <c r="O475" s="4">
        <v>1</v>
      </c>
      <c r="P475" s="6" t="str">
        <f t="shared" si="139"/>
        <v>Nam</v>
      </c>
      <c r="Q475" s="6" t="str">
        <f t="shared" si="140"/>
        <v>Ông</v>
      </c>
      <c r="R475" s="7" t="s">
        <v>50</v>
      </c>
      <c r="S475" s="6" t="s">
        <v>366</v>
      </c>
      <c r="T475" s="6" t="s">
        <v>367</v>
      </c>
      <c r="U475" s="6" t="s">
        <v>368</v>
      </c>
      <c r="V475" s="6" t="str">
        <f t="shared" si="151"/>
        <v>Đôn Nhân  -  Sông Lô  -  Vĩnh Phúc</v>
      </c>
      <c r="W475" s="6" t="s">
        <v>78</v>
      </c>
      <c r="X475" s="6" t="s">
        <v>100</v>
      </c>
      <c r="Y475" s="4">
        <f t="shared" si="141"/>
        <v>12</v>
      </c>
      <c r="Z475" s="7" t="str">
        <f t="shared" si="142"/>
        <v>Từ 12 - 24 tháng</v>
      </c>
      <c r="AA475" s="5">
        <v>43218</v>
      </c>
      <c r="AB475" s="4" t="s">
        <v>66</v>
      </c>
      <c r="AC475" s="8">
        <f t="shared" si="143"/>
        <v>43277</v>
      </c>
      <c r="AD475" s="5" t="s">
        <v>53</v>
      </c>
      <c r="AE475" s="4">
        <v>1</v>
      </c>
      <c r="AF475" s="7" t="str">
        <f t="shared" si="144"/>
        <v>12 tháng</v>
      </c>
      <c r="AG475" s="5">
        <f t="shared" si="145"/>
        <v>43278</v>
      </c>
      <c r="AH475" s="5">
        <f t="shared" si="146"/>
        <v>43642</v>
      </c>
      <c r="AI475" s="9"/>
      <c r="AJ475" s="7" t="str">
        <f t="shared" si="152"/>
        <v/>
      </c>
      <c r="AK475" s="5" t="str">
        <f t="shared" si="153"/>
        <v/>
      </c>
      <c r="AL475" s="5" t="str">
        <f t="shared" si="154"/>
        <v/>
      </c>
      <c r="AM475" s="5" t="str">
        <f t="shared" si="136"/>
        <v/>
      </c>
      <c r="AN475" s="7" t="str">
        <f t="shared" si="149"/>
        <v>12 tháng</v>
      </c>
      <c r="AO475" s="5"/>
      <c r="AP475" s="7"/>
      <c r="AQ475" s="16"/>
    </row>
    <row r="476" spans="1:43" ht="14.5" x14ac:dyDescent="0.35">
      <c r="A476" s="12">
        <f>IF(E476="","",SUBTOTAL(3,$B$2:B476))</f>
        <v>475</v>
      </c>
      <c r="B476" s="5">
        <v>43585</v>
      </c>
      <c r="C476" s="4" t="s">
        <v>45</v>
      </c>
      <c r="D476" s="4">
        <v>1115</v>
      </c>
      <c r="E476" s="6" t="s">
        <v>199</v>
      </c>
      <c r="F476" s="6" t="s">
        <v>102</v>
      </c>
      <c r="G476" s="7" t="s">
        <v>98</v>
      </c>
      <c r="H476" s="6" t="s">
        <v>110</v>
      </c>
      <c r="I476" s="4">
        <v>5</v>
      </c>
      <c r="J476" s="4">
        <v>10</v>
      </c>
      <c r="K476" s="4">
        <v>1989</v>
      </c>
      <c r="L476" s="6">
        <f t="shared" si="137"/>
        <v>32786</v>
      </c>
      <c r="M476" s="4">
        <f t="shared" si="150"/>
        <v>29</v>
      </c>
      <c r="N476" s="6" t="str">
        <f t="shared" si="138"/>
        <v>&lt;30</v>
      </c>
      <c r="O476" s="4">
        <v>2</v>
      </c>
      <c r="P476" s="6" t="str">
        <f t="shared" si="139"/>
        <v>Nữ</v>
      </c>
      <c r="Q476" s="6" t="str">
        <f t="shared" si="140"/>
        <v>Bà</v>
      </c>
      <c r="R476" s="7" t="s">
        <v>72</v>
      </c>
      <c r="S476" s="6" t="s">
        <v>369</v>
      </c>
      <c r="T476" s="6" t="s">
        <v>370</v>
      </c>
      <c r="U476" s="6" t="s">
        <v>280</v>
      </c>
      <c r="V476" s="6" t="str">
        <f t="shared" si="151"/>
        <v>Vũ Sơn  -  Bắc Sơn  -  Lạng Sơn</v>
      </c>
      <c r="W476" s="6" t="s">
        <v>64</v>
      </c>
      <c r="X476" s="6" t="s">
        <v>100</v>
      </c>
      <c r="Y476" s="4">
        <f t="shared" si="141"/>
        <v>11</v>
      </c>
      <c r="Z476" s="7" t="str">
        <f t="shared" si="142"/>
        <v>Từ 2 - 12 tháng</v>
      </c>
      <c r="AA476" s="5">
        <v>43225</v>
      </c>
      <c r="AB476" s="4" t="s">
        <v>66</v>
      </c>
      <c r="AC476" s="8">
        <f t="shared" si="143"/>
        <v>43284</v>
      </c>
      <c r="AD476" s="5" t="s">
        <v>53</v>
      </c>
      <c r="AE476" s="4">
        <v>1</v>
      </c>
      <c r="AF476" s="7" t="str">
        <f t="shared" si="144"/>
        <v>12 tháng</v>
      </c>
      <c r="AG476" s="5">
        <f t="shared" si="145"/>
        <v>43285</v>
      </c>
      <c r="AH476" s="5">
        <f t="shared" si="146"/>
        <v>43649</v>
      </c>
      <c r="AI476" s="9"/>
      <c r="AJ476" s="7" t="str">
        <f t="shared" si="152"/>
        <v/>
      </c>
      <c r="AK476" s="5" t="str">
        <f t="shared" si="153"/>
        <v/>
      </c>
      <c r="AL476" s="5" t="str">
        <f t="shared" si="154"/>
        <v/>
      </c>
      <c r="AM476" s="5" t="str">
        <f t="shared" ref="AM476:AM516" ca="1" si="155">IF(AE476=4,AG476,IF(TODAY()&gt;AL476,AL476+1,""))</f>
        <v/>
      </c>
      <c r="AN476" s="7" t="str">
        <f t="shared" ca="1" si="149"/>
        <v>12 tháng</v>
      </c>
      <c r="AO476" s="5"/>
      <c r="AP476" s="7"/>
      <c r="AQ476" s="16"/>
    </row>
    <row r="477" spans="1:43" ht="14.5" x14ac:dyDescent="0.35">
      <c r="A477" s="12">
        <f>IF(E477="","",SUBTOTAL(3,$B$2:B477))</f>
        <v>476</v>
      </c>
      <c r="B477" s="5">
        <v>43585</v>
      </c>
      <c r="C477" s="4" t="s">
        <v>45</v>
      </c>
      <c r="D477" s="4">
        <v>1116</v>
      </c>
      <c r="E477" s="6" t="s">
        <v>200</v>
      </c>
      <c r="F477" s="6" t="s">
        <v>96</v>
      </c>
      <c r="G477" s="7" t="s">
        <v>61</v>
      </c>
      <c r="H477" s="6" t="s">
        <v>61</v>
      </c>
      <c r="I477" s="4">
        <v>20</v>
      </c>
      <c r="J477" s="4">
        <v>2</v>
      </c>
      <c r="K477" s="4">
        <v>1991</v>
      </c>
      <c r="L477" s="6">
        <f t="shared" si="137"/>
        <v>33289</v>
      </c>
      <c r="M477" s="4">
        <f t="shared" si="150"/>
        <v>28</v>
      </c>
      <c r="N477" s="6" t="str">
        <f t="shared" si="138"/>
        <v>&lt;30</v>
      </c>
      <c r="O477" s="4">
        <v>1</v>
      </c>
      <c r="P477" s="6" t="str">
        <f t="shared" si="139"/>
        <v>Nam</v>
      </c>
      <c r="Q477" s="6" t="str">
        <f t="shared" si="140"/>
        <v>Ông</v>
      </c>
      <c r="R477" s="7" t="s">
        <v>50</v>
      </c>
      <c r="S477" s="6" t="s">
        <v>267</v>
      </c>
      <c r="T477" s="6" t="s">
        <v>268</v>
      </c>
      <c r="U477" s="6" t="s">
        <v>269</v>
      </c>
      <c r="V477" s="6" t="str">
        <f t="shared" si="151"/>
        <v>Minh Đạo  -  Tiên Du  -  Bắc Ninh</v>
      </c>
      <c r="W477" s="6" t="s">
        <v>51</v>
      </c>
      <c r="X477" s="6" t="s">
        <v>65</v>
      </c>
      <c r="Y477" s="4">
        <f t="shared" si="141"/>
        <v>11</v>
      </c>
      <c r="Z477" s="7" t="str">
        <f t="shared" si="142"/>
        <v>Từ 2 - 12 tháng</v>
      </c>
      <c r="AA477" s="5">
        <v>43234</v>
      </c>
      <c r="AB477" s="4" t="s">
        <v>66</v>
      </c>
      <c r="AC477" s="8">
        <f t="shared" si="143"/>
        <v>43293</v>
      </c>
      <c r="AD477" s="5" t="s">
        <v>53</v>
      </c>
      <c r="AE477" s="4">
        <v>1</v>
      </c>
      <c r="AF477" s="7" t="str">
        <f t="shared" si="144"/>
        <v>12 tháng</v>
      </c>
      <c r="AG477" s="5">
        <f t="shared" si="145"/>
        <v>43294</v>
      </c>
      <c r="AH477" s="5">
        <f t="shared" si="146"/>
        <v>43658</v>
      </c>
      <c r="AI477" s="9"/>
      <c r="AJ477" s="7" t="str">
        <f t="shared" si="152"/>
        <v/>
      </c>
      <c r="AK477" s="5" t="str">
        <f t="shared" si="153"/>
        <v/>
      </c>
      <c r="AL477" s="5" t="str">
        <f t="shared" si="154"/>
        <v/>
      </c>
      <c r="AM477" s="5" t="str">
        <f t="shared" ca="1" si="155"/>
        <v/>
      </c>
      <c r="AN477" s="7" t="str">
        <f t="shared" ca="1" si="149"/>
        <v>12 tháng</v>
      </c>
      <c r="AO477" s="5"/>
      <c r="AP477" s="7"/>
      <c r="AQ477" s="16"/>
    </row>
    <row r="478" spans="1:43" ht="14.5" x14ac:dyDescent="0.35">
      <c r="A478" s="12">
        <f>IF(E478="","",SUBTOTAL(3,$B$2:B478))</f>
        <v>477</v>
      </c>
      <c r="B478" s="5">
        <v>43585</v>
      </c>
      <c r="C478" s="4" t="s">
        <v>45</v>
      </c>
      <c r="D478" s="4">
        <v>1117</v>
      </c>
      <c r="E478" s="6" t="s">
        <v>188</v>
      </c>
      <c r="F478" s="6" t="s">
        <v>96</v>
      </c>
      <c r="G478" s="7" t="s">
        <v>61</v>
      </c>
      <c r="H478" s="6" t="s">
        <v>61</v>
      </c>
      <c r="I478" s="4">
        <v>28</v>
      </c>
      <c r="J478" s="4">
        <v>9</v>
      </c>
      <c r="K478" s="4">
        <v>1990</v>
      </c>
      <c r="L478" s="6">
        <f t="shared" si="137"/>
        <v>33144</v>
      </c>
      <c r="M478" s="4">
        <f t="shared" si="150"/>
        <v>28</v>
      </c>
      <c r="N478" s="6" t="str">
        <f t="shared" si="138"/>
        <v>&lt;30</v>
      </c>
      <c r="O478" s="4">
        <v>1</v>
      </c>
      <c r="P478" s="6" t="str">
        <f t="shared" si="139"/>
        <v>Nam</v>
      </c>
      <c r="Q478" s="6" t="str">
        <f t="shared" si="140"/>
        <v>Ông</v>
      </c>
      <c r="R478" s="7" t="s">
        <v>72</v>
      </c>
      <c r="S478" s="6" t="s">
        <v>270</v>
      </c>
      <c r="T478" s="6" t="s">
        <v>268</v>
      </c>
      <c r="U478" s="6" t="s">
        <v>269</v>
      </c>
      <c r="V478" s="6" t="str">
        <f t="shared" si="151"/>
        <v>Đại Đồng  -  Tiên Du  -  Bắc Ninh</v>
      </c>
      <c r="W478" s="6" t="s">
        <v>51</v>
      </c>
      <c r="X478" s="6" t="s">
        <v>65</v>
      </c>
      <c r="Y478" s="4">
        <f t="shared" si="141"/>
        <v>11</v>
      </c>
      <c r="Z478" s="7" t="str">
        <f t="shared" si="142"/>
        <v>Từ 2 - 12 tháng</v>
      </c>
      <c r="AA478" s="5">
        <v>43242</v>
      </c>
      <c r="AB478" s="4" t="s">
        <v>66</v>
      </c>
      <c r="AC478" s="8">
        <f t="shared" si="143"/>
        <v>43301</v>
      </c>
      <c r="AD478" s="5" t="s">
        <v>53</v>
      </c>
      <c r="AE478" s="4">
        <v>1</v>
      </c>
      <c r="AF478" s="7" t="str">
        <f t="shared" si="144"/>
        <v>12 tháng</v>
      </c>
      <c r="AG478" s="5">
        <f t="shared" si="145"/>
        <v>43302</v>
      </c>
      <c r="AH478" s="5">
        <f t="shared" si="146"/>
        <v>43666</v>
      </c>
      <c r="AI478" s="9"/>
      <c r="AJ478" s="7" t="str">
        <f t="shared" si="152"/>
        <v/>
      </c>
      <c r="AK478" s="5" t="str">
        <f t="shared" si="153"/>
        <v/>
      </c>
      <c r="AL478" s="5" t="str">
        <f t="shared" si="154"/>
        <v/>
      </c>
      <c r="AM478" s="5" t="str">
        <f t="shared" ca="1" si="155"/>
        <v/>
      </c>
      <c r="AN478" s="7" t="str">
        <f t="shared" ca="1" si="149"/>
        <v>12 tháng</v>
      </c>
      <c r="AO478" s="5"/>
      <c r="AP478" s="7"/>
      <c r="AQ478" s="16"/>
    </row>
    <row r="479" spans="1:43" ht="14.5" x14ac:dyDescent="0.35">
      <c r="A479" s="12">
        <f>IF(E479="","",SUBTOTAL(3,$B$2:B479))</f>
        <v>478</v>
      </c>
      <c r="B479" s="5">
        <v>43585</v>
      </c>
      <c r="C479" s="4" t="s">
        <v>45</v>
      </c>
      <c r="D479" s="4">
        <v>1118</v>
      </c>
      <c r="E479" s="6" t="s">
        <v>189</v>
      </c>
      <c r="F479" s="6" t="s">
        <v>102</v>
      </c>
      <c r="G479" s="7" t="s">
        <v>104</v>
      </c>
      <c r="H479" s="6" t="s">
        <v>104</v>
      </c>
      <c r="I479" s="4">
        <v>28</v>
      </c>
      <c r="J479" s="4">
        <v>10</v>
      </c>
      <c r="K479" s="4">
        <v>1996</v>
      </c>
      <c r="L479" s="6">
        <f t="shared" si="137"/>
        <v>35366</v>
      </c>
      <c r="M479" s="4">
        <f t="shared" si="150"/>
        <v>22</v>
      </c>
      <c r="N479" s="6" t="str">
        <f t="shared" si="138"/>
        <v>&lt;30</v>
      </c>
      <c r="O479" s="4">
        <v>2</v>
      </c>
      <c r="P479" s="6" t="str">
        <f t="shared" si="139"/>
        <v>Nữ</v>
      </c>
      <c r="Q479" s="6" t="str">
        <f t="shared" si="140"/>
        <v>Bà</v>
      </c>
      <c r="R479" s="7" t="s">
        <v>72</v>
      </c>
      <c r="S479" s="6" t="s">
        <v>290</v>
      </c>
      <c r="T479" s="6" t="s">
        <v>291</v>
      </c>
      <c r="U479" s="6" t="s">
        <v>292</v>
      </c>
      <c r="V479" s="6" t="str">
        <f t="shared" si="151"/>
        <v>Thụy Ninh  -  Thái Thụy  -  Thái Bình</v>
      </c>
      <c r="W479" s="6" t="s">
        <v>51</v>
      </c>
      <c r="X479" s="6" t="s">
        <v>65</v>
      </c>
      <c r="Y479" s="4">
        <f t="shared" si="141"/>
        <v>10</v>
      </c>
      <c r="Z479" s="7" t="str">
        <f t="shared" si="142"/>
        <v>Từ 2 - 12 tháng</v>
      </c>
      <c r="AA479" s="5">
        <v>43256</v>
      </c>
      <c r="AB479" s="4" t="s">
        <v>66</v>
      </c>
      <c r="AC479" s="8">
        <f t="shared" si="143"/>
        <v>43315</v>
      </c>
      <c r="AD479" s="5" t="s">
        <v>53</v>
      </c>
      <c r="AE479" s="4">
        <v>1</v>
      </c>
      <c r="AF479" s="7" t="str">
        <f t="shared" si="144"/>
        <v>12 tháng</v>
      </c>
      <c r="AG479" s="5">
        <f t="shared" si="145"/>
        <v>43316</v>
      </c>
      <c r="AH479" s="5">
        <f t="shared" si="146"/>
        <v>43680</v>
      </c>
      <c r="AI479" s="9"/>
      <c r="AJ479" s="7" t="str">
        <f t="shared" si="152"/>
        <v/>
      </c>
      <c r="AK479" s="5" t="str">
        <f t="shared" si="153"/>
        <v/>
      </c>
      <c r="AL479" s="5" t="str">
        <f t="shared" si="154"/>
        <v/>
      </c>
      <c r="AM479" s="5" t="str">
        <f t="shared" ca="1" si="155"/>
        <v/>
      </c>
      <c r="AN479" s="7" t="str">
        <f t="shared" ca="1" si="149"/>
        <v>12 tháng</v>
      </c>
      <c r="AO479" s="5"/>
      <c r="AP479" s="7"/>
      <c r="AQ479" s="16"/>
    </row>
    <row r="480" spans="1:43" ht="14.5" x14ac:dyDescent="0.35">
      <c r="A480" s="12">
        <f>IF(E480="","",SUBTOTAL(3,$B$2:B480))</f>
        <v>479</v>
      </c>
      <c r="B480" s="5">
        <v>43585</v>
      </c>
      <c r="C480" s="4" t="s">
        <v>45</v>
      </c>
      <c r="D480" s="4">
        <v>1119</v>
      </c>
      <c r="E480" s="6" t="s">
        <v>190</v>
      </c>
      <c r="F480" s="6" t="s">
        <v>102</v>
      </c>
      <c r="G480" s="7" t="s">
        <v>104</v>
      </c>
      <c r="H480" s="6" t="s">
        <v>104</v>
      </c>
      <c r="I480" s="4">
        <v>9</v>
      </c>
      <c r="J480" s="4">
        <v>9</v>
      </c>
      <c r="K480" s="4">
        <v>1995</v>
      </c>
      <c r="L480" s="6">
        <f t="shared" si="137"/>
        <v>34951</v>
      </c>
      <c r="M480" s="4">
        <f t="shared" si="150"/>
        <v>23</v>
      </c>
      <c r="N480" s="6" t="str">
        <f t="shared" si="138"/>
        <v>&lt;30</v>
      </c>
      <c r="O480" s="4">
        <v>1</v>
      </c>
      <c r="P480" s="6" t="str">
        <f t="shared" si="139"/>
        <v>Nam</v>
      </c>
      <c r="Q480" s="6" t="str">
        <f t="shared" si="140"/>
        <v>Ông</v>
      </c>
      <c r="R480" s="7" t="s">
        <v>72</v>
      </c>
      <c r="S480" s="6" t="s">
        <v>348</v>
      </c>
      <c r="T480" s="6" t="s">
        <v>274</v>
      </c>
      <c r="U480" s="6" t="s">
        <v>266</v>
      </c>
      <c r="V480" s="6" t="str">
        <f t="shared" si="151"/>
        <v>Thụy Lâm  -  Đông Anh  -  Hà Nội</v>
      </c>
      <c r="W480" s="6" t="s">
        <v>51</v>
      </c>
      <c r="X480" s="6" t="s">
        <v>106</v>
      </c>
      <c r="Y480" s="4">
        <f t="shared" si="141"/>
        <v>10</v>
      </c>
      <c r="Z480" s="7" t="str">
        <f t="shared" si="142"/>
        <v>Từ 2 - 12 tháng</v>
      </c>
      <c r="AA480" s="5">
        <v>43261</v>
      </c>
      <c r="AB480" s="4" t="s">
        <v>66</v>
      </c>
      <c r="AC480" s="8">
        <f t="shared" si="143"/>
        <v>43320</v>
      </c>
      <c r="AD480" s="5" t="s">
        <v>53</v>
      </c>
      <c r="AE480" s="4">
        <v>1</v>
      </c>
      <c r="AF480" s="7" t="str">
        <f t="shared" si="144"/>
        <v>12 tháng</v>
      </c>
      <c r="AG480" s="5">
        <f t="shared" si="145"/>
        <v>43321</v>
      </c>
      <c r="AH480" s="5">
        <f t="shared" si="146"/>
        <v>43685</v>
      </c>
      <c r="AI480" s="9"/>
      <c r="AJ480" s="7" t="str">
        <f t="shared" si="152"/>
        <v/>
      </c>
      <c r="AK480" s="5" t="str">
        <f t="shared" si="153"/>
        <v/>
      </c>
      <c r="AL480" s="5" t="str">
        <f t="shared" si="154"/>
        <v/>
      </c>
      <c r="AM480" s="5" t="str">
        <f t="shared" ca="1" si="155"/>
        <v/>
      </c>
      <c r="AN480" s="7" t="str">
        <f t="shared" ca="1" si="149"/>
        <v>12 tháng</v>
      </c>
      <c r="AO480" s="5"/>
      <c r="AP480" s="7"/>
      <c r="AQ480" s="16"/>
    </row>
    <row r="481" spans="1:43" ht="14.5" x14ac:dyDescent="0.35">
      <c r="A481" s="12">
        <f>IF(E481="","",SUBTOTAL(3,$B$2:B481))</f>
        <v>480</v>
      </c>
      <c r="B481" s="5">
        <v>43585</v>
      </c>
      <c r="C481" s="4" t="s">
        <v>45</v>
      </c>
      <c r="D481" s="4">
        <v>1120</v>
      </c>
      <c r="E481" s="6" t="s">
        <v>201</v>
      </c>
      <c r="F481" s="6" t="s">
        <v>47</v>
      </c>
      <c r="G481" s="7" t="s">
        <v>93</v>
      </c>
      <c r="H481" s="6" t="s">
        <v>94</v>
      </c>
      <c r="I481" s="4">
        <v>5</v>
      </c>
      <c r="J481" s="4">
        <v>4</v>
      </c>
      <c r="K481" s="4">
        <v>1980</v>
      </c>
      <c r="L481" s="6">
        <f t="shared" si="137"/>
        <v>29316</v>
      </c>
      <c r="M481" s="4">
        <f t="shared" si="150"/>
        <v>39</v>
      </c>
      <c r="N481" s="6" t="str">
        <f t="shared" si="138"/>
        <v>30 - 45</v>
      </c>
      <c r="O481" s="4">
        <v>1</v>
      </c>
      <c r="P481" s="6" t="str">
        <f t="shared" si="139"/>
        <v>Nam</v>
      </c>
      <c r="Q481" s="6" t="str">
        <f t="shared" si="140"/>
        <v>Ông</v>
      </c>
      <c r="R481" s="7" t="s">
        <v>50</v>
      </c>
      <c r="S481" s="6" t="s">
        <v>371</v>
      </c>
      <c r="T481" s="6" t="s">
        <v>372</v>
      </c>
      <c r="U481" s="6" t="s">
        <v>266</v>
      </c>
      <c r="V481" s="6" t="str">
        <f t="shared" si="151"/>
        <v>Vật Lại  -  Ba Vì  -  Hà Nội</v>
      </c>
      <c r="W481" s="6" t="s">
        <v>51</v>
      </c>
      <c r="X481" s="6" t="s">
        <v>65</v>
      </c>
      <c r="Y481" s="4">
        <f t="shared" si="141"/>
        <v>10</v>
      </c>
      <c r="Z481" s="7" t="str">
        <f t="shared" si="142"/>
        <v>Từ 2 - 12 tháng</v>
      </c>
      <c r="AA481" s="5">
        <v>43265</v>
      </c>
      <c r="AB481" s="4">
        <v>0</v>
      </c>
      <c r="AC481" s="8">
        <f t="shared" si="143"/>
        <v>43265</v>
      </c>
      <c r="AD481" s="5" t="s">
        <v>53</v>
      </c>
      <c r="AE481" s="4">
        <v>1</v>
      </c>
      <c r="AF481" s="7" t="str">
        <f t="shared" si="144"/>
        <v>12 tháng</v>
      </c>
      <c r="AG481" s="5">
        <f t="shared" si="145"/>
        <v>43265</v>
      </c>
      <c r="AH481" s="5">
        <f t="shared" si="146"/>
        <v>43629</v>
      </c>
      <c r="AI481" s="9"/>
      <c r="AJ481" s="7" t="str">
        <f t="shared" si="152"/>
        <v/>
      </c>
      <c r="AK481" s="5" t="str">
        <f t="shared" si="153"/>
        <v/>
      </c>
      <c r="AL481" s="5" t="str">
        <f t="shared" si="154"/>
        <v/>
      </c>
      <c r="AM481" s="5" t="str">
        <f t="shared" ca="1" si="155"/>
        <v/>
      </c>
      <c r="AN481" s="7" t="str">
        <f t="shared" ca="1" si="149"/>
        <v>12 tháng</v>
      </c>
      <c r="AO481" s="5"/>
      <c r="AP481" s="7"/>
      <c r="AQ481" s="16"/>
    </row>
    <row r="482" spans="1:43" ht="14.5" x14ac:dyDescent="0.35">
      <c r="A482" s="12">
        <f>IF(E482="","",SUBTOTAL(3,$B$2:B482))</f>
        <v>481</v>
      </c>
      <c r="B482" s="5">
        <v>43585</v>
      </c>
      <c r="C482" s="4" t="s">
        <v>45</v>
      </c>
      <c r="D482" s="4">
        <v>1121</v>
      </c>
      <c r="E482" s="6" t="s">
        <v>202</v>
      </c>
      <c r="F482" s="6" t="s">
        <v>47</v>
      </c>
      <c r="G482" s="7" t="s">
        <v>93</v>
      </c>
      <c r="H482" s="6" t="s">
        <v>94</v>
      </c>
      <c r="I482" s="4">
        <v>3</v>
      </c>
      <c r="J482" s="4">
        <v>5</v>
      </c>
      <c r="K482" s="4">
        <v>1985</v>
      </c>
      <c r="L482" s="6">
        <f t="shared" si="137"/>
        <v>31170</v>
      </c>
      <c r="M482" s="4">
        <f t="shared" si="150"/>
        <v>33</v>
      </c>
      <c r="N482" s="6" t="str">
        <f t="shared" si="138"/>
        <v>30 - 45</v>
      </c>
      <c r="O482" s="4">
        <v>2</v>
      </c>
      <c r="P482" s="6" t="str">
        <f t="shared" si="139"/>
        <v>Nữ</v>
      </c>
      <c r="Q482" s="6" t="str">
        <f t="shared" si="140"/>
        <v>Bà</v>
      </c>
      <c r="R482" s="7" t="s">
        <v>72</v>
      </c>
      <c r="S482" s="6" t="s">
        <v>373</v>
      </c>
      <c r="T482" s="6" t="s">
        <v>374</v>
      </c>
      <c r="U482" s="6" t="s">
        <v>375</v>
      </c>
      <c r="V482" s="6" t="str">
        <f t="shared" si="151"/>
        <v>Thanh Thủy  -  Thanh Chương  -  Nghệ An</v>
      </c>
      <c r="W482" s="6" t="s">
        <v>51</v>
      </c>
      <c r="X482" s="6" t="s">
        <v>65</v>
      </c>
      <c r="Y482" s="4">
        <f t="shared" si="141"/>
        <v>10</v>
      </c>
      <c r="Z482" s="7" t="str">
        <f t="shared" si="142"/>
        <v>Từ 2 - 12 tháng</v>
      </c>
      <c r="AA482" s="5">
        <v>43270</v>
      </c>
      <c r="AB482" s="4" t="s">
        <v>66</v>
      </c>
      <c r="AC482" s="8">
        <f t="shared" si="143"/>
        <v>43329</v>
      </c>
      <c r="AD482" s="5" t="s">
        <v>53</v>
      </c>
      <c r="AE482" s="4">
        <v>1</v>
      </c>
      <c r="AF482" s="7" t="str">
        <f t="shared" si="144"/>
        <v>12 tháng</v>
      </c>
      <c r="AG482" s="5">
        <f t="shared" si="145"/>
        <v>43330</v>
      </c>
      <c r="AH482" s="5">
        <f t="shared" si="146"/>
        <v>43694</v>
      </c>
      <c r="AI482" s="9"/>
      <c r="AJ482" s="7" t="str">
        <f t="shared" si="152"/>
        <v/>
      </c>
      <c r="AK482" s="5" t="str">
        <f t="shared" si="153"/>
        <v/>
      </c>
      <c r="AL482" s="5" t="str">
        <f t="shared" si="154"/>
        <v/>
      </c>
      <c r="AM482" s="5" t="str">
        <f t="shared" ca="1" si="155"/>
        <v/>
      </c>
      <c r="AN482" s="7" t="str">
        <f t="shared" ca="1" si="149"/>
        <v>12 tháng</v>
      </c>
      <c r="AO482" s="5"/>
      <c r="AP482" s="7"/>
      <c r="AQ482" s="16"/>
    </row>
    <row r="483" spans="1:43" ht="14.5" x14ac:dyDescent="0.35">
      <c r="A483" s="12">
        <f>IF(E483="","",SUBTOTAL(3,$B$2:B483))</f>
        <v>482</v>
      </c>
      <c r="B483" s="5">
        <v>43585</v>
      </c>
      <c r="C483" s="4" t="s">
        <v>45</v>
      </c>
      <c r="D483" s="4">
        <v>1122</v>
      </c>
      <c r="E483" s="6" t="s">
        <v>203</v>
      </c>
      <c r="F483" s="6" t="s">
        <v>47</v>
      </c>
      <c r="G483" s="7" t="s">
        <v>70</v>
      </c>
      <c r="H483" s="6" t="s">
        <v>178</v>
      </c>
      <c r="I483" s="4">
        <v>7</v>
      </c>
      <c r="J483" s="4">
        <v>1</v>
      </c>
      <c r="K483" s="4">
        <v>1990</v>
      </c>
      <c r="L483" s="6">
        <f t="shared" si="137"/>
        <v>32880</v>
      </c>
      <c r="M483" s="4">
        <f t="shared" si="150"/>
        <v>29</v>
      </c>
      <c r="N483" s="6" t="str">
        <f t="shared" si="138"/>
        <v>&lt;30</v>
      </c>
      <c r="O483" s="4">
        <v>2</v>
      </c>
      <c r="P483" s="6" t="str">
        <f t="shared" si="139"/>
        <v>Nữ</v>
      </c>
      <c r="Q483" s="6" t="str">
        <f t="shared" si="140"/>
        <v>Bà</v>
      </c>
      <c r="R483" s="7" t="s">
        <v>50</v>
      </c>
      <c r="S483" s="6" t="s">
        <v>364</v>
      </c>
      <c r="T483" s="6" t="s">
        <v>376</v>
      </c>
      <c r="U483" s="6" t="s">
        <v>283</v>
      </c>
      <c r="V483" s="6" t="str">
        <f t="shared" si="151"/>
        <v>Tân Thành  -  Phú Bình  -  Thái Nguyên</v>
      </c>
      <c r="W483" s="6" t="s">
        <v>78</v>
      </c>
      <c r="X483" s="6" t="s">
        <v>65</v>
      </c>
      <c r="Y483" s="4">
        <f t="shared" si="141"/>
        <v>10</v>
      </c>
      <c r="Z483" s="7" t="str">
        <f t="shared" si="142"/>
        <v>Từ 2 - 12 tháng</v>
      </c>
      <c r="AA483" s="5">
        <v>43275</v>
      </c>
      <c r="AB483" s="4" t="s">
        <v>117</v>
      </c>
      <c r="AC483" s="8">
        <f t="shared" si="143"/>
        <v>43304</v>
      </c>
      <c r="AD483" s="5" t="s">
        <v>53</v>
      </c>
      <c r="AE483" s="4">
        <v>1</v>
      </c>
      <c r="AF483" s="7" t="str">
        <f t="shared" si="144"/>
        <v>12 tháng</v>
      </c>
      <c r="AG483" s="5">
        <f t="shared" si="145"/>
        <v>43305</v>
      </c>
      <c r="AH483" s="5">
        <f t="shared" si="146"/>
        <v>43669</v>
      </c>
      <c r="AI483" s="9"/>
      <c r="AJ483" s="7" t="str">
        <f t="shared" si="152"/>
        <v/>
      </c>
      <c r="AK483" s="5" t="str">
        <f t="shared" si="153"/>
        <v/>
      </c>
      <c r="AL483" s="5" t="str">
        <f t="shared" si="154"/>
        <v/>
      </c>
      <c r="AM483" s="5" t="str">
        <f t="shared" ca="1" si="155"/>
        <v/>
      </c>
      <c r="AN483" s="7" t="str">
        <f t="shared" ca="1" si="149"/>
        <v>12 tháng</v>
      </c>
      <c r="AO483" s="5"/>
      <c r="AP483" s="7"/>
      <c r="AQ483" s="16"/>
    </row>
    <row r="484" spans="1:43" ht="14.5" x14ac:dyDescent="0.35">
      <c r="A484" s="12">
        <f>IF(E484="","",SUBTOTAL(3,$B$2:B484))</f>
        <v>483</v>
      </c>
      <c r="B484" s="5">
        <v>43585</v>
      </c>
      <c r="C484" s="4" t="s">
        <v>45</v>
      </c>
      <c r="D484" s="4">
        <v>1123</v>
      </c>
      <c r="E484" s="6" t="s">
        <v>200</v>
      </c>
      <c r="F484" s="6" t="s">
        <v>47</v>
      </c>
      <c r="G484" s="7" t="s">
        <v>70</v>
      </c>
      <c r="H484" s="6" t="s">
        <v>71</v>
      </c>
      <c r="I484" s="4">
        <v>2</v>
      </c>
      <c r="J484" s="4">
        <v>1</v>
      </c>
      <c r="K484" s="4">
        <v>1992</v>
      </c>
      <c r="L484" s="6">
        <f t="shared" si="137"/>
        <v>33605</v>
      </c>
      <c r="M484" s="4">
        <f t="shared" si="150"/>
        <v>27</v>
      </c>
      <c r="N484" s="6" t="str">
        <f t="shared" si="138"/>
        <v>&lt;30</v>
      </c>
      <c r="O484" s="4">
        <v>1</v>
      </c>
      <c r="P484" s="6" t="str">
        <f t="shared" si="139"/>
        <v>Nam</v>
      </c>
      <c r="Q484" s="6" t="str">
        <f t="shared" si="140"/>
        <v>Ông</v>
      </c>
      <c r="R484" s="7" t="s">
        <v>72</v>
      </c>
      <c r="S484" s="6" t="s">
        <v>377</v>
      </c>
      <c r="T484" s="6" t="s">
        <v>378</v>
      </c>
      <c r="U484" s="6" t="s">
        <v>280</v>
      </c>
      <c r="V484" s="6" t="str">
        <f t="shared" si="151"/>
        <v>Hùng Sơn  -  Tràng Định  -  Lạng Sơn</v>
      </c>
      <c r="W484" s="6" t="s">
        <v>51</v>
      </c>
      <c r="X484" s="6" t="s">
        <v>65</v>
      </c>
      <c r="Y484" s="4">
        <f t="shared" si="141"/>
        <v>10</v>
      </c>
      <c r="Z484" s="7" t="str">
        <f t="shared" si="142"/>
        <v>Từ 2 - 12 tháng</v>
      </c>
      <c r="AA484" s="5">
        <v>43279</v>
      </c>
      <c r="AB484" s="4" t="s">
        <v>66</v>
      </c>
      <c r="AC484" s="8">
        <f t="shared" si="143"/>
        <v>43338</v>
      </c>
      <c r="AD484" s="5" t="s">
        <v>53</v>
      </c>
      <c r="AE484" s="4">
        <v>1</v>
      </c>
      <c r="AF484" s="7" t="str">
        <f t="shared" si="144"/>
        <v>12 tháng</v>
      </c>
      <c r="AG484" s="5">
        <f t="shared" si="145"/>
        <v>43339</v>
      </c>
      <c r="AH484" s="5">
        <f t="shared" si="146"/>
        <v>43703</v>
      </c>
      <c r="AI484" s="9"/>
      <c r="AJ484" s="7" t="str">
        <f t="shared" si="152"/>
        <v/>
      </c>
      <c r="AK484" s="5" t="str">
        <f t="shared" si="153"/>
        <v/>
      </c>
      <c r="AL484" s="5" t="str">
        <f t="shared" si="154"/>
        <v/>
      </c>
      <c r="AM484" s="5" t="str">
        <f t="shared" ca="1" si="155"/>
        <v/>
      </c>
      <c r="AN484" s="7" t="str">
        <f t="shared" ca="1" si="149"/>
        <v>12 tháng</v>
      </c>
      <c r="AO484" s="5"/>
      <c r="AP484" s="7"/>
      <c r="AQ484" s="16"/>
    </row>
    <row r="485" spans="1:43" ht="14.5" x14ac:dyDescent="0.35">
      <c r="A485" s="12">
        <f>IF(E485="","",SUBTOTAL(3,$B$2:B485))</f>
        <v>484</v>
      </c>
      <c r="B485" s="5">
        <v>43585</v>
      </c>
      <c r="C485" s="4" t="s">
        <v>45</v>
      </c>
      <c r="D485" s="4">
        <v>1124</v>
      </c>
      <c r="E485" s="6" t="s">
        <v>188</v>
      </c>
      <c r="F485" s="6" t="s">
        <v>47</v>
      </c>
      <c r="G485" s="7" t="s">
        <v>70</v>
      </c>
      <c r="H485" s="6" t="s">
        <v>71</v>
      </c>
      <c r="I485" s="4">
        <v>19</v>
      </c>
      <c r="J485" s="4">
        <v>7</v>
      </c>
      <c r="K485" s="4">
        <v>1987</v>
      </c>
      <c r="L485" s="6">
        <f t="shared" si="137"/>
        <v>31977</v>
      </c>
      <c r="M485" s="4">
        <f t="shared" si="150"/>
        <v>31</v>
      </c>
      <c r="N485" s="6" t="str">
        <f t="shared" si="138"/>
        <v>30 - 45</v>
      </c>
      <c r="O485" s="4">
        <v>1</v>
      </c>
      <c r="P485" s="6" t="str">
        <f t="shared" si="139"/>
        <v>Nam</v>
      </c>
      <c r="Q485" s="6" t="str">
        <f t="shared" si="140"/>
        <v>Ông</v>
      </c>
      <c r="R485" s="7" t="s">
        <v>63</v>
      </c>
      <c r="S485" s="6" t="s">
        <v>379</v>
      </c>
      <c r="T485" s="6" t="s">
        <v>294</v>
      </c>
      <c r="U485" s="6" t="s">
        <v>263</v>
      </c>
      <c r="V485" s="6" t="str">
        <f t="shared" si="151"/>
        <v>Bình Yên  -  Sơn Dương  -  Tuyên Quang</v>
      </c>
      <c r="W485" s="6" t="s">
        <v>51</v>
      </c>
      <c r="X485" s="6" t="s">
        <v>65</v>
      </c>
      <c r="Y485" s="4">
        <f t="shared" si="141"/>
        <v>9</v>
      </c>
      <c r="Z485" s="7" t="str">
        <f t="shared" si="142"/>
        <v>Từ 2 - 12 tháng</v>
      </c>
      <c r="AA485" s="5">
        <v>43286</v>
      </c>
      <c r="AB485" s="4" t="s">
        <v>66</v>
      </c>
      <c r="AC485" s="8">
        <f t="shared" si="143"/>
        <v>43345</v>
      </c>
      <c r="AD485" s="5" t="s">
        <v>53</v>
      </c>
      <c r="AE485" s="4">
        <v>1</v>
      </c>
      <c r="AF485" s="7" t="str">
        <f t="shared" si="144"/>
        <v>12 tháng</v>
      </c>
      <c r="AG485" s="5">
        <f t="shared" si="145"/>
        <v>43346</v>
      </c>
      <c r="AH485" s="5">
        <f t="shared" si="146"/>
        <v>43710</v>
      </c>
      <c r="AI485" s="9"/>
      <c r="AJ485" s="7" t="str">
        <f t="shared" si="152"/>
        <v/>
      </c>
      <c r="AK485" s="5" t="str">
        <f t="shared" si="153"/>
        <v/>
      </c>
      <c r="AL485" s="5" t="str">
        <f t="shared" si="154"/>
        <v/>
      </c>
      <c r="AM485" s="5" t="str">
        <f t="shared" ca="1" si="155"/>
        <v/>
      </c>
      <c r="AN485" s="7" t="str">
        <f t="shared" ca="1" si="149"/>
        <v>12 tháng</v>
      </c>
      <c r="AO485" s="5"/>
      <c r="AP485" s="7"/>
      <c r="AQ485" s="16"/>
    </row>
    <row r="486" spans="1:43" ht="14.5" x14ac:dyDescent="0.35">
      <c r="A486" s="12">
        <f>IF(E486="","",SUBTOTAL(3,$B$2:B486))</f>
        <v>485</v>
      </c>
      <c r="B486" s="5">
        <v>43585</v>
      </c>
      <c r="C486" s="4" t="s">
        <v>45</v>
      </c>
      <c r="D486" s="4">
        <v>1125</v>
      </c>
      <c r="E486" s="6" t="s">
        <v>189</v>
      </c>
      <c r="F486" s="6" t="s">
        <v>96</v>
      </c>
      <c r="G486" s="7" t="s">
        <v>104</v>
      </c>
      <c r="H486" s="6" t="s">
        <v>105</v>
      </c>
      <c r="I486" s="4">
        <v>26</v>
      </c>
      <c r="J486" s="4">
        <v>1</v>
      </c>
      <c r="K486" s="4">
        <v>1988</v>
      </c>
      <c r="L486" s="6">
        <f t="shared" si="137"/>
        <v>32168</v>
      </c>
      <c r="M486" s="4">
        <f t="shared" si="150"/>
        <v>31</v>
      </c>
      <c r="N486" s="6" t="str">
        <f t="shared" si="138"/>
        <v>30 - 45</v>
      </c>
      <c r="O486" s="4">
        <v>2</v>
      </c>
      <c r="P486" s="6" t="str">
        <f t="shared" si="139"/>
        <v>Nữ</v>
      </c>
      <c r="Q486" s="6" t="str">
        <f t="shared" si="140"/>
        <v>Bà</v>
      </c>
      <c r="R486" s="7" t="s">
        <v>50</v>
      </c>
      <c r="S486" s="6" t="s">
        <v>380</v>
      </c>
      <c r="T486" s="6" t="s">
        <v>329</v>
      </c>
      <c r="U486" s="6" t="s">
        <v>255</v>
      </c>
      <c r="V486" s="6" t="str">
        <f t="shared" si="151"/>
        <v>Phúc Sơn  -  Tân Yên  -  Bắc Giang</v>
      </c>
      <c r="W486" s="6" t="s">
        <v>64</v>
      </c>
      <c r="X486" s="6" t="s">
        <v>65</v>
      </c>
      <c r="Y486" s="4">
        <f t="shared" si="141"/>
        <v>9</v>
      </c>
      <c r="Z486" s="7" t="str">
        <f t="shared" si="142"/>
        <v>Từ 2 - 12 tháng</v>
      </c>
      <c r="AA486" s="5">
        <v>43298</v>
      </c>
      <c r="AB486" s="4" t="s">
        <v>66</v>
      </c>
      <c r="AC486" s="8">
        <f t="shared" si="143"/>
        <v>43357</v>
      </c>
      <c r="AD486" s="5" t="s">
        <v>53</v>
      </c>
      <c r="AE486" s="4">
        <v>1</v>
      </c>
      <c r="AF486" s="7" t="str">
        <f t="shared" si="144"/>
        <v>12 tháng</v>
      </c>
      <c r="AG486" s="5">
        <f t="shared" si="145"/>
        <v>43358</v>
      </c>
      <c r="AH486" s="5">
        <f t="shared" si="146"/>
        <v>43722</v>
      </c>
      <c r="AI486" s="9"/>
      <c r="AJ486" s="7" t="str">
        <f t="shared" si="152"/>
        <v/>
      </c>
      <c r="AK486" s="5" t="str">
        <f t="shared" si="153"/>
        <v/>
      </c>
      <c r="AL486" s="5" t="str">
        <f t="shared" si="154"/>
        <v/>
      </c>
      <c r="AM486" s="5" t="str">
        <f t="shared" ca="1" si="155"/>
        <v/>
      </c>
      <c r="AN486" s="7" t="str">
        <f t="shared" ca="1" si="149"/>
        <v>12 tháng</v>
      </c>
      <c r="AO486" s="5"/>
      <c r="AP486" s="7"/>
      <c r="AQ486" s="16"/>
    </row>
    <row r="487" spans="1:43" ht="14.5" x14ac:dyDescent="0.35">
      <c r="A487" s="12">
        <f>IF(E487="","",SUBTOTAL(3,$B$2:B487))</f>
        <v>486</v>
      </c>
      <c r="B487" s="5">
        <v>43585</v>
      </c>
      <c r="C487" s="4" t="s">
        <v>45</v>
      </c>
      <c r="D487" s="4">
        <v>1126</v>
      </c>
      <c r="E487" s="6" t="s">
        <v>190</v>
      </c>
      <c r="F487" s="6" t="s">
        <v>96</v>
      </c>
      <c r="G487" s="7" t="s">
        <v>104</v>
      </c>
      <c r="H487" s="6" t="s">
        <v>105</v>
      </c>
      <c r="I487" s="4">
        <v>2</v>
      </c>
      <c r="J487" s="4">
        <v>4</v>
      </c>
      <c r="K487" s="4">
        <v>1990</v>
      </c>
      <c r="L487" s="6">
        <f t="shared" si="137"/>
        <v>32965</v>
      </c>
      <c r="M487" s="4">
        <f t="shared" si="150"/>
        <v>29</v>
      </c>
      <c r="N487" s="6" t="str">
        <f t="shared" si="138"/>
        <v>&lt;30</v>
      </c>
      <c r="O487" s="4">
        <v>1</v>
      </c>
      <c r="P487" s="6" t="str">
        <f t="shared" si="139"/>
        <v>Nam</v>
      </c>
      <c r="Q487" s="6" t="str">
        <f t="shared" si="140"/>
        <v>Ông</v>
      </c>
      <c r="R487" s="7" t="s">
        <v>63</v>
      </c>
      <c r="S487" s="6" t="s">
        <v>328</v>
      </c>
      <c r="T487" s="6" t="s">
        <v>329</v>
      </c>
      <c r="U487" s="6" t="s">
        <v>255</v>
      </c>
      <c r="V487" s="6" t="str">
        <f t="shared" si="151"/>
        <v>Liên Chung  -  Tân Yên  -  Bắc Giang</v>
      </c>
      <c r="W487" s="6" t="s">
        <v>51</v>
      </c>
      <c r="X487" s="6" t="s">
        <v>65</v>
      </c>
      <c r="Y487" s="4">
        <f t="shared" si="141"/>
        <v>9</v>
      </c>
      <c r="Z487" s="7" t="str">
        <f t="shared" si="142"/>
        <v>Từ 2 - 12 tháng</v>
      </c>
      <c r="AA487" s="5">
        <v>43309</v>
      </c>
      <c r="AB487" s="4" t="s">
        <v>66</v>
      </c>
      <c r="AC487" s="8">
        <f t="shared" si="143"/>
        <v>43368</v>
      </c>
      <c r="AD487" s="5" t="s">
        <v>53</v>
      </c>
      <c r="AE487" s="4">
        <v>1</v>
      </c>
      <c r="AF487" s="7" t="str">
        <f t="shared" si="144"/>
        <v>12 tháng</v>
      </c>
      <c r="AG487" s="5">
        <f t="shared" si="145"/>
        <v>43369</v>
      </c>
      <c r="AH487" s="5">
        <f t="shared" si="146"/>
        <v>43733</v>
      </c>
      <c r="AI487" s="9"/>
      <c r="AJ487" s="7" t="str">
        <f t="shared" si="152"/>
        <v/>
      </c>
      <c r="AK487" s="5" t="str">
        <f t="shared" si="153"/>
        <v/>
      </c>
      <c r="AL487" s="5" t="str">
        <f t="shared" si="154"/>
        <v/>
      </c>
      <c r="AM487" s="5" t="str">
        <f t="shared" ca="1" si="155"/>
        <v/>
      </c>
      <c r="AN487" s="7" t="str">
        <f t="shared" ca="1" si="149"/>
        <v>12 tháng</v>
      </c>
      <c r="AO487" s="5"/>
      <c r="AP487" s="7"/>
      <c r="AQ487" s="16"/>
    </row>
    <row r="488" spans="1:43" ht="14.5" x14ac:dyDescent="0.35">
      <c r="A488" s="12">
        <f>IF(E488="","",SUBTOTAL(3,$B$2:B488))</f>
        <v>487</v>
      </c>
      <c r="B488" s="5">
        <v>43585</v>
      </c>
      <c r="C488" s="4" t="s">
        <v>45</v>
      </c>
      <c r="D488" s="4">
        <v>1127</v>
      </c>
      <c r="E488" s="6" t="s">
        <v>191</v>
      </c>
      <c r="F488" s="6" t="s">
        <v>96</v>
      </c>
      <c r="G488" s="7" t="s">
        <v>61</v>
      </c>
      <c r="H488" s="6" t="s">
        <v>62</v>
      </c>
      <c r="I488" s="4">
        <v>26</v>
      </c>
      <c r="J488" s="4">
        <v>8</v>
      </c>
      <c r="K488" s="4">
        <v>1990</v>
      </c>
      <c r="L488" s="6">
        <f t="shared" si="137"/>
        <v>33111</v>
      </c>
      <c r="M488" s="4">
        <f t="shared" si="150"/>
        <v>28</v>
      </c>
      <c r="N488" s="6" t="str">
        <f t="shared" si="138"/>
        <v>&lt;30</v>
      </c>
      <c r="O488" s="4">
        <v>2</v>
      </c>
      <c r="P488" s="6" t="str">
        <f t="shared" si="139"/>
        <v>Nữ</v>
      </c>
      <c r="Q488" s="6" t="str">
        <f t="shared" si="140"/>
        <v>Bà</v>
      </c>
      <c r="R488" s="7" t="s">
        <v>50</v>
      </c>
      <c r="S488" s="6" t="s">
        <v>359</v>
      </c>
      <c r="T488" s="6" t="s">
        <v>329</v>
      </c>
      <c r="U488" s="6" t="s">
        <v>255</v>
      </c>
      <c r="V488" s="6" t="str">
        <f t="shared" si="151"/>
        <v>Hợp Đức  -  Tân Yên  -  Bắc Giang</v>
      </c>
      <c r="W488" s="6" t="s">
        <v>64</v>
      </c>
      <c r="X488" s="6" t="s">
        <v>65</v>
      </c>
      <c r="Y488" s="4">
        <f t="shared" si="141"/>
        <v>8</v>
      </c>
      <c r="Z488" s="7" t="str">
        <f t="shared" si="142"/>
        <v>Từ 2 - 12 tháng</v>
      </c>
      <c r="AA488" s="5">
        <v>43315</v>
      </c>
      <c r="AB488" s="4" t="s">
        <v>66</v>
      </c>
      <c r="AC488" s="8">
        <f t="shared" si="143"/>
        <v>43374</v>
      </c>
      <c r="AD488" s="5" t="s">
        <v>53</v>
      </c>
      <c r="AE488" s="4">
        <v>1</v>
      </c>
      <c r="AF488" s="7" t="str">
        <f t="shared" si="144"/>
        <v>12 tháng</v>
      </c>
      <c r="AG488" s="5">
        <f t="shared" si="145"/>
        <v>43375</v>
      </c>
      <c r="AH488" s="5">
        <f t="shared" si="146"/>
        <v>43739</v>
      </c>
      <c r="AI488" s="9"/>
      <c r="AJ488" s="7" t="str">
        <f t="shared" si="152"/>
        <v/>
      </c>
      <c r="AK488" s="5" t="str">
        <f t="shared" si="153"/>
        <v/>
      </c>
      <c r="AL488" s="5" t="str">
        <f t="shared" si="154"/>
        <v/>
      </c>
      <c r="AM488" s="5" t="str">
        <f t="shared" ca="1" si="155"/>
        <v/>
      </c>
      <c r="AN488" s="7" t="str">
        <f t="shared" ca="1" si="149"/>
        <v>12 tháng</v>
      </c>
      <c r="AO488" s="5"/>
      <c r="AP488" s="7"/>
      <c r="AQ488" s="16"/>
    </row>
    <row r="489" spans="1:43" ht="14.5" x14ac:dyDescent="0.35">
      <c r="A489" s="12">
        <f>IF(E489="","",SUBTOTAL(3,$B$2:B489))</f>
        <v>488</v>
      </c>
      <c r="B489" s="5">
        <v>43585</v>
      </c>
      <c r="C489" s="4" t="s">
        <v>45</v>
      </c>
      <c r="D489" s="4">
        <v>1128</v>
      </c>
      <c r="E489" s="6" t="s">
        <v>192</v>
      </c>
      <c r="F489" s="6" t="s">
        <v>96</v>
      </c>
      <c r="G489" s="7" t="s">
        <v>61</v>
      </c>
      <c r="H489" s="6" t="s">
        <v>62</v>
      </c>
      <c r="I489" s="4">
        <v>21</v>
      </c>
      <c r="J489" s="4">
        <v>8</v>
      </c>
      <c r="K489" s="4">
        <v>1990</v>
      </c>
      <c r="L489" s="6">
        <f t="shared" si="137"/>
        <v>33106</v>
      </c>
      <c r="M489" s="4">
        <f t="shared" si="150"/>
        <v>28</v>
      </c>
      <c r="N489" s="6" t="str">
        <f t="shared" si="138"/>
        <v>&lt;30</v>
      </c>
      <c r="O489" s="4">
        <v>2</v>
      </c>
      <c r="P489" s="6" t="str">
        <f t="shared" si="139"/>
        <v>Nữ</v>
      </c>
      <c r="Q489" s="6" t="str">
        <f t="shared" si="140"/>
        <v>Bà</v>
      </c>
      <c r="R489" s="7" t="s">
        <v>63</v>
      </c>
      <c r="S489" s="6" t="s">
        <v>381</v>
      </c>
      <c r="T489" s="6" t="s">
        <v>324</v>
      </c>
      <c r="U489" s="6" t="s">
        <v>280</v>
      </c>
      <c r="V489" s="6" t="str">
        <f t="shared" si="151"/>
        <v>Minh Hòa  -  Hữu Lũng  -  Lạng Sơn</v>
      </c>
      <c r="W489" s="6" t="s">
        <v>51</v>
      </c>
      <c r="X489" s="6" t="s">
        <v>65</v>
      </c>
      <c r="Y489" s="4">
        <f t="shared" si="141"/>
        <v>8</v>
      </c>
      <c r="Z489" s="7" t="str">
        <f t="shared" si="142"/>
        <v>Từ 2 - 12 tháng</v>
      </c>
      <c r="AA489" s="5">
        <v>43324</v>
      </c>
      <c r="AB489" s="4" t="s">
        <v>66</v>
      </c>
      <c r="AC489" s="8">
        <f t="shared" si="143"/>
        <v>43383</v>
      </c>
      <c r="AD489" s="5" t="s">
        <v>53</v>
      </c>
      <c r="AE489" s="4">
        <v>1</v>
      </c>
      <c r="AF489" s="7" t="str">
        <f t="shared" si="144"/>
        <v>12 tháng</v>
      </c>
      <c r="AG489" s="5">
        <f t="shared" si="145"/>
        <v>43384</v>
      </c>
      <c r="AH489" s="5">
        <f t="shared" si="146"/>
        <v>43748</v>
      </c>
      <c r="AI489" s="9"/>
      <c r="AJ489" s="7" t="str">
        <f t="shared" si="152"/>
        <v/>
      </c>
      <c r="AK489" s="5" t="str">
        <f t="shared" si="153"/>
        <v/>
      </c>
      <c r="AL489" s="5" t="str">
        <f t="shared" si="154"/>
        <v/>
      </c>
      <c r="AM489" s="5" t="str">
        <f t="shared" ca="1" si="155"/>
        <v/>
      </c>
      <c r="AN489" s="7" t="str">
        <f t="shared" ca="1" si="149"/>
        <v>12 tháng</v>
      </c>
      <c r="AO489" s="5"/>
      <c r="AP489" s="7"/>
      <c r="AQ489" s="16"/>
    </row>
    <row r="490" spans="1:43" ht="14.5" x14ac:dyDescent="0.35">
      <c r="A490" s="12">
        <f>IF(E490="","",SUBTOTAL(3,$B$2:B490))</f>
        <v>489</v>
      </c>
      <c r="B490" s="5">
        <v>43585</v>
      </c>
      <c r="C490" s="4" t="s">
        <v>45</v>
      </c>
      <c r="D490" s="4">
        <v>1129</v>
      </c>
      <c r="E490" s="6" t="s">
        <v>193</v>
      </c>
      <c r="F490" s="6" t="s">
        <v>96</v>
      </c>
      <c r="G490" s="7" t="s">
        <v>204</v>
      </c>
      <c r="H490" s="6" t="s">
        <v>99</v>
      </c>
      <c r="I490" s="4">
        <v>16</v>
      </c>
      <c r="J490" s="4">
        <v>10</v>
      </c>
      <c r="K490" s="4">
        <v>1993</v>
      </c>
      <c r="L490" s="6">
        <f t="shared" si="137"/>
        <v>34258</v>
      </c>
      <c r="M490" s="4">
        <f t="shared" si="150"/>
        <v>25</v>
      </c>
      <c r="N490" s="6" t="str">
        <f t="shared" si="138"/>
        <v>&lt;30</v>
      </c>
      <c r="O490" s="4">
        <v>1</v>
      </c>
      <c r="P490" s="6" t="str">
        <f t="shared" si="139"/>
        <v>Nam</v>
      </c>
      <c r="Q490" s="6" t="str">
        <f t="shared" si="140"/>
        <v>Ông</v>
      </c>
      <c r="R490" s="7" t="s">
        <v>50</v>
      </c>
      <c r="S490" s="6" t="s">
        <v>382</v>
      </c>
      <c r="T490" s="6" t="s">
        <v>336</v>
      </c>
      <c r="U490" s="6" t="s">
        <v>280</v>
      </c>
      <c r="V490" s="6" t="str">
        <f t="shared" si="151"/>
        <v>Yên Phúc  -  Văn Quan  -  Lạng Sơn</v>
      </c>
      <c r="W490" s="6" t="s">
        <v>78</v>
      </c>
      <c r="X490" s="6" t="s">
        <v>100</v>
      </c>
      <c r="Y490" s="4">
        <f t="shared" si="141"/>
        <v>8</v>
      </c>
      <c r="Z490" s="7" t="str">
        <f t="shared" si="142"/>
        <v>Từ 2 - 12 tháng</v>
      </c>
      <c r="AA490" s="5">
        <v>43329</v>
      </c>
      <c r="AB490" s="4" t="s">
        <v>66</v>
      </c>
      <c r="AC490" s="8">
        <f t="shared" si="143"/>
        <v>43388</v>
      </c>
      <c r="AD490" s="5" t="s">
        <v>53</v>
      </c>
      <c r="AE490" s="4">
        <v>1</v>
      </c>
      <c r="AF490" s="7" t="str">
        <f t="shared" si="144"/>
        <v>12 tháng</v>
      </c>
      <c r="AG490" s="5">
        <f t="shared" si="145"/>
        <v>43389</v>
      </c>
      <c r="AH490" s="5">
        <f t="shared" si="146"/>
        <v>43753</v>
      </c>
      <c r="AI490" s="9"/>
      <c r="AJ490" s="7" t="str">
        <f t="shared" si="152"/>
        <v/>
      </c>
      <c r="AK490" s="5" t="str">
        <f t="shared" si="153"/>
        <v/>
      </c>
      <c r="AL490" s="5" t="str">
        <f t="shared" si="154"/>
        <v/>
      </c>
      <c r="AM490" s="5" t="str">
        <f t="shared" ca="1" si="155"/>
        <v/>
      </c>
      <c r="AN490" s="7" t="str">
        <f t="shared" ca="1" si="149"/>
        <v>12 tháng</v>
      </c>
      <c r="AO490" s="5"/>
      <c r="AP490" s="7"/>
      <c r="AQ490" s="16"/>
    </row>
    <row r="491" spans="1:43" ht="14.5" x14ac:dyDescent="0.35">
      <c r="A491" s="12">
        <f>IF(E491="","",SUBTOTAL(3,$B$2:B491))</f>
        <v>490</v>
      </c>
      <c r="B491" s="5">
        <v>43585</v>
      </c>
      <c r="C491" s="4" t="s">
        <v>45</v>
      </c>
      <c r="D491" s="4">
        <v>1130</v>
      </c>
      <c r="E491" s="6" t="s">
        <v>205</v>
      </c>
      <c r="F491" s="6" t="s">
        <v>112</v>
      </c>
      <c r="G491" s="7" t="s">
        <v>104</v>
      </c>
      <c r="H491" s="6" t="s">
        <v>147</v>
      </c>
      <c r="I491" s="4">
        <v>25</v>
      </c>
      <c r="J491" s="4">
        <v>12</v>
      </c>
      <c r="K491" s="4">
        <v>1991</v>
      </c>
      <c r="L491" s="6">
        <f t="shared" si="137"/>
        <v>33597</v>
      </c>
      <c r="M491" s="4">
        <f t="shared" si="150"/>
        <v>27</v>
      </c>
      <c r="N491" s="6" t="str">
        <f t="shared" si="138"/>
        <v>&lt;30</v>
      </c>
      <c r="O491" s="4">
        <v>2</v>
      </c>
      <c r="P491" s="6" t="str">
        <f t="shared" si="139"/>
        <v>Nữ</v>
      </c>
      <c r="Q491" s="6" t="str">
        <f t="shared" si="140"/>
        <v>Bà</v>
      </c>
      <c r="R491" s="7" t="s">
        <v>63</v>
      </c>
      <c r="S491" s="6" t="s">
        <v>383</v>
      </c>
      <c r="T491" s="6" t="s">
        <v>384</v>
      </c>
      <c r="U491" s="6" t="s">
        <v>347</v>
      </c>
      <c r="V491" s="6" t="str">
        <f t="shared" si="151"/>
        <v>Trung Tiến  -  Quan Sơn  -  Thanh Hóa</v>
      </c>
      <c r="W491" s="6" t="s">
        <v>145</v>
      </c>
      <c r="X491" s="6" t="s">
        <v>65</v>
      </c>
      <c r="Y491" s="4">
        <f t="shared" si="141"/>
        <v>8</v>
      </c>
      <c r="Z491" s="7" t="str">
        <f t="shared" si="142"/>
        <v>Từ 2 - 12 tháng</v>
      </c>
      <c r="AA491" s="5">
        <v>43334</v>
      </c>
      <c r="AB491" s="4" t="s">
        <v>66</v>
      </c>
      <c r="AC491" s="8">
        <f t="shared" si="143"/>
        <v>43393</v>
      </c>
      <c r="AD491" s="5" t="s">
        <v>53</v>
      </c>
      <c r="AE491" s="4">
        <v>1</v>
      </c>
      <c r="AF491" s="7" t="str">
        <f t="shared" si="144"/>
        <v>12 tháng</v>
      </c>
      <c r="AG491" s="5">
        <f t="shared" si="145"/>
        <v>43394</v>
      </c>
      <c r="AH491" s="5">
        <f t="shared" si="146"/>
        <v>43758</v>
      </c>
      <c r="AI491" s="9"/>
      <c r="AJ491" s="7" t="str">
        <f t="shared" si="152"/>
        <v/>
      </c>
      <c r="AK491" s="5" t="str">
        <f t="shared" si="153"/>
        <v/>
      </c>
      <c r="AL491" s="5" t="str">
        <f t="shared" si="154"/>
        <v/>
      </c>
      <c r="AM491" s="5" t="str">
        <f t="shared" ca="1" si="155"/>
        <v/>
      </c>
      <c r="AN491" s="7" t="str">
        <f t="shared" ca="1" si="149"/>
        <v>12 tháng</v>
      </c>
      <c r="AO491" s="5"/>
      <c r="AP491" s="7"/>
      <c r="AQ491" s="16"/>
    </row>
    <row r="492" spans="1:43" ht="14.5" x14ac:dyDescent="0.35">
      <c r="A492" s="12">
        <f>IF(E492="","",SUBTOTAL(3,$B$2:B492))</f>
        <v>491</v>
      </c>
      <c r="B492" s="5">
        <v>43585</v>
      </c>
      <c r="C492" s="4" t="s">
        <v>45</v>
      </c>
      <c r="D492" s="4">
        <v>1131</v>
      </c>
      <c r="E492" s="6" t="s">
        <v>206</v>
      </c>
      <c r="F492" s="6" t="s">
        <v>112</v>
      </c>
      <c r="G492" s="7" t="s">
        <v>104</v>
      </c>
      <c r="H492" s="6" t="s">
        <v>105</v>
      </c>
      <c r="I492" s="4">
        <v>9</v>
      </c>
      <c r="J492" s="4">
        <v>1</v>
      </c>
      <c r="K492" s="4">
        <v>1992</v>
      </c>
      <c r="L492" s="6">
        <f t="shared" si="137"/>
        <v>33612</v>
      </c>
      <c r="M492" s="4">
        <f t="shared" si="150"/>
        <v>27</v>
      </c>
      <c r="N492" s="6" t="str">
        <f t="shared" si="138"/>
        <v>&lt;30</v>
      </c>
      <c r="O492" s="4">
        <v>2</v>
      </c>
      <c r="P492" s="6" t="str">
        <f t="shared" si="139"/>
        <v>Nữ</v>
      </c>
      <c r="Q492" s="6" t="str">
        <f t="shared" si="140"/>
        <v>Bà</v>
      </c>
      <c r="R492" s="7" t="s">
        <v>50</v>
      </c>
      <c r="S492" s="6" t="s">
        <v>385</v>
      </c>
      <c r="T492" s="6" t="s">
        <v>324</v>
      </c>
      <c r="U492" s="6" t="s">
        <v>280</v>
      </c>
      <c r="V492" s="6" t="str">
        <f t="shared" si="151"/>
        <v>Yên Bình  -  Hữu Lũng  -  Lạng Sơn</v>
      </c>
      <c r="W492" s="6" t="s">
        <v>145</v>
      </c>
      <c r="X492" s="6" t="s">
        <v>65</v>
      </c>
      <c r="Y492" s="4">
        <f t="shared" si="141"/>
        <v>7</v>
      </c>
      <c r="Z492" s="7" t="str">
        <f t="shared" si="142"/>
        <v>Từ 2 - 12 tháng</v>
      </c>
      <c r="AA492" s="5">
        <v>43349</v>
      </c>
      <c r="AB492" s="4" t="s">
        <v>66</v>
      </c>
      <c r="AC492" s="8">
        <f t="shared" si="143"/>
        <v>43408</v>
      </c>
      <c r="AD492" s="5" t="s">
        <v>53</v>
      </c>
      <c r="AE492" s="4">
        <v>1</v>
      </c>
      <c r="AF492" s="7" t="str">
        <f t="shared" si="144"/>
        <v>12 tháng</v>
      </c>
      <c r="AG492" s="5">
        <f t="shared" si="145"/>
        <v>43409</v>
      </c>
      <c r="AH492" s="5">
        <f t="shared" si="146"/>
        <v>43773</v>
      </c>
      <c r="AI492" s="9"/>
      <c r="AJ492" s="7" t="str">
        <f t="shared" si="152"/>
        <v/>
      </c>
      <c r="AK492" s="5" t="str">
        <f t="shared" si="153"/>
        <v/>
      </c>
      <c r="AL492" s="5" t="str">
        <f t="shared" si="154"/>
        <v/>
      </c>
      <c r="AM492" s="5" t="str">
        <f t="shared" ca="1" si="155"/>
        <v/>
      </c>
      <c r="AN492" s="7" t="str">
        <f t="shared" ca="1" si="149"/>
        <v>12 tháng</v>
      </c>
      <c r="AO492" s="5"/>
      <c r="AP492" s="7"/>
      <c r="AQ492" s="16"/>
    </row>
    <row r="493" spans="1:43" ht="14.5" x14ac:dyDescent="0.35">
      <c r="A493" s="12">
        <f>IF(E493="","",SUBTOTAL(3,$B$2:B493))</f>
        <v>492</v>
      </c>
      <c r="B493" s="5">
        <v>43585</v>
      </c>
      <c r="C493" s="4" t="s">
        <v>45</v>
      </c>
      <c r="D493" s="4">
        <v>1132</v>
      </c>
      <c r="E493" s="6" t="s">
        <v>207</v>
      </c>
      <c r="F493" s="6" t="s">
        <v>112</v>
      </c>
      <c r="G493" s="7" t="s">
        <v>104</v>
      </c>
      <c r="H493" s="6" t="s">
        <v>105</v>
      </c>
      <c r="I493" s="4">
        <v>17</v>
      </c>
      <c r="J493" s="4">
        <v>10</v>
      </c>
      <c r="K493" s="4">
        <v>1995</v>
      </c>
      <c r="L493" s="6">
        <f t="shared" si="137"/>
        <v>34989</v>
      </c>
      <c r="M493" s="4">
        <f t="shared" si="150"/>
        <v>23</v>
      </c>
      <c r="N493" s="6" t="str">
        <f t="shared" si="138"/>
        <v>&lt;30</v>
      </c>
      <c r="O493" s="4">
        <v>2</v>
      </c>
      <c r="P493" s="6" t="str">
        <f t="shared" si="139"/>
        <v>Nữ</v>
      </c>
      <c r="Q493" s="6" t="str">
        <f t="shared" si="140"/>
        <v>Bà</v>
      </c>
      <c r="R493" s="7" t="s">
        <v>63</v>
      </c>
      <c r="S493" s="6" t="s">
        <v>386</v>
      </c>
      <c r="T493" s="6" t="s">
        <v>336</v>
      </c>
      <c r="U493" s="6" t="s">
        <v>280</v>
      </c>
      <c r="V493" s="6" t="str">
        <f t="shared" si="151"/>
        <v>Bình Phúc  -  Văn Quan  -  Lạng Sơn</v>
      </c>
      <c r="W493" s="6" t="s">
        <v>145</v>
      </c>
      <c r="X493" s="6" t="s">
        <v>106</v>
      </c>
      <c r="Y493" s="4">
        <f t="shared" si="141"/>
        <v>7</v>
      </c>
      <c r="Z493" s="7" t="str">
        <f t="shared" si="142"/>
        <v>Từ 2 - 12 tháng</v>
      </c>
      <c r="AA493" s="5">
        <v>43357</v>
      </c>
      <c r="AB493" s="4">
        <v>0</v>
      </c>
      <c r="AC493" s="8">
        <f t="shared" si="143"/>
        <v>43357</v>
      </c>
      <c r="AD493" s="5" t="s">
        <v>53</v>
      </c>
      <c r="AE493" s="4">
        <v>1</v>
      </c>
      <c r="AF493" s="7" t="str">
        <f t="shared" si="144"/>
        <v>12 tháng</v>
      </c>
      <c r="AG493" s="5">
        <f t="shared" si="145"/>
        <v>43357</v>
      </c>
      <c r="AH493" s="5">
        <f t="shared" si="146"/>
        <v>43721</v>
      </c>
      <c r="AI493" s="9"/>
      <c r="AJ493" s="7" t="str">
        <f t="shared" si="152"/>
        <v/>
      </c>
      <c r="AK493" s="5" t="str">
        <f t="shared" si="153"/>
        <v/>
      </c>
      <c r="AL493" s="5" t="str">
        <f t="shared" si="154"/>
        <v/>
      </c>
      <c r="AM493" s="5" t="str">
        <f t="shared" ca="1" si="155"/>
        <v/>
      </c>
      <c r="AN493" s="7" t="str">
        <f t="shared" ca="1" si="149"/>
        <v>12 tháng</v>
      </c>
      <c r="AO493" s="5"/>
      <c r="AP493" s="7"/>
      <c r="AQ493" s="16"/>
    </row>
    <row r="494" spans="1:43" ht="14.5" x14ac:dyDescent="0.35">
      <c r="A494" s="12">
        <f>IF(E494="","",SUBTOTAL(3,$B$2:B494))</f>
        <v>493</v>
      </c>
      <c r="B494" s="5">
        <v>43585</v>
      </c>
      <c r="C494" s="4" t="s">
        <v>45</v>
      </c>
      <c r="D494" s="4">
        <v>1133</v>
      </c>
      <c r="E494" s="6" t="s">
        <v>197</v>
      </c>
      <c r="F494" s="6" t="s">
        <v>112</v>
      </c>
      <c r="G494" s="7" t="s">
        <v>61</v>
      </c>
      <c r="H494" s="6" t="s">
        <v>62</v>
      </c>
      <c r="I494" s="4">
        <v>28</v>
      </c>
      <c r="J494" s="4">
        <v>10</v>
      </c>
      <c r="K494" s="4">
        <v>1993</v>
      </c>
      <c r="L494" s="6">
        <f t="shared" si="137"/>
        <v>34270</v>
      </c>
      <c r="M494" s="4">
        <f t="shared" si="150"/>
        <v>25</v>
      </c>
      <c r="N494" s="6" t="str">
        <f t="shared" si="138"/>
        <v>&lt;30</v>
      </c>
      <c r="O494" s="4">
        <v>1</v>
      </c>
      <c r="P494" s="6" t="str">
        <f t="shared" si="139"/>
        <v>Nam</v>
      </c>
      <c r="Q494" s="6" t="str">
        <f t="shared" si="140"/>
        <v>Ông</v>
      </c>
      <c r="R494" s="7" t="s">
        <v>50</v>
      </c>
      <c r="S494" s="6" t="s">
        <v>387</v>
      </c>
      <c r="T494" s="6" t="s">
        <v>388</v>
      </c>
      <c r="U494" s="6" t="s">
        <v>389</v>
      </c>
      <c r="V494" s="6" t="str">
        <f t="shared" si="151"/>
        <v>Quỳnh Lưu  -  Nho Quan  -  Ninh Bình</v>
      </c>
      <c r="W494" s="6" t="s">
        <v>51</v>
      </c>
      <c r="X494" s="6" t="s">
        <v>65</v>
      </c>
      <c r="Y494" s="4">
        <f t="shared" si="141"/>
        <v>7</v>
      </c>
      <c r="Z494" s="7" t="str">
        <f t="shared" si="142"/>
        <v>Từ 2 - 12 tháng</v>
      </c>
      <c r="AA494" s="5">
        <v>43365</v>
      </c>
      <c r="AB494" s="4" t="s">
        <v>66</v>
      </c>
      <c r="AC494" s="8">
        <f t="shared" si="143"/>
        <v>43424</v>
      </c>
      <c r="AD494" s="5" t="s">
        <v>53</v>
      </c>
      <c r="AE494" s="4">
        <v>1</v>
      </c>
      <c r="AF494" s="7" t="str">
        <f t="shared" si="144"/>
        <v>12 tháng</v>
      </c>
      <c r="AG494" s="5">
        <f t="shared" si="145"/>
        <v>43425</v>
      </c>
      <c r="AH494" s="5">
        <f t="shared" si="146"/>
        <v>43789</v>
      </c>
      <c r="AI494" s="9"/>
      <c r="AJ494" s="7" t="str">
        <f t="shared" si="152"/>
        <v/>
      </c>
      <c r="AK494" s="5" t="str">
        <f t="shared" si="153"/>
        <v/>
      </c>
      <c r="AL494" s="5" t="str">
        <f t="shared" si="154"/>
        <v/>
      </c>
      <c r="AM494" s="5" t="str">
        <f t="shared" ca="1" si="155"/>
        <v/>
      </c>
      <c r="AN494" s="7" t="str">
        <f t="shared" ca="1" si="149"/>
        <v>12 tháng</v>
      </c>
      <c r="AO494" s="5"/>
      <c r="AP494" s="7"/>
      <c r="AQ494" s="16"/>
    </row>
    <row r="495" spans="1:43" ht="14.5" x14ac:dyDescent="0.35">
      <c r="A495" s="12">
        <f>IF(E495="","",SUBTOTAL(3,$B$2:B495))</f>
        <v>494</v>
      </c>
      <c r="B495" s="5">
        <v>43585</v>
      </c>
      <c r="C495" s="4" t="s">
        <v>45</v>
      </c>
      <c r="D495" s="4">
        <v>1134</v>
      </c>
      <c r="E495" s="6" t="s">
        <v>198</v>
      </c>
      <c r="F495" s="6" t="s">
        <v>112</v>
      </c>
      <c r="G495" s="7" t="s">
        <v>61</v>
      </c>
      <c r="H495" s="6" t="s">
        <v>62</v>
      </c>
      <c r="I495" s="4">
        <v>9</v>
      </c>
      <c r="J495" s="4">
        <v>3</v>
      </c>
      <c r="K495" s="4">
        <v>1994</v>
      </c>
      <c r="L495" s="6">
        <f t="shared" si="137"/>
        <v>34402</v>
      </c>
      <c r="M495" s="4">
        <f t="shared" si="150"/>
        <v>25</v>
      </c>
      <c r="N495" s="6" t="str">
        <f t="shared" si="138"/>
        <v>&lt;30</v>
      </c>
      <c r="O495" s="4">
        <v>2</v>
      </c>
      <c r="P495" s="6" t="str">
        <f t="shared" si="139"/>
        <v>Nữ</v>
      </c>
      <c r="Q495" s="6" t="str">
        <f t="shared" si="140"/>
        <v>Bà</v>
      </c>
      <c r="R495" s="7" t="s">
        <v>72</v>
      </c>
      <c r="S495" s="6" t="s">
        <v>390</v>
      </c>
      <c r="T495" s="6" t="s">
        <v>268</v>
      </c>
      <c r="U495" s="6" t="s">
        <v>269</v>
      </c>
      <c r="V495" s="6" t="str">
        <f t="shared" si="151"/>
        <v>Cảnh Hưng  -  Tiên Du  -  Bắc Ninh</v>
      </c>
      <c r="W495" s="6" t="s">
        <v>51</v>
      </c>
      <c r="X495" s="6" t="s">
        <v>65</v>
      </c>
      <c r="Y495" s="4">
        <f t="shared" si="141"/>
        <v>6</v>
      </c>
      <c r="Z495" s="7" t="str">
        <f t="shared" si="142"/>
        <v>Từ 2 - 12 tháng</v>
      </c>
      <c r="AA495" s="5">
        <v>43379</v>
      </c>
      <c r="AB495" s="4" t="s">
        <v>117</v>
      </c>
      <c r="AC495" s="8">
        <f t="shared" si="143"/>
        <v>43408</v>
      </c>
      <c r="AD495" s="5" t="s">
        <v>53</v>
      </c>
      <c r="AE495" s="4">
        <v>1</v>
      </c>
      <c r="AF495" s="7" t="str">
        <f t="shared" si="144"/>
        <v>12 tháng</v>
      </c>
      <c r="AG495" s="5">
        <f t="shared" si="145"/>
        <v>43409</v>
      </c>
      <c r="AH495" s="5">
        <f t="shared" si="146"/>
        <v>43773</v>
      </c>
      <c r="AI495" s="9"/>
      <c r="AJ495" s="7" t="str">
        <f t="shared" si="152"/>
        <v/>
      </c>
      <c r="AK495" s="5" t="str">
        <f t="shared" si="153"/>
        <v/>
      </c>
      <c r="AL495" s="5" t="str">
        <f t="shared" si="154"/>
        <v/>
      </c>
      <c r="AM495" s="5" t="str">
        <f t="shared" ca="1" si="155"/>
        <v/>
      </c>
      <c r="AN495" s="7" t="str">
        <f t="shared" ca="1" si="149"/>
        <v>12 tháng</v>
      </c>
      <c r="AO495" s="5"/>
      <c r="AP495" s="7"/>
      <c r="AQ495" s="16"/>
    </row>
    <row r="496" spans="1:43" ht="14.5" x14ac:dyDescent="0.35">
      <c r="A496" s="12">
        <f>IF(E496="","",SUBTOTAL(3,$B$2:B496))</f>
        <v>495</v>
      </c>
      <c r="B496" s="5">
        <v>43585</v>
      </c>
      <c r="C496" s="4" t="s">
        <v>45</v>
      </c>
      <c r="D496" s="4">
        <v>1135</v>
      </c>
      <c r="E496" s="6" t="s">
        <v>199</v>
      </c>
      <c r="F496" s="6" t="s">
        <v>112</v>
      </c>
      <c r="G496" s="7" t="s">
        <v>98</v>
      </c>
      <c r="H496" s="6" t="s">
        <v>99</v>
      </c>
      <c r="I496" s="4">
        <v>26</v>
      </c>
      <c r="J496" s="4">
        <v>11</v>
      </c>
      <c r="K496" s="4">
        <v>1991</v>
      </c>
      <c r="L496" s="6">
        <f t="shared" si="137"/>
        <v>33568</v>
      </c>
      <c r="M496" s="4">
        <f t="shared" si="150"/>
        <v>27</v>
      </c>
      <c r="N496" s="6" t="str">
        <f t="shared" si="138"/>
        <v>&lt;30</v>
      </c>
      <c r="O496" s="4">
        <v>2</v>
      </c>
      <c r="P496" s="6" t="str">
        <f t="shared" si="139"/>
        <v>Nữ</v>
      </c>
      <c r="Q496" s="6" t="str">
        <f t="shared" si="140"/>
        <v>Bà</v>
      </c>
      <c r="R496" s="7" t="s">
        <v>50</v>
      </c>
      <c r="S496" s="6" t="s">
        <v>391</v>
      </c>
      <c r="T496" s="6" t="s">
        <v>254</v>
      </c>
      <c r="U496" s="6" t="s">
        <v>255</v>
      </c>
      <c r="V496" s="6" t="str">
        <f t="shared" si="151"/>
        <v>Mai Trung  -  Hiệp Hòa  -  Bắc Giang</v>
      </c>
      <c r="W496" s="6" t="s">
        <v>145</v>
      </c>
      <c r="X496" s="6" t="s">
        <v>100</v>
      </c>
      <c r="Y496" s="4">
        <f t="shared" si="141"/>
        <v>6</v>
      </c>
      <c r="Z496" s="7" t="str">
        <f t="shared" si="142"/>
        <v>Từ 2 - 12 tháng</v>
      </c>
      <c r="AA496" s="5">
        <v>43384</v>
      </c>
      <c r="AB496" s="4" t="s">
        <v>66</v>
      </c>
      <c r="AC496" s="8">
        <f t="shared" si="143"/>
        <v>43443</v>
      </c>
      <c r="AD496" s="5" t="s">
        <v>53</v>
      </c>
      <c r="AE496" s="4">
        <v>1</v>
      </c>
      <c r="AF496" s="7" t="str">
        <f t="shared" si="144"/>
        <v>12 tháng</v>
      </c>
      <c r="AG496" s="5">
        <f t="shared" si="145"/>
        <v>43444</v>
      </c>
      <c r="AH496" s="5">
        <f t="shared" si="146"/>
        <v>43808</v>
      </c>
      <c r="AI496" s="9"/>
      <c r="AJ496" s="7" t="str">
        <f t="shared" si="152"/>
        <v/>
      </c>
      <c r="AK496" s="5" t="str">
        <f t="shared" si="153"/>
        <v/>
      </c>
      <c r="AL496" s="5" t="str">
        <f t="shared" si="154"/>
        <v/>
      </c>
      <c r="AM496" s="5" t="str">
        <f t="shared" ca="1" si="155"/>
        <v/>
      </c>
      <c r="AN496" s="7" t="str">
        <f t="shared" ca="1" si="149"/>
        <v>12 tháng</v>
      </c>
      <c r="AO496" s="5"/>
      <c r="AP496" s="7"/>
      <c r="AQ496" s="16"/>
    </row>
    <row r="497" spans="1:43" ht="14.5" x14ac:dyDescent="0.35">
      <c r="A497" s="12">
        <f>IF(E497="","",SUBTOTAL(3,$B$2:B497))</f>
        <v>496</v>
      </c>
      <c r="B497" s="5">
        <v>43585</v>
      </c>
      <c r="C497" s="4" t="s">
        <v>45</v>
      </c>
      <c r="D497" s="4">
        <v>1136</v>
      </c>
      <c r="E497" s="6" t="s">
        <v>208</v>
      </c>
      <c r="F497" s="6" t="s">
        <v>82</v>
      </c>
      <c r="G497" s="7" t="s">
        <v>104</v>
      </c>
      <c r="H497" s="6" t="s">
        <v>105</v>
      </c>
      <c r="I497" s="4">
        <v>20</v>
      </c>
      <c r="J497" s="4">
        <v>2</v>
      </c>
      <c r="K497" s="4">
        <v>1986</v>
      </c>
      <c r="L497" s="6">
        <f t="shared" si="137"/>
        <v>31463</v>
      </c>
      <c r="M497" s="4">
        <f t="shared" si="150"/>
        <v>33</v>
      </c>
      <c r="N497" s="6" t="str">
        <f t="shared" si="138"/>
        <v>30 - 45</v>
      </c>
      <c r="O497" s="4">
        <v>2</v>
      </c>
      <c r="P497" s="6" t="str">
        <f t="shared" si="139"/>
        <v>Nữ</v>
      </c>
      <c r="Q497" s="6" t="str">
        <f t="shared" si="140"/>
        <v>Bà</v>
      </c>
      <c r="R497" s="7" t="s">
        <v>50</v>
      </c>
      <c r="S497" s="6" t="s">
        <v>392</v>
      </c>
      <c r="T497" s="6" t="s">
        <v>393</v>
      </c>
      <c r="U497" s="6" t="s">
        <v>394</v>
      </c>
      <c r="V497" s="6" t="str">
        <f t="shared" si="151"/>
        <v>Yên Thắng  -  Lục Yên  -  Yên Bái</v>
      </c>
      <c r="W497" s="6" t="s">
        <v>51</v>
      </c>
      <c r="X497" s="6" t="s">
        <v>65</v>
      </c>
      <c r="Y497" s="4">
        <f t="shared" si="141"/>
        <v>6</v>
      </c>
      <c r="Z497" s="7" t="str">
        <f t="shared" si="142"/>
        <v>Từ 2 - 12 tháng</v>
      </c>
      <c r="AA497" s="5">
        <v>43392</v>
      </c>
      <c r="AB497" s="4" t="s">
        <v>117</v>
      </c>
      <c r="AC497" s="8">
        <f t="shared" si="143"/>
        <v>43421</v>
      </c>
      <c r="AD497" s="5" t="s">
        <v>53</v>
      </c>
      <c r="AE497" s="4">
        <v>1</v>
      </c>
      <c r="AF497" s="7" t="str">
        <f t="shared" si="144"/>
        <v>12 tháng</v>
      </c>
      <c r="AG497" s="5">
        <f t="shared" si="145"/>
        <v>43422</v>
      </c>
      <c r="AH497" s="5">
        <f t="shared" si="146"/>
        <v>43786</v>
      </c>
      <c r="AI497" s="9"/>
      <c r="AJ497" s="7" t="str">
        <f t="shared" si="152"/>
        <v/>
      </c>
      <c r="AK497" s="5" t="str">
        <f t="shared" si="153"/>
        <v/>
      </c>
      <c r="AL497" s="5" t="str">
        <f t="shared" si="154"/>
        <v/>
      </c>
      <c r="AM497" s="5" t="str">
        <f t="shared" ca="1" si="155"/>
        <v/>
      </c>
      <c r="AN497" s="7" t="str">
        <f t="shared" ca="1" si="149"/>
        <v>12 tháng</v>
      </c>
      <c r="AO497" s="5"/>
      <c r="AP497" s="7"/>
      <c r="AQ497" s="16"/>
    </row>
    <row r="498" spans="1:43" ht="14.5" x14ac:dyDescent="0.35">
      <c r="A498" s="12">
        <f>IF(E498="","",SUBTOTAL(3,$B$2:B498))</f>
        <v>497</v>
      </c>
      <c r="B498" s="5">
        <v>43585</v>
      </c>
      <c r="C498" s="4" t="s">
        <v>45</v>
      </c>
      <c r="D498" s="4">
        <v>1137</v>
      </c>
      <c r="E498" s="6" t="s">
        <v>209</v>
      </c>
      <c r="F498" s="6" t="s">
        <v>82</v>
      </c>
      <c r="G498" s="7" t="s">
        <v>104</v>
      </c>
      <c r="H498" s="6" t="s">
        <v>105</v>
      </c>
      <c r="I498" s="4">
        <v>9</v>
      </c>
      <c r="J498" s="4">
        <v>11</v>
      </c>
      <c r="K498" s="4">
        <v>1988</v>
      </c>
      <c r="L498" s="6">
        <f t="shared" si="137"/>
        <v>32456</v>
      </c>
      <c r="M498" s="4">
        <f t="shared" si="150"/>
        <v>30</v>
      </c>
      <c r="N498" s="6" t="str">
        <f t="shared" si="138"/>
        <v>30 - 45</v>
      </c>
      <c r="O498" s="4">
        <v>2</v>
      </c>
      <c r="P498" s="6" t="str">
        <f t="shared" si="139"/>
        <v>Nữ</v>
      </c>
      <c r="Q498" s="6" t="str">
        <f t="shared" si="140"/>
        <v>Bà</v>
      </c>
      <c r="R498" s="7" t="s">
        <v>72</v>
      </c>
      <c r="S498" s="6" t="s">
        <v>395</v>
      </c>
      <c r="T498" s="6" t="s">
        <v>352</v>
      </c>
      <c r="U498" s="6" t="s">
        <v>280</v>
      </c>
      <c r="V498" s="6" t="str">
        <f t="shared" si="151"/>
        <v>Gia Lộc  -  Chi Lăng  -  Lạng Sơn</v>
      </c>
      <c r="W498" s="6" t="s">
        <v>51</v>
      </c>
      <c r="X498" s="6" t="s">
        <v>65</v>
      </c>
      <c r="Y498" s="4">
        <f t="shared" si="141"/>
        <v>6</v>
      </c>
      <c r="Z498" s="7" t="str">
        <f t="shared" si="142"/>
        <v>Từ 2 - 12 tháng</v>
      </c>
      <c r="AA498" s="5">
        <v>43398</v>
      </c>
      <c r="AB498" s="4" t="s">
        <v>66</v>
      </c>
      <c r="AC498" s="8">
        <f t="shared" si="143"/>
        <v>43457</v>
      </c>
      <c r="AD498" s="5" t="s">
        <v>53</v>
      </c>
      <c r="AE498" s="4">
        <v>1</v>
      </c>
      <c r="AF498" s="7" t="str">
        <f t="shared" si="144"/>
        <v>12 tháng</v>
      </c>
      <c r="AG498" s="5">
        <f t="shared" si="145"/>
        <v>43458</v>
      </c>
      <c r="AH498" s="5">
        <f t="shared" si="146"/>
        <v>43822</v>
      </c>
      <c r="AI498" s="9"/>
      <c r="AJ498" s="7" t="str">
        <f t="shared" si="152"/>
        <v/>
      </c>
      <c r="AK498" s="5" t="str">
        <f t="shared" si="153"/>
        <v/>
      </c>
      <c r="AL498" s="5" t="str">
        <f t="shared" si="154"/>
        <v/>
      </c>
      <c r="AM498" s="5" t="str">
        <f t="shared" ca="1" si="155"/>
        <v/>
      </c>
      <c r="AN498" s="7" t="str">
        <f t="shared" ca="1" si="149"/>
        <v>12 tháng</v>
      </c>
      <c r="AO498" s="5"/>
      <c r="AP498" s="7"/>
      <c r="AQ498" s="16"/>
    </row>
    <row r="499" spans="1:43" ht="14.5" x14ac:dyDescent="0.35">
      <c r="A499" s="12">
        <f>IF(E499="","",SUBTOTAL(3,$B$2:B499))</f>
        <v>498</v>
      </c>
      <c r="B499" s="5">
        <v>43585</v>
      </c>
      <c r="C499" s="4" t="s">
        <v>45</v>
      </c>
      <c r="D499" s="4">
        <v>1138</v>
      </c>
      <c r="E499" s="6" t="s">
        <v>210</v>
      </c>
      <c r="F499" s="6" t="s">
        <v>82</v>
      </c>
      <c r="G499" s="7" t="s">
        <v>104</v>
      </c>
      <c r="H499" s="6" t="s">
        <v>105</v>
      </c>
      <c r="I499" s="4">
        <v>20</v>
      </c>
      <c r="J499" s="4">
        <v>7</v>
      </c>
      <c r="K499" s="4">
        <v>1989</v>
      </c>
      <c r="L499" s="6">
        <f t="shared" si="137"/>
        <v>32709</v>
      </c>
      <c r="M499" s="4">
        <f t="shared" si="150"/>
        <v>29</v>
      </c>
      <c r="N499" s="6" t="str">
        <f t="shared" si="138"/>
        <v>&lt;30</v>
      </c>
      <c r="O499" s="4">
        <v>2</v>
      </c>
      <c r="P499" s="6" t="str">
        <f t="shared" si="139"/>
        <v>Nữ</v>
      </c>
      <c r="Q499" s="6" t="str">
        <f t="shared" si="140"/>
        <v>Bà</v>
      </c>
      <c r="R499" s="7" t="s">
        <v>50</v>
      </c>
      <c r="S499" s="6" t="s">
        <v>287</v>
      </c>
      <c r="T499" s="6" t="s">
        <v>268</v>
      </c>
      <c r="U499" s="6" t="s">
        <v>269</v>
      </c>
      <c r="V499" s="6" t="str">
        <f t="shared" si="151"/>
        <v>Phú Lâm  -  Tiên Du  -  Bắc Ninh</v>
      </c>
      <c r="W499" s="6" t="s">
        <v>51</v>
      </c>
      <c r="X499" s="6" t="s">
        <v>106</v>
      </c>
      <c r="Y499" s="4">
        <f t="shared" si="141"/>
        <v>5</v>
      </c>
      <c r="Z499" s="7" t="str">
        <f t="shared" si="142"/>
        <v>Từ 2 - 12 tháng</v>
      </c>
      <c r="AA499" s="5">
        <v>43408</v>
      </c>
      <c r="AB499" s="4" t="s">
        <v>117</v>
      </c>
      <c r="AC499" s="8">
        <f t="shared" si="143"/>
        <v>43437</v>
      </c>
      <c r="AD499" s="5" t="s">
        <v>53</v>
      </c>
      <c r="AE499" s="4">
        <v>1</v>
      </c>
      <c r="AF499" s="7" t="str">
        <f t="shared" si="144"/>
        <v>12 tháng</v>
      </c>
      <c r="AG499" s="5">
        <f t="shared" si="145"/>
        <v>43438</v>
      </c>
      <c r="AH499" s="5">
        <f t="shared" si="146"/>
        <v>43802</v>
      </c>
      <c r="AI499" s="9"/>
      <c r="AJ499" s="7" t="str">
        <f t="shared" si="152"/>
        <v/>
      </c>
      <c r="AK499" s="5" t="str">
        <f t="shared" si="153"/>
        <v/>
      </c>
      <c r="AL499" s="5" t="str">
        <f t="shared" si="154"/>
        <v/>
      </c>
      <c r="AM499" s="5" t="str">
        <f t="shared" ca="1" si="155"/>
        <v/>
      </c>
      <c r="AN499" s="7" t="str">
        <f t="shared" ca="1" si="149"/>
        <v>12 tháng</v>
      </c>
      <c r="AO499" s="5"/>
      <c r="AP499" s="7"/>
      <c r="AQ499" s="16"/>
    </row>
    <row r="500" spans="1:43" ht="14.5" x14ac:dyDescent="0.35">
      <c r="A500" s="12">
        <f>IF(E500="","",SUBTOTAL(3,$B$2:B500))</f>
        <v>499</v>
      </c>
      <c r="B500" s="5">
        <v>43585</v>
      </c>
      <c r="C500" s="4" t="s">
        <v>45</v>
      </c>
      <c r="D500" s="4">
        <v>1139</v>
      </c>
      <c r="E500" s="6" t="s">
        <v>211</v>
      </c>
      <c r="F500" s="6" t="s">
        <v>82</v>
      </c>
      <c r="G500" s="7" t="s">
        <v>104</v>
      </c>
      <c r="H500" s="6" t="s">
        <v>105</v>
      </c>
      <c r="I500" s="4">
        <v>20</v>
      </c>
      <c r="J500" s="4">
        <v>2</v>
      </c>
      <c r="K500" s="4">
        <v>1992</v>
      </c>
      <c r="L500" s="6">
        <f t="shared" si="137"/>
        <v>33654</v>
      </c>
      <c r="M500" s="4">
        <f t="shared" si="150"/>
        <v>27</v>
      </c>
      <c r="N500" s="6" t="str">
        <f t="shared" si="138"/>
        <v>&lt;30</v>
      </c>
      <c r="O500" s="4">
        <v>2</v>
      </c>
      <c r="P500" s="6" t="str">
        <f t="shared" si="139"/>
        <v>Nữ</v>
      </c>
      <c r="Q500" s="6" t="str">
        <f t="shared" si="140"/>
        <v>Bà</v>
      </c>
      <c r="R500" s="7" t="s">
        <v>72</v>
      </c>
      <c r="S500" s="6" t="s">
        <v>396</v>
      </c>
      <c r="T500" s="6" t="s">
        <v>397</v>
      </c>
      <c r="U500" s="6" t="s">
        <v>255</v>
      </c>
      <c r="V500" s="6" t="str">
        <f t="shared" si="151"/>
        <v>Bố Hạ  -  Yên Thế  -  Bắc Giang</v>
      </c>
      <c r="W500" s="6" t="s">
        <v>145</v>
      </c>
      <c r="X500" s="6" t="s">
        <v>65</v>
      </c>
      <c r="Y500" s="4">
        <f t="shared" si="141"/>
        <v>5</v>
      </c>
      <c r="Z500" s="7" t="str">
        <f t="shared" si="142"/>
        <v>Từ 2 - 12 tháng</v>
      </c>
      <c r="AA500" s="5">
        <v>43413</v>
      </c>
      <c r="AB500" s="4" t="s">
        <v>66</v>
      </c>
      <c r="AC500" s="8">
        <f t="shared" si="143"/>
        <v>43472</v>
      </c>
      <c r="AD500" s="5" t="s">
        <v>53</v>
      </c>
      <c r="AE500" s="4">
        <v>1</v>
      </c>
      <c r="AF500" s="7" t="str">
        <f t="shared" si="144"/>
        <v>12 tháng</v>
      </c>
      <c r="AG500" s="5">
        <f t="shared" si="145"/>
        <v>43473</v>
      </c>
      <c r="AH500" s="5">
        <f t="shared" si="146"/>
        <v>43837</v>
      </c>
      <c r="AI500" s="9"/>
      <c r="AJ500" s="7" t="str">
        <f t="shared" si="152"/>
        <v/>
      </c>
      <c r="AK500" s="5" t="str">
        <f t="shared" si="153"/>
        <v/>
      </c>
      <c r="AL500" s="5" t="str">
        <f t="shared" si="154"/>
        <v/>
      </c>
      <c r="AM500" s="5" t="str">
        <f t="shared" ca="1" si="155"/>
        <v/>
      </c>
      <c r="AN500" s="7" t="str">
        <f t="shared" ca="1" si="149"/>
        <v>12 tháng</v>
      </c>
      <c r="AO500" s="5"/>
      <c r="AP500" s="7"/>
      <c r="AQ500" s="16"/>
    </row>
    <row r="501" spans="1:43" ht="14.5" x14ac:dyDescent="0.35">
      <c r="A501" s="12">
        <f>IF(E501="","",SUBTOTAL(3,$B$2:B501))</f>
        <v>500</v>
      </c>
      <c r="B501" s="5">
        <v>43585</v>
      </c>
      <c r="C501" s="4" t="s">
        <v>45</v>
      </c>
      <c r="D501" s="4">
        <v>1140</v>
      </c>
      <c r="E501" s="6" t="s">
        <v>212</v>
      </c>
      <c r="F501" s="6" t="s">
        <v>82</v>
      </c>
      <c r="G501" s="7" t="s">
        <v>61</v>
      </c>
      <c r="H501" s="6" t="s">
        <v>62</v>
      </c>
      <c r="I501" s="4">
        <v>28</v>
      </c>
      <c r="J501" s="4">
        <v>9</v>
      </c>
      <c r="K501" s="4">
        <v>1989</v>
      </c>
      <c r="L501" s="6">
        <f t="shared" si="137"/>
        <v>32779</v>
      </c>
      <c r="M501" s="4">
        <f t="shared" si="150"/>
        <v>29</v>
      </c>
      <c r="N501" s="6" t="str">
        <f t="shared" si="138"/>
        <v>&lt;30</v>
      </c>
      <c r="O501" s="4">
        <v>1</v>
      </c>
      <c r="P501" s="6" t="str">
        <f t="shared" si="139"/>
        <v>Nam</v>
      </c>
      <c r="Q501" s="6" t="str">
        <f t="shared" si="140"/>
        <v>Ông</v>
      </c>
      <c r="R501" s="7" t="s">
        <v>50</v>
      </c>
      <c r="S501" s="6" t="s">
        <v>264</v>
      </c>
      <c r="T501" s="6" t="s">
        <v>265</v>
      </c>
      <c r="U501" s="6" t="s">
        <v>266</v>
      </c>
      <c r="V501" s="6" t="str">
        <f t="shared" si="151"/>
        <v>Xuân Thu  -  Sóc Sơn  -  Hà Nội</v>
      </c>
      <c r="W501" s="6" t="s">
        <v>78</v>
      </c>
      <c r="X501" s="6" t="s">
        <v>65</v>
      </c>
      <c r="Y501" s="4">
        <f t="shared" si="141"/>
        <v>5</v>
      </c>
      <c r="Z501" s="7" t="str">
        <f t="shared" si="142"/>
        <v>Từ 2 - 12 tháng</v>
      </c>
      <c r="AA501" s="5">
        <v>43419</v>
      </c>
      <c r="AB501" s="4" t="s">
        <v>213</v>
      </c>
      <c r="AC501" s="8">
        <f t="shared" si="143"/>
        <v>43419</v>
      </c>
      <c r="AD501" s="5" t="s">
        <v>53</v>
      </c>
      <c r="AE501" s="4">
        <v>1</v>
      </c>
      <c r="AF501" s="7" t="str">
        <f t="shared" si="144"/>
        <v>12 tháng</v>
      </c>
      <c r="AG501" s="5">
        <f t="shared" si="145"/>
        <v>43420</v>
      </c>
      <c r="AH501" s="5">
        <f t="shared" si="146"/>
        <v>43784</v>
      </c>
      <c r="AI501" s="9"/>
      <c r="AJ501" s="7" t="str">
        <f t="shared" si="152"/>
        <v/>
      </c>
      <c r="AK501" s="5" t="str">
        <f t="shared" si="153"/>
        <v/>
      </c>
      <c r="AL501" s="5" t="str">
        <f t="shared" si="154"/>
        <v/>
      </c>
      <c r="AM501" s="5" t="str">
        <f t="shared" ca="1" si="155"/>
        <v/>
      </c>
      <c r="AN501" s="7" t="str">
        <f t="shared" ca="1" si="149"/>
        <v>12 tháng</v>
      </c>
      <c r="AO501" s="5"/>
      <c r="AP501" s="7"/>
      <c r="AQ501" s="16"/>
    </row>
    <row r="502" spans="1:43" ht="14.5" x14ac:dyDescent="0.35">
      <c r="A502" s="12">
        <f>IF(E502="","",SUBTOTAL(3,$B$2:B502))</f>
        <v>501</v>
      </c>
      <c r="B502" s="5">
        <v>43585</v>
      </c>
      <c r="C502" s="4" t="s">
        <v>45</v>
      </c>
      <c r="D502" s="4">
        <v>1141</v>
      </c>
      <c r="E502" s="6" t="s">
        <v>214</v>
      </c>
      <c r="F502" s="6" t="s">
        <v>82</v>
      </c>
      <c r="G502" s="7" t="s">
        <v>61</v>
      </c>
      <c r="H502" s="6" t="s">
        <v>62</v>
      </c>
      <c r="I502" s="4">
        <v>2</v>
      </c>
      <c r="J502" s="4">
        <v>2</v>
      </c>
      <c r="K502" s="4">
        <v>1994</v>
      </c>
      <c r="L502" s="6">
        <f t="shared" si="137"/>
        <v>34367</v>
      </c>
      <c r="M502" s="4">
        <f t="shared" si="150"/>
        <v>25</v>
      </c>
      <c r="N502" s="6" t="str">
        <f t="shared" si="138"/>
        <v>&lt;30</v>
      </c>
      <c r="O502" s="4">
        <v>2</v>
      </c>
      <c r="P502" s="6" t="str">
        <f t="shared" si="139"/>
        <v>Nữ</v>
      </c>
      <c r="Q502" s="6" t="str">
        <f t="shared" si="140"/>
        <v>Bà</v>
      </c>
      <c r="R502" s="7" t="s">
        <v>72</v>
      </c>
      <c r="S502" s="6" t="s">
        <v>270</v>
      </c>
      <c r="T502" s="6" t="s">
        <v>268</v>
      </c>
      <c r="U502" s="6" t="s">
        <v>269</v>
      </c>
      <c r="V502" s="6" t="str">
        <f t="shared" si="151"/>
        <v>Đại Đồng  -  Tiên Du  -  Bắc Ninh</v>
      </c>
      <c r="W502" s="6" t="s">
        <v>151</v>
      </c>
      <c r="X502" s="6" t="s">
        <v>65</v>
      </c>
      <c r="Y502" s="4">
        <f t="shared" si="141"/>
        <v>5</v>
      </c>
      <c r="Z502" s="7" t="str">
        <f t="shared" si="142"/>
        <v>Từ 2 - 12 tháng</v>
      </c>
      <c r="AA502" s="5">
        <v>43429</v>
      </c>
      <c r="AB502" s="4" t="s">
        <v>66</v>
      </c>
      <c r="AC502" s="8">
        <f t="shared" si="143"/>
        <v>43488</v>
      </c>
      <c r="AD502" s="5" t="s">
        <v>53</v>
      </c>
      <c r="AE502" s="4">
        <v>1</v>
      </c>
      <c r="AF502" s="7" t="str">
        <f t="shared" si="144"/>
        <v>12 tháng</v>
      </c>
      <c r="AG502" s="5">
        <f t="shared" si="145"/>
        <v>43489</v>
      </c>
      <c r="AH502" s="5">
        <f t="shared" si="146"/>
        <v>43853</v>
      </c>
      <c r="AI502" s="9"/>
      <c r="AJ502" s="7" t="str">
        <f t="shared" si="152"/>
        <v/>
      </c>
      <c r="AK502" s="5" t="str">
        <f t="shared" si="153"/>
        <v/>
      </c>
      <c r="AL502" s="5" t="str">
        <f t="shared" si="154"/>
        <v/>
      </c>
      <c r="AM502" s="5" t="str">
        <f t="shared" ca="1" si="155"/>
        <v/>
      </c>
      <c r="AN502" s="7" t="str">
        <f t="shared" ca="1" si="149"/>
        <v>12 tháng</v>
      </c>
      <c r="AO502" s="5"/>
      <c r="AP502" s="7"/>
      <c r="AQ502" s="16"/>
    </row>
    <row r="503" spans="1:43" ht="14.5" x14ac:dyDescent="0.35">
      <c r="A503" s="12">
        <f>IF(E503="","",SUBTOTAL(3,$B$2:B503))</f>
        <v>502</v>
      </c>
      <c r="B503" s="5">
        <v>43585</v>
      </c>
      <c r="C503" s="4" t="s">
        <v>45</v>
      </c>
      <c r="D503" s="4">
        <v>1142</v>
      </c>
      <c r="E503" s="6" t="s">
        <v>215</v>
      </c>
      <c r="F503" s="6" t="s">
        <v>82</v>
      </c>
      <c r="G503" s="7" t="s">
        <v>61</v>
      </c>
      <c r="H503" s="6" t="s">
        <v>62</v>
      </c>
      <c r="I503" s="4">
        <v>25</v>
      </c>
      <c r="J503" s="4">
        <v>12</v>
      </c>
      <c r="K503" s="4">
        <v>1989</v>
      </c>
      <c r="L503" s="6">
        <f t="shared" si="137"/>
        <v>32867</v>
      </c>
      <c r="M503" s="4">
        <f t="shared" si="150"/>
        <v>29</v>
      </c>
      <c r="N503" s="6" t="str">
        <f t="shared" si="138"/>
        <v>&lt;30</v>
      </c>
      <c r="O503" s="4">
        <v>1</v>
      </c>
      <c r="P503" s="6" t="str">
        <f t="shared" si="139"/>
        <v>Nam</v>
      </c>
      <c r="Q503" s="6" t="str">
        <f t="shared" si="140"/>
        <v>Ông</v>
      </c>
      <c r="R503" s="7" t="s">
        <v>50</v>
      </c>
      <c r="S503" s="6" t="s">
        <v>398</v>
      </c>
      <c r="T503" s="6" t="s">
        <v>272</v>
      </c>
      <c r="U503" s="6" t="s">
        <v>269</v>
      </c>
      <c r="V503" s="6" t="str">
        <f t="shared" si="151"/>
        <v>Tam Sơn  -  Từ Sơn  -  Bắc Ninh</v>
      </c>
      <c r="W503" s="6" t="s">
        <v>51</v>
      </c>
      <c r="X503" s="6" t="s">
        <v>106</v>
      </c>
      <c r="Y503" s="4">
        <f t="shared" si="141"/>
        <v>4</v>
      </c>
      <c r="Z503" s="7" t="str">
        <f t="shared" si="142"/>
        <v>Từ 2 - 12 tháng</v>
      </c>
      <c r="AA503" s="5">
        <v>43439</v>
      </c>
      <c r="AB503" s="4" t="s">
        <v>117</v>
      </c>
      <c r="AC503" s="8">
        <f t="shared" si="143"/>
        <v>43468</v>
      </c>
      <c r="AD503" s="5" t="s">
        <v>53</v>
      </c>
      <c r="AE503" s="4">
        <v>1</v>
      </c>
      <c r="AF503" s="7" t="str">
        <f t="shared" si="144"/>
        <v>12 tháng</v>
      </c>
      <c r="AG503" s="5">
        <f t="shared" si="145"/>
        <v>43469</v>
      </c>
      <c r="AH503" s="5">
        <f t="shared" si="146"/>
        <v>43833</v>
      </c>
      <c r="AI503" s="9"/>
      <c r="AJ503" s="7" t="str">
        <f t="shared" si="152"/>
        <v/>
      </c>
      <c r="AK503" s="5" t="str">
        <f t="shared" si="153"/>
        <v/>
      </c>
      <c r="AL503" s="5" t="str">
        <f t="shared" si="154"/>
        <v/>
      </c>
      <c r="AM503" s="5" t="str">
        <f t="shared" ca="1" si="155"/>
        <v/>
      </c>
      <c r="AN503" s="7" t="str">
        <f t="shared" ca="1" si="149"/>
        <v>12 tháng</v>
      </c>
      <c r="AO503" s="5"/>
      <c r="AP503" s="7"/>
      <c r="AQ503" s="16"/>
    </row>
    <row r="504" spans="1:43" ht="14.5" x14ac:dyDescent="0.35">
      <c r="A504" s="12">
        <f>IF(E504="","",SUBTOTAL(3,$B$2:B504))</f>
        <v>503</v>
      </c>
      <c r="B504" s="5">
        <v>43585</v>
      </c>
      <c r="C504" s="4" t="s">
        <v>45</v>
      </c>
      <c r="D504" s="4">
        <v>1143</v>
      </c>
      <c r="E504" s="6" t="s">
        <v>216</v>
      </c>
      <c r="F504" s="6" t="s">
        <v>102</v>
      </c>
      <c r="G504" s="7" t="s">
        <v>104</v>
      </c>
      <c r="H504" s="6" t="s">
        <v>134</v>
      </c>
      <c r="I504" s="4">
        <v>20</v>
      </c>
      <c r="J504" s="4">
        <v>3</v>
      </c>
      <c r="K504" s="4">
        <v>1993</v>
      </c>
      <c r="L504" s="6">
        <f t="shared" si="137"/>
        <v>34048</v>
      </c>
      <c r="M504" s="4">
        <f t="shared" si="150"/>
        <v>26</v>
      </c>
      <c r="N504" s="6" t="str">
        <f t="shared" si="138"/>
        <v>&lt;30</v>
      </c>
      <c r="O504" s="4">
        <v>2</v>
      </c>
      <c r="P504" s="6" t="str">
        <f t="shared" si="139"/>
        <v>Nữ</v>
      </c>
      <c r="Q504" s="6" t="str">
        <f t="shared" si="140"/>
        <v>Bà</v>
      </c>
      <c r="R504" s="7" t="s">
        <v>63</v>
      </c>
      <c r="S504" s="6" t="s">
        <v>311</v>
      </c>
      <c r="T504" s="6" t="s">
        <v>274</v>
      </c>
      <c r="U504" s="6" t="s">
        <v>266</v>
      </c>
      <c r="V504" s="6" t="str">
        <f t="shared" si="151"/>
        <v>Cổ Loa  -  Đông Anh  -  Hà Nội</v>
      </c>
      <c r="W504" s="6" t="s">
        <v>51</v>
      </c>
      <c r="X504" s="6" t="s">
        <v>65</v>
      </c>
      <c r="Y504" s="4">
        <f t="shared" si="141"/>
        <v>4</v>
      </c>
      <c r="Z504" s="7" t="str">
        <f t="shared" si="142"/>
        <v>Từ 2 - 12 tháng</v>
      </c>
      <c r="AA504" s="5">
        <v>43446</v>
      </c>
      <c r="AB504" s="4" t="s">
        <v>66</v>
      </c>
      <c r="AC504" s="8">
        <f t="shared" si="143"/>
        <v>43505</v>
      </c>
      <c r="AD504" s="5" t="s">
        <v>53</v>
      </c>
      <c r="AE504" s="4">
        <v>1</v>
      </c>
      <c r="AF504" s="7" t="str">
        <f t="shared" si="144"/>
        <v>12 tháng</v>
      </c>
      <c r="AG504" s="5">
        <f t="shared" si="145"/>
        <v>43506</v>
      </c>
      <c r="AH504" s="5">
        <f t="shared" si="146"/>
        <v>43870</v>
      </c>
      <c r="AI504" s="9"/>
      <c r="AJ504" s="7" t="str">
        <f t="shared" si="152"/>
        <v/>
      </c>
      <c r="AK504" s="5" t="str">
        <f t="shared" si="153"/>
        <v/>
      </c>
      <c r="AL504" s="5" t="str">
        <f t="shared" si="154"/>
        <v/>
      </c>
      <c r="AM504" s="5" t="str">
        <f t="shared" ca="1" si="155"/>
        <v/>
      </c>
      <c r="AN504" s="7" t="str">
        <f t="shared" ca="1" si="149"/>
        <v>12 tháng</v>
      </c>
      <c r="AO504" s="5"/>
      <c r="AP504" s="7"/>
      <c r="AQ504" s="16"/>
    </row>
    <row r="505" spans="1:43" ht="14.5" x14ac:dyDescent="0.35">
      <c r="A505" s="12">
        <f>IF(E505="","",SUBTOTAL(3,$B$2:B505))</f>
        <v>504</v>
      </c>
      <c r="B505" s="5">
        <v>43585</v>
      </c>
      <c r="C505" s="4" t="s">
        <v>45</v>
      </c>
      <c r="D505" s="4">
        <v>1144</v>
      </c>
      <c r="E505" s="6" t="s">
        <v>217</v>
      </c>
      <c r="F505" s="6" t="s">
        <v>102</v>
      </c>
      <c r="G505" s="7" t="s">
        <v>104</v>
      </c>
      <c r="H505" s="6" t="s">
        <v>147</v>
      </c>
      <c r="I505" s="4">
        <v>22</v>
      </c>
      <c r="J505" s="4">
        <v>8</v>
      </c>
      <c r="K505" s="4">
        <v>1994</v>
      </c>
      <c r="L505" s="6">
        <f t="shared" si="137"/>
        <v>34568</v>
      </c>
      <c r="M505" s="4">
        <f t="shared" si="150"/>
        <v>24</v>
      </c>
      <c r="N505" s="6" t="str">
        <f t="shared" si="138"/>
        <v>&lt;30</v>
      </c>
      <c r="O505" s="4">
        <v>2</v>
      </c>
      <c r="P505" s="6" t="str">
        <f t="shared" si="139"/>
        <v>Nữ</v>
      </c>
      <c r="Q505" s="6" t="str">
        <f t="shared" si="140"/>
        <v>Bà</v>
      </c>
      <c r="R505" s="7" t="s">
        <v>50</v>
      </c>
      <c r="S505" s="6" t="s">
        <v>399</v>
      </c>
      <c r="T505" s="6" t="s">
        <v>400</v>
      </c>
      <c r="U505" s="6" t="s">
        <v>401</v>
      </c>
      <c r="V505" s="6" t="str">
        <f t="shared" si="151"/>
        <v>Yên Lợi  -  Ý Yên  -  Nam Định</v>
      </c>
      <c r="W505" s="6" t="s">
        <v>151</v>
      </c>
      <c r="X505" s="6" t="s">
        <v>65</v>
      </c>
      <c r="Y505" s="4">
        <f t="shared" si="141"/>
        <v>4</v>
      </c>
      <c r="Z505" s="7" t="str">
        <f t="shared" si="142"/>
        <v>Từ 2 - 12 tháng</v>
      </c>
      <c r="AA505" s="5">
        <v>43451</v>
      </c>
      <c r="AB505" s="4" t="s">
        <v>66</v>
      </c>
      <c r="AC505" s="8">
        <f t="shared" si="143"/>
        <v>43510</v>
      </c>
      <c r="AD505" s="5" t="s">
        <v>53</v>
      </c>
      <c r="AE505" s="4">
        <v>1</v>
      </c>
      <c r="AF505" s="7" t="str">
        <f t="shared" si="144"/>
        <v>12 tháng</v>
      </c>
      <c r="AG505" s="5">
        <f t="shared" si="145"/>
        <v>43511</v>
      </c>
      <c r="AH505" s="5">
        <f t="shared" si="146"/>
        <v>43875</v>
      </c>
      <c r="AI505" s="9"/>
      <c r="AJ505" s="7" t="str">
        <f t="shared" si="152"/>
        <v/>
      </c>
      <c r="AK505" s="5" t="str">
        <f t="shared" si="153"/>
        <v/>
      </c>
      <c r="AL505" s="5" t="str">
        <f t="shared" si="154"/>
        <v/>
      </c>
      <c r="AM505" s="5" t="str">
        <f t="shared" ca="1" si="155"/>
        <v/>
      </c>
      <c r="AN505" s="7" t="str">
        <f t="shared" ca="1" si="149"/>
        <v>12 tháng</v>
      </c>
      <c r="AO505" s="5"/>
      <c r="AP505" s="7"/>
      <c r="AQ505" s="16"/>
    </row>
    <row r="506" spans="1:43" ht="14.5" x14ac:dyDescent="0.35">
      <c r="A506" s="12">
        <f>IF(E506="","",SUBTOTAL(3,$B$2:B506))</f>
        <v>505</v>
      </c>
      <c r="B506" s="5">
        <v>43585</v>
      </c>
      <c r="C506" s="4" t="s">
        <v>45</v>
      </c>
      <c r="D506" s="4">
        <v>1145</v>
      </c>
      <c r="E506" s="6" t="s">
        <v>218</v>
      </c>
      <c r="F506" s="6" t="s">
        <v>102</v>
      </c>
      <c r="G506" s="7" t="s">
        <v>104</v>
      </c>
      <c r="H506" s="6" t="s">
        <v>105</v>
      </c>
      <c r="I506" s="4">
        <v>15</v>
      </c>
      <c r="J506" s="4">
        <v>2</v>
      </c>
      <c r="K506" s="4">
        <v>1994</v>
      </c>
      <c r="L506" s="6">
        <f t="shared" si="137"/>
        <v>34380</v>
      </c>
      <c r="M506" s="4">
        <f t="shared" si="150"/>
        <v>25</v>
      </c>
      <c r="N506" s="6" t="str">
        <f t="shared" si="138"/>
        <v>&lt;30</v>
      </c>
      <c r="O506" s="4">
        <v>1</v>
      </c>
      <c r="P506" s="6" t="str">
        <f t="shared" si="139"/>
        <v>Nam</v>
      </c>
      <c r="Q506" s="6" t="str">
        <f t="shared" si="140"/>
        <v>Ông</v>
      </c>
      <c r="R506" s="7" t="s">
        <v>63</v>
      </c>
      <c r="S506" s="6" t="s">
        <v>402</v>
      </c>
      <c r="T506" s="6" t="s">
        <v>403</v>
      </c>
      <c r="U506" s="6" t="s">
        <v>404</v>
      </c>
      <c r="V506" s="6" t="str">
        <f t="shared" si="151"/>
        <v xml:space="preserve">Thiệu Công  -  Thiệu Hóa  -  Thanh Hóa </v>
      </c>
      <c r="W506" s="6" t="s">
        <v>51</v>
      </c>
      <c r="X506" s="6" t="s">
        <v>65</v>
      </c>
      <c r="Y506" s="4">
        <f t="shared" si="141"/>
        <v>4</v>
      </c>
      <c r="Z506" s="7" t="str">
        <f t="shared" si="142"/>
        <v>Từ 2 - 12 tháng</v>
      </c>
      <c r="AA506" s="5">
        <v>43458</v>
      </c>
      <c r="AB506" s="4" t="s">
        <v>117</v>
      </c>
      <c r="AC506" s="8">
        <f t="shared" si="143"/>
        <v>43487</v>
      </c>
      <c r="AD506" s="5" t="s">
        <v>53</v>
      </c>
      <c r="AE506" s="4">
        <v>1</v>
      </c>
      <c r="AF506" s="7" t="str">
        <f t="shared" si="144"/>
        <v>12 tháng</v>
      </c>
      <c r="AG506" s="5">
        <f t="shared" si="145"/>
        <v>43488</v>
      </c>
      <c r="AH506" s="5">
        <f t="shared" si="146"/>
        <v>43852</v>
      </c>
      <c r="AI506" s="9"/>
      <c r="AJ506" s="7" t="str">
        <f t="shared" si="152"/>
        <v/>
      </c>
      <c r="AK506" s="5" t="str">
        <f t="shared" si="153"/>
        <v/>
      </c>
      <c r="AL506" s="5" t="str">
        <f t="shared" si="154"/>
        <v/>
      </c>
      <c r="AM506" s="5" t="str">
        <f t="shared" ca="1" si="155"/>
        <v/>
      </c>
      <c r="AN506" s="7" t="str">
        <f t="shared" ca="1" si="149"/>
        <v>12 tháng</v>
      </c>
      <c r="AO506" s="5"/>
      <c r="AP506" s="7"/>
      <c r="AQ506" s="16"/>
    </row>
    <row r="507" spans="1:43" ht="14.5" x14ac:dyDescent="0.35">
      <c r="A507" s="12">
        <f>IF(E507="","",SUBTOTAL(3,$B$2:B507))</f>
        <v>506</v>
      </c>
      <c r="B507" s="5">
        <v>43585</v>
      </c>
      <c r="C507" s="4" t="s">
        <v>45</v>
      </c>
      <c r="D507" s="4">
        <v>1146</v>
      </c>
      <c r="E507" s="6" t="s">
        <v>219</v>
      </c>
      <c r="F507" s="6" t="s">
        <v>102</v>
      </c>
      <c r="G507" s="7" t="s">
        <v>104</v>
      </c>
      <c r="H507" s="6" t="s">
        <v>105</v>
      </c>
      <c r="I507" s="4">
        <v>4</v>
      </c>
      <c r="J507" s="4">
        <v>3</v>
      </c>
      <c r="K507" s="4">
        <v>1992</v>
      </c>
      <c r="L507" s="6">
        <f t="shared" si="137"/>
        <v>33667</v>
      </c>
      <c r="M507" s="4">
        <f t="shared" si="150"/>
        <v>27</v>
      </c>
      <c r="N507" s="6" t="str">
        <f t="shared" si="138"/>
        <v>&lt;30</v>
      </c>
      <c r="O507" s="4">
        <v>1</v>
      </c>
      <c r="P507" s="6" t="str">
        <f t="shared" si="139"/>
        <v>Nam</v>
      </c>
      <c r="Q507" s="6" t="str">
        <f t="shared" si="140"/>
        <v>Ông</v>
      </c>
      <c r="R507" s="7" t="s">
        <v>50</v>
      </c>
      <c r="S507" s="6" t="s">
        <v>405</v>
      </c>
      <c r="T507" s="6" t="s">
        <v>406</v>
      </c>
      <c r="U507" s="6" t="s">
        <v>407</v>
      </c>
      <c r="V507" s="6" t="str">
        <f t="shared" si="151"/>
        <v>Sông Ray  -  Cẩm Mỹ  -  Đồng Nai</v>
      </c>
      <c r="W507" s="6" t="s">
        <v>51</v>
      </c>
      <c r="X507" s="6" t="s">
        <v>100</v>
      </c>
      <c r="Y507" s="4">
        <f t="shared" si="141"/>
        <v>2</v>
      </c>
      <c r="Z507" s="7" t="str">
        <f t="shared" si="142"/>
        <v>Từ 2 - 12 tháng</v>
      </c>
      <c r="AA507" s="5">
        <v>43503</v>
      </c>
      <c r="AB507" s="4" t="s">
        <v>66</v>
      </c>
      <c r="AC507" s="8">
        <f t="shared" si="143"/>
        <v>43562</v>
      </c>
      <c r="AD507" s="5" t="s">
        <v>53</v>
      </c>
      <c r="AE507" s="4">
        <v>1</v>
      </c>
      <c r="AF507" s="7" t="str">
        <f t="shared" si="144"/>
        <v>12 tháng</v>
      </c>
      <c r="AG507" s="5">
        <f t="shared" si="145"/>
        <v>43563</v>
      </c>
      <c r="AH507" s="5">
        <f t="shared" si="146"/>
        <v>43928</v>
      </c>
      <c r="AI507" s="9"/>
      <c r="AJ507" s="7" t="str">
        <f t="shared" si="152"/>
        <v/>
      </c>
      <c r="AK507" s="5" t="str">
        <f t="shared" si="153"/>
        <v/>
      </c>
      <c r="AL507" s="5" t="str">
        <f t="shared" si="154"/>
        <v/>
      </c>
      <c r="AM507" s="5" t="str">
        <f t="shared" ca="1" si="155"/>
        <v/>
      </c>
      <c r="AN507" s="7" t="str">
        <f t="shared" ca="1" si="149"/>
        <v>12 tháng</v>
      </c>
      <c r="AO507" s="5"/>
      <c r="AP507" s="7"/>
      <c r="AQ507" s="16"/>
    </row>
    <row r="508" spans="1:43" ht="14.5" x14ac:dyDescent="0.35">
      <c r="A508" s="12">
        <f>IF(E508="","",SUBTOTAL(3,$B$2:B508))</f>
        <v>507</v>
      </c>
      <c r="B508" s="5">
        <v>43585</v>
      </c>
      <c r="C508" s="4" t="s">
        <v>45</v>
      </c>
      <c r="D508" s="4">
        <v>1147</v>
      </c>
      <c r="E508" s="6" t="s">
        <v>221</v>
      </c>
      <c r="F508" s="6" t="s">
        <v>102</v>
      </c>
      <c r="G508" s="7" t="s">
        <v>104</v>
      </c>
      <c r="H508" s="6" t="s">
        <v>105</v>
      </c>
      <c r="I508" s="4">
        <v>25</v>
      </c>
      <c r="J508" s="4">
        <v>3</v>
      </c>
      <c r="K508" s="4">
        <v>1978</v>
      </c>
      <c r="L508" s="6">
        <f t="shared" si="137"/>
        <v>28574</v>
      </c>
      <c r="M508" s="4">
        <f t="shared" si="150"/>
        <v>41</v>
      </c>
      <c r="N508" s="6" t="str">
        <f t="shared" si="138"/>
        <v>30 - 45</v>
      </c>
      <c r="O508" s="4">
        <v>1</v>
      </c>
      <c r="P508" s="6" t="str">
        <f t="shared" si="139"/>
        <v>Nam</v>
      </c>
      <c r="Q508" s="6" t="str">
        <f t="shared" si="140"/>
        <v>Ông</v>
      </c>
      <c r="R508" s="7" t="s">
        <v>63</v>
      </c>
      <c r="S508" s="6" t="s">
        <v>408</v>
      </c>
      <c r="T508" s="6" t="s">
        <v>329</v>
      </c>
      <c r="U508" s="6" t="s">
        <v>255</v>
      </c>
      <c r="V508" s="6" t="str">
        <f t="shared" si="151"/>
        <v>Việt Lập  -  Tân Yên  -  Bắc Giang</v>
      </c>
      <c r="W508" s="6" t="s">
        <v>151</v>
      </c>
      <c r="X508" s="6" t="s">
        <v>65</v>
      </c>
      <c r="Y508" s="4">
        <f t="shared" si="141"/>
        <v>2</v>
      </c>
      <c r="Z508" s="7" t="str">
        <f t="shared" si="142"/>
        <v>Từ 2 - 12 tháng</v>
      </c>
      <c r="AA508" s="5">
        <v>43511</v>
      </c>
      <c r="AB508" s="4" t="s">
        <v>117</v>
      </c>
      <c r="AC508" s="8">
        <f t="shared" si="143"/>
        <v>43540</v>
      </c>
      <c r="AD508" s="5" t="s">
        <v>53</v>
      </c>
      <c r="AE508" s="4">
        <v>1</v>
      </c>
      <c r="AF508" s="7" t="str">
        <f t="shared" si="144"/>
        <v>12 tháng</v>
      </c>
      <c r="AG508" s="5">
        <f t="shared" si="145"/>
        <v>43541</v>
      </c>
      <c r="AH508" s="5">
        <f t="shared" si="146"/>
        <v>43906</v>
      </c>
      <c r="AI508" s="9"/>
      <c r="AJ508" s="7" t="str">
        <f t="shared" si="152"/>
        <v/>
      </c>
      <c r="AK508" s="5" t="str">
        <f t="shared" si="153"/>
        <v/>
      </c>
      <c r="AL508" s="5" t="str">
        <f t="shared" si="154"/>
        <v/>
      </c>
      <c r="AM508" s="5" t="str">
        <f t="shared" ca="1" si="155"/>
        <v/>
      </c>
      <c r="AN508" s="7" t="str">
        <f t="shared" ca="1" si="149"/>
        <v>12 tháng</v>
      </c>
      <c r="AO508" s="5"/>
      <c r="AP508" s="7"/>
      <c r="AQ508" s="16"/>
    </row>
    <row r="509" spans="1:43" ht="14.5" x14ac:dyDescent="0.35">
      <c r="A509" s="12">
        <f>IF(E509="","",SUBTOTAL(3,$B$2:B509))</f>
        <v>508</v>
      </c>
      <c r="B509" s="5">
        <v>43585</v>
      </c>
      <c r="C509" s="4" t="s">
        <v>45</v>
      </c>
      <c r="D509" s="4">
        <v>1148</v>
      </c>
      <c r="E509" s="6" t="s">
        <v>222</v>
      </c>
      <c r="F509" s="6" t="s">
        <v>102</v>
      </c>
      <c r="G509" s="7" t="s">
        <v>104</v>
      </c>
      <c r="H509" s="6" t="s">
        <v>105</v>
      </c>
      <c r="I509" s="4">
        <v>2</v>
      </c>
      <c r="J509" s="4">
        <v>12</v>
      </c>
      <c r="K509" s="4">
        <v>1970</v>
      </c>
      <c r="L509" s="6">
        <f t="shared" si="137"/>
        <v>25904</v>
      </c>
      <c r="M509" s="4">
        <f t="shared" si="150"/>
        <v>48</v>
      </c>
      <c r="N509" s="6" t="str">
        <f t="shared" si="138"/>
        <v>45+</v>
      </c>
      <c r="O509" s="4">
        <v>2</v>
      </c>
      <c r="P509" s="6" t="str">
        <f t="shared" si="139"/>
        <v>Nữ</v>
      </c>
      <c r="Q509" s="6" t="str">
        <f t="shared" si="140"/>
        <v>Bà</v>
      </c>
      <c r="R509" s="7" t="s">
        <v>72</v>
      </c>
      <c r="S509" s="6" t="s">
        <v>409</v>
      </c>
      <c r="T509" s="6" t="s">
        <v>410</v>
      </c>
      <c r="U509" s="6" t="s">
        <v>347</v>
      </c>
      <c r="V509" s="6" t="str">
        <f t="shared" si="151"/>
        <v>Xuân Khang  -  Như Thanh  -  Thanh Hóa</v>
      </c>
      <c r="W509" s="6" t="s">
        <v>51</v>
      </c>
      <c r="X509" s="6" t="s">
        <v>65</v>
      </c>
      <c r="Y509" s="4">
        <f t="shared" si="141"/>
        <v>2</v>
      </c>
      <c r="Z509" s="7" t="str">
        <f t="shared" si="142"/>
        <v>Từ 2 - 12 tháng</v>
      </c>
      <c r="AA509" s="5">
        <v>43517</v>
      </c>
      <c r="AB509" s="4" t="s">
        <v>66</v>
      </c>
      <c r="AC509" s="8">
        <f t="shared" si="143"/>
        <v>43576</v>
      </c>
      <c r="AD509" s="5" t="s">
        <v>53</v>
      </c>
      <c r="AE509" s="4">
        <v>1</v>
      </c>
      <c r="AF509" s="7" t="str">
        <f t="shared" si="144"/>
        <v>12 tháng</v>
      </c>
      <c r="AG509" s="5">
        <f t="shared" si="145"/>
        <v>43577</v>
      </c>
      <c r="AH509" s="5">
        <f t="shared" si="146"/>
        <v>43942</v>
      </c>
      <c r="AI509" s="9"/>
      <c r="AJ509" s="7" t="str">
        <f t="shared" si="152"/>
        <v/>
      </c>
      <c r="AK509" s="5" t="str">
        <f t="shared" si="153"/>
        <v/>
      </c>
      <c r="AL509" s="5" t="str">
        <f t="shared" si="154"/>
        <v/>
      </c>
      <c r="AM509" s="5" t="str">
        <f t="shared" ca="1" si="155"/>
        <v/>
      </c>
      <c r="AN509" s="7" t="str">
        <f t="shared" ca="1" si="149"/>
        <v>12 tháng</v>
      </c>
      <c r="AO509" s="5"/>
      <c r="AP509" s="7"/>
      <c r="AQ509" s="16"/>
    </row>
    <row r="510" spans="1:43" ht="14.5" x14ac:dyDescent="0.35">
      <c r="A510" s="12">
        <f>IF(E510="","",SUBTOTAL(3,$B$2:B510))</f>
        <v>509</v>
      </c>
      <c r="B510" s="5">
        <v>43585</v>
      </c>
      <c r="C510" s="4" t="s">
        <v>45</v>
      </c>
      <c r="D510" s="4">
        <v>1149</v>
      </c>
      <c r="E510" s="6" t="s">
        <v>223</v>
      </c>
      <c r="F510" s="6" t="s">
        <v>102</v>
      </c>
      <c r="G510" s="7" t="s">
        <v>61</v>
      </c>
      <c r="H510" s="6" t="s">
        <v>62</v>
      </c>
      <c r="I510" s="4">
        <v>9</v>
      </c>
      <c r="J510" s="4">
        <v>5</v>
      </c>
      <c r="K510" s="4">
        <v>1987</v>
      </c>
      <c r="L510" s="6">
        <f t="shared" si="137"/>
        <v>31906</v>
      </c>
      <c r="M510" s="4">
        <f t="shared" si="150"/>
        <v>31</v>
      </c>
      <c r="N510" s="6" t="str">
        <f t="shared" si="138"/>
        <v>30 - 45</v>
      </c>
      <c r="O510" s="4">
        <v>2</v>
      </c>
      <c r="P510" s="6" t="str">
        <f t="shared" si="139"/>
        <v>Nữ</v>
      </c>
      <c r="Q510" s="6" t="str">
        <f t="shared" si="140"/>
        <v>Bà</v>
      </c>
      <c r="R510" s="7" t="s">
        <v>63</v>
      </c>
      <c r="S510" s="6" t="s">
        <v>385</v>
      </c>
      <c r="T510" s="6" t="s">
        <v>324</v>
      </c>
      <c r="U510" s="6" t="s">
        <v>280</v>
      </c>
      <c r="V510" s="6" t="str">
        <f t="shared" si="151"/>
        <v>Yên Bình  -  Hữu Lũng  -  Lạng Sơn</v>
      </c>
      <c r="W510" s="6" t="s">
        <v>51</v>
      </c>
      <c r="X510" s="6" t="s">
        <v>65</v>
      </c>
      <c r="Y510" s="4">
        <f t="shared" si="141"/>
        <v>2</v>
      </c>
      <c r="Z510" s="7" t="str">
        <f t="shared" si="142"/>
        <v>Từ 2 - 12 tháng</v>
      </c>
      <c r="AA510" s="5">
        <v>43521</v>
      </c>
      <c r="AB510" s="4" t="s">
        <v>117</v>
      </c>
      <c r="AC510" s="8">
        <f t="shared" si="143"/>
        <v>43550</v>
      </c>
      <c r="AD510" s="5" t="s">
        <v>53</v>
      </c>
      <c r="AE510" s="4">
        <v>1</v>
      </c>
      <c r="AF510" s="7" t="str">
        <f t="shared" si="144"/>
        <v>12 tháng</v>
      </c>
      <c r="AG510" s="5">
        <f t="shared" si="145"/>
        <v>43551</v>
      </c>
      <c r="AH510" s="5">
        <f t="shared" si="146"/>
        <v>43916</v>
      </c>
      <c r="AI510" s="9"/>
      <c r="AJ510" s="7" t="str">
        <f t="shared" si="152"/>
        <v/>
      </c>
      <c r="AK510" s="5" t="str">
        <f t="shared" si="153"/>
        <v/>
      </c>
      <c r="AL510" s="5" t="str">
        <f t="shared" si="154"/>
        <v/>
      </c>
      <c r="AM510" s="5" t="str">
        <f t="shared" ca="1" si="155"/>
        <v/>
      </c>
      <c r="AN510" s="7" t="str">
        <f t="shared" ca="1" si="149"/>
        <v>12 tháng</v>
      </c>
      <c r="AO510" s="5"/>
      <c r="AP510" s="7"/>
      <c r="AQ510" s="16"/>
    </row>
    <row r="511" spans="1:43" ht="14.5" x14ac:dyDescent="0.35">
      <c r="A511" s="12">
        <f>IF(E511="","",SUBTOTAL(3,$B$2:B511))</f>
        <v>510</v>
      </c>
      <c r="B511" s="5">
        <v>43585</v>
      </c>
      <c r="C511" s="4" t="s">
        <v>45</v>
      </c>
      <c r="D511" s="4">
        <v>1150</v>
      </c>
      <c r="E511" s="6" t="s">
        <v>224</v>
      </c>
      <c r="F511" s="6" t="s">
        <v>102</v>
      </c>
      <c r="G511" s="7" t="s">
        <v>98</v>
      </c>
      <c r="H511" s="6" t="s">
        <v>108</v>
      </c>
      <c r="I511" s="4">
        <v>26</v>
      </c>
      <c r="J511" s="4">
        <v>1</v>
      </c>
      <c r="K511" s="4">
        <v>1988</v>
      </c>
      <c r="L511" s="6">
        <f t="shared" si="137"/>
        <v>32168</v>
      </c>
      <c r="M511" s="4">
        <f t="shared" si="150"/>
        <v>31</v>
      </c>
      <c r="N511" s="6" t="str">
        <f t="shared" si="138"/>
        <v>30 - 45</v>
      </c>
      <c r="O511" s="4">
        <v>2</v>
      </c>
      <c r="P511" s="6" t="str">
        <f t="shared" si="139"/>
        <v>Nữ</v>
      </c>
      <c r="Q511" s="6" t="str">
        <f t="shared" si="140"/>
        <v>Bà</v>
      </c>
      <c r="R511" s="7" t="s">
        <v>50</v>
      </c>
      <c r="S511" s="6" t="s">
        <v>383</v>
      </c>
      <c r="T511" s="6" t="s">
        <v>384</v>
      </c>
      <c r="U511" s="6" t="s">
        <v>347</v>
      </c>
      <c r="V511" s="6" t="str">
        <f t="shared" si="151"/>
        <v>Trung Tiến  -  Quan Sơn  -  Thanh Hóa</v>
      </c>
      <c r="W511" s="6" t="s">
        <v>151</v>
      </c>
      <c r="X511" s="6" t="s">
        <v>65</v>
      </c>
      <c r="Y511" s="4">
        <f t="shared" si="141"/>
        <v>1</v>
      </c>
      <c r="Z511" s="7" t="str">
        <f t="shared" si="142"/>
        <v>Dưới 2 tháng</v>
      </c>
      <c r="AA511" s="5">
        <v>43533</v>
      </c>
      <c r="AB511" s="4" t="s">
        <v>117</v>
      </c>
      <c r="AC511" s="8">
        <f t="shared" si="143"/>
        <v>43562</v>
      </c>
      <c r="AD511" s="5" t="s">
        <v>53</v>
      </c>
      <c r="AE511" s="4">
        <v>1</v>
      </c>
      <c r="AF511" s="7" t="str">
        <f t="shared" si="144"/>
        <v>12 tháng</v>
      </c>
      <c r="AG511" s="5">
        <f t="shared" si="145"/>
        <v>43563</v>
      </c>
      <c r="AH511" s="5">
        <f t="shared" si="146"/>
        <v>43928</v>
      </c>
      <c r="AI511" s="9"/>
      <c r="AJ511" s="7" t="str">
        <f t="shared" si="152"/>
        <v/>
      </c>
      <c r="AK511" s="5" t="str">
        <f t="shared" si="153"/>
        <v/>
      </c>
      <c r="AL511" s="5" t="str">
        <f t="shared" si="154"/>
        <v/>
      </c>
      <c r="AM511" s="5" t="str">
        <f t="shared" ca="1" si="155"/>
        <v/>
      </c>
      <c r="AN511" s="7" t="str">
        <f t="shared" ca="1" si="149"/>
        <v>12 tháng</v>
      </c>
      <c r="AO511" s="5"/>
      <c r="AP511" s="7"/>
      <c r="AQ511" s="16"/>
    </row>
    <row r="512" spans="1:43" ht="14.5" x14ac:dyDescent="0.35">
      <c r="A512" s="12">
        <f>IF(E512="","",SUBTOTAL(3,$B$2:B512))</f>
        <v>511</v>
      </c>
      <c r="B512" s="5">
        <v>43585</v>
      </c>
      <c r="C512" s="4" t="s">
        <v>45</v>
      </c>
      <c r="D512" s="4">
        <v>1151</v>
      </c>
      <c r="E512" s="6" t="s">
        <v>225</v>
      </c>
      <c r="F512" s="6" t="s">
        <v>102</v>
      </c>
      <c r="G512" s="7" t="s">
        <v>98</v>
      </c>
      <c r="H512" s="6" t="s">
        <v>99</v>
      </c>
      <c r="I512" s="4">
        <v>2</v>
      </c>
      <c r="J512" s="4">
        <v>4</v>
      </c>
      <c r="K512" s="4">
        <v>1990</v>
      </c>
      <c r="L512" s="6">
        <f t="shared" si="137"/>
        <v>32965</v>
      </c>
      <c r="M512" s="4">
        <f t="shared" si="150"/>
        <v>29</v>
      </c>
      <c r="N512" s="6" t="str">
        <f t="shared" si="138"/>
        <v>&lt;30</v>
      </c>
      <c r="O512" s="4">
        <v>2</v>
      </c>
      <c r="P512" s="6" t="str">
        <f t="shared" si="139"/>
        <v>Nữ</v>
      </c>
      <c r="Q512" s="6" t="str">
        <f t="shared" si="140"/>
        <v>Bà</v>
      </c>
      <c r="R512" s="7" t="s">
        <v>50</v>
      </c>
      <c r="S512" s="6" t="s">
        <v>385</v>
      </c>
      <c r="T512" s="6" t="s">
        <v>324</v>
      </c>
      <c r="U512" s="6" t="s">
        <v>280</v>
      </c>
      <c r="V512" s="6" t="str">
        <f t="shared" si="151"/>
        <v>Yên Bình  -  Hữu Lũng  -  Lạng Sơn</v>
      </c>
      <c r="W512" s="6" t="s">
        <v>145</v>
      </c>
      <c r="X512" s="6" t="s">
        <v>100</v>
      </c>
      <c r="Y512" s="4">
        <f t="shared" si="141"/>
        <v>1</v>
      </c>
      <c r="Z512" s="7" t="str">
        <f t="shared" si="142"/>
        <v>Dưới 2 tháng</v>
      </c>
      <c r="AA512" s="5">
        <v>43546</v>
      </c>
      <c r="AB512" s="4" t="s">
        <v>117</v>
      </c>
      <c r="AC512" s="8">
        <f t="shared" si="143"/>
        <v>43575</v>
      </c>
      <c r="AD512" s="5" t="s">
        <v>53</v>
      </c>
      <c r="AE512" s="4">
        <v>1</v>
      </c>
      <c r="AF512" s="7" t="str">
        <f t="shared" si="144"/>
        <v>12 tháng</v>
      </c>
      <c r="AG512" s="5">
        <f t="shared" si="145"/>
        <v>43576</v>
      </c>
      <c r="AH512" s="5">
        <f t="shared" si="146"/>
        <v>43941</v>
      </c>
      <c r="AI512" s="9"/>
      <c r="AJ512" s="7" t="str">
        <f t="shared" si="152"/>
        <v/>
      </c>
      <c r="AK512" s="5" t="str">
        <f t="shared" si="153"/>
        <v/>
      </c>
      <c r="AL512" s="5" t="str">
        <f t="shared" si="154"/>
        <v/>
      </c>
      <c r="AM512" s="5" t="str">
        <f t="shared" ca="1" si="155"/>
        <v/>
      </c>
      <c r="AN512" s="7" t="str">
        <f t="shared" ca="1" si="149"/>
        <v>12 tháng</v>
      </c>
      <c r="AO512" s="5"/>
      <c r="AP512" s="7"/>
      <c r="AQ512" s="16"/>
    </row>
    <row r="513" spans="1:43" ht="14.5" x14ac:dyDescent="0.35">
      <c r="A513" s="12">
        <f>IF(E513="","",SUBTOTAL(3,$B$2:B513))</f>
        <v>512</v>
      </c>
      <c r="B513" s="5">
        <v>43585</v>
      </c>
      <c r="C513" s="4" t="s">
        <v>45</v>
      </c>
      <c r="D513" s="4">
        <v>1152</v>
      </c>
      <c r="E513" s="6" t="s">
        <v>227</v>
      </c>
      <c r="F513" s="6" t="s">
        <v>47</v>
      </c>
      <c r="G513" s="7" t="s">
        <v>61</v>
      </c>
      <c r="H513" s="6" t="s">
        <v>62</v>
      </c>
      <c r="I513" s="4">
        <v>10</v>
      </c>
      <c r="J513" s="4">
        <v>1</v>
      </c>
      <c r="K513" s="4">
        <v>1988</v>
      </c>
      <c r="L513" s="6">
        <v>32152</v>
      </c>
      <c r="M513" s="4">
        <f t="shared" si="150"/>
        <v>31</v>
      </c>
      <c r="N513" s="6" t="s">
        <v>228</v>
      </c>
      <c r="O513" s="4">
        <v>2</v>
      </c>
      <c r="P513" s="6" t="str">
        <f t="shared" si="139"/>
        <v>Nữ</v>
      </c>
      <c r="Q513" s="6" t="str">
        <f t="shared" si="140"/>
        <v>Bà</v>
      </c>
      <c r="R513" s="7" t="s">
        <v>50</v>
      </c>
      <c r="S513" s="6" t="s">
        <v>264</v>
      </c>
      <c r="T513" s="6" t="s">
        <v>265</v>
      </c>
      <c r="U513" s="6" t="s">
        <v>266</v>
      </c>
      <c r="V513" s="6" t="str">
        <f t="shared" si="151"/>
        <v>Xuân Thu  -  Sóc Sơn  -  Hà Nội</v>
      </c>
      <c r="W513" s="6" t="s">
        <v>84</v>
      </c>
      <c r="X513" s="6" t="s">
        <v>52</v>
      </c>
      <c r="Y513" s="4">
        <v>29</v>
      </c>
      <c r="Z513" s="7" t="s">
        <v>73</v>
      </c>
      <c r="AA513" s="5">
        <v>43560</v>
      </c>
      <c r="AB513" s="4" t="s">
        <v>66</v>
      </c>
      <c r="AC513" s="8">
        <f t="shared" si="143"/>
        <v>43619</v>
      </c>
      <c r="AD513" s="5" t="s">
        <v>80</v>
      </c>
      <c r="AE513" s="4">
        <v>5</v>
      </c>
      <c r="AF513" s="7" t="str">
        <f t="shared" si="144"/>
        <v>Thử việc</v>
      </c>
      <c r="AG513" s="5" t="str">
        <f t="shared" si="145"/>
        <v/>
      </c>
      <c r="AH513" s="5" t="str">
        <f t="shared" si="146"/>
        <v/>
      </c>
      <c r="AI513" s="9"/>
      <c r="AJ513" s="7" t="str">
        <f t="shared" si="152"/>
        <v/>
      </c>
      <c r="AK513" s="5" t="str">
        <f t="shared" si="153"/>
        <v/>
      </c>
      <c r="AL513" s="5" t="str">
        <f t="shared" si="154"/>
        <v/>
      </c>
      <c r="AM513" s="5" t="str">
        <f t="shared" ca="1" si="155"/>
        <v/>
      </c>
      <c r="AN513" s="7" t="str">
        <f t="shared" ca="1" si="149"/>
        <v>Thử việc</v>
      </c>
      <c r="AO513" s="5"/>
      <c r="AP513" s="7"/>
      <c r="AQ513" s="16" t="s">
        <v>220</v>
      </c>
    </row>
    <row r="514" spans="1:43" ht="14.5" x14ac:dyDescent="0.35">
      <c r="A514" s="12">
        <f>IF(E514="","",SUBTOTAL(3,$B$2:B514))</f>
        <v>513</v>
      </c>
      <c r="B514" s="5">
        <v>43585</v>
      </c>
      <c r="C514" s="4" t="s">
        <v>45</v>
      </c>
      <c r="D514" s="4">
        <v>1153</v>
      </c>
      <c r="E514" s="6" t="s">
        <v>229</v>
      </c>
      <c r="F514" s="6" t="s">
        <v>102</v>
      </c>
      <c r="G514" s="7" t="s">
        <v>104</v>
      </c>
      <c r="H514" s="6" t="s">
        <v>105</v>
      </c>
      <c r="I514" s="4">
        <v>1</v>
      </c>
      <c r="J514" s="4">
        <v>8</v>
      </c>
      <c r="K514" s="4">
        <v>1992</v>
      </c>
      <c r="L514" s="6">
        <v>33817</v>
      </c>
      <c r="M514" s="4">
        <f t="shared" si="150"/>
        <v>26</v>
      </c>
      <c r="N514" s="6" t="s">
        <v>230</v>
      </c>
      <c r="O514" s="4">
        <v>1</v>
      </c>
      <c r="P514" s="6" t="str">
        <f t="shared" ref="P514:P577" si="156">IF(O514=1,"Nam",IF(O514=2,"Nữ",""))</f>
        <v>Nam</v>
      </c>
      <c r="Q514" s="6" t="str">
        <f t="shared" ref="Q514:Q577" si="157">IF(O514=1,"Ông",IF(O514=2,"Bà",""))</f>
        <v>Ông</v>
      </c>
      <c r="R514" s="7" t="s">
        <v>50</v>
      </c>
      <c r="S514" s="6" t="s">
        <v>339</v>
      </c>
      <c r="T514" s="6" t="s">
        <v>329</v>
      </c>
      <c r="U514" s="6" t="s">
        <v>255</v>
      </c>
      <c r="V514" s="6" t="str">
        <f t="shared" si="151"/>
        <v>Việt Ngọc  -  Tân Yên  -  Bắc Giang</v>
      </c>
      <c r="W514" s="6" t="s">
        <v>51</v>
      </c>
      <c r="X514" s="6" t="s">
        <v>65</v>
      </c>
      <c r="Y514" s="4">
        <v>49</v>
      </c>
      <c r="Z514" s="7" t="s">
        <v>79</v>
      </c>
      <c r="AA514" s="5">
        <v>43566</v>
      </c>
      <c r="AB514" s="4" t="s">
        <v>117</v>
      </c>
      <c r="AC514" s="8">
        <f t="shared" ref="AC514:AC577" si="158">IF(AB514="60 ngày",AA514+59,IF(AB514="30 ngày",AA514+29,AA514))</f>
        <v>43595</v>
      </c>
      <c r="AD514" s="5" t="s">
        <v>80</v>
      </c>
      <c r="AE514" s="4">
        <v>5</v>
      </c>
      <c r="AF514" s="7" t="str">
        <f t="shared" ref="AF514:AF577" si="159">VLOOKUP(AE514,$AW$2:$AX$6,2,0)</f>
        <v>Thử việc</v>
      </c>
      <c r="AG514" s="5" t="str">
        <f t="shared" ref="AG514:AG577" si="160">IF(AE514=5,"",IF(AB514=0,AA514,AC514+1))</f>
        <v/>
      </c>
      <c r="AH514" s="5" t="str">
        <f t="shared" ref="AH514:AH577" si="161">IF(AE514=4,"",IF(AE514=1,EDATE(AG514,12)-1,IF(AE514=2,EDATE(AG514,24)-1,IF(AE514=3,EDATE(AG514,36)-1,""))))</f>
        <v/>
      </c>
      <c r="AI514" s="9"/>
      <c r="AJ514" s="7" t="str">
        <f t="shared" si="152"/>
        <v/>
      </c>
      <c r="AK514" s="5" t="str">
        <f t="shared" si="153"/>
        <v/>
      </c>
      <c r="AL514" s="5" t="str">
        <f t="shared" si="154"/>
        <v/>
      </c>
      <c r="AM514" s="5" t="str">
        <f t="shared" ca="1" si="155"/>
        <v/>
      </c>
      <c r="AN514" s="7" t="str">
        <f t="shared" ref="AN514:AN577" ca="1" si="162">IF(AM514&lt;&gt;"","Không xác định",IF(AJ514&lt;&gt;"",AJ514,IF(AF514&lt;&gt;"",AF514,"")))</f>
        <v>Thử việc</v>
      </c>
      <c r="AO514" s="5"/>
      <c r="AP514" s="7"/>
      <c r="AQ514" s="16" t="s">
        <v>220</v>
      </c>
    </row>
    <row r="515" spans="1:43" ht="14.5" x14ac:dyDescent="0.35">
      <c r="A515" s="12">
        <f>IF(E515="","",SUBTOTAL(3,$B$2:B515))</f>
        <v>514</v>
      </c>
      <c r="B515" s="5">
        <v>43585</v>
      </c>
      <c r="C515" s="4" t="s">
        <v>231</v>
      </c>
      <c r="D515" s="4">
        <v>1154</v>
      </c>
      <c r="E515" s="6" t="s">
        <v>232</v>
      </c>
      <c r="F515" s="6" t="s">
        <v>82</v>
      </c>
      <c r="G515" s="7" t="s">
        <v>104</v>
      </c>
      <c r="H515" s="6" t="s">
        <v>105</v>
      </c>
      <c r="I515" s="4">
        <v>9</v>
      </c>
      <c r="J515" s="4">
        <v>8</v>
      </c>
      <c r="K515" s="4">
        <v>1991</v>
      </c>
      <c r="L515" s="6">
        <v>33459</v>
      </c>
      <c r="M515" s="4">
        <f t="shared" ref="M515:M578" si="163">DATEDIF(L515,B515+1,"y")</f>
        <v>27</v>
      </c>
      <c r="N515" s="6" t="s">
        <v>230</v>
      </c>
      <c r="O515" s="4">
        <v>2</v>
      </c>
      <c r="P515" s="6" t="str">
        <f t="shared" si="156"/>
        <v>Nữ</v>
      </c>
      <c r="Q515" s="6" t="str">
        <f t="shared" si="157"/>
        <v>Bà</v>
      </c>
      <c r="R515" s="7" t="s">
        <v>63</v>
      </c>
      <c r="S515" s="6" t="s">
        <v>340</v>
      </c>
      <c r="T515" s="6" t="s">
        <v>276</v>
      </c>
      <c r="U515" s="6" t="s">
        <v>255</v>
      </c>
      <c r="V515" s="6" t="str">
        <f t="shared" ref="V515:V578" si="164">IF(AND(S515&lt;&gt;"",T515&lt;&gt;"",U515&lt;&gt;""),CONCATENATE(S515," - ",T515," - ",U515))</f>
        <v>Đông Hưng  -  Lục Nam  -  Bắc Giang</v>
      </c>
      <c r="W515" s="6" t="s">
        <v>51</v>
      </c>
      <c r="X515" s="6" t="s">
        <v>65</v>
      </c>
      <c r="Y515" s="4">
        <v>48</v>
      </c>
      <c r="Z515" s="7" t="s">
        <v>79</v>
      </c>
      <c r="AA515" s="5">
        <v>43573</v>
      </c>
      <c r="AB515" s="4" t="s">
        <v>66</v>
      </c>
      <c r="AC515" s="8">
        <f t="shared" si="158"/>
        <v>43632</v>
      </c>
      <c r="AD515" s="5" t="s">
        <v>80</v>
      </c>
      <c r="AE515" s="4">
        <v>5</v>
      </c>
      <c r="AF515" s="7" t="str">
        <f t="shared" si="159"/>
        <v>Thử việc</v>
      </c>
      <c r="AG515" s="5" t="str">
        <f t="shared" si="160"/>
        <v/>
      </c>
      <c r="AH515" s="5" t="str">
        <f t="shared" si="161"/>
        <v/>
      </c>
      <c r="AI515" s="9"/>
      <c r="AJ515" s="7" t="str">
        <f t="shared" si="152"/>
        <v/>
      </c>
      <c r="AK515" s="5" t="str">
        <f t="shared" si="153"/>
        <v/>
      </c>
      <c r="AL515" s="5" t="str">
        <f t="shared" si="154"/>
        <v/>
      </c>
      <c r="AM515" s="5" t="str">
        <f t="shared" ca="1" si="155"/>
        <v/>
      </c>
      <c r="AN515" s="7" t="str">
        <f t="shared" ca="1" si="162"/>
        <v>Thử việc</v>
      </c>
      <c r="AO515" s="5"/>
      <c r="AP515" s="7"/>
      <c r="AQ515" s="16" t="s">
        <v>220</v>
      </c>
    </row>
    <row r="516" spans="1:43" ht="14.5" x14ac:dyDescent="0.35">
      <c r="A516" s="12">
        <f>IF(E516="","",SUBTOTAL(3,$B$2:B516))</f>
        <v>515</v>
      </c>
      <c r="B516" s="5">
        <v>43585</v>
      </c>
      <c r="C516" s="4" t="s">
        <v>45</v>
      </c>
      <c r="D516" s="4">
        <v>1155</v>
      </c>
      <c r="E516" s="6" t="s">
        <v>233</v>
      </c>
      <c r="F516" s="6" t="s">
        <v>96</v>
      </c>
      <c r="G516" s="7" t="s">
        <v>61</v>
      </c>
      <c r="H516" s="6" t="s">
        <v>62</v>
      </c>
      <c r="I516" s="4">
        <v>27</v>
      </c>
      <c r="J516" s="4">
        <v>10</v>
      </c>
      <c r="K516" s="4">
        <v>1988</v>
      </c>
      <c r="L516" s="6">
        <v>32443</v>
      </c>
      <c r="M516" s="4">
        <f t="shared" si="163"/>
        <v>30</v>
      </c>
      <c r="N516" s="6" t="s">
        <v>228</v>
      </c>
      <c r="O516" s="4">
        <v>2</v>
      </c>
      <c r="P516" s="6" t="str">
        <f t="shared" si="156"/>
        <v>Nữ</v>
      </c>
      <c r="Q516" s="6" t="str">
        <f t="shared" si="157"/>
        <v>Bà</v>
      </c>
      <c r="R516" s="7" t="s">
        <v>50</v>
      </c>
      <c r="S516" s="6" t="s">
        <v>271</v>
      </c>
      <c r="T516" s="6" t="s">
        <v>272</v>
      </c>
      <c r="U516" s="6" t="s">
        <v>269</v>
      </c>
      <c r="V516" s="6" t="str">
        <f t="shared" si="164"/>
        <v>Đông Ngàn  -  Từ Sơn  -  Bắc Ninh</v>
      </c>
      <c r="W516" s="6" t="s">
        <v>51</v>
      </c>
      <c r="X516" s="6" t="s">
        <v>52</v>
      </c>
      <c r="Y516" s="4">
        <v>54</v>
      </c>
      <c r="Z516" s="7" t="s">
        <v>79</v>
      </c>
      <c r="AA516" s="5">
        <v>43580</v>
      </c>
      <c r="AB516" s="4" t="s">
        <v>117</v>
      </c>
      <c r="AC516" s="8">
        <f t="shared" si="158"/>
        <v>43609</v>
      </c>
      <c r="AD516" s="5" t="s">
        <v>80</v>
      </c>
      <c r="AE516" s="4">
        <v>5</v>
      </c>
      <c r="AF516" s="7" t="str">
        <f t="shared" si="159"/>
        <v>Thử việc</v>
      </c>
      <c r="AG516" s="5" t="str">
        <f t="shared" si="160"/>
        <v/>
      </c>
      <c r="AH516" s="5" t="str">
        <f t="shared" si="161"/>
        <v/>
      </c>
      <c r="AI516" s="9"/>
      <c r="AJ516" s="7" t="str">
        <f t="shared" si="152"/>
        <v/>
      </c>
      <c r="AK516" s="5" t="str">
        <f t="shared" si="153"/>
        <v/>
      </c>
      <c r="AL516" s="5" t="str">
        <f t="shared" si="154"/>
        <v/>
      </c>
      <c r="AM516" s="5" t="str">
        <f t="shared" ca="1" si="155"/>
        <v/>
      </c>
      <c r="AN516" s="7" t="str">
        <f t="shared" ca="1" si="162"/>
        <v>Thử việc</v>
      </c>
      <c r="AO516" s="5"/>
      <c r="AP516" s="7"/>
      <c r="AQ516" s="16" t="s">
        <v>220</v>
      </c>
    </row>
    <row r="517" spans="1:43" ht="14.5" x14ac:dyDescent="0.35">
      <c r="A517" s="12">
        <f>IF(E517="","",SUBTOTAL(3,$B$2:B517))</f>
        <v>516</v>
      </c>
      <c r="B517" s="5">
        <v>43616</v>
      </c>
      <c r="C517" s="4" t="s">
        <v>45</v>
      </c>
      <c r="D517" s="4">
        <v>1001</v>
      </c>
      <c r="E517" s="6" t="s">
        <v>46</v>
      </c>
      <c r="F517" s="6" t="s">
        <v>47</v>
      </c>
      <c r="G517" s="7" t="s">
        <v>48</v>
      </c>
      <c r="H517" s="6" t="s">
        <v>49</v>
      </c>
      <c r="I517" s="4">
        <v>5</v>
      </c>
      <c r="J517" s="4">
        <v>4</v>
      </c>
      <c r="K517" s="4">
        <v>1980</v>
      </c>
      <c r="L517" s="6">
        <f t="shared" ref="L517:L580" si="165">IF(AND(I517&lt;&gt;"",J517&lt;&gt;"",K517&lt;&gt;""),DATE(K517,J517,I517),"")</f>
        <v>29316</v>
      </c>
      <c r="M517" s="4">
        <f t="shared" si="163"/>
        <v>39</v>
      </c>
      <c r="N517" s="6" t="str">
        <f t="shared" ref="N517:N580" si="166">IF(M517&gt;=45,"45+",IF(M517&gt;=30,"30 - 45","&lt;30"))</f>
        <v>30 - 45</v>
      </c>
      <c r="O517" s="4">
        <v>1</v>
      </c>
      <c r="P517" s="6" t="str">
        <f t="shared" si="156"/>
        <v>Nam</v>
      </c>
      <c r="Q517" s="6" t="str">
        <f t="shared" si="157"/>
        <v>Ông</v>
      </c>
      <c r="R517" s="7" t="s">
        <v>50</v>
      </c>
      <c r="S517" s="6" t="s">
        <v>253</v>
      </c>
      <c r="T517" s="6" t="s">
        <v>254</v>
      </c>
      <c r="U517" s="6" t="s">
        <v>255</v>
      </c>
      <c r="V517" s="6" t="str">
        <f t="shared" si="164"/>
        <v>Bắc Lý  -  Hiệp Hòa  -  Bắc Giang</v>
      </c>
      <c r="W517" s="6" t="s">
        <v>51</v>
      </c>
      <c r="X517" s="6" t="s">
        <v>52</v>
      </c>
      <c r="Y517" s="4">
        <f t="shared" ref="Y517:Y580" si="167">DATEDIF(AA517,B517,"M")</f>
        <v>50</v>
      </c>
      <c r="Z517" s="7" t="str">
        <f t="shared" ref="Z517:Z580" si="168">LOOKUP(Y517,$AS$2:$AT$7,$AU$2:$AU$7)</f>
        <v>Từ 36 - 60 tháng</v>
      </c>
      <c r="AA517" s="5">
        <v>42064</v>
      </c>
      <c r="AB517" s="4">
        <v>0</v>
      </c>
      <c r="AC517" s="8">
        <f t="shared" si="158"/>
        <v>42064</v>
      </c>
      <c r="AD517" s="5" t="s">
        <v>53</v>
      </c>
      <c r="AE517" s="4">
        <v>4</v>
      </c>
      <c r="AF517" s="7" t="str">
        <f t="shared" si="159"/>
        <v>Không xác định</v>
      </c>
      <c r="AG517" s="5">
        <f t="shared" si="160"/>
        <v>42064</v>
      </c>
      <c r="AH517" s="5" t="str">
        <f t="shared" si="161"/>
        <v/>
      </c>
      <c r="AI517" s="9" t="str">
        <f>IF(OR(AE517=4,AE517=""),"","Điền")</f>
        <v/>
      </c>
      <c r="AJ517" s="7" t="str">
        <f>IFERROR(VLOOKUP(AI517,$AW$2:$AX$6,2,0),"")</f>
        <v/>
      </c>
      <c r="AK517" s="5" t="str">
        <f t="shared" ref="AK517:AK580" si="169">IFERROR(IF(AI517="","",AH517+1),"")</f>
        <v/>
      </c>
      <c r="AL517" s="5" t="str">
        <f>IFERROR(IF(OR(AI517="",AI517=4),"",IF(AI517=1,EDATE(AK517,12)-1,IF(AI517=2,EDATE(AK517,24)-1,IF(AI517=3,EDATE(AK517,36)-1)))),"")</f>
        <v/>
      </c>
      <c r="AM517" s="5">
        <f t="shared" ref="AM517:AM548" si="170">IFERROR(IF(AE517=4,AG517,IF(AI517=4,AH517+1,IF(AND(AI517&lt;&gt;4,AL517&gt;B517),"",AL517+1))),"")</f>
        <v>42064</v>
      </c>
      <c r="AN517" s="7" t="str">
        <f t="shared" si="162"/>
        <v>Không xác định</v>
      </c>
      <c r="AO517" s="5"/>
      <c r="AP517" s="7"/>
      <c r="AQ517" s="16"/>
    </row>
    <row r="518" spans="1:43" ht="14.5" x14ac:dyDescent="0.35">
      <c r="A518" s="12">
        <f>IF(E518="","",SUBTOTAL(3,$B$2:B518))</f>
        <v>517</v>
      </c>
      <c r="B518" s="5">
        <v>43616</v>
      </c>
      <c r="C518" s="4" t="s">
        <v>45</v>
      </c>
      <c r="D518" s="4">
        <v>1002</v>
      </c>
      <c r="E518" s="6" t="s">
        <v>56</v>
      </c>
      <c r="F518" s="6" t="s">
        <v>47</v>
      </c>
      <c r="G518" s="7" t="s">
        <v>48</v>
      </c>
      <c r="H518" s="6" t="s">
        <v>57</v>
      </c>
      <c r="I518" s="4">
        <v>3</v>
      </c>
      <c r="J518" s="4">
        <v>5</v>
      </c>
      <c r="K518" s="4">
        <v>1985</v>
      </c>
      <c r="L518" s="6">
        <f t="shared" si="165"/>
        <v>31170</v>
      </c>
      <c r="M518" s="4">
        <f t="shared" si="163"/>
        <v>34</v>
      </c>
      <c r="N518" s="6" t="str">
        <f t="shared" si="166"/>
        <v>30 - 45</v>
      </c>
      <c r="O518" s="4">
        <v>2</v>
      </c>
      <c r="P518" s="6" t="str">
        <f t="shared" si="156"/>
        <v>Nữ</v>
      </c>
      <c r="Q518" s="6" t="str">
        <f t="shared" si="157"/>
        <v>Bà</v>
      </c>
      <c r="R518" s="7" t="s">
        <v>50</v>
      </c>
      <c r="S518" s="6" t="s">
        <v>256</v>
      </c>
      <c r="T518" s="6" t="s">
        <v>257</v>
      </c>
      <c r="U518" s="6" t="s">
        <v>255</v>
      </c>
      <c r="V518" s="6" t="str">
        <f t="shared" si="164"/>
        <v>Hương Mai  -  Việt Yên  -  Bắc Giang</v>
      </c>
      <c r="W518" s="6" t="s">
        <v>51</v>
      </c>
      <c r="X518" s="6" t="s">
        <v>52</v>
      </c>
      <c r="Y518" s="4">
        <f t="shared" si="167"/>
        <v>50</v>
      </c>
      <c r="Z518" s="7" t="str">
        <f t="shared" si="168"/>
        <v>Từ 36 - 60 tháng</v>
      </c>
      <c r="AA518" s="5">
        <v>42067</v>
      </c>
      <c r="AB518" s="4">
        <v>0</v>
      </c>
      <c r="AC518" s="8">
        <f t="shared" si="158"/>
        <v>42067</v>
      </c>
      <c r="AD518" s="5" t="s">
        <v>53</v>
      </c>
      <c r="AE518" s="4">
        <v>4</v>
      </c>
      <c r="AF518" s="7" t="str">
        <f t="shared" si="159"/>
        <v>Không xác định</v>
      </c>
      <c r="AG518" s="5">
        <f t="shared" si="160"/>
        <v>42067</v>
      </c>
      <c r="AH518" s="5" t="str">
        <f t="shared" si="161"/>
        <v/>
      </c>
      <c r="AI518" s="9"/>
      <c r="AJ518" s="7" t="str">
        <f t="shared" ref="AJ518:AJ581" si="171">IFERROR(VLOOKUP(AI518,$AW$2:$AX$6,2,0),"")</f>
        <v/>
      </c>
      <c r="AK518" s="5" t="str">
        <f t="shared" si="169"/>
        <v/>
      </c>
      <c r="AL518" s="5" t="str">
        <f t="shared" ref="AL518:AL581" si="172">IFERROR(IF(OR(AI518="",AI518=4),"",IF(AI518=1,EDATE(AK518,12)-1,IF(AI518=2,EDATE(AK518,24)-1,IF(AI518=3,EDATE(AK518,36)-1)))),"")</f>
        <v/>
      </c>
      <c r="AM518" s="5">
        <f t="shared" si="170"/>
        <v>42067</v>
      </c>
      <c r="AN518" s="7" t="str">
        <f t="shared" si="162"/>
        <v>Không xác định</v>
      </c>
      <c r="AO518" s="5"/>
      <c r="AP518" s="7"/>
      <c r="AQ518" s="16"/>
    </row>
    <row r="519" spans="1:43" ht="14.5" x14ac:dyDescent="0.35">
      <c r="A519" s="12">
        <f>IF(E519="","",SUBTOTAL(3,$B$2:B519))</f>
        <v>518</v>
      </c>
      <c r="B519" s="5">
        <v>43616</v>
      </c>
      <c r="C519" s="4" t="s">
        <v>45</v>
      </c>
      <c r="D519" s="4">
        <v>1003</v>
      </c>
      <c r="E519" s="6" t="s">
        <v>60</v>
      </c>
      <c r="F519" s="6" t="s">
        <v>47</v>
      </c>
      <c r="G519" s="7" t="s">
        <v>61</v>
      </c>
      <c r="H519" s="6" t="s">
        <v>62</v>
      </c>
      <c r="I519" s="4">
        <v>14</v>
      </c>
      <c r="J519" s="4">
        <v>4</v>
      </c>
      <c r="K519" s="4">
        <v>1988</v>
      </c>
      <c r="L519" s="6">
        <f t="shared" si="165"/>
        <v>32247</v>
      </c>
      <c r="M519" s="4">
        <f t="shared" si="163"/>
        <v>31</v>
      </c>
      <c r="N519" s="6" t="str">
        <f t="shared" si="166"/>
        <v>30 - 45</v>
      </c>
      <c r="O519" s="4">
        <v>2</v>
      </c>
      <c r="P519" s="6" t="str">
        <f t="shared" si="156"/>
        <v>Nữ</v>
      </c>
      <c r="Q519" s="6" t="str">
        <f t="shared" si="157"/>
        <v>Bà</v>
      </c>
      <c r="R519" s="7" t="s">
        <v>63</v>
      </c>
      <c r="S519" s="6" t="s">
        <v>258</v>
      </c>
      <c r="T519" s="6" t="s">
        <v>254</v>
      </c>
      <c r="U519" s="6" t="s">
        <v>255</v>
      </c>
      <c r="V519" s="6" t="str">
        <f t="shared" si="164"/>
        <v>Đông Lỗ  -  Hiệp Hòa  -  Bắc Giang</v>
      </c>
      <c r="W519" s="6" t="s">
        <v>64</v>
      </c>
      <c r="X519" s="6" t="s">
        <v>65</v>
      </c>
      <c r="Y519" s="4">
        <f t="shared" si="167"/>
        <v>49</v>
      </c>
      <c r="Z519" s="7" t="str">
        <f t="shared" si="168"/>
        <v>Từ 36 - 60 tháng</v>
      </c>
      <c r="AA519" s="5">
        <v>42101</v>
      </c>
      <c r="AB519" s="4" t="s">
        <v>66</v>
      </c>
      <c r="AC519" s="8">
        <f t="shared" si="158"/>
        <v>42160</v>
      </c>
      <c r="AD519" s="5" t="s">
        <v>53</v>
      </c>
      <c r="AE519" s="4">
        <v>1</v>
      </c>
      <c r="AF519" s="7" t="str">
        <f t="shared" si="159"/>
        <v>12 tháng</v>
      </c>
      <c r="AG519" s="5">
        <f t="shared" si="160"/>
        <v>42161</v>
      </c>
      <c r="AH519" s="5">
        <f t="shared" si="161"/>
        <v>42526</v>
      </c>
      <c r="AI519" s="9">
        <v>1</v>
      </c>
      <c r="AJ519" s="7" t="str">
        <f t="shared" si="171"/>
        <v>12 tháng</v>
      </c>
      <c r="AK519" s="5">
        <f t="shared" si="169"/>
        <v>42527</v>
      </c>
      <c r="AL519" s="5">
        <f t="shared" si="172"/>
        <v>42891</v>
      </c>
      <c r="AM519" s="5">
        <f t="shared" si="170"/>
        <v>42892</v>
      </c>
      <c r="AN519" s="7" t="str">
        <f t="shared" si="162"/>
        <v>Không xác định</v>
      </c>
      <c r="AO519" s="5"/>
      <c r="AP519" s="7"/>
      <c r="AQ519" s="16"/>
    </row>
    <row r="520" spans="1:43" ht="14.5" x14ac:dyDescent="0.35">
      <c r="A520" s="12">
        <f>IF(E520="","",SUBTOTAL(3,$B$2:B520))</f>
        <v>519</v>
      </c>
      <c r="B520" s="5">
        <v>43616</v>
      </c>
      <c r="C520" s="4" t="s">
        <v>45</v>
      </c>
      <c r="D520" s="4">
        <v>1004</v>
      </c>
      <c r="E520" s="6" t="s">
        <v>69</v>
      </c>
      <c r="F520" s="6" t="s">
        <v>47</v>
      </c>
      <c r="G520" s="7" t="s">
        <v>70</v>
      </c>
      <c r="H520" s="6" t="s">
        <v>71</v>
      </c>
      <c r="I520" s="4">
        <v>17</v>
      </c>
      <c r="J520" s="4">
        <v>10</v>
      </c>
      <c r="K520" s="4">
        <v>1995</v>
      </c>
      <c r="L520" s="6">
        <f t="shared" si="165"/>
        <v>34989</v>
      </c>
      <c r="M520" s="4">
        <f t="shared" si="163"/>
        <v>23</v>
      </c>
      <c r="N520" s="6" t="str">
        <f t="shared" si="166"/>
        <v>&lt;30</v>
      </c>
      <c r="O520" s="4">
        <v>1</v>
      </c>
      <c r="P520" s="6" t="str">
        <f t="shared" si="156"/>
        <v>Nam</v>
      </c>
      <c r="Q520" s="6" t="str">
        <f t="shared" si="157"/>
        <v>Ông</v>
      </c>
      <c r="R520" s="7" t="s">
        <v>72</v>
      </c>
      <c r="S520" s="6" t="s">
        <v>259</v>
      </c>
      <c r="T520" s="6" t="s">
        <v>260</v>
      </c>
      <c r="U520" s="6" t="s">
        <v>255</v>
      </c>
      <c r="V520" s="6" t="str">
        <f t="shared" si="164"/>
        <v>Tuấn Đạo  -  Sơn Động  -  Bắc Giang</v>
      </c>
      <c r="W520" s="6" t="s">
        <v>51</v>
      </c>
      <c r="X520" s="6" t="s">
        <v>65</v>
      </c>
      <c r="Y520" s="4">
        <f t="shared" si="167"/>
        <v>49</v>
      </c>
      <c r="Z520" s="7" t="str">
        <f t="shared" si="168"/>
        <v>Từ 36 - 60 tháng</v>
      </c>
      <c r="AA520" s="5">
        <v>42104</v>
      </c>
      <c r="AB520" s="4" t="s">
        <v>66</v>
      </c>
      <c r="AC520" s="8">
        <f t="shared" si="158"/>
        <v>42163</v>
      </c>
      <c r="AD520" s="5" t="s">
        <v>53</v>
      </c>
      <c r="AE520" s="4">
        <v>4</v>
      </c>
      <c r="AF520" s="7" t="str">
        <f t="shared" si="159"/>
        <v>Không xác định</v>
      </c>
      <c r="AG520" s="5">
        <f t="shared" si="160"/>
        <v>42164</v>
      </c>
      <c r="AH520" s="5" t="str">
        <f t="shared" si="161"/>
        <v/>
      </c>
      <c r="AI520" s="9" t="str">
        <f>IF(AE520=4,"","Điền")</f>
        <v/>
      </c>
      <c r="AJ520" s="7" t="str">
        <f t="shared" si="171"/>
        <v/>
      </c>
      <c r="AK520" s="5" t="str">
        <f t="shared" si="169"/>
        <v/>
      </c>
      <c r="AL520" s="5" t="str">
        <f t="shared" si="172"/>
        <v/>
      </c>
      <c r="AM520" s="5">
        <f t="shared" si="170"/>
        <v>42164</v>
      </c>
      <c r="AN520" s="7" t="str">
        <f t="shared" si="162"/>
        <v>Không xác định</v>
      </c>
      <c r="AO520" s="5"/>
      <c r="AP520" s="7"/>
      <c r="AQ520" s="16"/>
    </row>
    <row r="521" spans="1:43" ht="14.5" x14ac:dyDescent="0.35">
      <c r="A521" s="12">
        <f>IF(E521="","",SUBTOTAL(3,$B$2:B521))</f>
        <v>520</v>
      </c>
      <c r="B521" s="5">
        <v>43616</v>
      </c>
      <c r="C521" s="4" t="s">
        <v>45</v>
      </c>
      <c r="D521" s="4">
        <v>1005</v>
      </c>
      <c r="E521" s="6" t="s">
        <v>75</v>
      </c>
      <c r="F521" s="6" t="s">
        <v>47</v>
      </c>
      <c r="G521" s="7" t="s">
        <v>76</v>
      </c>
      <c r="H521" s="6" t="s">
        <v>77</v>
      </c>
      <c r="I521" s="4">
        <v>15</v>
      </c>
      <c r="J521" s="4">
        <v>2</v>
      </c>
      <c r="K521" s="4">
        <v>1994</v>
      </c>
      <c r="L521" s="6">
        <f t="shared" si="165"/>
        <v>34380</v>
      </c>
      <c r="M521" s="4">
        <f t="shared" si="163"/>
        <v>25</v>
      </c>
      <c r="N521" s="6" t="str">
        <f t="shared" si="166"/>
        <v>&lt;30</v>
      </c>
      <c r="O521" s="4">
        <v>1</v>
      </c>
      <c r="P521" s="6" t="str">
        <f t="shared" si="156"/>
        <v>Nam</v>
      </c>
      <c r="Q521" s="6" t="str">
        <f t="shared" si="157"/>
        <v>Ông</v>
      </c>
      <c r="R521" s="7" t="s">
        <v>63</v>
      </c>
      <c r="S521" s="6" t="s">
        <v>261</v>
      </c>
      <c r="T521" s="6" t="s">
        <v>262</v>
      </c>
      <c r="U521" s="6" t="s">
        <v>263</v>
      </c>
      <c r="V521" s="6" t="str">
        <f t="shared" si="164"/>
        <v>Minh Hương  -  Hàm Yên  -  Tuyên Quang</v>
      </c>
      <c r="W521" s="6" t="s">
        <v>78</v>
      </c>
      <c r="X521" s="6" t="s">
        <v>65</v>
      </c>
      <c r="Y521" s="4">
        <f t="shared" si="167"/>
        <v>48</v>
      </c>
      <c r="Z521" s="7" t="str">
        <f t="shared" si="168"/>
        <v>Từ 36 - 60 tháng</v>
      </c>
      <c r="AA521" s="5">
        <v>42136</v>
      </c>
      <c r="AB521" s="4" t="s">
        <v>66</v>
      </c>
      <c r="AC521" s="8">
        <f t="shared" si="158"/>
        <v>42195</v>
      </c>
      <c r="AD521" s="5" t="s">
        <v>53</v>
      </c>
      <c r="AE521" s="4">
        <v>2</v>
      </c>
      <c r="AF521" s="7" t="str">
        <f t="shared" si="159"/>
        <v>24 tháng</v>
      </c>
      <c r="AG521" s="5">
        <f t="shared" si="160"/>
        <v>42196</v>
      </c>
      <c r="AH521" s="5">
        <f t="shared" si="161"/>
        <v>42926</v>
      </c>
      <c r="AI521" s="9">
        <v>2</v>
      </c>
      <c r="AJ521" s="7" t="str">
        <f t="shared" si="171"/>
        <v>24 tháng</v>
      </c>
      <c r="AK521" s="5">
        <f t="shared" si="169"/>
        <v>42927</v>
      </c>
      <c r="AL521" s="5">
        <f t="shared" si="172"/>
        <v>43656</v>
      </c>
      <c r="AM521" s="5" t="str">
        <f t="shared" si="170"/>
        <v/>
      </c>
      <c r="AN521" s="7" t="str">
        <f t="shared" si="162"/>
        <v>24 tháng</v>
      </c>
      <c r="AO521" s="5"/>
      <c r="AP521" s="7"/>
      <c r="AQ521" s="16"/>
    </row>
    <row r="522" spans="1:43" ht="14.5" x14ac:dyDescent="0.35">
      <c r="A522" s="12">
        <f>IF(E522="","",SUBTOTAL(3,$B$2:B522))</f>
        <v>521</v>
      </c>
      <c r="B522" s="5">
        <v>43616</v>
      </c>
      <c r="C522" s="4" t="s">
        <v>45</v>
      </c>
      <c r="D522" s="4">
        <v>1006</v>
      </c>
      <c r="E522" s="6" t="s">
        <v>81</v>
      </c>
      <c r="F522" s="6" t="s">
        <v>82</v>
      </c>
      <c r="G522" s="7" t="s">
        <v>61</v>
      </c>
      <c r="H522" s="6" t="s">
        <v>83</v>
      </c>
      <c r="I522" s="4">
        <v>10</v>
      </c>
      <c r="J522" s="4">
        <v>1</v>
      </c>
      <c r="K522" s="4">
        <v>1988</v>
      </c>
      <c r="L522" s="6">
        <f t="shared" si="165"/>
        <v>32152</v>
      </c>
      <c r="M522" s="4">
        <f t="shared" si="163"/>
        <v>31</v>
      </c>
      <c r="N522" s="6" t="str">
        <f t="shared" si="166"/>
        <v>30 - 45</v>
      </c>
      <c r="O522" s="4">
        <v>2</v>
      </c>
      <c r="P522" s="6" t="str">
        <f t="shared" si="156"/>
        <v>Nữ</v>
      </c>
      <c r="Q522" s="6" t="str">
        <f t="shared" si="157"/>
        <v>Bà</v>
      </c>
      <c r="R522" s="7" t="s">
        <v>50</v>
      </c>
      <c r="S522" s="6" t="s">
        <v>264</v>
      </c>
      <c r="T522" s="6" t="s">
        <v>265</v>
      </c>
      <c r="U522" s="6" t="s">
        <v>266</v>
      </c>
      <c r="V522" s="6" t="str">
        <f t="shared" si="164"/>
        <v>Xuân Thu  -  Sóc Sơn  -  Hà Nội</v>
      </c>
      <c r="W522" s="6" t="s">
        <v>84</v>
      </c>
      <c r="X522" s="6" t="s">
        <v>52</v>
      </c>
      <c r="Y522" s="4">
        <f t="shared" si="167"/>
        <v>48</v>
      </c>
      <c r="Z522" s="7" t="str">
        <f t="shared" si="168"/>
        <v>Từ 36 - 60 tháng</v>
      </c>
      <c r="AA522" s="5">
        <v>42150</v>
      </c>
      <c r="AB522" s="4" t="s">
        <v>66</v>
      </c>
      <c r="AC522" s="8">
        <f t="shared" si="158"/>
        <v>42209</v>
      </c>
      <c r="AD522" s="5" t="s">
        <v>53</v>
      </c>
      <c r="AE522" s="4">
        <v>1</v>
      </c>
      <c r="AF522" s="7" t="str">
        <f t="shared" si="159"/>
        <v>12 tháng</v>
      </c>
      <c r="AG522" s="5">
        <f t="shared" si="160"/>
        <v>42210</v>
      </c>
      <c r="AH522" s="5">
        <f t="shared" si="161"/>
        <v>42575</v>
      </c>
      <c r="AI522" s="9">
        <v>1</v>
      </c>
      <c r="AJ522" s="7" t="str">
        <f t="shared" si="171"/>
        <v>12 tháng</v>
      </c>
      <c r="AK522" s="5">
        <f t="shared" si="169"/>
        <v>42576</v>
      </c>
      <c r="AL522" s="5">
        <f t="shared" si="172"/>
        <v>42940</v>
      </c>
      <c r="AM522" s="5">
        <f t="shared" si="170"/>
        <v>42941</v>
      </c>
      <c r="AN522" s="7" t="str">
        <f t="shared" si="162"/>
        <v>Không xác định</v>
      </c>
      <c r="AO522" s="5"/>
      <c r="AP522" s="7"/>
      <c r="AQ522" s="16"/>
    </row>
    <row r="523" spans="1:43" ht="14.5" x14ac:dyDescent="0.35">
      <c r="A523" s="12">
        <f>IF(E523="","",SUBTOTAL(3,$B$2:B523))</f>
        <v>522</v>
      </c>
      <c r="B523" s="5">
        <v>43616</v>
      </c>
      <c r="C523" s="4" t="s">
        <v>45</v>
      </c>
      <c r="D523" s="4">
        <v>1009</v>
      </c>
      <c r="E523" s="6" t="s">
        <v>86</v>
      </c>
      <c r="F523" s="6" t="s">
        <v>47</v>
      </c>
      <c r="G523" s="7" t="s">
        <v>87</v>
      </c>
      <c r="H523" s="6" t="s">
        <v>87</v>
      </c>
      <c r="I523" s="4">
        <v>20</v>
      </c>
      <c r="J523" s="4">
        <v>2</v>
      </c>
      <c r="K523" s="4">
        <v>1992</v>
      </c>
      <c r="L523" s="6">
        <f t="shared" si="165"/>
        <v>33654</v>
      </c>
      <c r="M523" s="4">
        <f t="shared" si="163"/>
        <v>27</v>
      </c>
      <c r="N523" s="6" t="str">
        <f t="shared" si="166"/>
        <v>&lt;30</v>
      </c>
      <c r="O523" s="4">
        <v>1</v>
      </c>
      <c r="P523" s="6" t="str">
        <f t="shared" si="156"/>
        <v>Nam</v>
      </c>
      <c r="Q523" s="6" t="str">
        <f t="shared" si="157"/>
        <v>Ông</v>
      </c>
      <c r="R523" s="7" t="s">
        <v>50</v>
      </c>
      <c r="S523" s="6" t="s">
        <v>267</v>
      </c>
      <c r="T523" s="6" t="s">
        <v>268</v>
      </c>
      <c r="U523" s="6" t="s">
        <v>269</v>
      </c>
      <c r="V523" s="6" t="str">
        <f t="shared" si="164"/>
        <v>Minh Đạo  -  Tiên Du  -  Bắc Ninh</v>
      </c>
      <c r="W523" s="6" t="s">
        <v>51</v>
      </c>
      <c r="X523" s="6" t="s">
        <v>65</v>
      </c>
      <c r="Y523" s="4">
        <f t="shared" si="167"/>
        <v>47</v>
      </c>
      <c r="Z523" s="7" t="str">
        <f t="shared" si="168"/>
        <v>Từ 36 - 60 tháng</v>
      </c>
      <c r="AA523" s="5">
        <v>42180</v>
      </c>
      <c r="AB523" s="4" t="s">
        <v>66</v>
      </c>
      <c r="AC523" s="8">
        <f t="shared" si="158"/>
        <v>42239</v>
      </c>
      <c r="AD523" s="5" t="s">
        <v>53</v>
      </c>
      <c r="AE523" s="4">
        <v>1</v>
      </c>
      <c r="AF523" s="7" t="str">
        <f t="shared" si="159"/>
        <v>12 tháng</v>
      </c>
      <c r="AG523" s="5">
        <f t="shared" si="160"/>
        <v>42240</v>
      </c>
      <c r="AH523" s="5">
        <f t="shared" si="161"/>
        <v>42605</v>
      </c>
      <c r="AI523" s="9">
        <v>1</v>
      </c>
      <c r="AJ523" s="7" t="str">
        <f t="shared" si="171"/>
        <v>12 tháng</v>
      </c>
      <c r="AK523" s="5">
        <f t="shared" si="169"/>
        <v>42606</v>
      </c>
      <c r="AL523" s="5">
        <f t="shared" si="172"/>
        <v>42970</v>
      </c>
      <c r="AM523" s="5">
        <f t="shared" si="170"/>
        <v>42971</v>
      </c>
      <c r="AN523" s="7" t="str">
        <f t="shared" si="162"/>
        <v>Không xác định</v>
      </c>
      <c r="AO523" s="5"/>
      <c r="AP523" s="7"/>
      <c r="AQ523" s="16"/>
    </row>
    <row r="524" spans="1:43" ht="14.5" x14ac:dyDescent="0.35">
      <c r="A524" s="12">
        <f>IF(E524="","",SUBTOTAL(3,$B$2:B524))</f>
        <v>523</v>
      </c>
      <c r="B524" s="5">
        <v>43616</v>
      </c>
      <c r="C524" s="4" t="s">
        <v>45</v>
      </c>
      <c r="D524" s="4">
        <v>1011</v>
      </c>
      <c r="E524" s="6" t="s">
        <v>88</v>
      </c>
      <c r="F524" s="6" t="s">
        <v>47</v>
      </c>
      <c r="G524" s="7" t="s">
        <v>70</v>
      </c>
      <c r="H524" s="6" t="s">
        <v>89</v>
      </c>
      <c r="I524" s="4">
        <v>16</v>
      </c>
      <c r="J524" s="4">
        <v>10</v>
      </c>
      <c r="K524" s="4">
        <v>1993</v>
      </c>
      <c r="L524" s="6">
        <f t="shared" si="165"/>
        <v>34258</v>
      </c>
      <c r="M524" s="4">
        <f t="shared" si="163"/>
        <v>25</v>
      </c>
      <c r="N524" s="6" t="str">
        <f t="shared" si="166"/>
        <v>&lt;30</v>
      </c>
      <c r="O524" s="4">
        <v>1</v>
      </c>
      <c r="P524" s="6" t="str">
        <f t="shared" si="156"/>
        <v>Nam</v>
      </c>
      <c r="Q524" s="6" t="str">
        <f t="shared" si="157"/>
        <v>Ông</v>
      </c>
      <c r="R524" s="7" t="s">
        <v>63</v>
      </c>
      <c r="S524" s="6" t="s">
        <v>270</v>
      </c>
      <c r="T524" s="6" t="s">
        <v>268</v>
      </c>
      <c r="U524" s="6" t="s">
        <v>269</v>
      </c>
      <c r="V524" s="6" t="str">
        <f t="shared" si="164"/>
        <v>Đại Đồng  -  Tiên Du  -  Bắc Ninh</v>
      </c>
      <c r="W524" s="6" t="s">
        <v>51</v>
      </c>
      <c r="X524" s="6" t="s">
        <v>52</v>
      </c>
      <c r="Y524" s="4">
        <f t="shared" si="167"/>
        <v>46</v>
      </c>
      <c r="Z524" s="7" t="str">
        <f t="shared" si="168"/>
        <v>Từ 36 - 60 tháng</v>
      </c>
      <c r="AA524" s="5">
        <v>42195</v>
      </c>
      <c r="AB524" s="4" t="s">
        <v>66</v>
      </c>
      <c r="AC524" s="8">
        <f t="shared" si="158"/>
        <v>42254</v>
      </c>
      <c r="AD524" s="5" t="s">
        <v>53</v>
      </c>
      <c r="AE524" s="4">
        <v>1</v>
      </c>
      <c r="AF524" s="7" t="str">
        <f t="shared" si="159"/>
        <v>12 tháng</v>
      </c>
      <c r="AG524" s="5">
        <f t="shared" si="160"/>
        <v>42255</v>
      </c>
      <c r="AH524" s="5">
        <f t="shared" si="161"/>
        <v>42620</v>
      </c>
      <c r="AI524" s="9">
        <v>2</v>
      </c>
      <c r="AJ524" s="7" t="str">
        <f t="shared" si="171"/>
        <v>24 tháng</v>
      </c>
      <c r="AK524" s="5">
        <f t="shared" si="169"/>
        <v>42621</v>
      </c>
      <c r="AL524" s="5">
        <f t="shared" si="172"/>
        <v>43350</v>
      </c>
      <c r="AM524" s="5">
        <f t="shared" si="170"/>
        <v>43351</v>
      </c>
      <c r="AN524" s="7" t="str">
        <f t="shared" si="162"/>
        <v>Không xác định</v>
      </c>
      <c r="AO524" s="5"/>
      <c r="AP524" s="7"/>
      <c r="AQ524" s="16"/>
    </row>
    <row r="525" spans="1:43" ht="14.5" x14ac:dyDescent="0.35">
      <c r="A525" s="12">
        <f>IF(E525="","",SUBTOTAL(3,$B$2:B525))</f>
        <v>524</v>
      </c>
      <c r="B525" s="5">
        <v>43616</v>
      </c>
      <c r="C525" s="4" t="s">
        <v>45</v>
      </c>
      <c r="D525" s="4">
        <v>1013</v>
      </c>
      <c r="E525" s="6" t="s">
        <v>92</v>
      </c>
      <c r="F525" s="6" t="s">
        <v>47</v>
      </c>
      <c r="G525" s="7" t="s">
        <v>93</v>
      </c>
      <c r="H525" s="6" t="s">
        <v>94</v>
      </c>
      <c r="I525" s="4">
        <v>26</v>
      </c>
      <c r="J525" s="4">
        <v>1</v>
      </c>
      <c r="K525" s="4">
        <v>1988</v>
      </c>
      <c r="L525" s="6">
        <f t="shared" si="165"/>
        <v>32168</v>
      </c>
      <c r="M525" s="4">
        <f t="shared" si="163"/>
        <v>31</v>
      </c>
      <c r="N525" s="6" t="str">
        <f t="shared" si="166"/>
        <v>30 - 45</v>
      </c>
      <c r="O525" s="4">
        <v>1</v>
      </c>
      <c r="P525" s="6" t="str">
        <f t="shared" si="156"/>
        <v>Nam</v>
      </c>
      <c r="Q525" s="6" t="str">
        <f t="shared" si="157"/>
        <v>Ông</v>
      </c>
      <c r="R525" s="7" t="s">
        <v>72</v>
      </c>
      <c r="S525" s="6" t="s">
        <v>273</v>
      </c>
      <c r="T525" s="6" t="s">
        <v>274</v>
      </c>
      <c r="U525" s="6" t="s">
        <v>266</v>
      </c>
      <c r="V525" s="6" t="str">
        <f t="shared" si="164"/>
        <v>Liên Hà  -  Đông Anh  -  Hà Nội</v>
      </c>
      <c r="W525" s="6" t="s">
        <v>51</v>
      </c>
      <c r="X525" s="6" t="s">
        <v>65</v>
      </c>
      <c r="Y525" s="4">
        <f t="shared" si="167"/>
        <v>45</v>
      </c>
      <c r="Z525" s="7" t="str">
        <f t="shared" si="168"/>
        <v>Từ 36 - 60 tháng</v>
      </c>
      <c r="AA525" s="5">
        <v>42241</v>
      </c>
      <c r="AB525" s="4" t="s">
        <v>66</v>
      </c>
      <c r="AC525" s="8">
        <f t="shared" si="158"/>
        <v>42300</v>
      </c>
      <c r="AD525" s="5" t="s">
        <v>53</v>
      </c>
      <c r="AE525" s="4">
        <v>2</v>
      </c>
      <c r="AF525" s="7" t="str">
        <f t="shared" si="159"/>
        <v>24 tháng</v>
      </c>
      <c r="AG525" s="5">
        <f t="shared" si="160"/>
        <v>42301</v>
      </c>
      <c r="AH525" s="5">
        <f t="shared" si="161"/>
        <v>43031</v>
      </c>
      <c r="AI525" s="9">
        <v>1</v>
      </c>
      <c r="AJ525" s="7" t="str">
        <f t="shared" si="171"/>
        <v>12 tháng</v>
      </c>
      <c r="AK525" s="5">
        <f t="shared" si="169"/>
        <v>43032</v>
      </c>
      <c r="AL525" s="5">
        <f t="shared" si="172"/>
        <v>43396</v>
      </c>
      <c r="AM525" s="5">
        <f t="shared" si="170"/>
        <v>43397</v>
      </c>
      <c r="AN525" s="7" t="str">
        <f t="shared" si="162"/>
        <v>Không xác định</v>
      </c>
      <c r="AO525" s="5"/>
      <c r="AP525" s="7"/>
      <c r="AQ525" s="16"/>
    </row>
    <row r="526" spans="1:43" ht="14.5" x14ac:dyDescent="0.35">
      <c r="A526" s="12">
        <f>IF(E526="","",SUBTOTAL(3,$B$2:B526))</f>
        <v>525</v>
      </c>
      <c r="B526" s="5">
        <v>43616</v>
      </c>
      <c r="C526" s="4" t="s">
        <v>45</v>
      </c>
      <c r="D526" s="4">
        <v>1014</v>
      </c>
      <c r="E526" s="6" t="s">
        <v>95</v>
      </c>
      <c r="F526" s="6" t="s">
        <v>96</v>
      </c>
      <c r="G526" s="7" t="s">
        <v>61</v>
      </c>
      <c r="H526" s="6" t="s">
        <v>62</v>
      </c>
      <c r="I526" s="4">
        <v>20</v>
      </c>
      <c r="J526" s="4">
        <v>2</v>
      </c>
      <c r="K526" s="4">
        <v>1992</v>
      </c>
      <c r="L526" s="6">
        <f t="shared" si="165"/>
        <v>33654</v>
      </c>
      <c r="M526" s="4">
        <f t="shared" si="163"/>
        <v>27</v>
      </c>
      <c r="N526" s="6" t="str">
        <f t="shared" si="166"/>
        <v>&lt;30</v>
      </c>
      <c r="O526" s="4">
        <v>1</v>
      </c>
      <c r="P526" s="6" t="str">
        <f t="shared" si="156"/>
        <v>Nam</v>
      </c>
      <c r="Q526" s="6" t="str">
        <f t="shared" si="157"/>
        <v>Ông</v>
      </c>
      <c r="R526" s="7" t="s">
        <v>50</v>
      </c>
      <c r="S526" s="6" t="s">
        <v>275</v>
      </c>
      <c r="T526" s="6" t="s">
        <v>276</v>
      </c>
      <c r="U526" s="6" t="s">
        <v>255</v>
      </c>
      <c r="V526" s="6" t="str">
        <f t="shared" si="164"/>
        <v>Thanh Lâm  -  Lục Nam  -  Bắc Giang</v>
      </c>
      <c r="W526" s="6" t="s">
        <v>51</v>
      </c>
      <c r="X526" s="6" t="s">
        <v>65</v>
      </c>
      <c r="Y526" s="4">
        <f t="shared" si="167"/>
        <v>45</v>
      </c>
      <c r="Z526" s="7" t="str">
        <f t="shared" si="168"/>
        <v>Từ 36 - 60 tháng</v>
      </c>
      <c r="AA526" s="5">
        <v>42246</v>
      </c>
      <c r="AB526" s="4" t="s">
        <v>66</v>
      </c>
      <c r="AC526" s="8">
        <f t="shared" si="158"/>
        <v>42305</v>
      </c>
      <c r="AD526" s="5" t="s">
        <v>53</v>
      </c>
      <c r="AE526" s="4">
        <v>1</v>
      </c>
      <c r="AF526" s="7" t="str">
        <f t="shared" si="159"/>
        <v>12 tháng</v>
      </c>
      <c r="AG526" s="5">
        <f t="shared" si="160"/>
        <v>42306</v>
      </c>
      <c r="AH526" s="5">
        <f t="shared" si="161"/>
        <v>42671</v>
      </c>
      <c r="AI526" s="9">
        <v>1</v>
      </c>
      <c r="AJ526" s="7" t="str">
        <f t="shared" si="171"/>
        <v>12 tháng</v>
      </c>
      <c r="AK526" s="5">
        <f t="shared" si="169"/>
        <v>42672</v>
      </c>
      <c r="AL526" s="5">
        <f t="shared" si="172"/>
        <v>43036</v>
      </c>
      <c r="AM526" s="5">
        <f t="shared" si="170"/>
        <v>43037</v>
      </c>
      <c r="AN526" s="7" t="str">
        <f t="shared" si="162"/>
        <v>Không xác định</v>
      </c>
      <c r="AO526" s="5"/>
      <c r="AP526" s="7"/>
      <c r="AQ526" s="16"/>
    </row>
    <row r="527" spans="1:43" ht="14.5" x14ac:dyDescent="0.35">
      <c r="A527" s="12">
        <f>IF(E527="","",SUBTOTAL(3,$B$2:B527))</f>
        <v>526</v>
      </c>
      <c r="B527" s="5">
        <v>43616</v>
      </c>
      <c r="C527" s="4" t="s">
        <v>45</v>
      </c>
      <c r="D527" s="4">
        <v>1016</v>
      </c>
      <c r="E527" s="6" t="s">
        <v>97</v>
      </c>
      <c r="F527" s="6" t="s">
        <v>82</v>
      </c>
      <c r="G527" s="7" t="s">
        <v>98</v>
      </c>
      <c r="H527" s="6" t="s">
        <v>99</v>
      </c>
      <c r="I527" s="4">
        <v>4</v>
      </c>
      <c r="J527" s="4">
        <v>7</v>
      </c>
      <c r="K527" s="4">
        <v>1982</v>
      </c>
      <c r="L527" s="6">
        <f t="shared" si="165"/>
        <v>30136</v>
      </c>
      <c r="M527" s="4">
        <f t="shared" si="163"/>
        <v>36</v>
      </c>
      <c r="N527" s="6" t="str">
        <f t="shared" si="166"/>
        <v>30 - 45</v>
      </c>
      <c r="O527" s="4">
        <v>2</v>
      </c>
      <c r="P527" s="6" t="str">
        <f t="shared" si="156"/>
        <v>Nữ</v>
      </c>
      <c r="Q527" s="6" t="str">
        <f t="shared" si="157"/>
        <v>Bà</v>
      </c>
      <c r="R527" s="7" t="s">
        <v>72</v>
      </c>
      <c r="S527" s="6" t="s">
        <v>277</v>
      </c>
      <c r="T527" s="6" t="s">
        <v>276</v>
      </c>
      <c r="U527" s="6" t="s">
        <v>255</v>
      </c>
      <c r="V527" s="6" t="str">
        <f t="shared" si="164"/>
        <v>Bảo Sơn  -  Lục Nam  -  Bắc Giang</v>
      </c>
      <c r="W527" s="6" t="s">
        <v>51</v>
      </c>
      <c r="X527" s="6" t="s">
        <v>100</v>
      </c>
      <c r="Y527" s="4">
        <f t="shared" si="167"/>
        <v>44</v>
      </c>
      <c r="Z527" s="7" t="str">
        <f t="shared" si="168"/>
        <v>Từ 36 - 60 tháng</v>
      </c>
      <c r="AA527" s="5">
        <v>42264</v>
      </c>
      <c r="AB527" s="4" t="s">
        <v>66</v>
      </c>
      <c r="AC527" s="8">
        <f t="shared" si="158"/>
        <v>42323</v>
      </c>
      <c r="AD527" s="5" t="s">
        <v>53</v>
      </c>
      <c r="AE527" s="4">
        <v>1</v>
      </c>
      <c r="AF527" s="7" t="str">
        <f t="shared" si="159"/>
        <v>12 tháng</v>
      </c>
      <c r="AG527" s="5">
        <f t="shared" si="160"/>
        <v>42324</v>
      </c>
      <c r="AH527" s="5">
        <f t="shared" si="161"/>
        <v>42689</v>
      </c>
      <c r="AI527" s="9">
        <v>1</v>
      </c>
      <c r="AJ527" s="7" t="str">
        <f t="shared" si="171"/>
        <v>12 tháng</v>
      </c>
      <c r="AK527" s="5">
        <f t="shared" si="169"/>
        <v>42690</v>
      </c>
      <c r="AL527" s="5">
        <f t="shared" si="172"/>
        <v>43054</v>
      </c>
      <c r="AM527" s="5">
        <f t="shared" si="170"/>
        <v>43055</v>
      </c>
      <c r="AN527" s="7" t="str">
        <f t="shared" si="162"/>
        <v>Không xác định</v>
      </c>
      <c r="AO527" s="5"/>
      <c r="AP527" s="7"/>
      <c r="AQ527" s="16"/>
    </row>
    <row r="528" spans="1:43" ht="14.5" x14ac:dyDescent="0.35">
      <c r="A528" s="12">
        <f>IF(E528="","",SUBTOTAL(3,$B$2:B528))</f>
        <v>527</v>
      </c>
      <c r="B528" s="5">
        <v>43616</v>
      </c>
      <c r="C528" s="4" t="s">
        <v>45</v>
      </c>
      <c r="D528" s="4">
        <v>1017</v>
      </c>
      <c r="E528" s="6" t="s">
        <v>101</v>
      </c>
      <c r="F528" s="6" t="s">
        <v>102</v>
      </c>
      <c r="G528" s="7" t="s">
        <v>61</v>
      </c>
      <c r="H528" s="6" t="s">
        <v>83</v>
      </c>
      <c r="I528" s="4">
        <v>28</v>
      </c>
      <c r="J528" s="4">
        <v>10</v>
      </c>
      <c r="K528" s="4">
        <v>1996</v>
      </c>
      <c r="L528" s="6">
        <f t="shared" si="165"/>
        <v>35366</v>
      </c>
      <c r="M528" s="4">
        <f t="shared" si="163"/>
        <v>22</v>
      </c>
      <c r="N528" s="6" t="str">
        <f t="shared" si="166"/>
        <v>&lt;30</v>
      </c>
      <c r="O528" s="4">
        <v>1</v>
      </c>
      <c r="P528" s="6" t="str">
        <f t="shared" si="156"/>
        <v>Nam</v>
      </c>
      <c r="Q528" s="6" t="str">
        <f t="shared" si="157"/>
        <v>Ông</v>
      </c>
      <c r="R528" s="7" t="s">
        <v>50</v>
      </c>
      <c r="S528" s="6" t="s">
        <v>278</v>
      </c>
      <c r="T528" s="6" t="s">
        <v>279</v>
      </c>
      <c r="U528" s="6" t="s">
        <v>280</v>
      </c>
      <c r="V528" s="6" t="str">
        <f t="shared" si="164"/>
        <v>Hữu Khánh  -  Lộc Bình  -  Lạng Sơn</v>
      </c>
      <c r="W528" s="6" t="s">
        <v>51</v>
      </c>
      <c r="X528" s="6" t="s">
        <v>65</v>
      </c>
      <c r="Y528" s="4">
        <f t="shared" si="167"/>
        <v>43</v>
      </c>
      <c r="Z528" s="7" t="str">
        <f t="shared" si="168"/>
        <v>Từ 36 - 60 tháng</v>
      </c>
      <c r="AA528" s="5">
        <v>42287</v>
      </c>
      <c r="AB528" s="4" t="s">
        <v>66</v>
      </c>
      <c r="AC528" s="8">
        <f t="shared" si="158"/>
        <v>42346</v>
      </c>
      <c r="AD528" s="5" t="s">
        <v>53</v>
      </c>
      <c r="AE528" s="4">
        <v>1</v>
      </c>
      <c r="AF528" s="7" t="str">
        <f t="shared" si="159"/>
        <v>12 tháng</v>
      </c>
      <c r="AG528" s="5">
        <f t="shared" si="160"/>
        <v>42347</v>
      </c>
      <c r="AH528" s="5">
        <f t="shared" si="161"/>
        <v>42712</v>
      </c>
      <c r="AI528" s="9">
        <v>1</v>
      </c>
      <c r="AJ528" s="7" t="str">
        <f t="shared" si="171"/>
        <v>12 tháng</v>
      </c>
      <c r="AK528" s="5">
        <f t="shared" si="169"/>
        <v>42713</v>
      </c>
      <c r="AL528" s="5">
        <f t="shared" si="172"/>
        <v>43077</v>
      </c>
      <c r="AM528" s="5">
        <f t="shared" si="170"/>
        <v>43078</v>
      </c>
      <c r="AN528" s="7" t="str">
        <f t="shared" si="162"/>
        <v>Không xác định</v>
      </c>
      <c r="AO528" s="5"/>
      <c r="AP528" s="7"/>
      <c r="AQ528" s="16"/>
    </row>
    <row r="529" spans="1:43" ht="14.5" x14ac:dyDescent="0.35">
      <c r="A529" s="12">
        <f>IF(E529="","",SUBTOTAL(3,$B$2:B529))</f>
        <v>528</v>
      </c>
      <c r="B529" s="5">
        <v>43616</v>
      </c>
      <c r="C529" s="4" t="s">
        <v>45</v>
      </c>
      <c r="D529" s="4">
        <v>1020</v>
      </c>
      <c r="E529" s="6" t="s">
        <v>103</v>
      </c>
      <c r="F529" s="6" t="s">
        <v>96</v>
      </c>
      <c r="G529" s="7" t="s">
        <v>104</v>
      </c>
      <c r="H529" s="6" t="s">
        <v>105</v>
      </c>
      <c r="I529" s="4">
        <v>28</v>
      </c>
      <c r="J529" s="4">
        <v>10</v>
      </c>
      <c r="K529" s="4">
        <v>1993</v>
      </c>
      <c r="L529" s="6">
        <f t="shared" si="165"/>
        <v>34270</v>
      </c>
      <c r="M529" s="4">
        <f t="shared" si="163"/>
        <v>25</v>
      </c>
      <c r="N529" s="6" t="str">
        <f t="shared" si="166"/>
        <v>&lt;30</v>
      </c>
      <c r="O529" s="4">
        <v>2</v>
      </c>
      <c r="P529" s="6" t="str">
        <f t="shared" si="156"/>
        <v>Nữ</v>
      </c>
      <c r="Q529" s="6" t="str">
        <f t="shared" si="157"/>
        <v>Bà</v>
      </c>
      <c r="R529" s="7" t="s">
        <v>50</v>
      </c>
      <c r="S529" s="6" t="s">
        <v>261</v>
      </c>
      <c r="T529" s="6" t="s">
        <v>262</v>
      </c>
      <c r="U529" s="6" t="s">
        <v>263</v>
      </c>
      <c r="V529" s="6" t="str">
        <f t="shared" si="164"/>
        <v>Minh Hương  -  Hàm Yên  -  Tuyên Quang</v>
      </c>
      <c r="W529" s="6" t="s">
        <v>51</v>
      </c>
      <c r="X529" s="6" t="s">
        <v>106</v>
      </c>
      <c r="Y529" s="4">
        <f t="shared" si="167"/>
        <v>41</v>
      </c>
      <c r="Z529" s="7" t="str">
        <f t="shared" si="168"/>
        <v>Từ 36 - 60 tháng</v>
      </c>
      <c r="AA529" s="5">
        <v>42343</v>
      </c>
      <c r="AB529" s="4" t="s">
        <v>66</v>
      </c>
      <c r="AC529" s="8">
        <f t="shared" si="158"/>
        <v>42402</v>
      </c>
      <c r="AD529" s="5" t="s">
        <v>53</v>
      </c>
      <c r="AE529" s="4">
        <v>1</v>
      </c>
      <c r="AF529" s="7" t="str">
        <f t="shared" si="159"/>
        <v>12 tháng</v>
      </c>
      <c r="AG529" s="5">
        <f t="shared" si="160"/>
        <v>42403</v>
      </c>
      <c r="AH529" s="5">
        <f t="shared" si="161"/>
        <v>42768</v>
      </c>
      <c r="AI529" s="9">
        <v>1</v>
      </c>
      <c r="AJ529" s="7" t="str">
        <f t="shared" si="171"/>
        <v>12 tháng</v>
      </c>
      <c r="AK529" s="5">
        <f t="shared" si="169"/>
        <v>42769</v>
      </c>
      <c r="AL529" s="5">
        <f t="shared" si="172"/>
        <v>43133</v>
      </c>
      <c r="AM529" s="5">
        <f t="shared" si="170"/>
        <v>43134</v>
      </c>
      <c r="AN529" s="7" t="str">
        <f t="shared" si="162"/>
        <v>Không xác định</v>
      </c>
      <c r="AO529" s="5"/>
      <c r="AP529" s="7"/>
      <c r="AQ529" s="16"/>
    </row>
    <row r="530" spans="1:43" ht="14.5" x14ac:dyDescent="0.35">
      <c r="A530" s="12">
        <f>IF(E530="","",SUBTOTAL(3,$B$2:B530))</f>
        <v>529</v>
      </c>
      <c r="B530" s="5">
        <v>43616</v>
      </c>
      <c r="C530" s="4" t="s">
        <v>45</v>
      </c>
      <c r="D530" s="4">
        <v>1021</v>
      </c>
      <c r="E530" s="6" t="s">
        <v>107</v>
      </c>
      <c r="F530" s="6" t="s">
        <v>96</v>
      </c>
      <c r="G530" s="7" t="s">
        <v>98</v>
      </c>
      <c r="H530" s="6" t="s">
        <v>108</v>
      </c>
      <c r="I530" s="4">
        <v>15</v>
      </c>
      <c r="J530" s="4">
        <v>2</v>
      </c>
      <c r="K530" s="4">
        <v>1994</v>
      </c>
      <c r="L530" s="6">
        <f t="shared" si="165"/>
        <v>34380</v>
      </c>
      <c r="M530" s="4">
        <f t="shared" si="163"/>
        <v>25</v>
      </c>
      <c r="N530" s="6" t="str">
        <f t="shared" si="166"/>
        <v>&lt;30</v>
      </c>
      <c r="O530" s="4">
        <v>1</v>
      </c>
      <c r="P530" s="6" t="str">
        <f t="shared" si="156"/>
        <v>Nam</v>
      </c>
      <c r="Q530" s="6" t="str">
        <f t="shared" si="157"/>
        <v>Ông</v>
      </c>
      <c r="R530" s="7" t="s">
        <v>50</v>
      </c>
      <c r="S530" s="6" t="s">
        <v>281</v>
      </c>
      <c r="T530" s="6" t="s">
        <v>282</v>
      </c>
      <c r="U530" s="6" t="s">
        <v>283</v>
      </c>
      <c r="V530" s="6" t="str">
        <f t="shared" si="164"/>
        <v>Yên Đổ  -  Phú Lương  -  Thái Nguyên</v>
      </c>
      <c r="W530" s="6" t="s">
        <v>51</v>
      </c>
      <c r="X530" s="6" t="s">
        <v>65</v>
      </c>
      <c r="Y530" s="4">
        <f t="shared" si="167"/>
        <v>41</v>
      </c>
      <c r="Z530" s="7" t="str">
        <f t="shared" si="168"/>
        <v>Từ 36 - 60 tháng</v>
      </c>
      <c r="AA530" s="5">
        <v>42360</v>
      </c>
      <c r="AB530" s="4" t="s">
        <v>66</v>
      </c>
      <c r="AC530" s="8">
        <f t="shared" si="158"/>
        <v>42419</v>
      </c>
      <c r="AD530" s="5" t="s">
        <v>53</v>
      </c>
      <c r="AE530" s="4">
        <v>1</v>
      </c>
      <c r="AF530" s="7" t="str">
        <f t="shared" si="159"/>
        <v>12 tháng</v>
      </c>
      <c r="AG530" s="5">
        <f t="shared" si="160"/>
        <v>42420</v>
      </c>
      <c r="AH530" s="5">
        <f t="shared" si="161"/>
        <v>42785</v>
      </c>
      <c r="AI530" s="9">
        <v>2</v>
      </c>
      <c r="AJ530" s="7" t="str">
        <f t="shared" si="171"/>
        <v>24 tháng</v>
      </c>
      <c r="AK530" s="5">
        <f t="shared" si="169"/>
        <v>42786</v>
      </c>
      <c r="AL530" s="5">
        <f t="shared" si="172"/>
        <v>43515</v>
      </c>
      <c r="AM530" s="5">
        <f t="shared" si="170"/>
        <v>43516</v>
      </c>
      <c r="AN530" s="7" t="str">
        <f t="shared" si="162"/>
        <v>Không xác định</v>
      </c>
      <c r="AO530" s="5"/>
      <c r="AP530" s="7"/>
      <c r="AQ530" s="16"/>
    </row>
    <row r="531" spans="1:43" ht="14.5" x14ac:dyDescent="0.35">
      <c r="A531" s="12">
        <f>IF(E531="","",SUBTOTAL(3,$B$2:B531))</f>
        <v>530</v>
      </c>
      <c r="B531" s="5">
        <v>43616</v>
      </c>
      <c r="C531" s="4" t="s">
        <v>45</v>
      </c>
      <c r="D531" s="4">
        <v>1022</v>
      </c>
      <c r="E531" s="6" t="s">
        <v>109</v>
      </c>
      <c r="F531" s="6" t="s">
        <v>96</v>
      </c>
      <c r="G531" s="7" t="s">
        <v>98</v>
      </c>
      <c r="H531" s="6" t="s">
        <v>110</v>
      </c>
      <c r="I531" s="4">
        <v>17</v>
      </c>
      <c r="J531" s="4">
        <v>3</v>
      </c>
      <c r="K531" s="4">
        <v>1988</v>
      </c>
      <c r="L531" s="6">
        <f t="shared" si="165"/>
        <v>32219</v>
      </c>
      <c r="M531" s="4">
        <f t="shared" si="163"/>
        <v>31</v>
      </c>
      <c r="N531" s="6" t="str">
        <f t="shared" si="166"/>
        <v>30 - 45</v>
      </c>
      <c r="O531" s="4">
        <v>1</v>
      </c>
      <c r="P531" s="6" t="str">
        <f t="shared" si="156"/>
        <v>Nam</v>
      </c>
      <c r="Q531" s="6" t="str">
        <f t="shared" si="157"/>
        <v>Ông</v>
      </c>
      <c r="R531" s="7" t="s">
        <v>50</v>
      </c>
      <c r="S531" s="6" t="s">
        <v>284</v>
      </c>
      <c r="T531" s="6" t="s">
        <v>285</v>
      </c>
      <c r="U531" s="6" t="s">
        <v>286</v>
      </c>
      <c r="V531" s="6" t="str">
        <f t="shared" si="164"/>
        <v>Mỹ Thành  -  Lạc Sơn  -  Hòa Bình</v>
      </c>
      <c r="W531" s="6" t="s">
        <v>51</v>
      </c>
      <c r="X531" s="6" t="s">
        <v>100</v>
      </c>
      <c r="Y531" s="4">
        <f t="shared" si="167"/>
        <v>40</v>
      </c>
      <c r="Z531" s="7" t="str">
        <f t="shared" si="168"/>
        <v>Từ 36 - 60 tháng</v>
      </c>
      <c r="AA531" s="5">
        <v>42391</v>
      </c>
      <c r="AB531" s="4" t="s">
        <v>66</v>
      </c>
      <c r="AC531" s="8">
        <f t="shared" si="158"/>
        <v>42450</v>
      </c>
      <c r="AD531" s="5" t="s">
        <v>53</v>
      </c>
      <c r="AE531" s="4">
        <v>1</v>
      </c>
      <c r="AF531" s="7" t="str">
        <f t="shared" si="159"/>
        <v>12 tháng</v>
      </c>
      <c r="AG531" s="5">
        <f t="shared" si="160"/>
        <v>42451</v>
      </c>
      <c r="AH531" s="5">
        <f t="shared" si="161"/>
        <v>42815</v>
      </c>
      <c r="AI531" s="9">
        <v>3</v>
      </c>
      <c r="AJ531" s="7" t="str">
        <f t="shared" si="171"/>
        <v>36 tháng</v>
      </c>
      <c r="AK531" s="5">
        <f t="shared" si="169"/>
        <v>42816</v>
      </c>
      <c r="AL531" s="5">
        <f t="shared" si="172"/>
        <v>43911</v>
      </c>
      <c r="AM531" s="5" t="str">
        <f t="shared" si="170"/>
        <v/>
      </c>
      <c r="AN531" s="7" t="str">
        <f t="shared" si="162"/>
        <v>36 tháng</v>
      </c>
      <c r="AO531" s="5"/>
      <c r="AP531" s="7"/>
      <c r="AQ531" s="16"/>
    </row>
    <row r="532" spans="1:43" ht="14.5" x14ac:dyDescent="0.35">
      <c r="A532" s="12">
        <f>IF(E532="","",SUBTOTAL(3,$B$2:B532))</f>
        <v>531</v>
      </c>
      <c r="B532" s="5">
        <v>43616</v>
      </c>
      <c r="C532" s="4" t="s">
        <v>45</v>
      </c>
      <c r="D532" s="4">
        <v>1023</v>
      </c>
      <c r="E532" s="6" t="s">
        <v>111</v>
      </c>
      <c r="F532" s="6" t="s">
        <v>112</v>
      </c>
      <c r="G532" s="7" t="s">
        <v>104</v>
      </c>
      <c r="H532" s="6" t="s">
        <v>105</v>
      </c>
      <c r="I532" s="4">
        <v>28</v>
      </c>
      <c r="J532" s="4">
        <v>7</v>
      </c>
      <c r="K532" s="4">
        <v>1989</v>
      </c>
      <c r="L532" s="6">
        <f t="shared" si="165"/>
        <v>32717</v>
      </c>
      <c r="M532" s="4">
        <f t="shared" si="163"/>
        <v>29</v>
      </c>
      <c r="N532" s="6" t="str">
        <f t="shared" si="166"/>
        <v>&lt;30</v>
      </c>
      <c r="O532" s="4">
        <v>1</v>
      </c>
      <c r="P532" s="6" t="str">
        <f t="shared" si="156"/>
        <v>Nam</v>
      </c>
      <c r="Q532" s="6" t="str">
        <f t="shared" si="157"/>
        <v>Ông</v>
      </c>
      <c r="R532" s="7" t="s">
        <v>50</v>
      </c>
      <c r="S532" s="6" t="s">
        <v>270</v>
      </c>
      <c r="T532" s="6" t="s">
        <v>268</v>
      </c>
      <c r="U532" s="6" t="s">
        <v>269</v>
      </c>
      <c r="V532" s="6" t="str">
        <f t="shared" si="164"/>
        <v>Đại Đồng  -  Tiên Du  -  Bắc Ninh</v>
      </c>
      <c r="W532" s="6" t="s">
        <v>51</v>
      </c>
      <c r="X532" s="6" t="s">
        <v>65</v>
      </c>
      <c r="Y532" s="4">
        <f t="shared" si="167"/>
        <v>40</v>
      </c>
      <c r="Z532" s="7" t="str">
        <f t="shared" si="168"/>
        <v>Từ 36 - 60 tháng</v>
      </c>
      <c r="AA532" s="5">
        <v>42394</v>
      </c>
      <c r="AB532" s="4" t="s">
        <v>66</v>
      </c>
      <c r="AC532" s="8">
        <f t="shared" si="158"/>
        <v>42453</v>
      </c>
      <c r="AD532" s="5" t="s">
        <v>53</v>
      </c>
      <c r="AE532" s="4">
        <v>1</v>
      </c>
      <c r="AF532" s="7" t="str">
        <f t="shared" si="159"/>
        <v>12 tháng</v>
      </c>
      <c r="AG532" s="5">
        <f t="shared" si="160"/>
        <v>42454</v>
      </c>
      <c r="AH532" s="5">
        <f t="shared" si="161"/>
        <v>42818</v>
      </c>
      <c r="AI532" s="9">
        <v>2</v>
      </c>
      <c r="AJ532" s="7" t="str">
        <f t="shared" si="171"/>
        <v>24 tháng</v>
      </c>
      <c r="AK532" s="5">
        <f t="shared" si="169"/>
        <v>42819</v>
      </c>
      <c r="AL532" s="5">
        <f t="shared" si="172"/>
        <v>43548</v>
      </c>
      <c r="AM532" s="5">
        <f t="shared" si="170"/>
        <v>43549</v>
      </c>
      <c r="AN532" s="7" t="str">
        <f t="shared" si="162"/>
        <v>Không xác định</v>
      </c>
      <c r="AO532" s="5"/>
      <c r="AP532" s="7"/>
      <c r="AQ532" s="16"/>
    </row>
    <row r="533" spans="1:43" ht="14.5" x14ac:dyDescent="0.35">
      <c r="A533" s="12">
        <f>IF(E533="","",SUBTOTAL(3,$B$2:B533))</f>
        <v>532</v>
      </c>
      <c r="B533" s="5">
        <v>43616</v>
      </c>
      <c r="C533" s="4" t="s">
        <v>45</v>
      </c>
      <c r="D533" s="4">
        <v>1026</v>
      </c>
      <c r="E533" s="6" t="s">
        <v>113</v>
      </c>
      <c r="F533" s="6" t="s">
        <v>82</v>
      </c>
      <c r="G533" s="7" t="s">
        <v>61</v>
      </c>
      <c r="H533" s="6" t="s">
        <v>62</v>
      </c>
      <c r="I533" s="4">
        <v>12</v>
      </c>
      <c r="J533" s="4">
        <v>8</v>
      </c>
      <c r="K533" s="4">
        <v>1993</v>
      </c>
      <c r="L533" s="6">
        <f t="shared" si="165"/>
        <v>34193</v>
      </c>
      <c r="M533" s="4">
        <f t="shared" si="163"/>
        <v>25</v>
      </c>
      <c r="N533" s="6" t="str">
        <f t="shared" si="166"/>
        <v>&lt;30</v>
      </c>
      <c r="O533" s="4">
        <v>2</v>
      </c>
      <c r="P533" s="6" t="str">
        <f t="shared" si="156"/>
        <v>Nữ</v>
      </c>
      <c r="Q533" s="6" t="str">
        <f t="shared" si="157"/>
        <v>Bà</v>
      </c>
      <c r="R533" s="7" t="s">
        <v>50</v>
      </c>
      <c r="S533" s="6" t="s">
        <v>287</v>
      </c>
      <c r="T533" s="6" t="s">
        <v>268</v>
      </c>
      <c r="U533" s="6" t="s">
        <v>269</v>
      </c>
      <c r="V533" s="6" t="str">
        <f t="shared" si="164"/>
        <v>Phú Lâm  -  Tiên Du  -  Bắc Ninh</v>
      </c>
      <c r="W533" s="6" t="s">
        <v>51</v>
      </c>
      <c r="X533" s="6" t="s">
        <v>65</v>
      </c>
      <c r="Y533" s="4">
        <f t="shared" si="167"/>
        <v>39</v>
      </c>
      <c r="Z533" s="7" t="str">
        <f t="shared" si="168"/>
        <v>Từ 36 - 60 tháng</v>
      </c>
      <c r="AA533" s="5">
        <v>42419</v>
      </c>
      <c r="AB533" s="4" t="s">
        <v>66</v>
      </c>
      <c r="AC533" s="8">
        <f t="shared" si="158"/>
        <v>42478</v>
      </c>
      <c r="AD533" s="5" t="s">
        <v>53</v>
      </c>
      <c r="AE533" s="4">
        <v>1</v>
      </c>
      <c r="AF533" s="7" t="str">
        <f t="shared" si="159"/>
        <v>12 tháng</v>
      </c>
      <c r="AG533" s="5">
        <f t="shared" si="160"/>
        <v>42479</v>
      </c>
      <c r="AH533" s="5">
        <f t="shared" si="161"/>
        <v>42843</v>
      </c>
      <c r="AI533" s="9">
        <v>1</v>
      </c>
      <c r="AJ533" s="7" t="str">
        <f t="shared" si="171"/>
        <v>12 tháng</v>
      </c>
      <c r="AK533" s="5">
        <f t="shared" si="169"/>
        <v>42844</v>
      </c>
      <c r="AL533" s="5">
        <f t="shared" si="172"/>
        <v>43208</v>
      </c>
      <c r="AM533" s="5">
        <f t="shared" si="170"/>
        <v>43209</v>
      </c>
      <c r="AN533" s="7" t="str">
        <f t="shared" si="162"/>
        <v>Không xác định</v>
      </c>
      <c r="AO533" s="5"/>
      <c r="AP533" s="7"/>
      <c r="AQ533" s="16"/>
    </row>
    <row r="534" spans="1:43" ht="14.5" x14ac:dyDescent="0.35">
      <c r="A534" s="12">
        <f>IF(E534="","",SUBTOTAL(3,$B$2:B534))</f>
        <v>533</v>
      </c>
      <c r="B534" s="5">
        <v>43616</v>
      </c>
      <c r="C534" s="4" t="s">
        <v>45</v>
      </c>
      <c r="D534" s="4">
        <v>1028</v>
      </c>
      <c r="E534" s="6" t="s">
        <v>114</v>
      </c>
      <c r="F534" s="6" t="s">
        <v>47</v>
      </c>
      <c r="G534" s="7" t="s">
        <v>48</v>
      </c>
      <c r="H534" s="6" t="s">
        <v>115</v>
      </c>
      <c r="I534" s="4">
        <v>2</v>
      </c>
      <c r="J534" s="4">
        <v>1</v>
      </c>
      <c r="K534" s="4">
        <v>1992</v>
      </c>
      <c r="L534" s="6">
        <f t="shared" si="165"/>
        <v>33605</v>
      </c>
      <c r="M534" s="4">
        <f t="shared" si="163"/>
        <v>27</v>
      </c>
      <c r="N534" s="6" t="str">
        <f t="shared" si="166"/>
        <v>&lt;30</v>
      </c>
      <c r="O534" s="4">
        <v>1</v>
      </c>
      <c r="P534" s="6" t="str">
        <f t="shared" si="156"/>
        <v>Nam</v>
      </c>
      <c r="Q534" s="6" t="str">
        <f t="shared" si="157"/>
        <v>Ông</v>
      </c>
      <c r="R534" s="7" t="s">
        <v>63</v>
      </c>
      <c r="S534" s="6" t="s">
        <v>288</v>
      </c>
      <c r="T534" s="6" t="s">
        <v>289</v>
      </c>
      <c r="U534" s="6" t="s">
        <v>266</v>
      </c>
      <c r="V534" s="6" t="str">
        <f t="shared" si="164"/>
        <v>Yên Thường  -  Gia Lâm  -  Hà Nội</v>
      </c>
      <c r="W534" s="6" t="s">
        <v>51</v>
      </c>
      <c r="X534" s="6" t="s">
        <v>65</v>
      </c>
      <c r="Y534" s="4">
        <f t="shared" si="167"/>
        <v>38</v>
      </c>
      <c r="Z534" s="7" t="str">
        <f t="shared" si="168"/>
        <v>Từ 36 - 60 tháng</v>
      </c>
      <c r="AA534" s="5">
        <v>42441</v>
      </c>
      <c r="AB534" s="4" t="s">
        <v>66</v>
      </c>
      <c r="AC534" s="8">
        <f t="shared" si="158"/>
        <v>42500</v>
      </c>
      <c r="AD534" s="5" t="s">
        <v>53</v>
      </c>
      <c r="AE534" s="4">
        <v>1</v>
      </c>
      <c r="AF534" s="7" t="str">
        <f t="shared" si="159"/>
        <v>12 tháng</v>
      </c>
      <c r="AG534" s="5">
        <f t="shared" si="160"/>
        <v>42501</v>
      </c>
      <c r="AH534" s="5">
        <f t="shared" si="161"/>
        <v>42865</v>
      </c>
      <c r="AI534" s="9">
        <v>1</v>
      </c>
      <c r="AJ534" s="7" t="str">
        <f t="shared" si="171"/>
        <v>12 tháng</v>
      </c>
      <c r="AK534" s="5">
        <f t="shared" si="169"/>
        <v>42866</v>
      </c>
      <c r="AL534" s="5">
        <f t="shared" si="172"/>
        <v>43230</v>
      </c>
      <c r="AM534" s="5">
        <f t="shared" si="170"/>
        <v>43231</v>
      </c>
      <c r="AN534" s="7" t="str">
        <f t="shared" si="162"/>
        <v>Không xác định</v>
      </c>
      <c r="AO534" s="5"/>
      <c r="AP534" s="7"/>
      <c r="AQ534" s="16"/>
    </row>
    <row r="535" spans="1:43" ht="14.5" x14ac:dyDescent="0.35">
      <c r="A535" s="12">
        <f>IF(E535="","",SUBTOTAL(3,$B$2:B535))</f>
        <v>534</v>
      </c>
      <c r="B535" s="5">
        <v>43616</v>
      </c>
      <c r="C535" s="4" t="s">
        <v>45</v>
      </c>
      <c r="D535" s="4">
        <v>1029</v>
      </c>
      <c r="E535" s="6" t="s">
        <v>116</v>
      </c>
      <c r="F535" s="6" t="s">
        <v>47</v>
      </c>
      <c r="G535" s="7" t="s">
        <v>70</v>
      </c>
      <c r="H535" s="6" t="s">
        <v>71</v>
      </c>
      <c r="I535" s="4">
        <v>28</v>
      </c>
      <c r="J535" s="4">
        <v>10</v>
      </c>
      <c r="K535" s="4">
        <v>1993</v>
      </c>
      <c r="L535" s="6">
        <f t="shared" si="165"/>
        <v>34270</v>
      </c>
      <c r="M535" s="4">
        <f t="shared" si="163"/>
        <v>25</v>
      </c>
      <c r="N535" s="6" t="str">
        <f t="shared" si="166"/>
        <v>&lt;30</v>
      </c>
      <c r="O535" s="4">
        <v>2</v>
      </c>
      <c r="P535" s="6" t="str">
        <f t="shared" si="156"/>
        <v>Nữ</v>
      </c>
      <c r="Q535" s="6" t="str">
        <f t="shared" si="157"/>
        <v>Bà</v>
      </c>
      <c r="R535" s="7" t="s">
        <v>72</v>
      </c>
      <c r="S535" s="6" t="s">
        <v>290</v>
      </c>
      <c r="T535" s="6" t="s">
        <v>291</v>
      </c>
      <c r="U535" s="6" t="s">
        <v>292</v>
      </c>
      <c r="V535" s="6" t="str">
        <f t="shared" si="164"/>
        <v>Thụy Ninh  -  Thái Thụy  -  Thái Bình</v>
      </c>
      <c r="W535" s="6" t="s">
        <v>51</v>
      </c>
      <c r="X535" s="6" t="s">
        <v>65</v>
      </c>
      <c r="Y535" s="4">
        <f t="shared" si="167"/>
        <v>37</v>
      </c>
      <c r="Z535" s="7" t="str">
        <f t="shared" si="168"/>
        <v>Từ 36 - 60 tháng</v>
      </c>
      <c r="AA535" s="5">
        <v>42472</v>
      </c>
      <c r="AB535" s="4" t="s">
        <v>117</v>
      </c>
      <c r="AC535" s="8">
        <f t="shared" si="158"/>
        <v>42501</v>
      </c>
      <c r="AD535" s="5" t="s">
        <v>53</v>
      </c>
      <c r="AE535" s="4">
        <v>1</v>
      </c>
      <c r="AF535" s="7" t="str">
        <f t="shared" si="159"/>
        <v>12 tháng</v>
      </c>
      <c r="AG535" s="5">
        <f t="shared" si="160"/>
        <v>42502</v>
      </c>
      <c r="AH535" s="5">
        <f t="shared" si="161"/>
        <v>42866</v>
      </c>
      <c r="AI535" s="9">
        <v>2</v>
      </c>
      <c r="AJ535" s="7" t="str">
        <f t="shared" si="171"/>
        <v>24 tháng</v>
      </c>
      <c r="AK535" s="5">
        <f t="shared" si="169"/>
        <v>42867</v>
      </c>
      <c r="AL535" s="5">
        <f t="shared" si="172"/>
        <v>43596</v>
      </c>
      <c r="AM535" s="5">
        <f t="shared" si="170"/>
        <v>43597</v>
      </c>
      <c r="AN535" s="7" t="str">
        <f t="shared" si="162"/>
        <v>Không xác định</v>
      </c>
      <c r="AO535" s="5"/>
      <c r="AP535" s="7"/>
      <c r="AQ535" s="16"/>
    </row>
    <row r="536" spans="1:43" ht="14.5" x14ac:dyDescent="0.35">
      <c r="A536" s="12">
        <f>IF(E536="","",SUBTOTAL(3,$B$2:B536))</f>
        <v>535</v>
      </c>
      <c r="B536" s="5">
        <v>43616</v>
      </c>
      <c r="C536" s="4" t="s">
        <v>45</v>
      </c>
      <c r="D536" s="4">
        <v>1030</v>
      </c>
      <c r="E536" s="6" t="s">
        <v>118</v>
      </c>
      <c r="F536" s="6" t="s">
        <v>47</v>
      </c>
      <c r="G536" s="7" t="s">
        <v>70</v>
      </c>
      <c r="H536" s="6" t="s">
        <v>99</v>
      </c>
      <c r="I536" s="4">
        <v>26</v>
      </c>
      <c r="J536" s="4">
        <v>11</v>
      </c>
      <c r="K536" s="4">
        <v>1991</v>
      </c>
      <c r="L536" s="6">
        <f t="shared" si="165"/>
        <v>33568</v>
      </c>
      <c r="M536" s="4">
        <f t="shared" si="163"/>
        <v>27</v>
      </c>
      <c r="N536" s="6" t="str">
        <f t="shared" si="166"/>
        <v>&lt;30</v>
      </c>
      <c r="O536" s="4">
        <v>1</v>
      </c>
      <c r="P536" s="6" t="str">
        <f t="shared" si="156"/>
        <v>Nam</v>
      </c>
      <c r="Q536" s="6" t="str">
        <f t="shared" si="157"/>
        <v>Ông</v>
      </c>
      <c r="R536" s="7" t="s">
        <v>63</v>
      </c>
      <c r="S536" s="6" t="s">
        <v>264</v>
      </c>
      <c r="T536" s="6" t="s">
        <v>265</v>
      </c>
      <c r="U536" s="6" t="s">
        <v>266</v>
      </c>
      <c r="V536" s="6" t="str">
        <f t="shared" si="164"/>
        <v>Xuân Thu  -  Sóc Sơn  -  Hà Nội</v>
      </c>
      <c r="W536" s="6" t="s">
        <v>51</v>
      </c>
      <c r="X536" s="6" t="s">
        <v>100</v>
      </c>
      <c r="Y536" s="4">
        <f t="shared" si="167"/>
        <v>37</v>
      </c>
      <c r="Z536" s="7" t="str">
        <f t="shared" si="168"/>
        <v>Từ 36 - 60 tháng</v>
      </c>
      <c r="AA536" s="5">
        <v>42486</v>
      </c>
      <c r="AB536" s="4" t="s">
        <v>66</v>
      </c>
      <c r="AC536" s="8">
        <f t="shared" si="158"/>
        <v>42545</v>
      </c>
      <c r="AD536" s="5" t="s">
        <v>53</v>
      </c>
      <c r="AE536" s="4">
        <v>1</v>
      </c>
      <c r="AF536" s="7" t="str">
        <f t="shared" si="159"/>
        <v>12 tháng</v>
      </c>
      <c r="AG536" s="5">
        <f t="shared" si="160"/>
        <v>42546</v>
      </c>
      <c r="AH536" s="5">
        <f t="shared" si="161"/>
        <v>42910</v>
      </c>
      <c r="AI536" s="9">
        <v>4</v>
      </c>
      <c r="AJ536" s="7" t="str">
        <f t="shared" si="171"/>
        <v>Không xác định</v>
      </c>
      <c r="AK536" s="5">
        <f t="shared" si="169"/>
        <v>42911</v>
      </c>
      <c r="AL536" s="5" t="str">
        <f t="shared" si="172"/>
        <v/>
      </c>
      <c r="AM536" s="5">
        <f t="shared" si="170"/>
        <v>42911</v>
      </c>
      <c r="AN536" s="7" t="str">
        <f t="shared" si="162"/>
        <v>Không xác định</v>
      </c>
      <c r="AO536" s="5"/>
      <c r="AP536" s="7"/>
      <c r="AQ536" s="16"/>
    </row>
    <row r="537" spans="1:43" ht="14.5" x14ac:dyDescent="0.35">
      <c r="A537" s="12">
        <f>IF(E537="","",SUBTOTAL(3,$B$2:B537))</f>
        <v>536</v>
      </c>
      <c r="B537" s="5">
        <v>43616</v>
      </c>
      <c r="C537" s="4" t="s">
        <v>45</v>
      </c>
      <c r="D537" s="4">
        <v>1031</v>
      </c>
      <c r="E537" s="6" t="s">
        <v>119</v>
      </c>
      <c r="F537" s="6" t="s">
        <v>96</v>
      </c>
      <c r="G537" s="7" t="s">
        <v>104</v>
      </c>
      <c r="H537" s="6" t="s">
        <v>83</v>
      </c>
      <c r="I537" s="4">
        <v>26</v>
      </c>
      <c r="J537" s="4">
        <v>1</v>
      </c>
      <c r="K537" s="4">
        <v>1988</v>
      </c>
      <c r="L537" s="6">
        <f t="shared" si="165"/>
        <v>32168</v>
      </c>
      <c r="M537" s="4">
        <f t="shared" si="163"/>
        <v>31</v>
      </c>
      <c r="N537" s="6" t="str">
        <f t="shared" si="166"/>
        <v>30 - 45</v>
      </c>
      <c r="O537" s="4">
        <v>1</v>
      </c>
      <c r="P537" s="6" t="str">
        <f t="shared" si="156"/>
        <v>Nam</v>
      </c>
      <c r="Q537" s="6" t="str">
        <f t="shared" si="157"/>
        <v>Ông</v>
      </c>
      <c r="R537" s="7" t="s">
        <v>72</v>
      </c>
      <c r="S537" s="6" t="s">
        <v>293</v>
      </c>
      <c r="T537" s="6" t="s">
        <v>294</v>
      </c>
      <c r="U537" s="6" t="s">
        <v>263</v>
      </c>
      <c r="V537" s="6" t="str">
        <f t="shared" si="164"/>
        <v>Phúc Ứng  -  Sơn Dương  -  Tuyên Quang</v>
      </c>
      <c r="W537" s="6" t="s">
        <v>51</v>
      </c>
      <c r="X537" s="6" t="s">
        <v>65</v>
      </c>
      <c r="Y537" s="4">
        <f t="shared" si="167"/>
        <v>36</v>
      </c>
      <c r="Z537" s="7" t="str">
        <f t="shared" si="168"/>
        <v>Từ 36 - 60 tháng</v>
      </c>
      <c r="AA537" s="5">
        <v>42500</v>
      </c>
      <c r="AB537" s="4" t="s">
        <v>66</v>
      </c>
      <c r="AC537" s="8">
        <f t="shared" si="158"/>
        <v>42559</v>
      </c>
      <c r="AD537" s="5" t="s">
        <v>53</v>
      </c>
      <c r="AE537" s="4">
        <v>1</v>
      </c>
      <c r="AF537" s="7" t="str">
        <f t="shared" si="159"/>
        <v>12 tháng</v>
      </c>
      <c r="AG537" s="5">
        <f t="shared" si="160"/>
        <v>42560</v>
      </c>
      <c r="AH537" s="5">
        <f t="shared" si="161"/>
        <v>42924</v>
      </c>
      <c r="AI537" s="9">
        <v>2</v>
      </c>
      <c r="AJ537" s="7" t="str">
        <f t="shared" si="171"/>
        <v>24 tháng</v>
      </c>
      <c r="AK537" s="5">
        <f t="shared" si="169"/>
        <v>42925</v>
      </c>
      <c r="AL537" s="5">
        <f t="shared" si="172"/>
        <v>43654</v>
      </c>
      <c r="AM537" s="5" t="str">
        <f t="shared" si="170"/>
        <v/>
      </c>
      <c r="AN537" s="7" t="str">
        <f t="shared" si="162"/>
        <v>24 tháng</v>
      </c>
      <c r="AO537" s="5"/>
      <c r="AP537" s="7"/>
      <c r="AQ537" s="16"/>
    </row>
    <row r="538" spans="1:43" ht="14.5" x14ac:dyDescent="0.35">
      <c r="A538" s="12">
        <f>IF(E538="","",SUBTOTAL(3,$B$2:B538))</f>
        <v>537</v>
      </c>
      <c r="B538" s="5">
        <v>43616</v>
      </c>
      <c r="C538" s="4" t="s">
        <v>45</v>
      </c>
      <c r="D538" s="4">
        <v>1033</v>
      </c>
      <c r="E538" s="6" t="s">
        <v>120</v>
      </c>
      <c r="F538" s="6" t="s">
        <v>96</v>
      </c>
      <c r="G538" s="7" t="s">
        <v>104</v>
      </c>
      <c r="H538" s="6" t="s">
        <v>105</v>
      </c>
      <c r="I538" s="4">
        <v>17</v>
      </c>
      <c r="J538" s="4">
        <v>10</v>
      </c>
      <c r="K538" s="4">
        <v>1995</v>
      </c>
      <c r="L538" s="6">
        <f t="shared" si="165"/>
        <v>34989</v>
      </c>
      <c r="M538" s="4">
        <f t="shared" si="163"/>
        <v>23</v>
      </c>
      <c r="N538" s="6" t="str">
        <f t="shared" si="166"/>
        <v>&lt;30</v>
      </c>
      <c r="O538" s="4">
        <v>2</v>
      </c>
      <c r="P538" s="6" t="str">
        <f t="shared" si="156"/>
        <v>Nữ</v>
      </c>
      <c r="Q538" s="6" t="str">
        <f t="shared" si="157"/>
        <v>Bà</v>
      </c>
      <c r="R538" s="7" t="s">
        <v>72</v>
      </c>
      <c r="S538" s="6" t="s">
        <v>295</v>
      </c>
      <c r="T538" s="6" t="s">
        <v>296</v>
      </c>
      <c r="U538" s="6" t="s">
        <v>269</v>
      </c>
      <c r="V538" s="6" t="str">
        <f t="shared" si="164"/>
        <v>Tân Hồng  -  Tx. Từ Sơn  -  Bắc Ninh</v>
      </c>
      <c r="W538" s="6" t="s">
        <v>51</v>
      </c>
      <c r="X538" s="6" t="s">
        <v>106</v>
      </c>
      <c r="Y538" s="4">
        <f t="shared" si="167"/>
        <v>36</v>
      </c>
      <c r="Z538" s="7" t="str">
        <f t="shared" si="168"/>
        <v>Từ 36 - 60 tháng</v>
      </c>
      <c r="AA538" s="5">
        <v>42510</v>
      </c>
      <c r="AB538" s="4" t="s">
        <v>66</v>
      </c>
      <c r="AC538" s="8">
        <f t="shared" si="158"/>
        <v>42569</v>
      </c>
      <c r="AD538" s="5" t="s">
        <v>53</v>
      </c>
      <c r="AE538" s="4">
        <v>1</v>
      </c>
      <c r="AF538" s="7" t="str">
        <f t="shared" si="159"/>
        <v>12 tháng</v>
      </c>
      <c r="AG538" s="5">
        <f t="shared" si="160"/>
        <v>42570</v>
      </c>
      <c r="AH538" s="5">
        <f t="shared" si="161"/>
        <v>42934</v>
      </c>
      <c r="AI538" s="9">
        <v>2</v>
      </c>
      <c r="AJ538" s="7" t="str">
        <f t="shared" si="171"/>
        <v>24 tháng</v>
      </c>
      <c r="AK538" s="5">
        <f t="shared" si="169"/>
        <v>42935</v>
      </c>
      <c r="AL538" s="5">
        <f t="shared" si="172"/>
        <v>43664</v>
      </c>
      <c r="AM538" s="5" t="str">
        <f t="shared" si="170"/>
        <v/>
      </c>
      <c r="AN538" s="7" t="str">
        <f t="shared" si="162"/>
        <v>24 tháng</v>
      </c>
      <c r="AO538" s="5"/>
      <c r="AP538" s="7"/>
      <c r="AQ538" s="16"/>
    </row>
    <row r="539" spans="1:43" ht="14.5" x14ac:dyDescent="0.35">
      <c r="A539" s="12">
        <f>IF(E539="","",SUBTOTAL(3,$B$2:B539))</f>
        <v>538</v>
      </c>
      <c r="B539" s="5">
        <v>43616</v>
      </c>
      <c r="C539" s="4" t="s">
        <v>45</v>
      </c>
      <c r="D539" s="4">
        <v>1034</v>
      </c>
      <c r="E539" s="6" t="s">
        <v>121</v>
      </c>
      <c r="F539" s="6" t="s">
        <v>96</v>
      </c>
      <c r="G539" s="7" t="s">
        <v>61</v>
      </c>
      <c r="H539" s="6" t="s">
        <v>62</v>
      </c>
      <c r="I539" s="4">
        <v>20</v>
      </c>
      <c r="J539" s="4">
        <v>7</v>
      </c>
      <c r="K539" s="4">
        <v>1989</v>
      </c>
      <c r="L539" s="6">
        <f t="shared" si="165"/>
        <v>32709</v>
      </c>
      <c r="M539" s="4">
        <f t="shared" si="163"/>
        <v>29</v>
      </c>
      <c r="N539" s="6" t="str">
        <f t="shared" si="166"/>
        <v>&lt;30</v>
      </c>
      <c r="O539" s="4">
        <v>1</v>
      </c>
      <c r="P539" s="6" t="str">
        <f t="shared" si="156"/>
        <v>Nam</v>
      </c>
      <c r="Q539" s="6" t="str">
        <f t="shared" si="157"/>
        <v>Ông</v>
      </c>
      <c r="R539" s="7" t="s">
        <v>63</v>
      </c>
      <c r="S539" s="6" t="s">
        <v>297</v>
      </c>
      <c r="T539" s="6" t="s">
        <v>298</v>
      </c>
      <c r="U539" s="6" t="s">
        <v>255</v>
      </c>
      <c r="V539" s="6" t="str">
        <f t="shared" si="164"/>
        <v>Trí Yên  -  Yên Dũng  -  Bắc Giang</v>
      </c>
      <c r="W539" s="6" t="s">
        <v>51</v>
      </c>
      <c r="X539" s="6" t="s">
        <v>65</v>
      </c>
      <c r="Y539" s="4">
        <f t="shared" si="167"/>
        <v>36</v>
      </c>
      <c r="Z539" s="7" t="str">
        <f t="shared" si="168"/>
        <v>Từ 36 - 60 tháng</v>
      </c>
      <c r="AA539" s="5">
        <v>42519</v>
      </c>
      <c r="AB539" s="4" t="s">
        <v>66</v>
      </c>
      <c r="AC539" s="8">
        <f t="shared" si="158"/>
        <v>42578</v>
      </c>
      <c r="AD539" s="5" t="s">
        <v>53</v>
      </c>
      <c r="AE539" s="4">
        <v>1</v>
      </c>
      <c r="AF539" s="7" t="str">
        <f t="shared" si="159"/>
        <v>12 tháng</v>
      </c>
      <c r="AG539" s="5">
        <f t="shared" si="160"/>
        <v>42579</v>
      </c>
      <c r="AH539" s="5">
        <f t="shared" si="161"/>
        <v>42943</v>
      </c>
      <c r="AI539" s="9">
        <v>1</v>
      </c>
      <c r="AJ539" s="7" t="str">
        <f t="shared" si="171"/>
        <v>12 tháng</v>
      </c>
      <c r="AK539" s="5">
        <f t="shared" si="169"/>
        <v>42944</v>
      </c>
      <c r="AL539" s="5">
        <f t="shared" si="172"/>
        <v>43308</v>
      </c>
      <c r="AM539" s="5">
        <f t="shared" si="170"/>
        <v>43309</v>
      </c>
      <c r="AN539" s="7" t="str">
        <f t="shared" si="162"/>
        <v>Không xác định</v>
      </c>
      <c r="AO539" s="5"/>
      <c r="AP539" s="7"/>
      <c r="AQ539" s="16"/>
    </row>
    <row r="540" spans="1:43" ht="14.5" x14ac:dyDescent="0.35">
      <c r="A540" s="12">
        <f>IF(E540="","",SUBTOTAL(3,$B$2:B540))</f>
        <v>539</v>
      </c>
      <c r="B540" s="5">
        <v>43616</v>
      </c>
      <c r="C540" s="4" t="s">
        <v>45</v>
      </c>
      <c r="D540" s="4">
        <v>1035</v>
      </c>
      <c r="E540" s="6" t="s">
        <v>122</v>
      </c>
      <c r="F540" s="6" t="s">
        <v>96</v>
      </c>
      <c r="G540" s="7" t="s">
        <v>61</v>
      </c>
      <c r="H540" s="6" t="s">
        <v>62</v>
      </c>
      <c r="I540" s="4">
        <v>2</v>
      </c>
      <c r="J540" s="4">
        <v>2</v>
      </c>
      <c r="K540" s="4">
        <v>1994</v>
      </c>
      <c r="L540" s="6">
        <f t="shared" si="165"/>
        <v>34367</v>
      </c>
      <c r="M540" s="4">
        <f t="shared" si="163"/>
        <v>25</v>
      </c>
      <c r="N540" s="6" t="str">
        <f t="shared" si="166"/>
        <v>&lt;30</v>
      </c>
      <c r="O540" s="4">
        <v>2</v>
      </c>
      <c r="P540" s="6" t="str">
        <f t="shared" si="156"/>
        <v>Nữ</v>
      </c>
      <c r="Q540" s="6" t="str">
        <f t="shared" si="157"/>
        <v>Bà</v>
      </c>
      <c r="R540" s="7" t="s">
        <v>50</v>
      </c>
      <c r="S540" s="6" t="s">
        <v>299</v>
      </c>
      <c r="T540" s="6" t="s">
        <v>300</v>
      </c>
      <c r="U540" s="6" t="s">
        <v>301</v>
      </c>
      <c r="V540" s="6" t="str">
        <f t="shared" si="164"/>
        <v>Thành Công  -  Khoái Châu  -  Hưng Yên</v>
      </c>
      <c r="W540" s="6" t="s">
        <v>51</v>
      </c>
      <c r="X540" s="6" t="s">
        <v>65</v>
      </c>
      <c r="Y540" s="4">
        <f t="shared" si="167"/>
        <v>35</v>
      </c>
      <c r="Z540" s="7" t="str">
        <f t="shared" si="168"/>
        <v>Từ 24 - 36 tháng</v>
      </c>
      <c r="AA540" s="5">
        <v>42524</v>
      </c>
      <c r="AB540" s="4" t="s">
        <v>66</v>
      </c>
      <c r="AC540" s="8">
        <f t="shared" si="158"/>
        <v>42583</v>
      </c>
      <c r="AD540" s="5" t="s">
        <v>53</v>
      </c>
      <c r="AE540" s="4">
        <v>1</v>
      </c>
      <c r="AF540" s="7" t="str">
        <f t="shared" si="159"/>
        <v>12 tháng</v>
      </c>
      <c r="AG540" s="5">
        <f t="shared" si="160"/>
        <v>42584</v>
      </c>
      <c r="AH540" s="5">
        <f t="shared" si="161"/>
        <v>42948</v>
      </c>
      <c r="AI540" s="9">
        <v>1</v>
      </c>
      <c r="AJ540" s="7" t="str">
        <f t="shared" si="171"/>
        <v>12 tháng</v>
      </c>
      <c r="AK540" s="5">
        <f t="shared" si="169"/>
        <v>42949</v>
      </c>
      <c r="AL540" s="5">
        <f t="shared" si="172"/>
        <v>43313</v>
      </c>
      <c r="AM540" s="5">
        <f t="shared" si="170"/>
        <v>43314</v>
      </c>
      <c r="AN540" s="7" t="str">
        <f t="shared" si="162"/>
        <v>Không xác định</v>
      </c>
      <c r="AO540" s="5"/>
      <c r="AP540" s="7"/>
      <c r="AQ540" s="16"/>
    </row>
    <row r="541" spans="1:43" ht="14.5" x14ac:dyDescent="0.35">
      <c r="A541" s="12">
        <f>IF(E541="","",SUBTOTAL(3,$B$2:B541))</f>
        <v>540</v>
      </c>
      <c r="B541" s="5">
        <v>43616</v>
      </c>
      <c r="C541" s="4" t="s">
        <v>45</v>
      </c>
      <c r="D541" s="4">
        <v>1036</v>
      </c>
      <c r="E541" s="6" t="s">
        <v>123</v>
      </c>
      <c r="F541" s="6" t="s">
        <v>96</v>
      </c>
      <c r="G541" s="7" t="s">
        <v>98</v>
      </c>
      <c r="H541" s="6" t="s">
        <v>99</v>
      </c>
      <c r="I541" s="4">
        <v>4</v>
      </c>
      <c r="J541" s="4">
        <v>3</v>
      </c>
      <c r="K541" s="4">
        <v>1992</v>
      </c>
      <c r="L541" s="6">
        <f t="shared" si="165"/>
        <v>33667</v>
      </c>
      <c r="M541" s="4">
        <f t="shared" si="163"/>
        <v>27</v>
      </c>
      <c r="N541" s="6" t="str">
        <f t="shared" si="166"/>
        <v>&lt;30</v>
      </c>
      <c r="O541" s="4">
        <v>1</v>
      </c>
      <c r="P541" s="6" t="str">
        <f t="shared" si="156"/>
        <v>Nam</v>
      </c>
      <c r="Q541" s="6" t="str">
        <f t="shared" si="157"/>
        <v>Ông</v>
      </c>
      <c r="R541" s="7" t="s">
        <v>50</v>
      </c>
      <c r="S541" s="6" t="s">
        <v>302</v>
      </c>
      <c r="T541" s="6" t="s">
        <v>303</v>
      </c>
      <c r="U541" s="6" t="s">
        <v>304</v>
      </c>
      <c r="V541" s="6" t="str">
        <f t="shared" si="164"/>
        <v>Đông Xuyên  -  Ninh Giang  -  Hải Dương</v>
      </c>
      <c r="W541" s="6" t="s">
        <v>51</v>
      </c>
      <c r="X541" s="6" t="s">
        <v>100</v>
      </c>
      <c r="Y541" s="4">
        <f t="shared" si="167"/>
        <v>35</v>
      </c>
      <c r="Z541" s="7" t="str">
        <f t="shared" si="168"/>
        <v>Từ 24 - 36 tháng</v>
      </c>
      <c r="AA541" s="5">
        <v>42531</v>
      </c>
      <c r="AB541" s="4" t="s">
        <v>66</v>
      </c>
      <c r="AC541" s="8">
        <f t="shared" si="158"/>
        <v>42590</v>
      </c>
      <c r="AD541" s="5" t="s">
        <v>53</v>
      </c>
      <c r="AE541" s="4">
        <v>1</v>
      </c>
      <c r="AF541" s="7" t="str">
        <f t="shared" si="159"/>
        <v>12 tháng</v>
      </c>
      <c r="AG541" s="5">
        <f t="shared" si="160"/>
        <v>42591</v>
      </c>
      <c r="AH541" s="5">
        <f t="shared" si="161"/>
        <v>42955</v>
      </c>
      <c r="AI541" s="9">
        <v>2</v>
      </c>
      <c r="AJ541" s="7" t="str">
        <f t="shared" si="171"/>
        <v>24 tháng</v>
      </c>
      <c r="AK541" s="5">
        <f t="shared" si="169"/>
        <v>42956</v>
      </c>
      <c r="AL541" s="5">
        <f t="shared" si="172"/>
        <v>43685</v>
      </c>
      <c r="AM541" s="5" t="str">
        <f t="shared" si="170"/>
        <v/>
      </c>
      <c r="AN541" s="7" t="str">
        <f t="shared" si="162"/>
        <v>24 tháng</v>
      </c>
      <c r="AO541" s="5"/>
      <c r="AP541" s="7"/>
      <c r="AQ541" s="16"/>
    </row>
    <row r="542" spans="1:43" ht="14.5" x14ac:dyDescent="0.35">
      <c r="A542" s="12">
        <f>IF(E542="","",SUBTOTAL(3,$B$2:B542))</f>
        <v>541</v>
      </c>
      <c r="B542" s="5">
        <v>43616</v>
      </c>
      <c r="C542" s="4" t="s">
        <v>45</v>
      </c>
      <c r="D542" s="4">
        <v>1037</v>
      </c>
      <c r="E542" s="6" t="s">
        <v>124</v>
      </c>
      <c r="F542" s="6" t="s">
        <v>96</v>
      </c>
      <c r="G542" s="7" t="s">
        <v>98</v>
      </c>
      <c r="H542" s="6" t="s">
        <v>110</v>
      </c>
      <c r="I542" s="4">
        <v>3</v>
      </c>
      <c r="J542" s="4">
        <v>3</v>
      </c>
      <c r="K542" s="4">
        <v>1985</v>
      </c>
      <c r="L542" s="6">
        <f t="shared" si="165"/>
        <v>31109</v>
      </c>
      <c r="M542" s="4">
        <f t="shared" si="163"/>
        <v>34</v>
      </c>
      <c r="N542" s="6" t="str">
        <f t="shared" si="166"/>
        <v>30 - 45</v>
      </c>
      <c r="O542" s="4">
        <v>1</v>
      </c>
      <c r="P542" s="6" t="str">
        <f t="shared" si="156"/>
        <v>Nam</v>
      </c>
      <c r="Q542" s="6" t="str">
        <f t="shared" si="157"/>
        <v>Ông</v>
      </c>
      <c r="R542" s="7" t="s">
        <v>50</v>
      </c>
      <c r="S542" s="6" t="s">
        <v>305</v>
      </c>
      <c r="T542" s="6" t="s">
        <v>265</v>
      </c>
      <c r="U542" s="6" t="s">
        <v>266</v>
      </c>
      <c r="V542" s="6" t="str">
        <f t="shared" si="164"/>
        <v>Đông Xuân  -  Sóc Sơn  -  Hà Nội</v>
      </c>
      <c r="W542" s="6" t="s">
        <v>51</v>
      </c>
      <c r="X542" s="6" t="s">
        <v>100</v>
      </c>
      <c r="Y542" s="4">
        <f t="shared" si="167"/>
        <v>35</v>
      </c>
      <c r="Z542" s="7" t="str">
        <f t="shared" si="168"/>
        <v>Từ 24 - 36 tháng</v>
      </c>
      <c r="AA542" s="5">
        <v>42540</v>
      </c>
      <c r="AB542" s="4" t="s">
        <v>66</v>
      </c>
      <c r="AC542" s="8">
        <f t="shared" si="158"/>
        <v>42599</v>
      </c>
      <c r="AD542" s="5" t="s">
        <v>53</v>
      </c>
      <c r="AE542" s="4">
        <v>1</v>
      </c>
      <c r="AF542" s="7" t="str">
        <f t="shared" si="159"/>
        <v>12 tháng</v>
      </c>
      <c r="AG542" s="5">
        <f t="shared" si="160"/>
        <v>42600</v>
      </c>
      <c r="AH542" s="5">
        <f t="shared" si="161"/>
        <v>42964</v>
      </c>
      <c r="AI542" s="9">
        <v>1</v>
      </c>
      <c r="AJ542" s="7" t="str">
        <f t="shared" si="171"/>
        <v>12 tháng</v>
      </c>
      <c r="AK542" s="5">
        <f t="shared" si="169"/>
        <v>42965</v>
      </c>
      <c r="AL542" s="5">
        <f t="shared" si="172"/>
        <v>43329</v>
      </c>
      <c r="AM542" s="5">
        <f t="shared" si="170"/>
        <v>43330</v>
      </c>
      <c r="AN542" s="7" t="str">
        <f t="shared" si="162"/>
        <v>Không xác định</v>
      </c>
      <c r="AO542" s="5"/>
      <c r="AP542" s="7"/>
      <c r="AQ542" s="16"/>
    </row>
    <row r="543" spans="1:43" ht="14.5" x14ac:dyDescent="0.35">
      <c r="A543" s="12">
        <f>IF(E543="","",SUBTOTAL(3,$B$2:B543))</f>
        <v>542</v>
      </c>
      <c r="B543" s="5">
        <v>43616</v>
      </c>
      <c r="C543" s="4" t="s">
        <v>45</v>
      </c>
      <c r="D543" s="4">
        <v>1038</v>
      </c>
      <c r="E543" s="6" t="s">
        <v>60</v>
      </c>
      <c r="F543" s="6" t="s">
        <v>112</v>
      </c>
      <c r="G543" s="7" t="s">
        <v>61</v>
      </c>
      <c r="H543" s="6" t="s">
        <v>62</v>
      </c>
      <c r="I543" s="4">
        <v>15</v>
      </c>
      <c r="J543" s="4">
        <v>2</v>
      </c>
      <c r="K543" s="4">
        <v>1983</v>
      </c>
      <c r="L543" s="6">
        <f t="shared" si="165"/>
        <v>30362</v>
      </c>
      <c r="M543" s="4">
        <f t="shared" si="163"/>
        <v>36</v>
      </c>
      <c r="N543" s="6" t="str">
        <f t="shared" si="166"/>
        <v>30 - 45</v>
      </c>
      <c r="O543" s="4">
        <v>2</v>
      </c>
      <c r="P543" s="6" t="str">
        <f t="shared" si="156"/>
        <v>Nữ</v>
      </c>
      <c r="Q543" s="6" t="str">
        <f t="shared" si="157"/>
        <v>Bà</v>
      </c>
      <c r="R543" s="7" t="s">
        <v>50</v>
      </c>
      <c r="S543" s="6" t="s">
        <v>306</v>
      </c>
      <c r="T543" s="6" t="s">
        <v>307</v>
      </c>
      <c r="U543" s="6" t="s">
        <v>269</v>
      </c>
      <c r="V543" s="6" t="str">
        <f t="shared" si="164"/>
        <v>Tam Giang  -  Yên Phong  -  Bắc Ninh</v>
      </c>
      <c r="W543" s="6" t="s">
        <v>51</v>
      </c>
      <c r="X543" s="6" t="s">
        <v>65</v>
      </c>
      <c r="Y543" s="4">
        <f t="shared" si="167"/>
        <v>35</v>
      </c>
      <c r="Z543" s="7" t="str">
        <f t="shared" si="168"/>
        <v>Từ 24 - 36 tháng</v>
      </c>
      <c r="AA543" s="5">
        <v>42540</v>
      </c>
      <c r="AB543" s="4" t="s">
        <v>66</v>
      </c>
      <c r="AC543" s="8">
        <f t="shared" si="158"/>
        <v>42599</v>
      </c>
      <c r="AD543" s="5" t="s">
        <v>53</v>
      </c>
      <c r="AE543" s="4">
        <v>1</v>
      </c>
      <c r="AF543" s="7" t="str">
        <f t="shared" si="159"/>
        <v>12 tháng</v>
      </c>
      <c r="AG543" s="5">
        <f t="shared" si="160"/>
        <v>42600</v>
      </c>
      <c r="AH543" s="5">
        <f t="shared" si="161"/>
        <v>42964</v>
      </c>
      <c r="AI543" s="9">
        <v>4</v>
      </c>
      <c r="AJ543" s="7" t="str">
        <f t="shared" si="171"/>
        <v>Không xác định</v>
      </c>
      <c r="AK543" s="5">
        <f t="shared" si="169"/>
        <v>42965</v>
      </c>
      <c r="AL543" s="5" t="str">
        <f t="shared" si="172"/>
        <v/>
      </c>
      <c r="AM543" s="5">
        <f t="shared" si="170"/>
        <v>42965</v>
      </c>
      <c r="AN543" s="7" t="str">
        <f t="shared" si="162"/>
        <v>Không xác định</v>
      </c>
      <c r="AO543" s="5"/>
      <c r="AP543" s="7"/>
      <c r="AQ543" s="16"/>
    </row>
    <row r="544" spans="1:43" ht="14.5" x14ac:dyDescent="0.35">
      <c r="A544" s="12">
        <f>IF(E544="","",SUBTOTAL(3,$B$2:B544))</f>
        <v>543</v>
      </c>
      <c r="B544" s="5">
        <v>43616</v>
      </c>
      <c r="C544" s="4" t="s">
        <v>45</v>
      </c>
      <c r="D544" s="4">
        <v>1039</v>
      </c>
      <c r="E544" s="6" t="s">
        <v>125</v>
      </c>
      <c r="F544" s="6" t="s">
        <v>112</v>
      </c>
      <c r="G544" s="7" t="s">
        <v>104</v>
      </c>
      <c r="H544" s="6" t="s">
        <v>126</v>
      </c>
      <c r="I544" s="4">
        <v>8</v>
      </c>
      <c r="J544" s="4">
        <v>10</v>
      </c>
      <c r="K544" s="4">
        <v>1991</v>
      </c>
      <c r="L544" s="6">
        <f t="shared" si="165"/>
        <v>33519</v>
      </c>
      <c r="M544" s="4">
        <f t="shared" si="163"/>
        <v>27</v>
      </c>
      <c r="N544" s="6" t="str">
        <f t="shared" si="166"/>
        <v>&lt;30</v>
      </c>
      <c r="O544" s="4">
        <v>1</v>
      </c>
      <c r="P544" s="6" t="str">
        <f t="shared" si="156"/>
        <v>Nam</v>
      </c>
      <c r="Q544" s="6" t="str">
        <f t="shared" si="157"/>
        <v>Ông</v>
      </c>
      <c r="R544" s="7" t="s">
        <v>50</v>
      </c>
      <c r="S544" s="6" t="s">
        <v>308</v>
      </c>
      <c r="T544" s="6" t="s">
        <v>254</v>
      </c>
      <c r="U544" s="6" t="s">
        <v>255</v>
      </c>
      <c r="V544" s="6" t="str">
        <f t="shared" si="164"/>
        <v>Hòa Sơn  -  Hiệp Hòa  -  Bắc Giang</v>
      </c>
      <c r="W544" s="6" t="s">
        <v>51</v>
      </c>
      <c r="X544" s="6" t="s">
        <v>52</v>
      </c>
      <c r="Y544" s="4">
        <f t="shared" si="167"/>
        <v>35</v>
      </c>
      <c r="Z544" s="7" t="str">
        <f t="shared" si="168"/>
        <v>Từ 24 - 36 tháng</v>
      </c>
      <c r="AA544" s="5">
        <v>42546</v>
      </c>
      <c r="AB544" s="4" t="s">
        <v>66</v>
      </c>
      <c r="AC544" s="8">
        <f t="shared" si="158"/>
        <v>42605</v>
      </c>
      <c r="AD544" s="5" t="s">
        <v>53</v>
      </c>
      <c r="AE544" s="4">
        <v>1</v>
      </c>
      <c r="AF544" s="7" t="str">
        <f t="shared" si="159"/>
        <v>12 tháng</v>
      </c>
      <c r="AG544" s="5">
        <f t="shared" si="160"/>
        <v>42606</v>
      </c>
      <c r="AH544" s="5">
        <f t="shared" si="161"/>
        <v>42970</v>
      </c>
      <c r="AI544" s="9">
        <v>4</v>
      </c>
      <c r="AJ544" s="7" t="str">
        <f t="shared" si="171"/>
        <v>Không xác định</v>
      </c>
      <c r="AK544" s="5">
        <f t="shared" si="169"/>
        <v>42971</v>
      </c>
      <c r="AL544" s="5" t="str">
        <f t="shared" si="172"/>
        <v/>
      </c>
      <c r="AM544" s="5">
        <f t="shared" si="170"/>
        <v>42971</v>
      </c>
      <c r="AN544" s="7" t="str">
        <f t="shared" si="162"/>
        <v>Không xác định</v>
      </c>
      <c r="AO544" s="5"/>
      <c r="AP544" s="7"/>
      <c r="AQ544" s="16"/>
    </row>
    <row r="545" spans="1:43" ht="14.5" x14ac:dyDescent="0.35">
      <c r="A545" s="12">
        <f>IF(E545="","",SUBTOTAL(3,$B$2:B545))</f>
        <v>544</v>
      </c>
      <c r="B545" s="5">
        <v>43616</v>
      </c>
      <c r="C545" s="4" t="s">
        <v>45</v>
      </c>
      <c r="D545" s="4">
        <v>1040</v>
      </c>
      <c r="E545" s="6" t="s">
        <v>69</v>
      </c>
      <c r="F545" s="6" t="s">
        <v>112</v>
      </c>
      <c r="G545" s="7" t="s">
        <v>98</v>
      </c>
      <c r="H545" s="6" t="s">
        <v>99</v>
      </c>
      <c r="I545" s="4">
        <v>12</v>
      </c>
      <c r="J545" s="4">
        <v>7</v>
      </c>
      <c r="K545" s="4">
        <v>1990</v>
      </c>
      <c r="L545" s="6">
        <f t="shared" si="165"/>
        <v>33066</v>
      </c>
      <c r="M545" s="4">
        <f t="shared" si="163"/>
        <v>28</v>
      </c>
      <c r="N545" s="6" t="str">
        <f t="shared" si="166"/>
        <v>&lt;30</v>
      </c>
      <c r="O545" s="4">
        <v>2</v>
      </c>
      <c r="P545" s="6" t="str">
        <f t="shared" si="156"/>
        <v>Nữ</v>
      </c>
      <c r="Q545" s="6" t="str">
        <f t="shared" si="157"/>
        <v>Bà</v>
      </c>
      <c r="R545" s="7" t="s">
        <v>50</v>
      </c>
      <c r="S545" s="6" t="s">
        <v>309</v>
      </c>
      <c r="T545" s="6" t="s">
        <v>310</v>
      </c>
      <c r="U545" s="6" t="s">
        <v>255</v>
      </c>
      <c r="V545" s="6" t="str">
        <f t="shared" si="164"/>
        <v>Hương Lạc  -  Lạng Giang  -  Bắc Giang</v>
      </c>
      <c r="W545" s="6" t="s">
        <v>51</v>
      </c>
      <c r="X545" s="6" t="s">
        <v>100</v>
      </c>
      <c r="Y545" s="4">
        <f t="shared" si="167"/>
        <v>35</v>
      </c>
      <c r="Z545" s="7" t="str">
        <f t="shared" si="168"/>
        <v>Từ 24 - 36 tháng</v>
      </c>
      <c r="AA545" s="5">
        <v>42547</v>
      </c>
      <c r="AB545" s="4" t="s">
        <v>66</v>
      </c>
      <c r="AC545" s="8">
        <f t="shared" si="158"/>
        <v>42606</v>
      </c>
      <c r="AD545" s="5" t="s">
        <v>53</v>
      </c>
      <c r="AE545" s="4">
        <v>1</v>
      </c>
      <c r="AF545" s="7" t="str">
        <f t="shared" si="159"/>
        <v>12 tháng</v>
      </c>
      <c r="AG545" s="5">
        <f t="shared" si="160"/>
        <v>42607</v>
      </c>
      <c r="AH545" s="5">
        <f t="shared" si="161"/>
        <v>42971</v>
      </c>
      <c r="AI545" s="9">
        <v>2</v>
      </c>
      <c r="AJ545" s="7" t="str">
        <f t="shared" si="171"/>
        <v>24 tháng</v>
      </c>
      <c r="AK545" s="5">
        <f t="shared" si="169"/>
        <v>42972</v>
      </c>
      <c r="AL545" s="5">
        <f t="shared" si="172"/>
        <v>43701</v>
      </c>
      <c r="AM545" s="5" t="str">
        <f t="shared" si="170"/>
        <v/>
      </c>
      <c r="AN545" s="7" t="str">
        <f t="shared" si="162"/>
        <v>24 tháng</v>
      </c>
      <c r="AO545" s="5"/>
      <c r="AP545" s="7"/>
      <c r="AQ545" s="16"/>
    </row>
    <row r="546" spans="1:43" ht="14.5" x14ac:dyDescent="0.35">
      <c r="A546" s="12">
        <f>IF(E546="","",SUBTOTAL(3,$B$2:B546))</f>
        <v>545</v>
      </c>
      <c r="B546" s="5">
        <v>43616</v>
      </c>
      <c r="C546" s="4" t="s">
        <v>45</v>
      </c>
      <c r="D546" s="4">
        <v>1041</v>
      </c>
      <c r="E546" s="6" t="s">
        <v>127</v>
      </c>
      <c r="F546" s="6" t="s">
        <v>112</v>
      </c>
      <c r="G546" s="7" t="s">
        <v>98</v>
      </c>
      <c r="H546" s="6" t="s">
        <v>110</v>
      </c>
      <c r="I546" s="4">
        <v>4</v>
      </c>
      <c r="J546" s="4">
        <v>10</v>
      </c>
      <c r="K546" s="4">
        <v>1988</v>
      </c>
      <c r="L546" s="6">
        <f t="shared" si="165"/>
        <v>32420</v>
      </c>
      <c r="M546" s="4">
        <f t="shared" si="163"/>
        <v>30</v>
      </c>
      <c r="N546" s="6" t="str">
        <f t="shared" si="166"/>
        <v>30 - 45</v>
      </c>
      <c r="O546" s="4">
        <v>1</v>
      </c>
      <c r="P546" s="6" t="str">
        <f t="shared" si="156"/>
        <v>Nam</v>
      </c>
      <c r="Q546" s="6" t="str">
        <f t="shared" si="157"/>
        <v>Ông</v>
      </c>
      <c r="R546" s="7" t="s">
        <v>50</v>
      </c>
      <c r="S546" s="6" t="s">
        <v>311</v>
      </c>
      <c r="T546" s="6" t="s">
        <v>274</v>
      </c>
      <c r="U546" s="6" t="s">
        <v>266</v>
      </c>
      <c r="V546" s="6" t="str">
        <f t="shared" si="164"/>
        <v>Cổ Loa  -  Đông Anh  -  Hà Nội</v>
      </c>
      <c r="W546" s="6" t="s">
        <v>51</v>
      </c>
      <c r="X546" s="6" t="s">
        <v>100</v>
      </c>
      <c r="Y546" s="4">
        <f t="shared" si="167"/>
        <v>34</v>
      </c>
      <c r="Z546" s="7" t="str">
        <f t="shared" si="168"/>
        <v>Từ 24 - 36 tháng</v>
      </c>
      <c r="AA546" s="5">
        <v>42553</v>
      </c>
      <c r="AB546" s="4" t="s">
        <v>66</v>
      </c>
      <c r="AC546" s="8">
        <f t="shared" si="158"/>
        <v>42612</v>
      </c>
      <c r="AD546" s="5" t="s">
        <v>53</v>
      </c>
      <c r="AE546" s="4">
        <v>1</v>
      </c>
      <c r="AF546" s="7" t="str">
        <f t="shared" si="159"/>
        <v>12 tháng</v>
      </c>
      <c r="AG546" s="5">
        <f t="shared" si="160"/>
        <v>42613</v>
      </c>
      <c r="AH546" s="5">
        <f t="shared" si="161"/>
        <v>42977</v>
      </c>
      <c r="AI546" s="9">
        <v>2</v>
      </c>
      <c r="AJ546" s="7" t="str">
        <f t="shared" si="171"/>
        <v>24 tháng</v>
      </c>
      <c r="AK546" s="5">
        <f t="shared" si="169"/>
        <v>42978</v>
      </c>
      <c r="AL546" s="5">
        <f t="shared" si="172"/>
        <v>43707</v>
      </c>
      <c r="AM546" s="5" t="str">
        <f t="shared" si="170"/>
        <v/>
      </c>
      <c r="AN546" s="7" t="str">
        <f t="shared" si="162"/>
        <v>24 tháng</v>
      </c>
      <c r="AO546" s="5"/>
      <c r="AP546" s="7"/>
      <c r="AQ546" s="16"/>
    </row>
    <row r="547" spans="1:43" ht="14.5" x14ac:dyDescent="0.35">
      <c r="A547" s="12">
        <f>IF(E547="","",SUBTOTAL(3,$B$2:B547))</f>
        <v>546</v>
      </c>
      <c r="B547" s="5">
        <v>43616</v>
      </c>
      <c r="C547" s="4" t="s">
        <v>45</v>
      </c>
      <c r="D547" s="4">
        <v>1042</v>
      </c>
      <c r="E547" s="6" t="s">
        <v>128</v>
      </c>
      <c r="F547" s="6" t="s">
        <v>112</v>
      </c>
      <c r="G547" s="7" t="s">
        <v>104</v>
      </c>
      <c r="H547" s="6" t="s">
        <v>105</v>
      </c>
      <c r="I547" s="4">
        <v>5</v>
      </c>
      <c r="J547" s="4">
        <v>9</v>
      </c>
      <c r="K547" s="4">
        <v>1996</v>
      </c>
      <c r="L547" s="6">
        <f t="shared" si="165"/>
        <v>35313</v>
      </c>
      <c r="M547" s="4">
        <f t="shared" si="163"/>
        <v>22</v>
      </c>
      <c r="N547" s="6" t="str">
        <f t="shared" si="166"/>
        <v>&lt;30</v>
      </c>
      <c r="O547" s="4">
        <v>1</v>
      </c>
      <c r="P547" s="6" t="str">
        <f t="shared" si="156"/>
        <v>Nam</v>
      </c>
      <c r="Q547" s="6" t="str">
        <f t="shared" si="157"/>
        <v>Ông</v>
      </c>
      <c r="R547" s="7" t="s">
        <v>50</v>
      </c>
      <c r="S547" s="6" t="s">
        <v>312</v>
      </c>
      <c r="T547" s="6" t="s">
        <v>268</v>
      </c>
      <c r="U547" s="6" t="s">
        <v>269</v>
      </c>
      <c r="V547" s="6" t="str">
        <f t="shared" si="164"/>
        <v>Phật Tích  -  Tiên Du  -  Bắc Ninh</v>
      </c>
      <c r="W547" s="6" t="s">
        <v>51</v>
      </c>
      <c r="X547" s="6" t="s">
        <v>106</v>
      </c>
      <c r="Y547" s="4">
        <f t="shared" si="167"/>
        <v>34</v>
      </c>
      <c r="Z547" s="7" t="str">
        <f t="shared" si="168"/>
        <v>Từ 24 - 36 tháng</v>
      </c>
      <c r="AA547" s="5">
        <v>42555</v>
      </c>
      <c r="AB547" s="4" t="s">
        <v>66</v>
      </c>
      <c r="AC547" s="8">
        <f t="shared" si="158"/>
        <v>42614</v>
      </c>
      <c r="AD547" s="5" t="s">
        <v>53</v>
      </c>
      <c r="AE547" s="4">
        <v>1</v>
      </c>
      <c r="AF547" s="7" t="str">
        <f t="shared" si="159"/>
        <v>12 tháng</v>
      </c>
      <c r="AG547" s="5">
        <f t="shared" si="160"/>
        <v>42615</v>
      </c>
      <c r="AH547" s="5">
        <f t="shared" si="161"/>
        <v>42979</v>
      </c>
      <c r="AI547" s="9">
        <v>1</v>
      </c>
      <c r="AJ547" s="7" t="str">
        <f t="shared" si="171"/>
        <v>12 tháng</v>
      </c>
      <c r="AK547" s="5">
        <f t="shared" si="169"/>
        <v>42980</v>
      </c>
      <c r="AL547" s="5">
        <f t="shared" si="172"/>
        <v>43344</v>
      </c>
      <c r="AM547" s="5">
        <f t="shared" si="170"/>
        <v>43345</v>
      </c>
      <c r="AN547" s="7" t="str">
        <f t="shared" si="162"/>
        <v>Không xác định</v>
      </c>
      <c r="AO547" s="5"/>
      <c r="AP547" s="7"/>
      <c r="AQ547" s="16"/>
    </row>
    <row r="548" spans="1:43" ht="14.5" x14ac:dyDescent="0.35">
      <c r="A548" s="12">
        <f>IF(E548="","",SUBTOTAL(3,$B$2:B548))</f>
        <v>547</v>
      </c>
      <c r="B548" s="5">
        <v>43616</v>
      </c>
      <c r="C548" s="4" t="s">
        <v>45</v>
      </c>
      <c r="D548" s="4">
        <v>1044</v>
      </c>
      <c r="E548" s="6" t="s">
        <v>129</v>
      </c>
      <c r="F548" s="6" t="s">
        <v>82</v>
      </c>
      <c r="G548" s="7" t="s">
        <v>104</v>
      </c>
      <c r="H548" s="6" t="s">
        <v>105</v>
      </c>
      <c r="I548" s="4">
        <v>22</v>
      </c>
      <c r="J548" s="4">
        <v>2</v>
      </c>
      <c r="K548" s="4">
        <v>1990</v>
      </c>
      <c r="L548" s="6">
        <f t="shared" si="165"/>
        <v>32926</v>
      </c>
      <c r="M548" s="4">
        <f t="shared" si="163"/>
        <v>29</v>
      </c>
      <c r="N548" s="6" t="str">
        <f t="shared" si="166"/>
        <v>&lt;30</v>
      </c>
      <c r="O548" s="4">
        <v>1</v>
      </c>
      <c r="P548" s="6" t="str">
        <f t="shared" si="156"/>
        <v>Nam</v>
      </c>
      <c r="Q548" s="6" t="str">
        <f t="shared" si="157"/>
        <v>Ông</v>
      </c>
      <c r="R548" s="7" t="s">
        <v>50</v>
      </c>
      <c r="S548" s="6" t="s">
        <v>305</v>
      </c>
      <c r="T548" s="6" t="s">
        <v>265</v>
      </c>
      <c r="U548" s="6" t="s">
        <v>266</v>
      </c>
      <c r="V548" s="6" t="str">
        <f t="shared" si="164"/>
        <v>Đông Xuân  -  Sóc Sơn  -  Hà Nội</v>
      </c>
      <c r="W548" s="6" t="s">
        <v>51</v>
      </c>
      <c r="X548" s="6" t="s">
        <v>65</v>
      </c>
      <c r="Y548" s="4">
        <f t="shared" si="167"/>
        <v>34</v>
      </c>
      <c r="Z548" s="7" t="str">
        <f t="shared" si="168"/>
        <v>Từ 24 - 36 tháng</v>
      </c>
      <c r="AA548" s="5">
        <v>42559</v>
      </c>
      <c r="AB548" s="4" t="s">
        <v>66</v>
      </c>
      <c r="AC548" s="8">
        <f t="shared" si="158"/>
        <v>42618</v>
      </c>
      <c r="AD548" s="5" t="s">
        <v>53</v>
      </c>
      <c r="AE548" s="4">
        <v>1</v>
      </c>
      <c r="AF548" s="7" t="str">
        <f t="shared" si="159"/>
        <v>12 tháng</v>
      </c>
      <c r="AG548" s="5">
        <f t="shared" si="160"/>
        <v>42619</v>
      </c>
      <c r="AH548" s="5">
        <f t="shared" si="161"/>
        <v>42983</v>
      </c>
      <c r="AI548" s="9">
        <v>1</v>
      </c>
      <c r="AJ548" s="7" t="str">
        <f t="shared" si="171"/>
        <v>12 tháng</v>
      </c>
      <c r="AK548" s="5">
        <f t="shared" si="169"/>
        <v>42984</v>
      </c>
      <c r="AL548" s="5">
        <f t="shared" si="172"/>
        <v>43348</v>
      </c>
      <c r="AM548" s="5">
        <f t="shared" si="170"/>
        <v>43349</v>
      </c>
      <c r="AN548" s="7" t="str">
        <f t="shared" si="162"/>
        <v>Không xác định</v>
      </c>
      <c r="AO548" s="5"/>
      <c r="AP548" s="7"/>
      <c r="AQ548" s="16"/>
    </row>
    <row r="549" spans="1:43" ht="14.5" x14ac:dyDescent="0.35">
      <c r="A549" s="12">
        <f>IF(E549="","",SUBTOTAL(3,$B$2:B549))</f>
        <v>548</v>
      </c>
      <c r="B549" s="5">
        <v>43616</v>
      </c>
      <c r="C549" s="4" t="s">
        <v>45</v>
      </c>
      <c r="D549" s="4">
        <v>1045</v>
      </c>
      <c r="E549" s="6" t="s">
        <v>130</v>
      </c>
      <c r="F549" s="6" t="s">
        <v>82</v>
      </c>
      <c r="G549" s="7" t="s">
        <v>61</v>
      </c>
      <c r="H549" s="6" t="s">
        <v>62</v>
      </c>
      <c r="I549" s="4">
        <v>27</v>
      </c>
      <c r="J549" s="4">
        <v>10</v>
      </c>
      <c r="K549" s="4">
        <v>1988</v>
      </c>
      <c r="L549" s="6">
        <f t="shared" si="165"/>
        <v>32443</v>
      </c>
      <c r="M549" s="4">
        <f t="shared" si="163"/>
        <v>30</v>
      </c>
      <c r="N549" s="6" t="str">
        <f t="shared" si="166"/>
        <v>30 - 45</v>
      </c>
      <c r="O549" s="4">
        <v>2</v>
      </c>
      <c r="P549" s="6" t="str">
        <f t="shared" si="156"/>
        <v>Nữ</v>
      </c>
      <c r="Q549" s="6" t="str">
        <f t="shared" si="157"/>
        <v>Bà</v>
      </c>
      <c r="R549" s="7" t="s">
        <v>50</v>
      </c>
      <c r="S549" s="6" t="s">
        <v>271</v>
      </c>
      <c r="T549" s="6" t="s">
        <v>272</v>
      </c>
      <c r="U549" s="6" t="s">
        <v>269</v>
      </c>
      <c r="V549" s="6" t="str">
        <f t="shared" si="164"/>
        <v>Đông Ngàn  -  Từ Sơn  -  Bắc Ninh</v>
      </c>
      <c r="W549" s="6" t="s">
        <v>51</v>
      </c>
      <c r="X549" s="6" t="s">
        <v>52</v>
      </c>
      <c r="Y549" s="4">
        <f t="shared" si="167"/>
        <v>34</v>
      </c>
      <c r="Z549" s="7" t="str">
        <f t="shared" si="168"/>
        <v>Từ 24 - 36 tháng</v>
      </c>
      <c r="AA549" s="5">
        <v>42566</v>
      </c>
      <c r="AB549" s="4" t="s">
        <v>66</v>
      </c>
      <c r="AC549" s="8">
        <f t="shared" si="158"/>
        <v>42625</v>
      </c>
      <c r="AD549" s="5" t="s">
        <v>53</v>
      </c>
      <c r="AE549" s="4">
        <v>1</v>
      </c>
      <c r="AF549" s="7" t="str">
        <f t="shared" si="159"/>
        <v>12 tháng</v>
      </c>
      <c r="AG549" s="5">
        <f t="shared" si="160"/>
        <v>42626</v>
      </c>
      <c r="AH549" s="5">
        <f t="shared" si="161"/>
        <v>42990</v>
      </c>
      <c r="AI549" s="9">
        <v>1</v>
      </c>
      <c r="AJ549" s="7" t="str">
        <f t="shared" si="171"/>
        <v>12 tháng</v>
      </c>
      <c r="AK549" s="5">
        <f t="shared" si="169"/>
        <v>42991</v>
      </c>
      <c r="AL549" s="5">
        <f t="shared" si="172"/>
        <v>43355</v>
      </c>
      <c r="AM549" s="5">
        <f t="shared" ref="AM549:AM580" si="173">IFERROR(IF(AE549=4,AG549,IF(AI549=4,AH549+1,IF(AND(AI549&lt;&gt;4,AL549&gt;B549),"",AL549+1))),"")</f>
        <v>43356</v>
      </c>
      <c r="AN549" s="7" t="str">
        <f t="shared" si="162"/>
        <v>Không xác định</v>
      </c>
      <c r="AO549" s="5"/>
      <c r="AP549" s="7"/>
      <c r="AQ549" s="16"/>
    </row>
    <row r="550" spans="1:43" ht="14.5" x14ac:dyDescent="0.35">
      <c r="A550" s="12">
        <f>IF(E550="","",SUBTOTAL(3,$B$2:B550))</f>
        <v>549</v>
      </c>
      <c r="B550" s="5">
        <v>43616</v>
      </c>
      <c r="C550" s="4" t="s">
        <v>45</v>
      </c>
      <c r="D550" s="4">
        <v>1046</v>
      </c>
      <c r="E550" s="6" t="s">
        <v>113</v>
      </c>
      <c r="F550" s="6" t="s">
        <v>112</v>
      </c>
      <c r="G550" s="7" t="s">
        <v>61</v>
      </c>
      <c r="H550" s="6" t="s">
        <v>62</v>
      </c>
      <c r="I550" s="4">
        <v>8</v>
      </c>
      <c r="J550" s="4">
        <v>8</v>
      </c>
      <c r="K550" s="4">
        <v>1990</v>
      </c>
      <c r="L550" s="6">
        <f t="shared" si="165"/>
        <v>33093</v>
      </c>
      <c r="M550" s="4">
        <f t="shared" si="163"/>
        <v>28</v>
      </c>
      <c r="N550" s="6" t="str">
        <f t="shared" si="166"/>
        <v>&lt;30</v>
      </c>
      <c r="O550" s="4">
        <v>1</v>
      </c>
      <c r="P550" s="6" t="str">
        <f t="shared" si="156"/>
        <v>Nam</v>
      </c>
      <c r="Q550" s="6" t="str">
        <f t="shared" si="157"/>
        <v>Ông</v>
      </c>
      <c r="R550" s="7" t="s">
        <v>50</v>
      </c>
      <c r="S550" s="6" t="s">
        <v>313</v>
      </c>
      <c r="T550" s="6" t="s">
        <v>254</v>
      </c>
      <c r="U550" s="6" t="s">
        <v>255</v>
      </c>
      <c r="V550" s="6" t="str">
        <f t="shared" si="164"/>
        <v>Hợp Thịnh  -  Hiệp Hòa  -  Bắc Giang</v>
      </c>
      <c r="W550" s="6" t="s">
        <v>51</v>
      </c>
      <c r="X550" s="6" t="s">
        <v>65</v>
      </c>
      <c r="Y550" s="4">
        <f t="shared" si="167"/>
        <v>34</v>
      </c>
      <c r="Z550" s="7" t="str">
        <f t="shared" si="168"/>
        <v>Từ 24 - 36 tháng</v>
      </c>
      <c r="AA550" s="5">
        <v>42567</v>
      </c>
      <c r="AB550" s="4" t="s">
        <v>66</v>
      </c>
      <c r="AC550" s="8">
        <f t="shared" si="158"/>
        <v>42626</v>
      </c>
      <c r="AD550" s="5" t="s">
        <v>53</v>
      </c>
      <c r="AE550" s="4">
        <v>1</v>
      </c>
      <c r="AF550" s="7" t="str">
        <f t="shared" si="159"/>
        <v>12 tháng</v>
      </c>
      <c r="AG550" s="5">
        <f t="shared" si="160"/>
        <v>42627</v>
      </c>
      <c r="AH550" s="5">
        <f t="shared" si="161"/>
        <v>42991</v>
      </c>
      <c r="AI550" s="9">
        <v>4</v>
      </c>
      <c r="AJ550" s="7" t="str">
        <f t="shared" si="171"/>
        <v>Không xác định</v>
      </c>
      <c r="AK550" s="5">
        <f t="shared" si="169"/>
        <v>42992</v>
      </c>
      <c r="AL550" s="5" t="str">
        <f t="shared" si="172"/>
        <v/>
      </c>
      <c r="AM550" s="5">
        <f t="shared" si="173"/>
        <v>42992</v>
      </c>
      <c r="AN550" s="7" t="str">
        <f t="shared" si="162"/>
        <v>Không xác định</v>
      </c>
      <c r="AO550" s="5"/>
      <c r="AP550" s="7"/>
      <c r="AQ550" s="16"/>
    </row>
    <row r="551" spans="1:43" ht="14.5" x14ac:dyDescent="0.35">
      <c r="A551" s="12">
        <f>IF(E551="","",SUBTOTAL(3,$B$2:B551))</f>
        <v>550</v>
      </c>
      <c r="B551" s="5">
        <v>43616</v>
      </c>
      <c r="C551" s="4" t="s">
        <v>45</v>
      </c>
      <c r="D551" s="4">
        <v>1047</v>
      </c>
      <c r="E551" s="6" t="s">
        <v>69</v>
      </c>
      <c r="F551" s="6" t="s">
        <v>82</v>
      </c>
      <c r="G551" s="7" t="s">
        <v>98</v>
      </c>
      <c r="H551" s="6" t="s">
        <v>110</v>
      </c>
      <c r="I551" s="4">
        <v>21</v>
      </c>
      <c r="J551" s="4">
        <v>6</v>
      </c>
      <c r="K551" s="4">
        <v>1993</v>
      </c>
      <c r="L551" s="6">
        <f t="shared" si="165"/>
        <v>34141</v>
      </c>
      <c r="M551" s="4">
        <f t="shared" si="163"/>
        <v>25</v>
      </c>
      <c r="N551" s="6" t="str">
        <f t="shared" si="166"/>
        <v>&lt;30</v>
      </c>
      <c r="O551" s="4">
        <v>1</v>
      </c>
      <c r="P551" s="6" t="str">
        <f t="shared" si="156"/>
        <v>Nam</v>
      </c>
      <c r="Q551" s="6" t="str">
        <f t="shared" si="157"/>
        <v>Ông</v>
      </c>
      <c r="R551" s="7" t="s">
        <v>50</v>
      </c>
      <c r="S551" s="6" t="s">
        <v>314</v>
      </c>
      <c r="T551" s="6" t="s">
        <v>289</v>
      </c>
      <c r="U551" s="6" t="s">
        <v>266</v>
      </c>
      <c r="V551" s="6" t="str">
        <f t="shared" si="164"/>
        <v>Yên Viên  -  Gia Lâm  -  Hà Nội</v>
      </c>
      <c r="W551" s="6" t="s">
        <v>51</v>
      </c>
      <c r="X551" s="6" t="s">
        <v>100</v>
      </c>
      <c r="Y551" s="4">
        <f t="shared" si="167"/>
        <v>34</v>
      </c>
      <c r="Z551" s="7" t="str">
        <f t="shared" si="168"/>
        <v>Từ 24 - 36 tháng</v>
      </c>
      <c r="AA551" s="5">
        <v>42577</v>
      </c>
      <c r="AB551" s="4" t="s">
        <v>66</v>
      </c>
      <c r="AC551" s="8">
        <f t="shared" si="158"/>
        <v>42636</v>
      </c>
      <c r="AD551" s="5" t="s">
        <v>53</v>
      </c>
      <c r="AE551" s="4">
        <v>1</v>
      </c>
      <c r="AF551" s="7" t="str">
        <f t="shared" si="159"/>
        <v>12 tháng</v>
      </c>
      <c r="AG551" s="5">
        <f t="shared" si="160"/>
        <v>42637</v>
      </c>
      <c r="AH551" s="5">
        <f t="shared" si="161"/>
        <v>43001</v>
      </c>
      <c r="AI551" s="9">
        <v>2</v>
      </c>
      <c r="AJ551" s="7" t="str">
        <f t="shared" si="171"/>
        <v>24 tháng</v>
      </c>
      <c r="AK551" s="5">
        <f t="shared" si="169"/>
        <v>43002</v>
      </c>
      <c r="AL551" s="5">
        <f t="shared" si="172"/>
        <v>43731</v>
      </c>
      <c r="AM551" s="5" t="str">
        <f t="shared" si="173"/>
        <v/>
      </c>
      <c r="AN551" s="7" t="str">
        <f t="shared" si="162"/>
        <v>24 tháng</v>
      </c>
      <c r="AO551" s="5"/>
      <c r="AP551" s="7"/>
      <c r="AQ551" s="16"/>
    </row>
    <row r="552" spans="1:43" ht="14.5" x14ac:dyDescent="0.35">
      <c r="A552" s="12">
        <f>IF(E552="","",SUBTOTAL(3,$B$2:B552))</f>
        <v>551</v>
      </c>
      <c r="B552" s="5">
        <v>43616</v>
      </c>
      <c r="C552" s="4" t="s">
        <v>45</v>
      </c>
      <c r="D552" s="4">
        <v>1048</v>
      </c>
      <c r="E552" s="6" t="s">
        <v>131</v>
      </c>
      <c r="F552" s="6" t="s">
        <v>102</v>
      </c>
      <c r="G552" s="7" t="s">
        <v>104</v>
      </c>
      <c r="H552" s="6" t="s">
        <v>105</v>
      </c>
      <c r="I552" s="4">
        <v>20</v>
      </c>
      <c r="J552" s="4">
        <v>8</v>
      </c>
      <c r="K552" s="4">
        <v>1989</v>
      </c>
      <c r="L552" s="6">
        <f t="shared" si="165"/>
        <v>32740</v>
      </c>
      <c r="M552" s="4">
        <f t="shared" si="163"/>
        <v>29</v>
      </c>
      <c r="N552" s="6" t="str">
        <f t="shared" si="166"/>
        <v>&lt;30</v>
      </c>
      <c r="O552" s="4">
        <v>1</v>
      </c>
      <c r="P552" s="6" t="str">
        <f t="shared" si="156"/>
        <v>Nam</v>
      </c>
      <c r="Q552" s="6" t="str">
        <f t="shared" si="157"/>
        <v>Ông</v>
      </c>
      <c r="R552" s="7" t="s">
        <v>72</v>
      </c>
      <c r="S552" s="6" t="s">
        <v>270</v>
      </c>
      <c r="T552" s="6" t="s">
        <v>268</v>
      </c>
      <c r="U552" s="6" t="s">
        <v>269</v>
      </c>
      <c r="V552" s="6" t="str">
        <f t="shared" si="164"/>
        <v>Đại Đồng  -  Tiên Du  -  Bắc Ninh</v>
      </c>
      <c r="W552" s="6" t="s">
        <v>51</v>
      </c>
      <c r="X552" s="6" t="s">
        <v>65</v>
      </c>
      <c r="Y552" s="4">
        <f t="shared" si="167"/>
        <v>34</v>
      </c>
      <c r="Z552" s="7" t="str">
        <f t="shared" si="168"/>
        <v>Từ 24 - 36 tháng</v>
      </c>
      <c r="AA552" s="5">
        <v>42581</v>
      </c>
      <c r="AB552" s="4" t="s">
        <v>66</v>
      </c>
      <c r="AC552" s="8">
        <f t="shared" si="158"/>
        <v>42640</v>
      </c>
      <c r="AD552" s="5" t="s">
        <v>53</v>
      </c>
      <c r="AE552" s="4">
        <v>1</v>
      </c>
      <c r="AF552" s="7" t="str">
        <f t="shared" si="159"/>
        <v>12 tháng</v>
      </c>
      <c r="AG552" s="5">
        <f t="shared" si="160"/>
        <v>42641</v>
      </c>
      <c r="AH552" s="5">
        <f t="shared" si="161"/>
        <v>43005</v>
      </c>
      <c r="AI552" s="9">
        <v>1</v>
      </c>
      <c r="AJ552" s="7" t="str">
        <f t="shared" si="171"/>
        <v>12 tháng</v>
      </c>
      <c r="AK552" s="5">
        <f t="shared" si="169"/>
        <v>43006</v>
      </c>
      <c r="AL552" s="5">
        <f t="shared" si="172"/>
        <v>43370</v>
      </c>
      <c r="AM552" s="5">
        <f t="shared" si="173"/>
        <v>43371</v>
      </c>
      <c r="AN552" s="7" t="str">
        <f t="shared" si="162"/>
        <v>Không xác định</v>
      </c>
      <c r="AO552" s="5"/>
      <c r="AP552" s="7"/>
      <c r="AQ552" s="16"/>
    </row>
    <row r="553" spans="1:43" ht="14.5" x14ac:dyDescent="0.35">
      <c r="A553" s="12">
        <f>IF(E553="","",SUBTOTAL(3,$B$2:B553))</f>
        <v>552</v>
      </c>
      <c r="B553" s="5">
        <v>43616</v>
      </c>
      <c r="C553" s="4" t="s">
        <v>45</v>
      </c>
      <c r="D553" s="4">
        <v>1049</v>
      </c>
      <c r="E553" s="6" t="s">
        <v>132</v>
      </c>
      <c r="F553" s="6" t="s">
        <v>102</v>
      </c>
      <c r="G553" s="7" t="s">
        <v>104</v>
      </c>
      <c r="H553" s="6" t="s">
        <v>105</v>
      </c>
      <c r="I553" s="4">
        <v>29</v>
      </c>
      <c r="J553" s="4">
        <v>1</v>
      </c>
      <c r="K553" s="4">
        <v>1994</v>
      </c>
      <c r="L553" s="6">
        <f t="shared" si="165"/>
        <v>34363</v>
      </c>
      <c r="M553" s="4">
        <f t="shared" si="163"/>
        <v>25</v>
      </c>
      <c r="N553" s="6" t="str">
        <f t="shared" si="166"/>
        <v>&lt;30</v>
      </c>
      <c r="O553" s="4">
        <v>2</v>
      </c>
      <c r="P553" s="6" t="str">
        <f t="shared" si="156"/>
        <v>Nữ</v>
      </c>
      <c r="Q553" s="6" t="str">
        <f t="shared" si="157"/>
        <v>Bà</v>
      </c>
      <c r="R553" s="7" t="s">
        <v>50</v>
      </c>
      <c r="S553" s="6" t="s">
        <v>315</v>
      </c>
      <c r="T553" s="6" t="s">
        <v>260</v>
      </c>
      <c r="U553" s="6" t="s">
        <v>255</v>
      </c>
      <c r="V553" s="6" t="str">
        <f t="shared" si="164"/>
        <v>Dương Hưu  -  Sơn Động  -  Bắc Giang</v>
      </c>
      <c r="W553" s="6" t="s">
        <v>51</v>
      </c>
      <c r="X553" s="6" t="s">
        <v>106</v>
      </c>
      <c r="Y553" s="4">
        <f t="shared" si="167"/>
        <v>33</v>
      </c>
      <c r="Z553" s="7" t="str">
        <f t="shared" si="168"/>
        <v>Từ 24 - 36 tháng</v>
      </c>
      <c r="AA553" s="5">
        <v>42584</v>
      </c>
      <c r="AB553" s="4" t="s">
        <v>66</v>
      </c>
      <c r="AC553" s="8">
        <f t="shared" si="158"/>
        <v>42643</v>
      </c>
      <c r="AD553" s="5" t="s">
        <v>53</v>
      </c>
      <c r="AE553" s="4">
        <v>1</v>
      </c>
      <c r="AF553" s="7" t="str">
        <f t="shared" si="159"/>
        <v>12 tháng</v>
      </c>
      <c r="AG553" s="5">
        <f t="shared" si="160"/>
        <v>42644</v>
      </c>
      <c r="AH553" s="5">
        <f t="shared" si="161"/>
        <v>43008</v>
      </c>
      <c r="AI553" s="9">
        <v>3</v>
      </c>
      <c r="AJ553" s="7" t="str">
        <f t="shared" si="171"/>
        <v>36 tháng</v>
      </c>
      <c r="AK553" s="5">
        <f t="shared" si="169"/>
        <v>43009</v>
      </c>
      <c r="AL553" s="5">
        <f t="shared" si="172"/>
        <v>44104</v>
      </c>
      <c r="AM553" s="5" t="str">
        <f t="shared" si="173"/>
        <v/>
      </c>
      <c r="AN553" s="7" t="str">
        <f t="shared" si="162"/>
        <v>36 tháng</v>
      </c>
      <c r="AO553" s="5"/>
      <c r="AP553" s="7"/>
      <c r="AQ553" s="16"/>
    </row>
    <row r="554" spans="1:43" ht="14.5" x14ac:dyDescent="0.35">
      <c r="A554" s="12">
        <f>IF(E554="","",SUBTOTAL(3,$B$2:B554))</f>
        <v>553</v>
      </c>
      <c r="B554" s="5">
        <v>43616</v>
      </c>
      <c r="C554" s="4" t="s">
        <v>45</v>
      </c>
      <c r="D554" s="4">
        <v>1050</v>
      </c>
      <c r="E554" s="6" t="s">
        <v>133</v>
      </c>
      <c r="F554" s="6" t="s">
        <v>96</v>
      </c>
      <c r="G554" s="7" t="s">
        <v>104</v>
      </c>
      <c r="H554" s="6" t="s">
        <v>134</v>
      </c>
      <c r="I554" s="4">
        <v>2</v>
      </c>
      <c r="J554" s="4">
        <v>4</v>
      </c>
      <c r="K554" s="4">
        <v>1990</v>
      </c>
      <c r="L554" s="6">
        <f t="shared" si="165"/>
        <v>32965</v>
      </c>
      <c r="M554" s="4">
        <f t="shared" si="163"/>
        <v>29</v>
      </c>
      <c r="N554" s="6" t="str">
        <f t="shared" si="166"/>
        <v>&lt;30</v>
      </c>
      <c r="O554" s="4">
        <v>2</v>
      </c>
      <c r="P554" s="6" t="str">
        <f t="shared" si="156"/>
        <v>Nữ</v>
      </c>
      <c r="Q554" s="6" t="str">
        <f t="shared" si="157"/>
        <v>Bà</v>
      </c>
      <c r="R554" s="7" t="s">
        <v>50</v>
      </c>
      <c r="S554" s="6" t="s">
        <v>316</v>
      </c>
      <c r="T554" s="6" t="s">
        <v>317</v>
      </c>
      <c r="U554" s="6" t="s">
        <v>280</v>
      </c>
      <c r="V554" s="6" t="str">
        <f t="shared" si="164"/>
        <v>Thiện Thuật  -  Bình Gia  -  Lạng Sơn</v>
      </c>
      <c r="W554" s="6" t="s">
        <v>51</v>
      </c>
      <c r="X554" s="6" t="s">
        <v>65</v>
      </c>
      <c r="Y554" s="4">
        <f t="shared" si="167"/>
        <v>33</v>
      </c>
      <c r="Z554" s="7" t="str">
        <f t="shared" si="168"/>
        <v>Từ 24 - 36 tháng</v>
      </c>
      <c r="AA554" s="5">
        <v>42590</v>
      </c>
      <c r="AB554" s="4" t="s">
        <v>66</v>
      </c>
      <c r="AC554" s="8">
        <f t="shared" si="158"/>
        <v>42649</v>
      </c>
      <c r="AD554" s="5" t="s">
        <v>53</v>
      </c>
      <c r="AE554" s="4">
        <v>1</v>
      </c>
      <c r="AF554" s="7" t="str">
        <f t="shared" si="159"/>
        <v>12 tháng</v>
      </c>
      <c r="AG554" s="5">
        <f t="shared" si="160"/>
        <v>42650</v>
      </c>
      <c r="AH554" s="5">
        <f t="shared" si="161"/>
        <v>43014</v>
      </c>
      <c r="AI554" s="9">
        <v>1</v>
      </c>
      <c r="AJ554" s="7" t="str">
        <f t="shared" si="171"/>
        <v>12 tháng</v>
      </c>
      <c r="AK554" s="5">
        <f t="shared" si="169"/>
        <v>43015</v>
      </c>
      <c r="AL554" s="5">
        <f t="shared" si="172"/>
        <v>43379</v>
      </c>
      <c r="AM554" s="5">
        <f t="shared" si="173"/>
        <v>43380</v>
      </c>
      <c r="AN554" s="7" t="str">
        <f t="shared" si="162"/>
        <v>Không xác định</v>
      </c>
      <c r="AO554" s="5"/>
      <c r="AP554" s="7"/>
      <c r="AQ554" s="16"/>
    </row>
    <row r="555" spans="1:43" ht="14.5" x14ac:dyDescent="0.35">
      <c r="A555" s="12">
        <f>IF(E555="","",SUBTOTAL(3,$B$2:B555))</f>
        <v>554</v>
      </c>
      <c r="B555" s="5">
        <v>43616</v>
      </c>
      <c r="C555" s="4" t="s">
        <v>45</v>
      </c>
      <c r="D555" s="4">
        <v>1051</v>
      </c>
      <c r="E555" s="6" t="s">
        <v>135</v>
      </c>
      <c r="F555" s="6" t="s">
        <v>82</v>
      </c>
      <c r="G555" s="7" t="s">
        <v>61</v>
      </c>
      <c r="H555" s="6" t="s">
        <v>62</v>
      </c>
      <c r="I555" s="4">
        <v>14</v>
      </c>
      <c r="J555" s="4">
        <v>4</v>
      </c>
      <c r="K555" s="4">
        <v>1989</v>
      </c>
      <c r="L555" s="6">
        <f t="shared" si="165"/>
        <v>32612</v>
      </c>
      <c r="M555" s="4">
        <f t="shared" si="163"/>
        <v>30</v>
      </c>
      <c r="N555" s="6" t="str">
        <f t="shared" si="166"/>
        <v>30 - 45</v>
      </c>
      <c r="O555" s="4">
        <v>1</v>
      </c>
      <c r="P555" s="6" t="str">
        <f t="shared" si="156"/>
        <v>Nam</v>
      </c>
      <c r="Q555" s="6" t="str">
        <f t="shared" si="157"/>
        <v>Ông</v>
      </c>
      <c r="R555" s="7" t="s">
        <v>50</v>
      </c>
      <c r="S555" s="6" t="s">
        <v>318</v>
      </c>
      <c r="T555" s="6" t="s">
        <v>319</v>
      </c>
      <c r="U555" s="6" t="s">
        <v>269</v>
      </c>
      <c r="V555" s="6" t="str">
        <f t="shared" si="164"/>
        <v>Hồ  -  Thuận Thành  -  Bắc Ninh</v>
      </c>
      <c r="W555" s="6" t="s">
        <v>51</v>
      </c>
      <c r="X555" s="6" t="s">
        <v>65</v>
      </c>
      <c r="Y555" s="4">
        <f t="shared" si="167"/>
        <v>33</v>
      </c>
      <c r="Z555" s="7" t="str">
        <f t="shared" si="168"/>
        <v>Từ 24 - 36 tháng</v>
      </c>
      <c r="AA555" s="5">
        <v>42600</v>
      </c>
      <c r="AB555" s="4" t="s">
        <v>66</v>
      </c>
      <c r="AC555" s="8">
        <f t="shared" si="158"/>
        <v>42659</v>
      </c>
      <c r="AD555" s="5" t="s">
        <v>53</v>
      </c>
      <c r="AE555" s="4">
        <v>1</v>
      </c>
      <c r="AF555" s="7" t="str">
        <f t="shared" si="159"/>
        <v>12 tháng</v>
      </c>
      <c r="AG555" s="5">
        <f t="shared" si="160"/>
        <v>42660</v>
      </c>
      <c r="AH555" s="5">
        <f t="shared" si="161"/>
        <v>43024</v>
      </c>
      <c r="AI555" s="9">
        <v>1</v>
      </c>
      <c r="AJ555" s="7" t="str">
        <f t="shared" si="171"/>
        <v>12 tháng</v>
      </c>
      <c r="AK555" s="5">
        <f t="shared" si="169"/>
        <v>43025</v>
      </c>
      <c r="AL555" s="5">
        <f t="shared" si="172"/>
        <v>43389</v>
      </c>
      <c r="AM555" s="5">
        <f t="shared" si="173"/>
        <v>43390</v>
      </c>
      <c r="AN555" s="7" t="str">
        <f t="shared" si="162"/>
        <v>Không xác định</v>
      </c>
      <c r="AO555" s="5"/>
      <c r="AP555" s="7"/>
      <c r="AQ555" s="16"/>
    </row>
    <row r="556" spans="1:43" ht="14.5" x14ac:dyDescent="0.35">
      <c r="A556" s="12">
        <f>IF(E556="","",SUBTOTAL(3,$B$2:B556))</f>
        <v>555</v>
      </c>
      <c r="B556" s="5">
        <v>43616</v>
      </c>
      <c r="C556" s="4" t="s">
        <v>45</v>
      </c>
      <c r="D556" s="4">
        <v>1052</v>
      </c>
      <c r="E556" s="6" t="s">
        <v>136</v>
      </c>
      <c r="F556" s="6" t="s">
        <v>47</v>
      </c>
      <c r="G556" s="7" t="s">
        <v>93</v>
      </c>
      <c r="H556" s="6" t="s">
        <v>94</v>
      </c>
      <c r="I556" s="4">
        <v>2</v>
      </c>
      <c r="J556" s="4">
        <v>4</v>
      </c>
      <c r="K556" s="4">
        <v>1990</v>
      </c>
      <c r="L556" s="6">
        <f t="shared" si="165"/>
        <v>32965</v>
      </c>
      <c r="M556" s="4">
        <f t="shared" si="163"/>
        <v>29</v>
      </c>
      <c r="N556" s="6" t="str">
        <f t="shared" si="166"/>
        <v>&lt;30</v>
      </c>
      <c r="O556" s="4">
        <v>2</v>
      </c>
      <c r="P556" s="6" t="str">
        <f t="shared" si="156"/>
        <v>Nữ</v>
      </c>
      <c r="Q556" s="6" t="str">
        <f t="shared" si="157"/>
        <v>Bà</v>
      </c>
      <c r="R556" s="7" t="s">
        <v>72</v>
      </c>
      <c r="S556" s="6" t="s">
        <v>320</v>
      </c>
      <c r="T556" s="6" t="s">
        <v>321</v>
      </c>
      <c r="U556" s="6" t="s">
        <v>266</v>
      </c>
      <c r="V556" s="6" t="str">
        <f t="shared" si="164"/>
        <v>Xuân Tiên  -  Chương Mỹ  -  Hà Nội</v>
      </c>
      <c r="W556" s="6" t="s">
        <v>51</v>
      </c>
      <c r="X556" s="6" t="s">
        <v>65</v>
      </c>
      <c r="Y556" s="4">
        <f t="shared" si="167"/>
        <v>33</v>
      </c>
      <c r="Z556" s="7" t="str">
        <f t="shared" si="168"/>
        <v>Từ 24 - 36 tháng</v>
      </c>
      <c r="AA556" s="5">
        <v>42609</v>
      </c>
      <c r="AB556" s="4">
        <v>0</v>
      </c>
      <c r="AC556" s="8">
        <f t="shared" si="158"/>
        <v>42609</v>
      </c>
      <c r="AD556" s="5" t="s">
        <v>53</v>
      </c>
      <c r="AE556" s="4">
        <v>3</v>
      </c>
      <c r="AF556" s="7" t="str">
        <f t="shared" si="159"/>
        <v>36 tháng</v>
      </c>
      <c r="AG556" s="5">
        <f t="shared" si="160"/>
        <v>42609</v>
      </c>
      <c r="AH556" s="5">
        <f t="shared" si="161"/>
        <v>43703</v>
      </c>
      <c r="AI556" s="9"/>
      <c r="AJ556" s="7" t="str">
        <f t="shared" si="171"/>
        <v/>
      </c>
      <c r="AK556" s="5" t="str">
        <f t="shared" si="169"/>
        <v/>
      </c>
      <c r="AL556" s="5" t="str">
        <f t="shared" si="172"/>
        <v/>
      </c>
      <c r="AM556" s="5" t="str">
        <f t="shared" si="173"/>
        <v/>
      </c>
      <c r="AN556" s="7" t="str">
        <f t="shared" si="162"/>
        <v>36 tháng</v>
      </c>
      <c r="AO556" s="5"/>
      <c r="AP556" s="7"/>
      <c r="AQ556" s="16"/>
    </row>
    <row r="557" spans="1:43" ht="14.5" x14ac:dyDescent="0.35">
      <c r="A557" s="12">
        <f>IF(E557="","",SUBTOTAL(3,$B$2:B557))</f>
        <v>556</v>
      </c>
      <c r="B557" s="5">
        <v>43616</v>
      </c>
      <c r="C557" s="4" t="s">
        <v>45</v>
      </c>
      <c r="D557" s="4">
        <v>1054</v>
      </c>
      <c r="E557" s="6" t="s">
        <v>137</v>
      </c>
      <c r="F557" s="6" t="s">
        <v>47</v>
      </c>
      <c r="G557" s="7" t="s">
        <v>87</v>
      </c>
      <c r="H557" s="6" t="s">
        <v>87</v>
      </c>
      <c r="I557" s="4">
        <v>28</v>
      </c>
      <c r="J557" s="4">
        <v>9</v>
      </c>
      <c r="K557" s="4">
        <v>1989</v>
      </c>
      <c r="L557" s="6">
        <f t="shared" si="165"/>
        <v>32779</v>
      </c>
      <c r="M557" s="4">
        <f t="shared" si="163"/>
        <v>29</v>
      </c>
      <c r="N557" s="6" t="str">
        <f t="shared" si="166"/>
        <v>&lt;30</v>
      </c>
      <c r="O557" s="4">
        <v>1</v>
      </c>
      <c r="P557" s="6" t="str">
        <f t="shared" si="156"/>
        <v>Nam</v>
      </c>
      <c r="Q557" s="6" t="str">
        <f t="shared" si="157"/>
        <v>Ông</v>
      </c>
      <c r="R557" s="7" t="s">
        <v>72</v>
      </c>
      <c r="S557" s="6" t="s">
        <v>270</v>
      </c>
      <c r="T557" s="6" t="s">
        <v>268</v>
      </c>
      <c r="U557" s="6" t="s">
        <v>269</v>
      </c>
      <c r="V557" s="6" t="str">
        <f t="shared" si="164"/>
        <v>Đại Đồng  -  Tiên Du  -  Bắc Ninh</v>
      </c>
      <c r="W557" s="6" t="s">
        <v>51</v>
      </c>
      <c r="X557" s="6" t="s">
        <v>65</v>
      </c>
      <c r="Y557" s="4">
        <f t="shared" si="167"/>
        <v>32</v>
      </c>
      <c r="Z557" s="7" t="str">
        <f t="shared" si="168"/>
        <v>Từ 24 - 36 tháng</v>
      </c>
      <c r="AA557" s="5">
        <v>42628</v>
      </c>
      <c r="AB557" s="4" t="s">
        <v>66</v>
      </c>
      <c r="AC557" s="8">
        <f t="shared" si="158"/>
        <v>42687</v>
      </c>
      <c r="AD557" s="5" t="s">
        <v>53</v>
      </c>
      <c r="AE557" s="4">
        <v>3</v>
      </c>
      <c r="AF557" s="7" t="str">
        <f t="shared" si="159"/>
        <v>36 tháng</v>
      </c>
      <c r="AG557" s="5">
        <f t="shared" si="160"/>
        <v>42688</v>
      </c>
      <c r="AH557" s="5">
        <f t="shared" si="161"/>
        <v>43782</v>
      </c>
      <c r="AI557" s="9"/>
      <c r="AJ557" s="7" t="str">
        <f t="shared" si="171"/>
        <v/>
      </c>
      <c r="AK557" s="5" t="str">
        <f t="shared" si="169"/>
        <v/>
      </c>
      <c r="AL557" s="5" t="str">
        <f t="shared" si="172"/>
        <v/>
      </c>
      <c r="AM557" s="5" t="str">
        <f t="shared" si="173"/>
        <v/>
      </c>
      <c r="AN557" s="7" t="str">
        <f t="shared" si="162"/>
        <v>36 tháng</v>
      </c>
      <c r="AO557" s="5"/>
      <c r="AP557" s="7"/>
      <c r="AQ557" s="16"/>
    </row>
    <row r="558" spans="1:43" ht="14.5" x14ac:dyDescent="0.35">
      <c r="A558" s="12">
        <f>IF(E558="","",SUBTOTAL(3,$B$2:B558))</f>
        <v>557</v>
      </c>
      <c r="B558" s="5">
        <v>43616</v>
      </c>
      <c r="C558" s="4" t="s">
        <v>45</v>
      </c>
      <c r="D558" s="4">
        <v>1057</v>
      </c>
      <c r="E558" s="6" t="s">
        <v>140</v>
      </c>
      <c r="F558" s="6" t="s">
        <v>47</v>
      </c>
      <c r="G558" s="7" t="s">
        <v>76</v>
      </c>
      <c r="H558" s="6" t="s">
        <v>141</v>
      </c>
      <c r="I558" s="4">
        <v>9</v>
      </c>
      <c r="J558" s="4">
        <v>5</v>
      </c>
      <c r="K558" s="4">
        <v>1987</v>
      </c>
      <c r="L558" s="6">
        <f t="shared" si="165"/>
        <v>31906</v>
      </c>
      <c r="M558" s="4">
        <f t="shared" si="163"/>
        <v>32</v>
      </c>
      <c r="N558" s="6" t="str">
        <f t="shared" si="166"/>
        <v>30 - 45</v>
      </c>
      <c r="O558" s="4">
        <v>1</v>
      </c>
      <c r="P558" s="6" t="str">
        <f t="shared" si="156"/>
        <v>Nam</v>
      </c>
      <c r="Q558" s="6" t="str">
        <f t="shared" si="157"/>
        <v>Ông</v>
      </c>
      <c r="R558" s="7" t="s">
        <v>50</v>
      </c>
      <c r="S558" s="6" t="s">
        <v>264</v>
      </c>
      <c r="T558" s="6" t="s">
        <v>265</v>
      </c>
      <c r="U558" s="6" t="s">
        <v>266</v>
      </c>
      <c r="V558" s="6" t="str">
        <f t="shared" si="164"/>
        <v>Xuân Thu  -  Sóc Sơn  -  Hà Nội</v>
      </c>
      <c r="W558" s="6" t="s">
        <v>51</v>
      </c>
      <c r="X558" s="6" t="s">
        <v>65</v>
      </c>
      <c r="Y558" s="4">
        <f t="shared" si="167"/>
        <v>31</v>
      </c>
      <c r="Z558" s="7" t="str">
        <f t="shared" si="168"/>
        <v>Từ 24 - 36 tháng</v>
      </c>
      <c r="AA558" s="5">
        <v>42649</v>
      </c>
      <c r="AB558" s="4" t="s">
        <v>66</v>
      </c>
      <c r="AC558" s="8">
        <f t="shared" si="158"/>
        <v>42708</v>
      </c>
      <c r="AD558" s="5" t="s">
        <v>53</v>
      </c>
      <c r="AE558" s="4">
        <v>1</v>
      </c>
      <c r="AF558" s="7" t="str">
        <f t="shared" si="159"/>
        <v>12 tháng</v>
      </c>
      <c r="AG558" s="5">
        <f t="shared" si="160"/>
        <v>42709</v>
      </c>
      <c r="AH558" s="5">
        <f t="shared" si="161"/>
        <v>43073</v>
      </c>
      <c r="AI558" s="9">
        <v>1</v>
      </c>
      <c r="AJ558" s="7" t="str">
        <f t="shared" si="171"/>
        <v>12 tháng</v>
      </c>
      <c r="AK558" s="5">
        <f t="shared" si="169"/>
        <v>43074</v>
      </c>
      <c r="AL558" s="5">
        <f t="shared" si="172"/>
        <v>43438</v>
      </c>
      <c r="AM558" s="5">
        <f t="shared" si="173"/>
        <v>43439</v>
      </c>
      <c r="AN558" s="7" t="str">
        <f t="shared" si="162"/>
        <v>Không xác định</v>
      </c>
      <c r="AO558" s="5"/>
      <c r="AP558" s="7"/>
      <c r="AQ558" s="16"/>
    </row>
    <row r="559" spans="1:43" ht="14.5" x14ac:dyDescent="0.35">
      <c r="A559" s="12">
        <f>IF(E559="","",SUBTOTAL(3,$B$2:B559))</f>
        <v>558</v>
      </c>
      <c r="B559" s="5">
        <v>43616</v>
      </c>
      <c r="C559" s="4" t="s">
        <v>45</v>
      </c>
      <c r="D559" s="4">
        <v>1058</v>
      </c>
      <c r="E559" s="6" t="s">
        <v>142</v>
      </c>
      <c r="F559" s="6" t="s">
        <v>112</v>
      </c>
      <c r="G559" s="7" t="s">
        <v>61</v>
      </c>
      <c r="H559" s="6" t="s">
        <v>62</v>
      </c>
      <c r="I559" s="4">
        <v>20</v>
      </c>
      <c r="J559" s="4">
        <v>8</v>
      </c>
      <c r="K559" s="4">
        <v>1989</v>
      </c>
      <c r="L559" s="6">
        <f t="shared" si="165"/>
        <v>32740</v>
      </c>
      <c r="M559" s="4">
        <f t="shared" si="163"/>
        <v>29</v>
      </c>
      <c r="N559" s="6" t="str">
        <f t="shared" si="166"/>
        <v>&lt;30</v>
      </c>
      <c r="O559" s="4">
        <v>1</v>
      </c>
      <c r="P559" s="6" t="str">
        <f t="shared" si="156"/>
        <v>Nam</v>
      </c>
      <c r="Q559" s="6" t="str">
        <f t="shared" si="157"/>
        <v>Ông</v>
      </c>
      <c r="R559" s="7" t="s">
        <v>50</v>
      </c>
      <c r="S559" s="6" t="s">
        <v>273</v>
      </c>
      <c r="T559" s="6" t="s">
        <v>274</v>
      </c>
      <c r="U559" s="6" t="s">
        <v>266</v>
      </c>
      <c r="V559" s="6" t="str">
        <f t="shared" si="164"/>
        <v>Liên Hà  -  Đông Anh  -  Hà Nội</v>
      </c>
      <c r="W559" s="6" t="s">
        <v>51</v>
      </c>
      <c r="X559" s="6" t="s">
        <v>65</v>
      </c>
      <c r="Y559" s="4">
        <f t="shared" si="167"/>
        <v>31</v>
      </c>
      <c r="Z559" s="7" t="str">
        <f t="shared" si="168"/>
        <v>Từ 24 - 36 tháng</v>
      </c>
      <c r="AA559" s="5">
        <v>42663</v>
      </c>
      <c r="AB559" s="4" t="s">
        <v>66</v>
      </c>
      <c r="AC559" s="8">
        <f t="shared" si="158"/>
        <v>42722</v>
      </c>
      <c r="AD559" s="5" t="s">
        <v>53</v>
      </c>
      <c r="AE559" s="4">
        <v>1</v>
      </c>
      <c r="AF559" s="7" t="str">
        <f t="shared" si="159"/>
        <v>12 tháng</v>
      </c>
      <c r="AG559" s="5">
        <f t="shared" si="160"/>
        <v>42723</v>
      </c>
      <c r="AH559" s="5">
        <f t="shared" si="161"/>
        <v>43087</v>
      </c>
      <c r="AI559" s="9">
        <v>1</v>
      </c>
      <c r="AJ559" s="7" t="str">
        <f t="shared" si="171"/>
        <v>12 tháng</v>
      </c>
      <c r="AK559" s="5">
        <f t="shared" si="169"/>
        <v>43088</v>
      </c>
      <c r="AL559" s="5">
        <f t="shared" si="172"/>
        <v>43452</v>
      </c>
      <c r="AM559" s="5">
        <f t="shared" si="173"/>
        <v>43453</v>
      </c>
      <c r="AN559" s="7" t="str">
        <f t="shared" si="162"/>
        <v>Không xác định</v>
      </c>
      <c r="AO559" s="5"/>
      <c r="AP559" s="7"/>
      <c r="AQ559" s="16"/>
    </row>
    <row r="560" spans="1:43" ht="14.5" x14ac:dyDescent="0.35">
      <c r="A560" s="12">
        <f>IF(E560="","",SUBTOTAL(3,$B$2:B560))</f>
        <v>559</v>
      </c>
      <c r="B560" s="5">
        <v>43616</v>
      </c>
      <c r="C560" s="4" t="s">
        <v>45</v>
      </c>
      <c r="D560" s="4">
        <v>1059</v>
      </c>
      <c r="E560" s="6" t="s">
        <v>143</v>
      </c>
      <c r="F560" s="6" t="s">
        <v>47</v>
      </c>
      <c r="G560" s="7" t="s">
        <v>76</v>
      </c>
      <c r="H560" s="6" t="s">
        <v>144</v>
      </c>
      <c r="I560" s="4">
        <v>25</v>
      </c>
      <c r="J560" s="4">
        <v>12</v>
      </c>
      <c r="K560" s="4">
        <v>1989</v>
      </c>
      <c r="L560" s="6">
        <f t="shared" si="165"/>
        <v>32867</v>
      </c>
      <c r="M560" s="4">
        <f t="shared" si="163"/>
        <v>29</v>
      </c>
      <c r="N560" s="6" t="str">
        <f t="shared" si="166"/>
        <v>&lt;30</v>
      </c>
      <c r="O560" s="4">
        <v>1</v>
      </c>
      <c r="P560" s="6" t="str">
        <f t="shared" si="156"/>
        <v>Nam</v>
      </c>
      <c r="Q560" s="6" t="str">
        <f t="shared" si="157"/>
        <v>Ông</v>
      </c>
      <c r="R560" s="7" t="s">
        <v>72</v>
      </c>
      <c r="S560" s="6" t="s">
        <v>323</v>
      </c>
      <c r="T560" s="6" t="s">
        <v>324</v>
      </c>
      <c r="U560" s="6" t="s">
        <v>280</v>
      </c>
      <c r="V560" s="6" t="str">
        <f t="shared" si="164"/>
        <v>Hòa Bình  -  Hữu Lũng  -  Lạng Sơn</v>
      </c>
      <c r="W560" s="6" t="s">
        <v>145</v>
      </c>
      <c r="X560" s="6" t="s">
        <v>65</v>
      </c>
      <c r="Y560" s="4">
        <f t="shared" si="167"/>
        <v>31</v>
      </c>
      <c r="Z560" s="7" t="str">
        <f t="shared" si="168"/>
        <v>Từ 24 - 36 tháng</v>
      </c>
      <c r="AA560" s="5">
        <v>42672</v>
      </c>
      <c r="AB560" s="4" t="s">
        <v>66</v>
      </c>
      <c r="AC560" s="8">
        <f t="shared" si="158"/>
        <v>42731</v>
      </c>
      <c r="AD560" s="5" t="s">
        <v>53</v>
      </c>
      <c r="AE560" s="4">
        <v>1</v>
      </c>
      <c r="AF560" s="7" t="str">
        <f t="shared" si="159"/>
        <v>12 tháng</v>
      </c>
      <c r="AG560" s="5">
        <f t="shared" si="160"/>
        <v>42732</v>
      </c>
      <c r="AH560" s="5">
        <f t="shared" si="161"/>
        <v>43096</v>
      </c>
      <c r="AI560" s="9">
        <v>1</v>
      </c>
      <c r="AJ560" s="7" t="str">
        <f t="shared" si="171"/>
        <v>12 tháng</v>
      </c>
      <c r="AK560" s="5">
        <f t="shared" si="169"/>
        <v>43097</v>
      </c>
      <c r="AL560" s="5">
        <f t="shared" si="172"/>
        <v>43461</v>
      </c>
      <c r="AM560" s="5">
        <f t="shared" si="173"/>
        <v>43462</v>
      </c>
      <c r="AN560" s="7" t="str">
        <f t="shared" si="162"/>
        <v>Không xác định</v>
      </c>
      <c r="AO560" s="5"/>
      <c r="AP560" s="7"/>
      <c r="AQ560" s="16"/>
    </row>
    <row r="561" spans="1:43" ht="14.5" x14ac:dyDescent="0.35">
      <c r="A561" s="12">
        <f>IF(E561="","",SUBTOTAL(3,$B$2:B561))</f>
        <v>560</v>
      </c>
      <c r="B561" s="5">
        <v>43616</v>
      </c>
      <c r="C561" s="4" t="s">
        <v>45</v>
      </c>
      <c r="D561" s="4">
        <v>1060</v>
      </c>
      <c r="E561" s="6" t="s">
        <v>146</v>
      </c>
      <c r="F561" s="6" t="s">
        <v>96</v>
      </c>
      <c r="G561" s="7" t="s">
        <v>104</v>
      </c>
      <c r="H561" s="6" t="s">
        <v>147</v>
      </c>
      <c r="I561" s="4">
        <v>26</v>
      </c>
      <c r="J561" s="4">
        <v>8</v>
      </c>
      <c r="K561" s="4">
        <v>1990</v>
      </c>
      <c r="L561" s="6">
        <f t="shared" si="165"/>
        <v>33111</v>
      </c>
      <c r="M561" s="4">
        <f t="shared" si="163"/>
        <v>28</v>
      </c>
      <c r="N561" s="6" t="str">
        <f t="shared" si="166"/>
        <v>&lt;30</v>
      </c>
      <c r="O561" s="4">
        <v>2</v>
      </c>
      <c r="P561" s="6" t="str">
        <f t="shared" si="156"/>
        <v>Nữ</v>
      </c>
      <c r="Q561" s="6" t="str">
        <f t="shared" si="157"/>
        <v>Bà</v>
      </c>
      <c r="R561" s="7" t="s">
        <v>50</v>
      </c>
      <c r="S561" s="6" t="s">
        <v>325</v>
      </c>
      <c r="T561" s="6" t="s">
        <v>260</v>
      </c>
      <c r="U561" s="6" t="s">
        <v>255</v>
      </c>
      <c r="V561" s="6" t="str">
        <f t="shared" si="164"/>
        <v>Tuấn Mậu  -  Sơn Động  -  Bắc Giang</v>
      </c>
      <c r="W561" s="6" t="s">
        <v>51</v>
      </c>
      <c r="X561" s="6" t="s">
        <v>65</v>
      </c>
      <c r="Y561" s="4">
        <f t="shared" si="167"/>
        <v>30</v>
      </c>
      <c r="Z561" s="7" t="str">
        <f t="shared" si="168"/>
        <v>Từ 24 - 36 tháng</v>
      </c>
      <c r="AA561" s="5">
        <v>42678</v>
      </c>
      <c r="AB561" s="4" t="s">
        <v>66</v>
      </c>
      <c r="AC561" s="8">
        <f t="shared" si="158"/>
        <v>42737</v>
      </c>
      <c r="AD561" s="5" t="s">
        <v>53</v>
      </c>
      <c r="AE561" s="4">
        <v>1</v>
      </c>
      <c r="AF561" s="7" t="str">
        <f t="shared" si="159"/>
        <v>12 tháng</v>
      </c>
      <c r="AG561" s="5">
        <f t="shared" si="160"/>
        <v>42738</v>
      </c>
      <c r="AH561" s="5">
        <f t="shared" si="161"/>
        <v>43102</v>
      </c>
      <c r="AI561" s="9">
        <v>2</v>
      </c>
      <c r="AJ561" s="7" t="str">
        <f t="shared" si="171"/>
        <v>24 tháng</v>
      </c>
      <c r="AK561" s="5">
        <f t="shared" si="169"/>
        <v>43103</v>
      </c>
      <c r="AL561" s="5">
        <f t="shared" si="172"/>
        <v>43832</v>
      </c>
      <c r="AM561" s="5" t="str">
        <f t="shared" si="173"/>
        <v/>
      </c>
      <c r="AN561" s="7" t="str">
        <f t="shared" si="162"/>
        <v>24 tháng</v>
      </c>
      <c r="AO561" s="5"/>
      <c r="AP561" s="7"/>
      <c r="AQ561" s="16"/>
    </row>
    <row r="562" spans="1:43" ht="14.5" x14ac:dyDescent="0.35">
      <c r="A562" s="12">
        <f>IF(E562="","",SUBTOTAL(3,$B$2:B562))</f>
        <v>561</v>
      </c>
      <c r="B562" s="5">
        <v>43616</v>
      </c>
      <c r="C562" s="4" t="s">
        <v>45</v>
      </c>
      <c r="D562" s="4">
        <v>1061</v>
      </c>
      <c r="E562" s="6" t="s">
        <v>148</v>
      </c>
      <c r="F562" s="6" t="s">
        <v>112</v>
      </c>
      <c r="G562" s="7" t="s">
        <v>104</v>
      </c>
      <c r="H562" s="6" t="s">
        <v>147</v>
      </c>
      <c r="I562" s="4">
        <v>30</v>
      </c>
      <c r="J562" s="4">
        <v>3</v>
      </c>
      <c r="K562" s="4">
        <v>1992</v>
      </c>
      <c r="L562" s="6">
        <f t="shared" si="165"/>
        <v>33693</v>
      </c>
      <c r="M562" s="4">
        <f t="shared" si="163"/>
        <v>27</v>
      </c>
      <c r="N562" s="6" t="str">
        <f t="shared" si="166"/>
        <v>&lt;30</v>
      </c>
      <c r="O562" s="4">
        <v>1</v>
      </c>
      <c r="P562" s="6" t="str">
        <f t="shared" si="156"/>
        <v>Nam</v>
      </c>
      <c r="Q562" s="6" t="str">
        <f t="shared" si="157"/>
        <v>Ông</v>
      </c>
      <c r="R562" s="7" t="s">
        <v>50</v>
      </c>
      <c r="S562" s="6" t="s">
        <v>295</v>
      </c>
      <c r="T562" s="6" t="s">
        <v>272</v>
      </c>
      <c r="U562" s="6" t="s">
        <v>269</v>
      </c>
      <c r="V562" s="6" t="str">
        <f t="shared" si="164"/>
        <v>Tân Hồng  -  Từ Sơn  -  Bắc Ninh</v>
      </c>
      <c r="W562" s="6" t="s">
        <v>145</v>
      </c>
      <c r="X562" s="6" t="s">
        <v>65</v>
      </c>
      <c r="Y562" s="4">
        <f t="shared" si="167"/>
        <v>30</v>
      </c>
      <c r="Z562" s="7" t="str">
        <f t="shared" si="168"/>
        <v>Từ 24 - 36 tháng</v>
      </c>
      <c r="AA562" s="5">
        <v>42683</v>
      </c>
      <c r="AB562" s="4" t="s">
        <v>66</v>
      </c>
      <c r="AC562" s="8">
        <f t="shared" si="158"/>
        <v>42742</v>
      </c>
      <c r="AD562" s="5" t="s">
        <v>53</v>
      </c>
      <c r="AE562" s="4">
        <v>1</v>
      </c>
      <c r="AF562" s="7" t="str">
        <f t="shared" si="159"/>
        <v>12 tháng</v>
      </c>
      <c r="AG562" s="5">
        <f t="shared" si="160"/>
        <v>42743</v>
      </c>
      <c r="AH562" s="5">
        <f t="shared" si="161"/>
        <v>43107</v>
      </c>
      <c r="AI562" s="9">
        <v>1</v>
      </c>
      <c r="AJ562" s="7" t="str">
        <f t="shared" si="171"/>
        <v>12 tháng</v>
      </c>
      <c r="AK562" s="5">
        <f t="shared" si="169"/>
        <v>43108</v>
      </c>
      <c r="AL562" s="5">
        <f t="shared" si="172"/>
        <v>43472</v>
      </c>
      <c r="AM562" s="5">
        <f t="shared" si="173"/>
        <v>43473</v>
      </c>
      <c r="AN562" s="7" t="str">
        <f t="shared" si="162"/>
        <v>Không xác định</v>
      </c>
      <c r="AO562" s="5"/>
      <c r="AP562" s="7"/>
      <c r="AQ562" s="16"/>
    </row>
    <row r="563" spans="1:43" ht="14.5" x14ac:dyDescent="0.35">
      <c r="A563" s="12">
        <f>IF(E563="","",SUBTOTAL(3,$B$2:B563))</f>
        <v>562</v>
      </c>
      <c r="B563" s="5">
        <v>43616</v>
      </c>
      <c r="C563" s="4" t="s">
        <v>45</v>
      </c>
      <c r="D563" s="4">
        <v>1063</v>
      </c>
      <c r="E563" s="6" t="s">
        <v>150</v>
      </c>
      <c r="F563" s="6" t="s">
        <v>112</v>
      </c>
      <c r="G563" s="7" t="s">
        <v>61</v>
      </c>
      <c r="H563" s="6" t="s">
        <v>62</v>
      </c>
      <c r="I563" s="4">
        <v>7</v>
      </c>
      <c r="J563" s="4">
        <v>4</v>
      </c>
      <c r="K563" s="4">
        <v>1993</v>
      </c>
      <c r="L563" s="6">
        <f t="shared" si="165"/>
        <v>34066</v>
      </c>
      <c r="M563" s="4">
        <f t="shared" si="163"/>
        <v>26</v>
      </c>
      <c r="N563" s="6" t="str">
        <f t="shared" si="166"/>
        <v>&lt;30</v>
      </c>
      <c r="O563" s="4">
        <v>2</v>
      </c>
      <c r="P563" s="6" t="str">
        <f t="shared" si="156"/>
        <v>Nữ</v>
      </c>
      <c r="Q563" s="6" t="str">
        <f t="shared" si="157"/>
        <v>Bà</v>
      </c>
      <c r="R563" s="7" t="s">
        <v>50</v>
      </c>
      <c r="S563" s="6" t="s">
        <v>322</v>
      </c>
      <c r="T563" s="6" t="s">
        <v>274</v>
      </c>
      <c r="U563" s="6" t="s">
        <v>266</v>
      </c>
      <c r="V563" s="6" t="str">
        <f t="shared" si="164"/>
        <v>Dục Tú  -  Đông Anh  -  Hà Nội</v>
      </c>
      <c r="W563" s="6" t="s">
        <v>151</v>
      </c>
      <c r="X563" s="6" t="s">
        <v>65</v>
      </c>
      <c r="Y563" s="4">
        <f t="shared" si="167"/>
        <v>30</v>
      </c>
      <c r="Z563" s="7" t="str">
        <f t="shared" si="168"/>
        <v>Từ 24 - 36 tháng</v>
      </c>
      <c r="AA563" s="5">
        <v>42694</v>
      </c>
      <c r="AB563" s="4" t="s">
        <v>66</v>
      </c>
      <c r="AC563" s="8">
        <f t="shared" si="158"/>
        <v>42753</v>
      </c>
      <c r="AD563" s="5" t="s">
        <v>53</v>
      </c>
      <c r="AE563" s="4">
        <v>1</v>
      </c>
      <c r="AF563" s="7" t="str">
        <f t="shared" si="159"/>
        <v>12 tháng</v>
      </c>
      <c r="AG563" s="5">
        <f t="shared" si="160"/>
        <v>42754</v>
      </c>
      <c r="AH563" s="5">
        <f t="shared" si="161"/>
        <v>43118</v>
      </c>
      <c r="AI563" s="9">
        <v>4</v>
      </c>
      <c r="AJ563" s="7" t="str">
        <f t="shared" si="171"/>
        <v>Không xác định</v>
      </c>
      <c r="AK563" s="5">
        <f t="shared" si="169"/>
        <v>43119</v>
      </c>
      <c r="AL563" s="5" t="str">
        <f t="shared" si="172"/>
        <v/>
      </c>
      <c r="AM563" s="5">
        <f t="shared" si="173"/>
        <v>43119</v>
      </c>
      <c r="AN563" s="7" t="str">
        <f t="shared" si="162"/>
        <v>Không xác định</v>
      </c>
      <c r="AO563" s="5"/>
      <c r="AP563" s="7"/>
      <c r="AQ563" s="16"/>
    </row>
    <row r="564" spans="1:43" ht="14.5" x14ac:dyDescent="0.35">
      <c r="A564" s="12">
        <f>IF(E564="","",SUBTOTAL(3,$B$2:B564))</f>
        <v>563</v>
      </c>
      <c r="B564" s="5">
        <v>43616</v>
      </c>
      <c r="C564" s="4" t="s">
        <v>45</v>
      </c>
      <c r="D564" s="4">
        <v>1064</v>
      </c>
      <c r="E564" s="6" t="s">
        <v>152</v>
      </c>
      <c r="F564" s="6" t="s">
        <v>96</v>
      </c>
      <c r="G564" s="7" t="s">
        <v>104</v>
      </c>
      <c r="H564" s="6" t="s">
        <v>105</v>
      </c>
      <c r="I564" s="4">
        <v>16</v>
      </c>
      <c r="J564" s="4">
        <v>10</v>
      </c>
      <c r="K564" s="4">
        <v>1993</v>
      </c>
      <c r="L564" s="6">
        <f t="shared" si="165"/>
        <v>34258</v>
      </c>
      <c r="M564" s="4">
        <f t="shared" si="163"/>
        <v>25</v>
      </c>
      <c r="N564" s="6" t="str">
        <f t="shared" si="166"/>
        <v>&lt;30</v>
      </c>
      <c r="O564" s="4">
        <v>1</v>
      </c>
      <c r="P564" s="6" t="str">
        <f t="shared" si="156"/>
        <v>Nam</v>
      </c>
      <c r="Q564" s="6" t="str">
        <f t="shared" si="157"/>
        <v>Ông</v>
      </c>
      <c r="R564" s="7" t="s">
        <v>63</v>
      </c>
      <c r="S564" s="6" t="s">
        <v>328</v>
      </c>
      <c r="T564" s="6" t="s">
        <v>329</v>
      </c>
      <c r="U564" s="6" t="s">
        <v>255</v>
      </c>
      <c r="V564" s="6" t="str">
        <f t="shared" si="164"/>
        <v>Liên Chung  -  Tân Yên  -  Bắc Giang</v>
      </c>
      <c r="W564" s="6" t="s">
        <v>145</v>
      </c>
      <c r="X564" s="6" t="s">
        <v>106</v>
      </c>
      <c r="Y564" s="4">
        <f t="shared" si="167"/>
        <v>30</v>
      </c>
      <c r="Z564" s="7" t="str">
        <f t="shared" si="168"/>
        <v>Từ 24 - 36 tháng</v>
      </c>
      <c r="AA564" s="5">
        <v>42696</v>
      </c>
      <c r="AB564" s="4" t="s">
        <v>66</v>
      </c>
      <c r="AC564" s="8">
        <f t="shared" si="158"/>
        <v>42755</v>
      </c>
      <c r="AD564" s="5" t="s">
        <v>53</v>
      </c>
      <c r="AE564" s="4">
        <v>1</v>
      </c>
      <c r="AF564" s="7" t="str">
        <f t="shared" si="159"/>
        <v>12 tháng</v>
      </c>
      <c r="AG564" s="5">
        <f t="shared" si="160"/>
        <v>42756</v>
      </c>
      <c r="AH564" s="5">
        <f t="shared" si="161"/>
        <v>43120</v>
      </c>
      <c r="AI564" s="9">
        <v>2</v>
      </c>
      <c r="AJ564" s="7" t="str">
        <f t="shared" si="171"/>
        <v>24 tháng</v>
      </c>
      <c r="AK564" s="5">
        <f t="shared" si="169"/>
        <v>43121</v>
      </c>
      <c r="AL564" s="5">
        <f t="shared" si="172"/>
        <v>43850</v>
      </c>
      <c r="AM564" s="5" t="str">
        <f t="shared" si="173"/>
        <v/>
      </c>
      <c r="AN564" s="7" t="str">
        <f t="shared" si="162"/>
        <v>24 tháng</v>
      </c>
      <c r="AO564" s="5"/>
      <c r="AP564" s="7"/>
      <c r="AQ564" s="16"/>
    </row>
    <row r="565" spans="1:43" ht="14.5" x14ac:dyDescent="0.35">
      <c r="A565" s="12">
        <f>IF(E565="","",SUBTOTAL(3,$B$2:B565))</f>
        <v>564</v>
      </c>
      <c r="B565" s="5">
        <v>43616</v>
      </c>
      <c r="C565" s="4" t="s">
        <v>45</v>
      </c>
      <c r="D565" s="4">
        <v>1065</v>
      </c>
      <c r="E565" s="6" t="s">
        <v>153</v>
      </c>
      <c r="F565" s="6" t="s">
        <v>82</v>
      </c>
      <c r="G565" s="7" t="s">
        <v>98</v>
      </c>
      <c r="H565" s="6" t="s">
        <v>110</v>
      </c>
      <c r="I565" s="4">
        <v>2</v>
      </c>
      <c r="J565" s="4">
        <v>8</v>
      </c>
      <c r="K565" s="4">
        <v>1989</v>
      </c>
      <c r="L565" s="6">
        <f t="shared" si="165"/>
        <v>32722</v>
      </c>
      <c r="M565" s="4">
        <f t="shared" si="163"/>
        <v>29</v>
      </c>
      <c r="N565" s="6" t="str">
        <f t="shared" si="166"/>
        <v>&lt;30</v>
      </c>
      <c r="O565" s="4">
        <v>2</v>
      </c>
      <c r="P565" s="6" t="str">
        <f t="shared" si="156"/>
        <v>Nữ</v>
      </c>
      <c r="Q565" s="6" t="str">
        <f t="shared" si="157"/>
        <v>Bà</v>
      </c>
      <c r="R565" s="7" t="s">
        <v>50</v>
      </c>
      <c r="S565" s="6" t="s">
        <v>330</v>
      </c>
      <c r="T565" s="6" t="s">
        <v>331</v>
      </c>
      <c r="U565" s="6" t="s">
        <v>304</v>
      </c>
      <c r="V565" s="6" t="str">
        <f t="shared" si="164"/>
        <v>Lê Lợi  -  Chí Linh  -  Hải Dương</v>
      </c>
      <c r="W565" s="6" t="s">
        <v>51</v>
      </c>
      <c r="X565" s="6" t="s">
        <v>100</v>
      </c>
      <c r="Y565" s="4">
        <f t="shared" si="167"/>
        <v>30</v>
      </c>
      <c r="Z565" s="7" t="str">
        <f t="shared" si="168"/>
        <v>Từ 24 - 36 tháng</v>
      </c>
      <c r="AA565" s="5">
        <v>42699</v>
      </c>
      <c r="AB565" s="4" t="s">
        <v>66</v>
      </c>
      <c r="AC565" s="8">
        <f t="shared" si="158"/>
        <v>42758</v>
      </c>
      <c r="AD565" s="5" t="s">
        <v>53</v>
      </c>
      <c r="AE565" s="4">
        <v>1</v>
      </c>
      <c r="AF565" s="7" t="str">
        <f t="shared" si="159"/>
        <v>12 tháng</v>
      </c>
      <c r="AG565" s="5">
        <f t="shared" si="160"/>
        <v>42759</v>
      </c>
      <c r="AH565" s="5">
        <f t="shared" si="161"/>
        <v>43123</v>
      </c>
      <c r="AI565" s="9">
        <v>1</v>
      </c>
      <c r="AJ565" s="7" t="str">
        <f t="shared" si="171"/>
        <v>12 tháng</v>
      </c>
      <c r="AK565" s="5">
        <f t="shared" si="169"/>
        <v>43124</v>
      </c>
      <c r="AL565" s="5">
        <f t="shared" si="172"/>
        <v>43488</v>
      </c>
      <c r="AM565" s="5">
        <f t="shared" si="173"/>
        <v>43489</v>
      </c>
      <c r="AN565" s="7" t="str">
        <f t="shared" si="162"/>
        <v>Không xác định</v>
      </c>
      <c r="AO565" s="5"/>
      <c r="AP565" s="7"/>
      <c r="AQ565" s="16"/>
    </row>
    <row r="566" spans="1:43" ht="14.5" x14ac:dyDescent="0.35">
      <c r="A566" s="12">
        <f>IF(E566="","",SUBTOTAL(3,$B$2:B566))</f>
        <v>565</v>
      </c>
      <c r="B566" s="5">
        <v>43616</v>
      </c>
      <c r="C566" s="4" t="s">
        <v>45</v>
      </c>
      <c r="D566" s="4">
        <v>1067</v>
      </c>
      <c r="E566" s="6" t="s">
        <v>97</v>
      </c>
      <c r="F566" s="6" t="s">
        <v>47</v>
      </c>
      <c r="G566" s="7" t="s">
        <v>70</v>
      </c>
      <c r="H566" s="6" t="s">
        <v>71</v>
      </c>
      <c r="I566" s="4">
        <v>9</v>
      </c>
      <c r="J566" s="4">
        <v>1</v>
      </c>
      <c r="K566" s="4">
        <v>1992</v>
      </c>
      <c r="L566" s="6">
        <f t="shared" si="165"/>
        <v>33612</v>
      </c>
      <c r="M566" s="4">
        <f t="shared" si="163"/>
        <v>27</v>
      </c>
      <c r="N566" s="6" t="str">
        <f t="shared" si="166"/>
        <v>&lt;30</v>
      </c>
      <c r="O566" s="4">
        <v>1</v>
      </c>
      <c r="P566" s="6" t="str">
        <f t="shared" si="156"/>
        <v>Nam</v>
      </c>
      <c r="Q566" s="6" t="str">
        <f t="shared" si="157"/>
        <v>Ông</v>
      </c>
      <c r="R566" s="7" t="s">
        <v>63</v>
      </c>
      <c r="S566" s="6" t="s">
        <v>333</v>
      </c>
      <c r="T566" s="6" t="s">
        <v>324</v>
      </c>
      <c r="U566" s="6" t="s">
        <v>280</v>
      </c>
      <c r="V566" s="6" t="str">
        <f t="shared" si="164"/>
        <v>Thanh Sơn  -  Hữu Lũng  -  Lạng Sơn</v>
      </c>
      <c r="W566" s="6" t="s">
        <v>145</v>
      </c>
      <c r="X566" s="6" t="s">
        <v>65</v>
      </c>
      <c r="Y566" s="4">
        <f t="shared" si="167"/>
        <v>29</v>
      </c>
      <c r="Z566" s="7" t="str">
        <f t="shared" si="168"/>
        <v>Từ 24 - 36 tháng</v>
      </c>
      <c r="AA566" s="5">
        <v>42708</v>
      </c>
      <c r="AB566" s="4" t="s">
        <v>66</v>
      </c>
      <c r="AC566" s="8">
        <f t="shared" si="158"/>
        <v>42767</v>
      </c>
      <c r="AD566" s="5" t="s">
        <v>53</v>
      </c>
      <c r="AE566" s="4">
        <v>3</v>
      </c>
      <c r="AF566" s="7" t="str">
        <f t="shared" si="159"/>
        <v>36 tháng</v>
      </c>
      <c r="AG566" s="5">
        <f t="shared" si="160"/>
        <v>42768</v>
      </c>
      <c r="AH566" s="5">
        <f t="shared" si="161"/>
        <v>43862</v>
      </c>
      <c r="AI566" s="9"/>
      <c r="AJ566" s="7" t="str">
        <f t="shared" si="171"/>
        <v/>
      </c>
      <c r="AK566" s="5" t="str">
        <f t="shared" si="169"/>
        <v/>
      </c>
      <c r="AL566" s="5" t="str">
        <f t="shared" si="172"/>
        <v/>
      </c>
      <c r="AM566" s="5" t="str">
        <f t="shared" si="173"/>
        <v/>
      </c>
      <c r="AN566" s="7" t="str">
        <f t="shared" si="162"/>
        <v>36 tháng</v>
      </c>
      <c r="AO566" s="5"/>
      <c r="AP566" s="7"/>
      <c r="AQ566" s="16"/>
    </row>
    <row r="567" spans="1:43" ht="14.5" x14ac:dyDescent="0.35">
      <c r="A567" s="12">
        <f>IF(E567="","",SUBTOTAL(3,$B$2:B567))</f>
        <v>566</v>
      </c>
      <c r="B567" s="5">
        <v>43616</v>
      </c>
      <c r="C567" s="4" t="s">
        <v>45</v>
      </c>
      <c r="D567" s="4">
        <v>1068</v>
      </c>
      <c r="E567" s="6" t="s">
        <v>155</v>
      </c>
      <c r="F567" s="6" t="s">
        <v>47</v>
      </c>
      <c r="G567" s="7" t="s">
        <v>156</v>
      </c>
      <c r="H567" s="6" t="s">
        <v>157</v>
      </c>
      <c r="I567" s="4">
        <v>9</v>
      </c>
      <c r="J567" s="4">
        <v>11</v>
      </c>
      <c r="K567" s="4">
        <v>1988</v>
      </c>
      <c r="L567" s="6">
        <f t="shared" si="165"/>
        <v>32456</v>
      </c>
      <c r="M567" s="4">
        <f t="shared" si="163"/>
        <v>30</v>
      </c>
      <c r="N567" s="6" t="str">
        <f t="shared" si="166"/>
        <v>30 - 45</v>
      </c>
      <c r="O567" s="4">
        <v>2</v>
      </c>
      <c r="P567" s="6" t="str">
        <f t="shared" si="156"/>
        <v>Nữ</v>
      </c>
      <c r="Q567" s="6" t="str">
        <f t="shared" si="157"/>
        <v>Bà</v>
      </c>
      <c r="R567" s="7" t="s">
        <v>50</v>
      </c>
      <c r="S567" s="6" t="s">
        <v>316</v>
      </c>
      <c r="T567" s="6" t="s">
        <v>317</v>
      </c>
      <c r="U567" s="6" t="s">
        <v>280</v>
      </c>
      <c r="V567" s="6" t="str">
        <f t="shared" si="164"/>
        <v>Thiện Thuật  -  Bình Gia  -  Lạng Sơn</v>
      </c>
      <c r="W567" s="6" t="s">
        <v>145</v>
      </c>
      <c r="X567" s="6" t="s">
        <v>65</v>
      </c>
      <c r="Y567" s="4">
        <f t="shared" si="167"/>
        <v>29</v>
      </c>
      <c r="Z567" s="7" t="str">
        <f t="shared" si="168"/>
        <v>Từ 24 - 36 tháng</v>
      </c>
      <c r="AA567" s="5">
        <v>42714</v>
      </c>
      <c r="AB567" s="4" t="s">
        <v>66</v>
      </c>
      <c r="AC567" s="8">
        <f t="shared" si="158"/>
        <v>42773</v>
      </c>
      <c r="AD567" s="5" t="s">
        <v>53</v>
      </c>
      <c r="AE567" s="4">
        <v>1</v>
      </c>
      <c r="AF567" s="7" t="str">
        <f t="shared" si="159"/>
        <v>12 tháng</v>
      </c>
      <c r="AG567" s="5">
        <f t="shared" si="160"/>
        <v>42774</v>
      </c>
      <c r="AH567" s="5">
        <f t="shared" si="161"/>
        <v>43138</v>
      </c>
      <c r="AI567" s="9">
        <v>1</v>
      </c>
      <c r="AJ567" s="7" t="str">
        <f t="shared" si="171"/>
        <v>12 tháng</v>
      </c>
      <c r="AK567" s="5">
        <f t="shared" si="169"/>
        <v>43139</v>
      </c>
      <c r="AL567" s="5">
        <f t="shared" si="172"/>
        <v>43503</v>
      </c>
      <c r="AM567" s="5">
        <f t="shared" si="173"/>
        <v>43504</v>
      </c>
      <c r="AN567" s="7" t="str">
        <f t="shared" si="162"/>
        <v>Không xác định</v>
      </c>
      <c r="AO567" s="5"/>
      <c r="AP567" s="7"/>
      <c r="AQ567" s="16"/>
    </row>
    <row r="568" spans="1:43" ht="14.5" x14ac:dyDescent="0.35">
      <c r="A568" s="12">
        <f>IF(E568="","",SUBTOTAL(3,$B$2:B568))</f>
        <v>567</v>
      </c>
      <c r="B568" s="5">
        <v>43616</v>
      </c>
      <c r="C568" s="4" t="s">
        <v>45</v>
      </c>
      <c r="D568" s="4">
        <v>1070</v>
      </c>
      <c r="E568" s="6" t="s">
        <v>161</v>
      </c>
      <c r="F568" s="6" t="s">
        <v>47</v>
      </c>
      <c r="G568" s="7" t="s">
        <v>76</v>
      </c>
      <c r="H568" s="6" t="s">
        <v>77</v>
      </c>
      <c r="I568" s="4">
        <v>22</v>
      </c>
      <c r="J568" s="4">
        <v>8</v>
      </c>
      <c r="K568" s="4">
        <v>1994</v>
      </c>
      <c r="L568" s="6">
        <f t="shared" si="165"/>
        <v>34568</v>
      </c>
      <c r="M568" s="4">
        <f t="shared" si="163"/>
        <v>24</v>
      </c>
      <c r="N568" s="6" t="str">
        <f t="shared" si="166"/>
        <v>&lt;30</v>
      </c>
      <c r="O568" s="4">
        <v>1</v>
      </c>
      <c r="P568" s="6" t="str">
        <f t="shared" si="156"/>
        <v>Nam</v>
      </c>
      <c r="Q568" s="6" t="str">
        <f t="shared" si="157"/>
        <v>Ông</v>
      </c>
      <c r="R568" s="7" t="s">
        <v>63</v>
      </c>
      <c r="S568" s="6" t="s">
        <v>295</v>
      </c>
      <c r="T568" s="6" t="s">
        <v>296</v>
      </c>
      <c r="U568" s="6" t="s">
        <v>269</v>
      </c>
      <c r="V568" s="6" t="str">
        <f t="shared" si="164"/>
        <v>Tân Hồng  -  Tx. Từ Sơn  -  Bắc Ninh</v>
      </c>
      <c r="W568" s="6" t="s">
        <v>51</v>
      </c>
      <c r="X568" s="6" t="s">
        <v>65</v>
      </c>
      <c r="Y568" s="4">
        <f t="shared" si="167"/>
        <v>29</v>
      </c>
      <c r="Z568" s="7" t="str">
        <f t="shared" si="168"/>
        <v>Từ 24 - 36 tháng</v>
      </c>
      <c r="AA568" s="5">
        <v>42722</v>
      </c>
      <c r="AB568" s="4" t="s">
        <v>66</v>
      </c>
      <c r="AC568" s="8">
        <f t="shared" si="158"/>
        <v>42781</v>
      </c>
      <c r="AD568" s="5" t="s">
        <v>53</v>
      </c>
      <c r="AE568" s="4">
        <v>1</v>
      </c>
      <c r="AF568" s="7" t="str">
        <f t="shared" si="159"/>
        <v>12 tháng</v>
      </c>
      <c r="AG568" s="5">
        <f t="shared" si="160"/>
        <v>42782</v>
      </c>
      <c r="AH568" s="5">
        <f t="shared" si="161"/>
        <v>43146</v>
      </c>
      <c r="AI568" s="9">
        <v>1</v>
      </c>
      <c r="AJ568" s="7" t="str">
        <f t="shared" si="171"/>
        <v>12 tháng</v>
      </c>
      <c r="AK568" s="5">
        <f t="shared" si="169"/>
        <v>43147</v>
      </c>
      <c r="AL568" s="5">
        <f t="shared" si="172"/>
        <v>43511</v>
      </c>
      <c r="AM568" s="5">
        <f t="shared" si="173"/>
        <v>43512</v>
      </c>
      <c r="AN568" s="7" t="str">
        <f t="shared" si="162"/>
        <v>Không xác định</v>
      </c>
      <c r="AO568" s="5"/>
      <c r="AP568" s="7"/>
      <c r="AQ568" s="16"/>
    </row>
    <row r="569" spans="1:43" ht="14.5" x14ac:dyDescent="0.35">
      <c r="A569" s="12">
        <f>IF(E569="","",SUBTOTAL(3,$B$2:B569))</f>
        <v>568</v>
      </c>
      <c r="B569" s="5">
        <v>43616</v>
      </c>
      <c r="C569" s="4" t="s">
        <v>45</v>
      </c>
      <c r="D569" s="4">
        <v>1071</v>
      </c>
      <c r="E569" s="6" t="s">
        <v>162</v>
      </c>
      <c r="F569" s="6" t="s">
        <v>47</v>
      </c>
      <c r="G569" s="7" t="s">
        <v>76</v>
      </c>
      <c r="H569" s="6" t="s">
        <v>77</v>
      </c>
      <c r="I569" s="4">
        <v>2</v>
      </c>
      <c r="J569" s="4">
        <v>12</v>
      </c>
      <c r="K569" s="4">
        <v>1970</v>
      </c>
      <c r="L569" s="6">
        <f t="shared" si="165"/>
        <v>25904</v>
      </c>
      <c r="M569" s="4">
        <f t="shared" si="163"/>
        <v>48</v>
      </c>
      <c r="N569" s="6" t="str">
        <f t="shared" si="166"/>
        <v>45+</v>
      </c>
      <c r="O569" s="4">
        <v>1</v>
      </c>
      <c r="P569" s="6" t="str">
        <f t="shared" si="156"/>
        <v>Nam</v>
      </c>
      <c r="Q569" s="6" t="str">
        <f t="shared" si="157"/>
        <v>Ông</v>
      </c>
      <c r="R569" s="7" t="s">
        <v>72</v>
      </c>
      <c r="S569" s="6" t="s">
        <v>334</v>
      </c>
      <c r="T569" s="6" t="s">
        <v>296</v>
      </c>
      <c r="U569" s="6" t="s">
        <v>269</v>
      </c>
      <c r="V569" s="6" t="str">
        <f t="shared" si="164"/>
        <v>Phù Chẩn  -  Tx. Từ Sơn  -  Bắc Ninh</v>
      </c>
      <c r="W569" s="6" t="s">
        <v>51</v>
      </c>
      <c r="X569" s="6" t="s">
        <v>65</v>
      </c>
      <c r="Y569" s="4">
        <f t="shared" si="167"/>
        <v>29</v>
      </c>
      <c r="Z569" s="7" t="str">
        <f t="shared" si="168"/>
        <v>Từ 24 - 36 tháng</v>
      </c>
      <c r="AA569" s="5">
        <v>42725</v>
      </c>
      <c r="AB569" s="4" t="s">
        <v>117</v>
      </c>
      <c r="AC569" s="8">
        <f t="shared" si="158"/>
        <v>42754</v>
      </c>
      <c r="AD569" s="5" t="s">
        <v>53</v>
      </c>
      <c r="AE569" s="4">
        <v>1</v>
      </c>
      <c r="AF569" s="7" t="str">
        <f t="shared" si="159"/>
        <v>12 tháng</v>
      </c>
      <c r="AG569" s="5">
        <f t="shared" si="160"/>
        <v>42755</v>
      </c>
      <c r="AH569" s="5">
        <f t="shared" si="161"/>
        <v>43119</v>
      </c>
      <c r="AI569" s="9">
        <v>1</v>
      </c>
      <c r="AJ569" s="7" t="str">
        <f t="shared" si="171"/>
        <v>12 tháng</v>
      </c>
      <c r="AK569" s="5">
        <f t="shared" si="169"/>
        <v>43120</v>
      </c>
      <c r="AL569" s="5">
        <f t="shared" si="172"/>
        <v>43484</v>
      </c>
      <c r="AM569" s="5">
        <f t="shared" si="173"/>
        <v>43485</v>
      </c>
      <c r="AN569" s="7" t="str">
        <f t="shared" si="162"/>
        <v>Không xác định</v>
      </c>
      <c r="AO569" s="5"/>
      <c r="AP569" s="7"/>
      <c r="AQ569" s="16"/>
    </row>
    <row r="570" spans="1:43" ht="14.5" x14ac:dyDescent="0.35">
      <c r="A570" s="12">
        <f>IF(E570="","",SUBTOTAL(3,$B$2:B570))</f>
        <v>569</v>
      </c>
      <c r="B570" s="5">
        <v>43616</v>
      </c>
      <c r="C570" s="4" t="s">
        <v>45</v>
      </c>
      <c r="D570" s="4">
        <v>1073</v>
      </c>
      <c r="E570" s="6" t="s">
        <v>163</v>
      </c>
      <c r="F570" s="6" t="s">
        <v>96</v>
      </c>
      <c r="G570" s="7" t="s">
        <v>61</v>
      </c>
      <c r="H570" s="6" t="s">
        <v>62</v>
      </c>
      <c r="I570" s="4">
        <v>26</v>
      </c>
      <c r="J570" s="4">
        <v>11</v>
      </c>
      <c r="K570" s="4">
        <v>1991</v>
      </c>
      <c r="L570" s="6">
        <f t="shared" si="165"/>
        <v>33568</v>
      </c>
      <c r="M570" s="4">
        <f t="shared" si="163"/>
        <v>27</v>
      </c>
      <c r="N570" s="6" t="str">
        <f t="shared" si="166"/>
        <v>&lt;30</v>
      </c>
      <c r="O570" s="4">
        <v>1</v>
      </c>
      <c r="P570" s="6" t="str">
        <f t="shared" si="156"/>
        <v>Nam</v>
      </c>
      <c r="Q570" s="6" t="str">
        <f t="shared" si="157"/>
        <v>Ông</v>
      </c>
      <c r="R570" s="7" t="s">
        <v>50</v>
      </c>
      <c r="S570" s="6" t="s">
        <v>322</v>
      </c>
      <c r="T570" s="6" t="s">
        <v>274</v>
      </c>
      <c r="U570" s="6" t="s">
        <v>266</v>
      </c>
      <c r="V570" s="6" t="str">
        <f t="shared" si="164"/>
        <v>Dục Tú  -  Đông Anh  -  Hà Nội</v>
      </c>
      <c r="W570" s="6" t="s">
        <v>145</v>
      </c>
      <c r="X570" s="6" t="s">
        <v>52</v>
      </c>
      <c r="Y570" s="4">
        <f t="shared" si="167"/>
        <v>29</v>
      </c>
      <c r="Z570" s="7" t="str">
        <f t="shared" si="168"/>
        <v>Từ 24 - 36 tháng</v>
      </c>
      <c r="AA570" s="5">
        <v>42733</v>
      </c>
      <c r="AB570" s="4" t="s">
        <v>66</v>
      </c>
      <c r="AC570" s="8">
        <f t="shared" si="158"/>
        <v>42792</v>
      </c>
      <c r="AD570" s="5" t="s">
        <v>53</v>
      </c>
      <c r="AE570" s="4">
        <v>1</v>
      </c>
      <c r="AF570" s="7" t="str">
        <f t="shared" si="159"/>
        <v>12 tháng</v>
      </c>
      <c r="AG570" s="5">
        <f t="shared" si="160"/>
        <v>42793</v>
      </c>
      <c r="AH570" s="5">
        <f t="shared" si="161"/>
        <v>43157</v>
      </c>
      <c r="AI570" s="9">
        <v>1</v>
      </c>
      <c r="AJ570" s="7" t="str">
        <f t="shared" si="171"/>
        <v>12 tháng</v>
      </c>
      <c r="AK570" s="5">
        <f t="shared" si="169"/>
        <v>43158</v>
      </c>
      <c r="AL570" s="5">
        <f t="shared" si="172"/>
        <v>43522</v>
      </c>
      <c r="AM570" s="5">
        <f t="shared" si="173"/>
        <v>43523</v>
      </c>
      <c r="AN570" s="7" t="str">
        <f t="shared" si="162"/>
        <v>Không xác định</v>
      </c>
      <c r="AO570" s="5"/>
      <c r="AP570" s="7"/>
      <c r="AQ570" s="16"/>
    </row>
    <row r="571" spans="1:43" ht="14.5" x14ac:dyDescent="0.35">
      <c r="A571" s="12">
        <f>IF(E571="","",SUBTOTAL(3,$B$2:B571))</f>
        <v>570</v>
      </c>
      <c r="B571" s="5">
        <v>43616</v>
      </c>
      <c r="C571" s="4" t="s">
        <v>45</v>
      </c>
      <c r="D571" s="4">
        <v>1074</v>
      </c>
      <c r="E571" s="6" t="s">
        <v>164</v>
      </c>
      <c r="F571" s="6" t="s">
        <v>96</v>
      </c>
      <c r="G571" s="7" t="s">
        <v>61</v>
      </c>
      <c r="H571" s="6" t="s">
        <v>62</v>
      </c>
      <c r="I571" s="4">
        <v>20</v>
      </c>
      <c r="J571" s="4">
        <v>2</v>
      </c>
      <c r="K571" s="4">
        <v>1986</v>
      </c>
      <c r="L571" s="6">
        <f t="shared" si="165"/>
        <v>31463</v>
      </c>
      <c r="M571" s="4">
        <f t="shared" si="163"/>
        <v>33</v>
      </c>
      <c r="N571" s="6" t="str">
        <f t="shared" si="166"/>
        <v>30 - 45</v>
      </c>
      <c r="O571" s="4">
        <v>2</v>
      </c>
      <c r="P571" s="6" t="str">
        <f t="shared" si="156"/>
        <v>Nữ</v>
      </c>
      <c r="Q571" s="6" t="str">
        <f t="shared" si="157"/>
        <v>Bà</v>
      </c>
      <c r="R571" s="7" t="s">
        <v>72</v>
      </c>
      <c r="S571" s="6" t="s">
        <v>334</v>
      </c>
      <c r="T571" s="6" t="s">
        <v>296</v>
      </c>
      <c r="U571" s="6" t="s">
        <v>269</v>
      </c>
      <c r="V571" s="6" t="str">
        <f t="shared" si="164"/>
        <v>Phù Chẩn  -  Tx. Từ Sơn  -  Bắc Ninh</v>
      </c>
      <c r="W571" s="6" t="s">
        <v>51</v>
      </c>
      <c r="X571" s="6" t="s">
        <v>65</v>
      </c>
      <c r="Y571" s="4">
        <f t="shared" si="167"/>
        <v>28</v>
      </c>
      <c r="Z571" s="7" t="str">
        <f t="shared" si="168"/>
        <v>Từ 24 - 36 tháng</v>
      </c>
      <c r="AA571" s="5">
        <v>42745</v>
      </c>
      <c r="AB571" s="4" t="s">
        <v>66</v>
      </c>
      <c r="AC571" s="8">
        <f t="shared" si="158"/>
        <v>42804</v>
      </c>
      <c r="AD571" s="5" t="s">
        <v>53</v>
      </c>
      <c r="AE571" s="4">
        <v>1</v>
      </c>
      <c r="AF571" s="7" t="str">
        <f t="shared" si="159"/>
        <v>12 tháng</v>
      </c>
      <c r="AG571" s="5">
        <f t="shared" si="160"/>
        <v>42805</v>
      </c>
      <c r="AH571" s="5">
        <f t="shared" si="161"/>
        <v>43169</v>
      </c>
      <c r="AI571" s="9">
        <v>1</v>
      </c>
      <c r="AJ571" s="7" t="str">
        <f t="shared" si="171"/>
        <v>12 tháng</v>
      </c>
      <c r="AK571" s="5">
        <f t="shared" si="169"/>
        <v>43170</v>
      </c>
      <c r="AL571" s="5">
        <f t="shared" si="172"/>
        <v>43534</v>
      </c>
      <c r="AM571" s="5">
        <f t="shared" si="173"/>
        <v>43535</v>
      </c>
      <c r="AN571" s="7" t="str">
        <f t="shared" si="162"/>
        <v>Không xác định</v>
      </c>
      <c r="AO571" s="5"/>
      <c r="AP571" s="7"/>
      <c r="AQ571" s="16"/>
    </row>
    <row r="572" spans="1:43" ht="14.5" x14ac:dyDescent="0.35">
      <c r="A572" s="12">
        <f>IF(E572="","",SUBTOTAL(3,$B$2:B572))</f>
        <v>571</v>
      </c>
      <c r="B572" s="5">
        <v>43616</v>
      </c>
      <c r="C572" s="4" t="s">
        <v>45</v>
      </c>
      <c r="D572" s="4">
        <v>1075</v>
      </c>
      <c r="E572" s="6" t="s">
        <v>165</v>
      </c>
      <c r="F572" s="6" t="s">
        <v>96</v>
      </c>
      <c r="G572" s="7" t="s">
        <v>61</v>
      </c>
      <c r="H572" s="6" t="s">
        <v>62</v>
      </c>
      <c r="I572" s="4">
        <v>9</v>
      </c>
      <c r="J572" s="4">
        <v>11</v>
      </c>
      <c r="K572" s="4">
        <v>1996</v>
      </c>
      <c r="L572" s="6">
        <f t="shared" si="165"/>
        <v>35378</v>
      </c>
      <c r="M572" s="4">
        <f t="shared" si="163"/>
        <v>22</v>
      </c>
      <c r="N572" s="6" t="str">
        <f t="shared" si="166"/>
        <v>&lt;30</v>
      </c>
      <c r="O572" s="4">
        <v>1</v>
      </c>
      <c r="P572" s="6" t="str">
        <f t="shared" si="156"/>
        <v>Nam</v>
      </c>
      <c r="Q572" s="6" t="str">
        <f t="shared" si="157"/>
        <v>Ông</v>
      </c>
      <c r="R572" s="7" t="s">
        <v>50</v>
      </c>
      <c r="S572" s="6" t="s">
        <v>335</v>
      </c>
      <c r="T572" s="6" t="s">
        <v>336</v>
      </c>
      <c r="U572" s="6" t="s">
        <v>280</v>
      </c>
      <c r="V572" s="6" t="str">
        <f t="shared" si="164"/>
        <v>Văn An  -  Văn Quan  -  Lạng Sơn</v>
      </c>
      <c r="W572" s="6" t="s">
        <v>51</v>
      </c>
      <c r="X572" s="6" t="s">
        <v>65</v>
      </c>
      <c r="Y572" s="4">
        <f t="shared" si="167"/>
        <v>28</v>
      </c>
      <c r="Z572" s="7" t="str">
        <f t="shared" si="168"/>
        <v>Từ 24 - 36 tháng</v>
      </c>
      <c r="AA572" s="5">
        <v>42751</v>
      </c>
      <c r="AB572" s="4" t="s">
        <v>66</v>
      </c>
      <c r="AC572" s="8">
        <f t="shared" si="158"/>
        <v>42810</v>
      </c>
      <c r="AD572" s="5" t="s">
        <v>53</v>
      </c>
      <c r="AE572" s="4">
        <v>1</v>
      </c>
      <c r="AF572" s="7" t="str">
        <f t="shared" si="159"/>
        <v>12 tháng</v>
      </c>
      <c r="AG572" s="5">
        <f t="shared" si="160"/>
        <v>42811</v>
      </c>
      <c r="AH572" s="5">
        <f t="shared" si="161"/>
        <v>43175</v>
      </c>
      <c r="AI572" s="9">
        <v>1</v>
      </c>
      <c r="AJ572" s="7" t="str">
        <f t="shared" si="171"/>
        <v>12 tháng</v>
      </c>
      <c r="AK572" s="5">
        <f t="shared" si="169"/>
        <v>43176</v>
      </c>
      <c r="AL572" s="5">
        <f t="shared" si="172"/>
        <v>43540</v>
      </c>
      <c r="AM572" s="5">
        <f t="shared" si="173"/>
        <v>43541</v>
      </c>
      <c r="AN572" s="7" t="str">
        <f t="shared" si="162"/>
        <v>Không xác định</v>
      </c>
      <c r="AO572" s="5"/>
      <c r="AP572" s="7"/>
      <c r="AQ572" s="16"/>
    </row>
    <row r="573" spans="1:43" ht="14.5" x14ac:dyDescent="0.35">
      <c r="A573" s="12">
        <f>IF(E573="","",SUBTOTAL(3,$B$2:B573))</f>
        <v>572</v>
      </c>
      <c r="B573" s="5">
        <v>43616</v>
      </c>
      <c r="C573" s="4" t="s">
        <v>45</v>
      </c>
      <c r="D573" s="4">
        <v>1076</v>
      </c>
      <c r="E573" s="6" t="s">
        <v>166</v>
      </c>
      <c r="F573" s="6" t="s">
        <v>96</v>
      </c>
      <c r="G573" s="7" t="s">
        <v>61</v>
      </c>
      <c r="H573" s="6" t="s">
        <v>62</v>
      </c>
      <c r="I573" s="4">
        <v>6</v>
      </c>
      <c r="J573" s="4">
        <v>7</v>
      </c>
      <c r="K573" s="4">
        <v>1993</v>
      </c>
      <c r="L573" s="6">
        <f t="shared" si="165"/>
        <v>34156</v>
      </c>
      <c r="M573" s="4">
        <f t="shared" si="163"/>
        <v>25</v>
      </c>
      <c r="N573" s="6" t="str">
        <f t="shared" si="166"/>
        <v>&lt;30</v>
      </c>
      <c r="O573" s="4">
        <v>2</v>
      </c>
      <c r="P573" s="6" t="str">
        <f t="shared" si="156"/>
        <v>Nữ</v>
      </c>
      <c r="Q573" s="6" t="str">
        <f t="shared" si="157"/>
        <v>Bà</v>
      </c>
      <c r="R573" s="7" t="s">
        <v>50</v>
      </c>
      <c r="S573" s="6" t="s">
        <v>337</v>
      </c>
      <c r="T573" s="6" t="s">
        <v>310</v>
      </c>
      <c r="U573" s="6" t="s">
        <v>255</v>
      </c>
      <c r="V573" s="6" t="str">
        <f t="shared" si="164"/>
        <v>Tân Hưng  -  Lạng Giang  -  Bắc Giang</v>
      </c>
      <c r="W573" s="6" t="s">
        <v>78</v>
      </c>
      <c r="X573" s="6" t="s">
        <v>65</v>
      </c>
      <c r="Y573" s="4">
        <f t="shared" si="167"/>
        <v>27</v>
      </c>
      <c r="Z573" s="7" t="str">
        <f t="shared" si="168"/>
        <v>Từ 24 - 36 tháng</v>
      </c>
      <c r="AA573" s="5">
        <v>42775</v>
      </c>
      <c r="AB573" s="4" t="s">
        <v>66</v>
      </c>
      <c r="AC573" s="8">
        <f t="shared" si="158"/>
        <v>42834</v>
      </c>
      <c r="AD573" s="5" t="s">
        <v>53</v>
      </c>
      <c r="AE573" s="4">
        <v>1</v>
      </c>
      <c r="AF573" s="7" t="str">
        <f t="shared" si="159"/>
        <v>12 tháng</v>
      </c>
      <c r="AG573" s="5">
        <f t="shared" si="160"/>
        <v>42835</v>
      </c>
      <c r="AH573" s="5">
        <f t="shared" si="161"/>
        <v>43199</v>
      </c>
      <c r="AI573" s="9">
        <v>1</v>
      </c>
      <c r="AJ573" s="7" t="str">
        <f t="shared" si="171"/>
        <v>12 tháng</v>
      </c>
      <c r="AK573" s="5">
        <f t="shared" si="169"/>
        <v>43200</v>
      </c>
      <c r="AL573" s="5">
        <f t="shared" si="172"/>
        <v>43564</v>
      </c>
      <c r="AM573" s="5">
        <f t="shared" si="173"/>
        <v>43565</v>
      </c>
      <c r="AN573" s="7" t="str">
        <f t="shared" si="162"/>
        <v>Không xác định</v>
      </c>
      <c r="AO573" s="5"/>
      <c r="AP573" s="7"/>
      <c r="AQ573" s="16"/>
    </row>
    <row r="574" spans="1:43" ht="14.5" x14ac:dyDescent="0.35">
      <c r="A574" s="12">
        <f>IF(E574="","",SUBTOTAL(3,$B$2:B574))</f>
        <v>573</v>
      </c>
      <c r="B574" s="5">
        <v>43616</v>
      </c>
      <c r="C574" s="4" t="s">
        <v>45</v>
      </c>
      <c r="D574" s="4">
        <v>1077</v>
      </c>
      <c r="E574" s="6" t="s">
        <v>167</v>
      </c>
      <c r="F574" s="6" t="s">
        <v>96</v>
      </c>
      <c r="G574" s="7" t="s">
        <v>61</v>
      </c>
      <c r="H574" s="6" t="s">
        <v>62</v>
      </c>
      <c r="I574" s="4">
        <v>22</v>
      </c>
      <c r="J574" s="4">
        <v>8</v>
      </c>
      <c r="K574" s="4">
        <v>1994</v>
      </c>
      <c r="L574" s="6">
        <f t="shared" si="165"/>
        <v>34568</v>
      </c>
      <c r="M574" s="4">
        <f t="shared" si="163"/>
        <v>24</v>
      </c>
      <c r="N574" s="6" t="str">
        <f t="shared" si="166"/>
        <v>&lt;30</v>
      </c>
      <c r="O574" s="4">
        <v>1</v>
      </c>
      <c r="P574" s="6" t="str">
        <f t="shared" si="156"/>
        <v>Nam</v>
      </c>
      <c r="Q574" s="6" t="str">
        <f t="shared" si="157"/>
        <v>Ông</v>
      </c>
      <c r="R574" s="7" t="s">
        <v>50</v>
      </c>
      <c r="S574" s="6" t="s">
        <v>334</v>
      </c>
      <c r="T574" s="6" t="s">
        <v>272</v>
      </c>
      <c r="U574" s="6" t="s">
        <v>269</v>
      </c>
      <c r="V574" s="6" t="str">
        <f t="shared" si="164"/>
        <v>Phù Chẩn  -  Từ Sơn  -  Bắc Ninh</v>
      </c>
      <c r="W574" s="6" t="s">
        <v>51</v>
      </c>
      <c r="X574" s="6" t="s">
        <v>65</v>
      </c>
      <c r="Y574" s="4">
        <f t="shared" si="167"/>
        <v>27</v>
      </c>
      <c r="Z574" s="7" t="str">
        <f t="shared" si="168"/>
        <v>Từ 24 - 36 tháng</v>
      </c>
      <c r="AA574" s="5">
        <v>42778</v>
      </c>
      <c r="AB574" s="4" t="s">
        <v>66</v>
      </c>
      <c r="AC574" s="8">
        <f t="shared" si="158"/>
        <v>42837</v>
      </c>
      <c r="AD574" s="5" t="s">
        <v>53</v>
      </c>
      <c r="AE574" s="4">
        <v>1</v>
      </c>
      <c r="AF574" s="7" t="str">
        <f t="shared" si="159"/>
        <v>12 tháng</v>
      </c>
      <c r="AG574" s="5">
        <f t="shared" si="160"/>
        <v>42838</v>
      </c>
      <c r="AH574" s="5">
        <f t="shared" si="161"/>
        <v>43202</v>
      </c>
      <c r="AI574" s="9">
        <v>1</v>
      </c>
      <c r="AJ574" s="7" t="str">
        <f t="shared" si="171"/>
        <v>12 tháng</v>
      </c>
      <c r="AK574" s="5">
        <f t="shared" si="169"/>
        <v>43203</v>
      </c>
      <c r="AL574" s="5">
        <f t="shared" si="172"/>
        <v>43567</v>
      </c>
      <c r="AM574" s="5">
        <f t="shared" si="173"/>
        <v>43568</v>
      </c>
      <c r="AN574" s="7" t="str">
        <f t="shared" si="162"/>
        <v>Không xác định</v>
      </c>
      <c r="AO574" s="5"/>
      <c r="AP574" s="7"/>
      <c r="AQ574" s="16"/>
    </row>
    <row r="575" spans="1:43" ht="14.5" x14ac:dyDescent="0.35">
      <c r="A575" s="12">
        <f>IF(E575="","",SUBTOTAL(3,$B$2:B575))</f>
        <v>574</v>
      </c>
      <c r="B575" s="5">
        <v>43616</v>
      </c>
      <c r="C575" s="4" t="s">
        <v>45</v>
      </c>
      <c r="D575" s="4">
        <v>1078</v>
      </c>
      <c r="E575" s="6" t="s">
        <v>168</v>
      </c>
      <c r="F575" s="6" t="s">
        <v>112</v>
      </c>
      <c r="G575" s="7" t="s">
        <v>104</v>
      </c>
      <c r="H575" s="6" t="s">
        <v>105</v>
      </c>
      <c r="I575" s="4">
        <v>30</v>
      </c>
      <c r="J575" s="4">
        <v>7</v>
      </c>
      <c r="K575" s="4">
        <v>1978</v>
      </c>
      <c r="L575" s="6">
        <f t="shared" si="165"/>
        <v>28701</v>
      </c>
      <c r="M575" s="4">
        <f t="shared" si="163"/>
        <v>40</v>
      </c>
      <c r="N575" s="6" t="str">
        <f t="shared" si="166"/>
        <v>30 - 45</v>
      </c>
      <c r="O575" s="4">
        <v>1</v>
      </c>
      <c r="P575" s="6" t="str">
        <f t="shared" si="156"/>
        <v>Nam</v>
      </c>
      <c r="Q575" s="6" t="str">
        <f t="shared" si="157"/>
        <v>Ông</v>
      </c>
      <c r="R575" s="7" t="s">
        <v>50</v>
      </c>
      <c r="S575" s="6" t="s">
        <v>338</v>
      </c>
      <c r="T575" s="6" t="s">
        <v>303</v>
      </c>
      <c r="U575" s="6" t="s">
        <v>304</v>
      </c>
      <c r="V575" s="6" t="str">
        <f t="shared" si="164"/>
        <v>Ninh Hải  -  Ninh Giang  -  Hải Dương</v>
      </c>
      <c r="W575" s="6" t="s">
        <v>51</v>
      </c>
      <c r="X575" s="6" t="s">
        <v>106</v>
      </c>
      <c r="Y575" s="4">
        <f t="shared" si="167"/>
        <v>27</v>
      </c>
      <c r="Z575" s="7" t="str">
        <f t="shared" si="168"/>
        <v>Từ 24 - 36 tháng</v>
      </c>
      <c r="AA575" s="5">
        <v>42791</v>
      </c>
      <c r="AB575" s="4" t="s">
        <v>66</v>
      </c>
      <c r="AC575" s="8">
        <f t="shared" si="158"/>
        <v>42850</v>
      </c>
      <c r="AD575" s="5" t="s">
        <v>53</v>
      </c>
      <c r="AE575" s="4">
        <v>1</v>
      </c>
      <c r="AF575" s="7" t="str">
        <f t="shared" si="159"/>
        <v>12 tháng</v>
      </c>
      <c r="AG575" s="5">
        <f t="shared" si="160"/>
        <v>42851</v>
      </c>
      <c r="AH575" s="5">
        <f t="shared" si="161"/>
        <v>43215</v>
      </c>
      <c r="AI575" s="9">
        <v>4</v>
      </c>
      <c r="AJ575" s="7" t="str">
        <f t="shared" si="171"/>
        <v>Không xác định</v>
      </c>
      <c r="AK575" s="5">
        <f t="shared" si="169"/>
        <v>43216</v>
      </c>
      <c r="AL575" s="5" t="str">
        <f t="shared" si="172"/>
        <v/>
      </c>
      <c r="AM575" s="5">
        <f t="shared" si="173"/>
        <v>43216</v>
      </c>
      <c r="AN575" s="7" t="str">
        <f t="shared" si="162"/>
        <v>Không xác định</v>
      </c>
      <c r="AO575" s="5"/>
      <c r="AP575" s="7"/>
      <c r="AQ575" s="16"/>
    </row>
    <row r="576" spans="1:43" ht="14.5" x14ac:dyDescent="0.35">
      <c r="A576" s="12">
        <f>IF(E576="","",SUBTOTAL(3,$B$2:B576))</f>
        <v>575</v>
      </c>
      <c r="B576" s="5">
        <v>43616</v>
      </c>
      <c r="C576" s="4" t="s">
        <v>45</v>
      </c>
      <c r="D576" s="4">
        <v>1079</v>
      </c>
      <c r="E576" s="6" t="s">
        <v>125</v>
      </c>
      <c r="F576" s="6" t="s">
        <v>82</v>
      </c>
      <c r="G576" s="7" t="s">
        <v>104</v>
      </c>
      <c r="H576" s="6" t="s">
        <v>105</v>
      </c>
      <c r="I576" s="4">
        <v>1</v>
      </c>
      <c r="J576" s="4">
        <v>8</v>
      </c>
      <c r="K576" s="4">
        <v>1992</v>
      </c>
      <c r="L576" s="6">
        <f t="shared" si="165"/>
        <v>33817</v>
      </c>
      <c r="M576" s="4">
        <f t="shared" si="163"/>
        <v>26</v>
      </c>
      <c r="N576" s="6" t="str">
        <f t="shared" si="166"/>
        <v>&lt;30</v>
      </c>
      <c r="O576" s="4">
        <v>1</v>
      </c>
      <c r="P576" s="6" t="str">
        <f t="shared" si="156"/>
        <v>Nam</v>
      </c>
      <c r="Q576" s="6" t="str">
        <f t="shared" si="157"/>
        <v>Ông</v>
      </c>
      <c r="R576" s="7" t="s">
        <v>50</v>
      </c>
      <c r="S576" s="6" t="s">
        <v>339</v>
      </c>
      <c r="T576" s="6" t="s">
        <v>329</v>
      </c>
      <c r="U576" s="6" t="s">
        <v>255</v>
      </c>
      <c r="V576" s="6" t="str">
        <f t="shared" si="164"/>
        <v>Việt Ngọc  -  Tân Yên  -  Bắc Giang</v>
      </c>
      <c r="W576" s="6" t="s">
        <v>51</v>
      </c>
      <c r="X576" s="6" t="s">
        <v>65</v>
      </c>
      <c r="Y576" s="4">
        <f t="shared" si="167"/>
        <v>26</v>
      </c>
      <c r="Z576" s="7" t="str">
        <f t="shared" si="168"/>
        <v>Từ 24 - 36 tháng</v>
      </c>
      <c r="AA576" s="5">
        <v>42803</v>
      </c>
      <c r="AB576" s="4" t="s">
        <v>66</v>
      </c>
      <c r="AC576" s="8">
        <f t="shared" si="158"/>
        <v>42862</v>
      </c>
      <c r="AD576" s="5" t="s">
        <v>53</v>
      </c>
      <c r="AE576" s="4">
        <v>1</v>
      </c>
      <c r="AF576" s="7" t="str">
        <f t="shared" si="159"/>
        <v>12 tháng</v>
      </c>
      <c r="AG576" s="5">
        <f t="shared" si="160"/>
        <v>42863</v>
      </c>
      <c r="AH576" s="5">
        <f t="shared" si="161"/>
        <v>43227</v>
      </c>
      <c r="AI576" s="9">
        <v>1</v>
      </c>
      <c r="AJ576" s="7" t="str">
        <f t="shared" si="171"/>
        <v>12 tháng</v>
      </c>
      <c r="AK576" s="5">
        <f t="shared" si="169"/>
        <v>43228</v>
      </c>
      <c r="AL576" s="5">
        <f t="shared" si="172"/>
        <v>43592</v>
      </c>
      <c r="AM576" s="5">
        <f t="shared" si="173"/>
        <v>43593</v>
      </c>
      <c r="AN576" s="7" t="str">
        <f t="shared" si="162"/>
        <v>Không xác định</v>
      </c>
      <c r="AO576" s="5"/>
      <c r="AP576" s="7"/>
      <c r="AQ576" s="16"/>
    </row>
    <row r="577" spans="1:43" ht="14.5" x14ac:dyDescent="0.35">
      <c r="A577" s="12">
        <f>IF(E577="","",SUBTOTAL(3,$B$2:B577))</f>
        <v>576</v>
      </c>
      <c r="B577" s="5">
        <v>43616</v>
      </c>
      <c r="C577" s="4" t="s">
        <v>45</v>
      </c>
      <c r="D577" s="4">
        <v>1080</v>
      </c>
      <c r="E577" s="6" t="s">
        <v>169</v>
      </c>
      <c r="F577" s="6" t="s">
        <v>82</v>
      </c>
      <c r="G577" s="7" t="s">
        <v>104</v>
      </c>
      <c r="H577" s="6" t="s">
        <v>105</v>
      </c>
      <c r="I577" s="4">
        <v>28</v>
      </c>
      <c r="J577" s="4">
        <v>8</v>
      </c>
      <c r="K577" s="4">
        <v>1991</v>
      </c>
      <c r="L577" s="6">
        <f t="shared" si="165"/>
        <v>33478</v>
      </c>
      <c r="M577" s="4">
        <f t="shared" si="163"/>
        <v>27</v>
      </c>
      <c r="N577" s="6" t="str">
        <f t="shared" si="166"/>
        <v>&lt;30</v>
      </c>
      <c r="O577" s="4">
        <v>2</v>
      </c>
      <c r="P577" s="6" t="str">
        <f t="shared" si="156"/>
        <v>Nữ</v>
      </c>
      <c r="Q577" s="6" t="str">
        <f t="shared" si="157"/>
        <v>Bà</v>
      </c>
      <c r="R577" s="7" t="s">
        <v>50</v>
      </c>
      <c r="S577" s="6" t="s">
        <v>305</v>
      </c>
      <c r="T577" s="6" t="s">
        <v>265</v>
      </c>
      <c r="U577" s="6" t="s">
        <v>266</v>
      </c>
      <c r="V577" s="6" t="str">
        <f t="shared" si="164"/>
        <v>Đông Xuân  -  Sóc Sơn  -  Hà Nội</v>
      </c>
      <c r="W577" s="6" t="s">
        <v>51</v>
      </c>
      <c r="X577" s="6" t="s">
        <v>65</v>
      </c>
      <c r="Y577" s="4">
        <f t="shared" si="167"/>
        <v>26</v>
      </c>
      <c r="Z577" s="7" t="str">
        <f t="shared" si="168"/>
        <v>Từ 24 - 36 tháng</v>
      </c>
      <c r="AA577" s="5">
        <v>42804</v>
      </c>
      <c r="AB577" s="4" t="s">
        <v>66</v>
      </c>
      <c r="AC577" s="8">
        <f t="shared" si="158"/>
        <v>42863</v>
      </c>
      <c r="AD577" s="5" t="s">
        <v>53</v>
      </c>
      <c r="AE577" s="4">
        <v>1</v>
      </c>
      <c r="AF577" s="7" t="str">
        <f t="shared" si="159"/>
        <v>12 tháng</v>
      </c>
      <c r="AG577" s="5">
        <f t="shared" si="160"/>
        <v>42864</v>
      </c>
      <c r="AH577" s="5">
        <f t="shared" si="161"/>
        <v>43228</v>
      </c>
      <c r="AI577" s="9">
        <v>1</v>
      </c>
      <c r="AJ577" s="7" t="str">
        <f t="shared" si="171"/>
        <v>12 tháng</v>
      </c>
      <c r="AK577" s="5">
        <f t="shared" si="169"/>
        <v>43229</v>
      </c>
      <c r="AL577" s="5">
        <f t="shared" si="172"/>
        <v>43593</v>
      </c>
      <c r="AM577" s="5">
        <f t="shared" si="173"/>
        <v>43594</v>
      </c>
      <c r="AN577" s="7" t="str">
        <f t="shared" si="162"/>
        <v>Không xác định</v>
      </c>
      <c r="AO577" s="5"/>
      <c r="AP577" s="7"/>
      <c r="AQ577" s="16"/>
    </row>
    <row r="578" spans="1:43" ht="14.5" x14ac:dyDescent="0.35">
      <c r="A578" s="12">
        <f>IF(E578="","",SUBTOTAL(3,$B$2:B578))</f>
        <v>577</v>
      </c>
      <c r="B578" s="5">
        <v>43616</v>
      </c>
      <c r="C578" s="4" t="s">
        <v>45</v>
      </c>
      <c r="D578" s="4">
        <v>1081</v>
      </c>
      <c r="E578" s="6" t="s">
        <v>128</v>
      </c>
      <c r="F578" s="6" t="s">
        <v>82</v>
      </c>
      <c r="G578" s="7" t="s">
        <v>104</v>
      </c>
      <c r="H578" s="6" t="s">
        <v>105</v>
      </c>
      <c r="I578" s="4">
        <v>9</v>
      </c>
      <c r="J578" s="4">
        <v>8</v>
      </c>
      <c r="K578" s="4">
        <v>1991</v>
      </c>
      <c r="L578" s="6">
        <f t="shared" si="165"/>
        <v>33459</v>
      </c>
      <c r="M578" s="4">
        <f t="shared" si="163"/>
        <v>27</v>
      </c>
      <c r="N578" s="6" t="str">
        <f t="shared" si="166"/>
        <v>&lt;30</v>
      </c>
      <c r="O578" s="4">
        <v>2</v>
      </c>
      <c r="P578" s="6" t="str">
        <f t="shared" ref="P578:P641" si="174">IF(O578=1,"Nam",IF(O578=2,"Nữ",""))</f>
        <v>Nữ</v>
      </c>
      <c r="Q578" s="6" t="str">
        <f t="shared" ref="Q578:Q641" si="175">IF(O578=1,"Ông",IF(O578=2,"Bà",""))</f>
        <v>Bà</v>
      </c>
      <c r="R578" s="7" t="s">
        <v>63</v>
      </c>
      <c r="S578" s="6" t="s">
        <v>340</v>
      </c>
      <c r="T578" s="6" t="s">
        <v>276</v>
      </c>
      <c r="U578" s="6" t="s">
        <v>255</v>
      </c>
      <c r="V578" s="6" t="str">
        <f t="shared" si="164"/>
        <v>Đông Hưng  -  Lục Nam  -  Bắc Giang</v>
      </c>
      <c r="W578" s="6" t="s">
        <v>51</v>
      </c>
      <c r="X578" s="6" t="s">
        <v>65</v>
      </c>
      <c r="Y578" s="4">
        <f t="shared" si="167"/>
        <v>26</v>
      </c>
      <c r="Z578" s="7" t="str">
        <f t="shared" si="168"/>
        <v>Từ 24 - 36 tháng</v>
      </c>
      <c r="AA578" s="5">
        <v>42810</v>
      </c>
      <c r="AB578" s="4" t="s">
        <v>66</v>
      </c>
      <c r="AC578" s="8">
        <f t="shared" ref="AC578:AC641" si="176">IF(AB578="60 ngày",AA578+59,IF(AB578="30 ngày",AA578+29,AA578))</f>
        <v>42869</v>
      </c>
      <c r="AD578" s="5" t="s">
        <v>53</v>
      </c>
      <c r="AE578" s="4">
        <v>1</v>
      </c>
      <c r="AF578" s="7" t="str">
        <f t="shared" ref="AF578:AF641" si="177">VLOOKUP(AE578,$AW$2:$AX$6,2,0)</f>
        <v>12 tháng</v>
      </c>
      <c r="AG578" s="5">
        <f t="shared" ref="AG578:AG641" si="178">IF(AE578=5,"",IF(AB578=0,AA578,AC578+1))</f>
        <v>42870</v>
      </c>
      <c r="AH578" s="5">
        <f t="shared" ref="AH578:AH641" si="179">IF(AE578=4,"",IF(AE578=1,EDATE(AG578,12)-1,IF(AE578=2,EDATE(AG578,24)-1,IF(AE578=3,EDATE(AG578,36)-1,""))))</f>
        <v>43234</v>
      </c>
      <c r="AI578" s="9">
        <v>1</v>
      </c>
      <c r="AJ578" s="7" t="str">
        <f t="shared" si="171"/>
        <v>12 tháng</v>
      </c>
      <c r="AK578" s="5">
        <f t="shared" si="169"/>
        <v>43235</v>
      </c>
      <c r="AL578" s="5">
        <f t="shared" si="172"/>
        <v>43599</v>
      </c>
      <c r="AM578" s="5">
        <f t="shared" si="173"/>
        <v>43600</v>
      </c>
      <c r="AN578" s="7" t="str">
        <f t="shared" ref="AN578:AN641" si="180">IF(AM578&lt;&gt;"","Không xác định",IF(AJ578&lt;&gt;"",AJ578,IF(AF578&lt;&gt;"",AF578,"")))</f>
        <v>Không xác định</v>
      </c>
      <c r="AO578" s="5"/>
      <c r="AP578" s="7"/>
      <c r="AQ578" s="16"/>
    </row>
    <row r="579" spans="1:43" ht="14.5" x14ac:dyDescent="0.35">
      <c r="A579" s="12">
        <f>IF(E579="","",SUBTOTAL(3,$B$2:B579))</f>
        <v>578</v>
      </c>
      <c r="B579" s="5">
        <v>43616</v>
      </c>
      <c r="C579" s="4" t="s">
        <v>45</v>
      </c>
      <c r="D579" s="4">
        <v>1082</v>
      </c>
      <c r="E579" s="6" t="s">
        <v>170</v>
      </c>
      <c r="F579" s="6" t="s">
        <v>82</v>
      </c>
      <c r="G579" s="7" t="s">
        <v>104</v>
      </c>
      <c r="H579" s="6" t="s">
        <v>105</v>
      </c>
      <c r="I579" s="4">
        <v>7</v>
      </c>
      <c r="J579" s="4">
        <v>9</v>
      </c>
      <c r="K579" s="4">
        <v>1988</v>
      </c>
      <c r="L579" s="6">
        <f t="shared" si="165"/>
        <v>32393</v>
      </c>
      <c r="M579" s="4">
        <f t="shared" ref="M579:M642" si="181">DATEDIF(L579,B579+1,"y")</f>
        <v>30</v>
      </c>
      <c r="N579" s="6" t="str">
        <f t="shared" si="166"/>
        <v>30 - 45</v>
      </c>
      <c r="O579" s="4">
        <v>2</v>
      </c>
      <c r="P579" s="6" t="str">
        <f t="shared" si="174"/>
        <v>Nữ</v>
      </c>
      <c r="Q579" s="6" t="str">
        <f t="shared" si="175"/>
        <v>Bà</v>
      </c>
      <c r="R579" s="7" t="s">
        <v>50</v>
      </c>
      <c r="S579" s="6" t="s">
        <v>341</v>
      </c>
      <c r="T579" s="6" t="s">
        <v>276</v>
      </c>
      <c r="U579" s="6" t="s">
        <v>255</v>
      </c>
      <c r="V579" s="6" t="str">
        <f t="shared" ref="V579:V642" si="182">IF(AND(S579&lt;&gt;"",T579&lt;&gt;"",U579&lt;&gt;""),CONCATENATE(S579," - ",T579," - ",U579))</f>
        <v>Yên Sơn  -  Lục Nam  -  Bắc Giang</v>
      </c>
      <c r="W579" s="6" t="s">
        <v>51</v>
      </c>
      <c r="X579" s="6" t="s">
        <v>65</v>
      </c>
      <c r="Y579" s="4">
        <f t="shared" si="167"/>
        <v>25</v>
      </c>
      <c r="Z579" s="7" t="str">
        <f t="shared" si="168"/>
        <v>Từ 24 - 36 tháng</v>
      </c>
      <c r="AA579" s="5">
        <v>42834</v>
      </c>
      <c r="AB579" s="4" t="s">
        <v>66</v>
      </c>
      <c r="AC579" s="8">
        <f t="shared" si="176"/>
        <v>42893</v>
      </c>
      <c r="AD579" s="5" t="s">
        <v>53</v>
      </c>
      <c r="AE579" s="4">
        <v>1</v>
      </c>
      <c r="AF579" s="7" t="str">
        <f t="shared" si="177"/>
        <v>12 tháng</v>
      </c>
      <c r="AG579" s="5">
        <f t="shared" si="178"/>
        <v>42894</v>
      </c>
      <c r="AH579" s="5">
        <f t="shared" si="179"/>
        <v>43258</v>
      </c>
      <c r="AI579" s="9">
        <v>1</v>
      </c>
      <c r="AJ579" s="7" t="str">
        <f t="shared" si="171"/>
        <v>12 tháng</v>
      </c>
      <c r="AK579" s="5">
        <f t="shared" si="169"/>
        <v>43259</v>
      </c>
      <c r="AL579" s="5">
        <f t="shared" si="172"/>
        <v>43623</v>
      </c>
      <c r="AM579" s="5" t="str">
        <f t="shared" si="173"/>
        <v/>
      </c>
      <c r="AN579" s="7" t="str">
        <f t="shared" si="180"/>
        <v>12 tháng</v>
      </c>
      <c r="AO579" s="5"/>
      <c r="AP579" s="7"/>
      <c r="AQ579" s="16"/>
    </row>
    <row r="580" spans="1:43" ht="14.5" x14ac:dyDescent="0.35">
      <c r="A580" s="12">
        <f>IF(E580="","",SUBTOTAL(3,$B$2:B580))</f>
        <v>579</v>
      </c>
      <c r="B580" s="5">
        <v>43616</v>
      </c>
      <c r="C580" s="4" t="s">
        <v>45</v>
      </c>
      <c r="D580" s="4">
        <v>1084</v>
      </c>
      <c r="E580" s="6" t="s">
        <v>142</v>
      </c>
      <c r="F580" s="6" t="s">
        <v>82</v>
      </c>
      <c r="G580" s="7" t="s">
        <v>61</v>
      </c>
      <c r="H580" s="6" t="s">
        <v>62</v>
      </c>
      <c r="I580" s="4">
        <v>26</v>
      </c>
      <c r="J580" s="4">
        <v>11</v>
      </c>
      <c r="K580" s="4">
        <v>1986</v>
      </c>
      <c r="L580" s="6">
        <f t="shared" si="165"/>
        <v>31742</v>
      </c>
      <c r="M580" s="4">
        <f t="shared" si="181"/>
        <v>32</v>
      </c>
      <c r="N580" s="6" t="str">
        <f t="shared" si="166"/>
        <v>30 - 45</v>
      </c>
      <c r="O580" s="4">
        <v>2</v>
      </c>
      <c r="P580" s="6" t="str">
        <f t="shared" si="174"/>
        <v>Nữ</v>
      </c>
      <c r="Q580" s="6" t="str">
        <f t="shared" si="175"/>
        <v>Bà</v>
      </c>
      <c r="R580" s="7" t="s">
        <v>50</v>
      </c>
      <c r="S580" s="6" t="s">
        <v>342</v>
      </c>
      <c r="T580" s="6" t="s">
        <v>319</v>
      </c>
      <c r="U580" s="6" t="s">
        <v>269</v>
      </c>
      <c r="V580" s="6" t="str">
        <f t="shared" si="182"/>
        <v>Song Hồ  -  Thuận Thành  -  Bắc Ninh</v>
      </c>
      <c r="W580" s="6" t="s">
        <v>51</v>
      </c>
      <c r="X580" s="6" t="s">
        <v>65</v>
      </c>
      <c r="Y580" s="4">
        <f t="shared" si="167"/>
        <v>23</v>
      </c>
      <c r="Z580" s="7" t="str">
        <f t="shared" si="168"/>
        <v>Từ 12 - 24 tháng</v>
      </c>
      <c r="AA580" s="5">
        <v>42896</v>
      </c>
      <c r="AB580" s="4" t="s">
        <v>66</v>
      </c>
      <c r="AC580" s="8">
        <f t="shared" si="176"/>
        <v>42955</v>
      </c>
      <c r="AD580" s="5" t="s">
        <v>53</v>
      </c>
      <c r="AE580" s="4">
        <v>1</v>
      </c>
      <c r="AF580" s="7" t="str">
        <f t="shared" si="177"/>
        <v>12 tháng</v>
      </c>
      <c r="AG580" s="5">
        <f t="shared" si="178"/>
        <v>42956</v>
      </c>
      <c r="AH580" s="5">
        <f t="shared" si="179"/>
        <v>43320</v>
      </c>
      <c r="AI580" s="9">
        <v>1</v>
      </c>
      <c r="AJ580" s="7" t="str">
        <f t="shared" si="171"/>
        <v>12 tháng</v>
      </c>
      <c r="AK580" s="5">
        <f t="shared" si="169"/>
        <v>43321</v>
      </c>
      <c r="AL580" s="5">
        <f t="shared" si="172"/>
        <v>43685</v>
      </c>
      <c r="AM580" s="5" t="str">
        <f t="shared" si="173"/>
        <v/>
      </c>
      <c r="AN580" s="7" t="str">
        <f t="shared" si="180"/>
        <v>12 tháng</v>
      </c>
      <c r="AO580" s="5"/>
      <c r="AP580" s="7"/>
      <c r="AQ580" s="16"/>
    </row>
    <row r="581" spans="1:43" ht="14.5" x14ac:dyDescent="0.35">
      <c r="A581" s="12">
        <f>IF(E581="","",SUBTOTAL(3,$B$2:B581))</f>
        <v>580</v>
      </c>
      <c r="B581" s="5">
        <v>43616</v>
      </c>
      <c r="C581" s="4" t="s">
        <v>45</v>
      </c>
      <c r="D581" s="4">
        <v>1085</v>
      </c>
      <c r="E581" s="6" t="s">
        <v>171</v>
      </c>
      <c r="F581" s="6" t="s">
        <v>82</v>
      </c>
      <c r="G581" s="7" t="s">
        <v>61</v>
      </c>
      <c r="H581" s="6" t="s">
        <v>62</v>
      </c>
      <c r="I581" s="4">
        <v>29</v>
      </c>
      <c r="J581" s="4">
        <v>9</v>
      </c>
      <c r="K581" s="4">
        <v>1996</v>
      </c>
      <c r="L581" s="6">
        <f t="shared" ref="L581:L643" si="183">IF(AND(I581&lt;&gt;"",J581&lt;&gt;"",K581&lt;&gt;""),DATE(K581,J581,I581),"")</f>
        <v>35337</v>
      </c>
      <c r="M581" s="4">
        <f t="shared" si="181"/>
        <v>22</v>
      </c>
      <c r="N581" s="6" t="str">
        <f t="shared" ref="N581:N643" si="184">IF(M581&gt;=45,"45+",IF(M581&gt;=30,"30 - 45","&lt;30"))</f>
        <v>&lt;30</v>
      </c>
      <c r="O581" s="4">
        <v>1</v>
      </c>
      <c r="P581" s="6" t="str">
        <f t="shared" si="174"/>
        <v>Nam</v>
      </c>
      <c r="Q581" s="6" t="str">
        <f t="shared" si="175"/>
        <v>Ông</v>
      </c>
      <c r="R581" s="7" t="s">
        <v>50</v>
      </c>
      <c r="S581" s="6" t="s">
        <v>343</v>
      </c>
      <c r="T581" s="6" t="s">
        <v>254</v>
      </c>
      <c r="U581" s="6" t="s">
        <v>255</v>
      </c>
      <c r="V581" s="6" t="str">
        <f t="shared" si="182"/>
        <v>Mai Đình  -  Hiệp Hòa  -  Bắc Giang</v>
      </c>
      <c r="W581" s="6" t="s">
        <v>51</v>
      </c>
      <c r="X581" s="6" t="s">
        <v>65</v>
      </c>
      <c r="Y581" s="4">
        <f t="shared" ref="Y581:Y644" si="185">DATEDIF(AA581,B581,"M")</f>
        <v>23</v>
      </c>
      <c r="Z581" s="7" t="str">
        <f t="shared" ref="Z581:Z644" si="186">LOOKUP(Y581,$AS$2:$AT$7,$AU$2:$AU$7)</f>
        <v>Từ 12 - 24 tháng</v>
      </c>
      <c r="AA581" s="5">
        <v>42903</v>
      </c>
      <c r="AB581" s="4" t="s">
        <v>66</v>
      </c>
      <c r="AC581" s="8">
        <f t="shared" si="176"/>
        <v>42962</v>
      </c>
      <c r="AD581" s="5" t="s">
        <v>53</v>
      </c>
      <c r="AE581" s="4">
        <v>1</v>
      </c>
      <c r="AF581" s="7" t="str">
        <f t="shared" si="177"/>
        <v>12 tháng</v>
      </c>
      <c r="AG581" s="5">
        <f t="shared" si="178"/>
        <v>42963</v>
      </c>
      <c r="AH581" s="5">
        <f t="shared" si="179"/>
        <v>43327</v>
      </c>
      <c r="AI581" s="9">
        <v>1</v>
      </c>
      <c r="AJ581" s="7" t="str">
        <f t="shared" si="171"/>
        <v>12 tháng</v>
      </c>
      <c r="AK581" s="5">
        <f t="shared" ref="AK581:AK594" si="187">IFERROR(IF(AI581="","",AH581+1),"")</f>
        <v>43328</v>
      </c>
      <c r="AL581" s="5">
        <f t="shared" si="172"/>
        <v>43692</v>
      </c>
      <c r="AM581" s="5" t="str">
        <f t="shared" ref="AM581:AM606" si="188">IFERROR(IF(AE581=4,AG581,IF(AI581=4,AH581+1,IF(AND(AI581&lt;&gt;4,AL581&gt;B581),"",AL581+1))),"")</f>
        <v/>
      </c>
      <c r="AN581" s="7" t="str">
        <f t="shared" si="180"/>
        <v>12 tháng</v>
      </c>
      <c r="AO581" s="5"/>
      <c r="AP581" s="7"/>
      <c r="AQ581" s="16"/>
    </row>
    <row r="582" spans="1:43" ht="14.5" x14ac:dyDescent="0.35">
      <c r="A582" s="12">
        <f>IF(E582="","",SUBTOTAL(3,$B$2:B582))</f>
        <v>581</v>
      </c>
      <c r="B582" s="5">
        <v>43616</v>
      </c>
      <c r="C582" s="4" t="s">
        <v>45</v>
      </c>
      <c r="D582" s="4">
        <v>1086</v>
      </c>
      <c r="E582" s="6" t="s">
        <v>172</v>
      </c>
      <c r="F582" s="6" t="s">
        <v>82</v>
      </c>
      <c r="G582" s="7" t="s">
        <v>98</v>
      </c>
      <c r="H582" s="6" t="s">
        <v>108</v>
      </c>
      <c r="I582" s="4">
        <v>27</v>
      </c>
      <c r="J582" s="4">
        <v>9</v>
      </c>
      <c r="K582" s="4">
        <v>1991</v>
      </c>
      <c r="L582" s="6">
        <f t="shared" si="183"/>
        <v>33508</v>
      </c>
      <c r="M582" s="4">
        <f t="shared" si="181"/>
        <v>27</v>
      </c>
      <c r="N582" s="6" t="str">
        <f t="shared" si="184"/>
        <v>&lt;30</v>
      </c>
      <c r="O582" s="4">
        <v>1</v>
      </c>
      <c r="P582" s="6" t="str">
        <f t="shared" si="174"/>
        <v>Nam</v>
      </c>
      <c r="Q582" s="6" t="str">
        <f t="shared" si="175"/>
        <v>Ông</v>
      </c>
      <c r="R582" s="7" t="s">
        <v>50</v>
      </c>
      <c r="S582" s="6" t="s">
        <v>273</v>
      </c>
      <c r="T582" s="6" t="s">
        <v>274</v>
      </c>
      <c r="U582" s="6" t="s">
        <v>266</v>
      </c>
      <c r="V582" s="6" t="str">
        <f t="shared" si="182"/>
        <v>Liên Hà  -  Đông Anh  -  Hà Nội</v>
      </c>
      <c r="W582" s="6" t="s">
        <v>51</v>
      </c>
      <c r="X582" s="6" t="s">
        <v>65</v>
      </c>
      <c r="Y582" s="4">
        <f t="shared" si="185"/>
        <v>23</v>
      </c>
      <c r="Z582" s="7" t="str">
        <f t="shared" si="186"/>
        <v>Từ 12 - 24 tháng</v>
      </c>
      <c r="AA582" s="5">
        <v>42911</v>
      </c>
      <c r="AB582" s="4" t="s">
        <v>66</v>
      </c>
      <c r="AC582" s="8">
        <f t="shared" si="176"/>
        <v>42970</v>
      </c>
      <c r="AD582" s="5" t="s">
        <v>53</v>
      </c>
      <c r="AE582" s="4">
        <v>1</v>
      </c>
      <c r="AF582" s="7" t="str">
        <f t="shared" si="177"/>
        <v>12 tháng</v>
      </c>
      <c r="AG582" s="5">
        <f t="shared" si="178"/>
        <v>42971</v>
      </c>
      <c r="AH582" s="5">
        <f t="shared" si="179"/>
        <v>43335</v>
      </c>
      <c r="AI582" s="9">
        <v>1</v>
      </c>
      <c r="AJ582" s="7" t="str">
        <f t="shared" ref="AJ582:AJ594" si="189">IFERROR(VLOOKUP(AI582,$AW$2:$AX$6,2,0),"")</f>
        <v>12 tháng</v>
      </c>
      <c r="AK582" s="5">
        <f t="shared" si="187"/>
        <v>43336</v>
      </c>
      <c r="AL582" s="5">
        <f t="shared" ref="AL582:AL594" si="190">IFERROR(IF(OR(AI582="",AI582=4),"",IF(AI582=1,EDATE(AK582,12)-1,IF(AI582=2,EDATE(AK582,24)-1,IF(AI582=3,EDATE(AK582,36)-1)))),"")</f>
        <v>43700</v>
      </c>
      <c r="AM582" s="5" t="str">
        <f t="shared" si="188"/>
        <v/>
      </c>
      <c r="AN582" s="7" t="str">
        <f t="shared" si="180"/>
        <v>12 tháng</v>
      </c>
      <c r="AO582" s="5"/>
      <c r="AP582" s="7"/>
      <c r="AQ582" s="16"/>
    </row>
    <row r="583" spans="1:43" ht="14.5" x14ac:dyDescent="0.35">
      <c r="A583" s="12">
        <f>IF(E583="","",SUBTOTAL(3,$B$2:B583))</f>
        <v>582</v>
      </c>
      <c r="B583" s="5">
        <v>43616</v>
      </c>
      <c r="C583" s="4" t="s">
        <v>45</v>
      </c>
      <c r="D583" s="4">
        <v>1087</v>
      </c>
      <c r="E583" s="6" t="s">
        <v>173</v>
      </c>
      <c r="F583" s="6" t="s">
        <v>102</v>
      </c>
      <c r="G583" s="7" t="s">
        <v>104</v>
      </c>
      <c r="H583" s="6" t="s">
        <v>147</v>
      </c>
      <c r="I583" s="4">
        <v>9</v>
      </c>
      <c r="J583" s="4">
        <v>9</v>
      </c>
      <c r="K583" s="4">
        <v>1996</v>
      </c>
      <c r="L583" s="6">
        <f t="shared" si="183"/>
        <v>35317</v>
      </c>
      <c r="M583" s="4">
        <f t="shared" si="181"/>
        <v>22</v>
      </c>
      <c r="N583" s="6" t="str">
        <f t="shared" si="184"/>
        <v>&lt;30</v>
      </c>
      <c r="O583" s="4">
        <v>1</v>
      </c>
      <c r="P583" s="6" t="str">
        <f t="shared" si="174"/>
        <v>Nam</v>
      </c>
      <c r="Q583" s="6" t="str">
        <f t="shared" si="175"/>
        <v>Ông</v>
      </c>
      <c r="R583" s="7" t="s">
        <v>50</v>
      </c>
      <c r="S583" s="6" t="s">
        <v>344</v>
      </c>
      <c r="T583" s="6" t="s">
        <v>336</v>
      </c>
      <c r="U583" s="6" t="s">
        <v>280</v>
      </c>
      <c r="V583" s="6" t="str">
        <f t="shared" si="182"/>
        <v>Thị trấn Văn Quan  -  Văn Quan  -  Lạng Sơn</v>
      </c>
      <c r="W583" s="6" t="s">
        <v>51</v>
      </c>
      <c r="X583" s="6" t="s">
        <v>65</v>
      </c>
      <c r="Y583" s="4">
        <f t="shared" si="185"/>
        <v>22</v>
      </c>
      <c r="Z583" s="7" t="str">
        <f t="shared" si="186"/>
        <v>Từ 12 - 24 tháng</v>
      </c>
      <c r="AA583" s="5">
        <v>42934</v>
      </c>
      <c r="AB583" s="4" t="s">
        <v>66</v>
      </c>
      <c r="AC583" s="8">
        <f t="shared" si="176"/>
        <v>42993</v>
      </c>
      <c r="AD583" s="5" t="s">
        <v>53</v>
      </c>
      <c r="AE583" s="4">
        <v>1</v>
      </c>
      <c r="AF583" s="7" t="str">
        <f t="shared" si="177"/>
        <v>12 tháng</v>
      </c>
      <c r="AG583" s="5">
        <f t="shared" si="178"/>
        <v>42994</v>
      </c>
      <c r="AH583" s="5">
        <f t="shared" si="179"/>
        <v>43358</v>
      </c>
      <c r="AI583" s="9">
        <v>1</v>
      </c>
      <c r="AJ583" s="7" t="str">
        <f t="shared" si="189"/>
        <v>12 tháng</v>
      </c>
      <c r="AK583" s="5">
        <f t="shared" si="187"/>
        <v>43359</v>
      </c>
      <c r="AL583" s="5">
        <f t="shared" si="190"/>
        <v>43723</v>
      </c>
      <c r="AM583" s="5" t="str">
        <f t="shared" si="188"/>
        <v/>
      </c>
      <c r="AN583" s="7" t="str">
        <f t="shared" si="180"/>
        <v>12 tháng</v>
      </c>
      <c r="AO583" s="5"/>
      <c r="AP583" s="7"/>
      <c r="AQ583" s="16"/>
    </row>
    <row r="584" spans="1:43" ht="14.5" x14ac:dyDescent="0.35">
      <c r="A584" s="12">
        <f>IF(E584="","",SUBTOTAL(3,$B$2:B584))</f>
        <v>583</v>
      </c>
      <c r="B584" s="5">
        <v>43616</v>
      </c>
      <c r="C584" s="4" t="s">
        <v>45</v>
      </c>
      <c r="D584" s="4">
        <v>1088</v>
      </c>
      <c r="E584" s="6" t="s">
        <v>174</v>
      </c>
      <c r="F584" s="6" t="s">
        <v>47</v>
      </c>
      <c r="G584" s="7" t="s">
        <v>70</v>
      </c>
      <c r="H584" s="6" t="s">
        <v>99</v>
      </c>
      <c r="I584" s="4">
        <v>20</v>
      </c>
      <c r="J584" s="4">
        <v>2</v>
      </c>
      <c r="K584" s="4">
        <v>1986</v>
      </c>
      <c r="L584" s="6">
        <f t="shared" si="183"/>
        <v>31463</v>
      </c>
      <c r="M584" s="4">
        <f t="shared" si="181"/>
        <v>33</v>
      </c>
      <c r="N584" s="6" t="str">
        <f t="shared" si="184"/>
        <v>30 - 45</v>
      </c>
      <c r="O584" s="4">
        <v>1</v>
      </c>
      <c r="P584" s="6" t="str">
        <f t="shared" si="174"/>
        <v>Nam</v>
      </c>
      <c r="Q584" s="6" t="str">
        <f t="shared" si="175"/>
        <v>Ông</v>
      </c>
      <c r="R584" s="7" t="s">
        <v>50</v>
      </c>
      <c r="S584" s="6" t="s">
        <v>293</v>
      </c>
      <c r="T584" s="6" t="s">
        <v>294</v>
      </c>
      <c r="U584" s="6" t="s">
        <v>263</v>
      </c>
      <c r="V584" s="6" t="str">
        <f t="shared" si="182"/>
        <v>Phúc Ứng  -  Sơn Dương  -  Tuyên Quang</v>
      </c>
      <c r="W584" s="6" t="s">
        <v>78</v>
      </c>
      <c r="X584" s="6" t="s">
        <v>100</v>
      </c>
      <c r="Y584" s="4">
        <f t="shared" si="185"/>
        <v>22</v>
      </c>
      <c r="Z584" s="7" t="str">
        <f t="shared" si="186"/>
        <v>Từ 12 - 24 tháng</v>
      </c>
      <c r="AA584" s="5">
        <v>42942</v>
      </c>
      <c r="AB584" s="4" t="s">
        <v>117</v>
      </c>
      <c r="AC584" s="8">
        <f t="shared" si="176"/>
        <v>42971</v>
      </c>
      <c r="AD584" s="5" t="s">
        <v>53</v>
      </c>
      <c r="AE584" s="4">
        <v>4</v>
      </c>
      <c r="AF584" s="7" t="str">
        <f t="shared" si="177"/>
        <v>Không xác định</v>
      </c>
      <c r="AG584" s="5">
        <f t="shared" si="178"/>
        <v>42972</v>
      </c>
      <c r="AH584" s="5" t="str">
        <f t="shared" si="179"/>
        <v/>
      </c>
      <c r="AI584" s="9" t="str">
        <f>IF(OR(AE584=4,AE584=""),"","Điền")</f>
        <v/>
      </c>
      <c r="AJ584" s="7" t="str">
        <f t="shared" si="189"/>
        <v/>
      </c>
      <c r="AK584" s="5" t="str">
        <f t="shared" si="187"/>
        <v/>
      </c>
      <c r="AL584" s="5" t="str">
        <f t="shared" si="190"/>
        <v/>
      </c>
      <c r="AM584" s="5">
        <f t="shared" si="188"/>
        <v>42972</v>
      </c>
      <c r="AN584" s="7" t="str">
        <f t="shared" si="180"/>
        <v>Không xác định</v>
      </c>
      <c r="AO584" s="5"/>
      <c r="AP584" s="7"/>
      <c r="AQ584" s="16"/>
    </row>
    <row r="585" spans="1:43" ht="14.5" x14ac:dyDescent="0.35">
      <c r="A585" s="12">
        <f>IF(E585="","",SUBTOTAL(3,$B$2:B585))</f>
        <v>584</v>
      </c>
      <c r="B585" s="5">
        <v>43616</v>
      </c>
      <c r="C585" s="4" t="s">
        <v>45</v>
      </c>
      <c r="D585" s="4">
        <v>1089</v>
      </c>
      <c r="E585" s="6" t="s">
        <v>175</v>
      </c>
      <c r="F585" s="6" t="s">
        <v>47</v>
      </c>
      <c r="G585" s="7" t="s">
        <v>93</v>
      </c>
      <c r="H585" s="6" t="s">
        <v>176</v>
      </c>
      <c r="I585" s="4">
        <v>19</v>
      </c>
      <c r="J585" s="4">
        <v>7</v>
      </c>
      <c r="K585" s="4">
        <v>1987</v>
      </c>
      <c r="L585" s="6">
        <f t="shared" si="183"/>
        <v>31977</v>
      </c>
      <c r="M585" s="4">
        <f t="shared" si="181"/>
        <v>31</v>
      </c>
      <c r="N585" s="6" t="str">
        <f t="shared" si="184"/>
        <v>30 - 45</v>
      </c>
      <c r="O585" s="4">
        <v>1</v>
      </c>
      <c r="P585" s="6" t="str">
        <f t="shared" si="174"/>
        <v>Nam</v>
      </c>
      <c r="Q585" s="6" t="str">
        <f t="shared" si="175"/>
        <v>Ông</v>
      </c>
      <c r="R585" s="7" t="s">
        <v>72</v>
      </c>
      <c r="S585" s="6" t="s">
        <v>334</v>
      </c>
      <c r="T585" s="6" t="s">
        <v>272</v>
      </c>
      <c r="U585" s="6" t="s">
        <v>269</v>
      </c>
      <c r="V585" s="6" t="str">
        <f t="shared" si="182"/>
        <v>Phù Chẩn  -  Từ Sơn  -  Bắc Ninh</v>
      </c>
      <c r="W585" s="6" t="s">
        <v>51</v>
      </c>
      <c r="X585" s="6" t="s">
        <v>65</v>
      </c>
      <c r="Y585" s="4">
        <f t="shared" si="185"/>
        <v>21</v>
      </c>
      <c r="Z585" s="7" t="str">
        <f t="shared" si="186"/>
        <v>Từ 12 - 24 tháng</v>
      </c>
      <c r="AA585" s="5">
        <v>42976</v>
      </c>
      <c r="AB585" s="4" t="s">
        <v>117</v>
      </c>
      <c r="AC585" s="8">
        <f t="shared" si="176"/>
        <v>43005</v>
      </c>
      <c r="AD585" s="5" t="s">
        <v>53</v>
      </c>
      <c r="AE585" s="4">
        <v>1</v>
      </c>
      <c r="AF585" s="7" t="str">
        <f t="shared" si="177"/>
        <v>12 tháng</v>
      </c>
      <c r="AG585" s="5">
        <f t="shared" si="178"/>
        <v>43006</v>
      </c>
      <c r="AH585" s="5">
        <f t="shared" si="179"/>
        <v>43370</v>
      </c>
      <c r="AI585" s="9">
        <v>1</v>
      </c>
      <c r="AJ585" s="7" t="str">
        <f t="shared" si="189"/>
        <v>12 tháng</v>
      </c>
      <c r="AK585" s="5">
        <f t="shared" si="187"/>
        <v>43371</v>
      </c>
      <c r="AL585" s="5">
        <f t="shared" si="190"/>
        <v>43735</v>
      </c>
      <c r="AM585" s="5" t="str">
        <f t="shared" si="188"/>
        <v/>
      </c>
      <c r="AN585" s="7" t="str">
        <f t="shared" si="180"/>
        <v>12 tháng</v>
      </c>
      <c r="AO585" s="5"/>
      <c r="AP585" s="7"/>
      <c r="AQ585" s="16"/>
    </row>
    <row r="586" spans="1:43" ht="14.5" x14ac:dyDescent="0.35">
      <c r="A586" s="12">
        <f>IF(E586="","",SUBTOTAL(3,$B$2:B586))</f>
        <v>585</v>
      </c>
      <c r="B586" s="5">
        <v>43616</v>
      </c>
      <c r="C586" s="4" t="s">
        <v>45</v>
      </c>
      <c r="D586" s="4">
        <v>1090</v>
      </c>
      <c r="E586" s="6" t="s">
        <v>177</v>
      </c>
      <c r="F586" s="6" t="s">
        <v>47</v>
      </c>
      <c r="G586" s="7" t="s">
        <v>70</v>
      </c>
      <c r="H586" s="6" t="s">
        <v>178</v>
      </c>
      <c r="I586" s="4">
        <v>25</v>
      </c>
      <c r="J586" s="4">
        <v>12</v>
      </c>
      <c r="K586" s="4">
        <v>1991</v>
      </c>
      <c r="L586" s="6">
        <f t="shared" si="183"/>
        <v>33597</v>
      </c>
      <c r="M586" s="4">
        <f t="shared" si="181"/>
        <v>27</v>
      </c>
      <c r="N586" s="6" t="str">
        <f t="shared" si="184"/>
        <v>&lt;30</v>
      </c>
      <c r="O586" s="4">
        <v>2</v>
      </c>
      <c r="P586" s="6" t="str">
        <f t="shared" si="174"/>
        <v>Nữ</v>
      </c>
      <c r="Q586" s="6" t="str">
        <f t="shared" si="175"/>
        <v>Bà</v>
      </c>
      <c r="R586" s="7" t="s">
        <v>72</v>
      </c>
      <c r="S586" s="6" t="s">
        <v>345</v>
      </c>
      <c r="T586" s="6" t="s">
        <v>346</v>
      </c>
      <c r="U586" s="6" t="s">
        <v>347</v>
      </c>
      <c r="V586" s="6" t="str">
        <f t="shared" si="182"/>
        <v>Đông Quang  -  Đông Sơn  -  Thanh Hóa</v>
      </c>
      <c r="W586" s="6" t="s">
        <v>51</v>
      </c>
      <c r="X586" s="6" t="s">
        <v>65</v>
      </c>
      <c r="Y586" s="4">
        <f t="shared" si="185"/>
        <v>18</v>
      </c>
      <c r="Z586" s="7" t="str">
        <f t="shared" si="186"/>
        <v>Từ 12 - 24 tháng</v>
      </c>
      <c r="AA586" s="5">
        <v>43046</v>
      </c>
      <c r="AB586" s="4" t="s">
        <v>66</v>
      </c>
      <c r="AC586" s="8">
        <f t="shared" si="176"/>
        <v>43105</v>
      </c>
      <c r="AD586" s="5" t="s">
        <v>53</v>
      </c>
      <c r="AE586" s="4">
        <v>1</v>
      </c>
      <c r="AF586" s="7" t="str">
        <f t="shared" si="177"/>
        <v>12 tháng</v>
      </c>
      <c r="AG586" s="5">
        <f t="shared" si="178"/>
        <v>43106</v>
      </c>
      <c r="AH586" s="5">
        <f t="shared" si="179"/>
        <v>43470</v>
      </c>
      <c r="AI586" s="9">
        <v>1</v>
      </c>
      <c r="AJ586" s="7" t="str">
        <f t="shared" si="189"/>
        <v>12 tháng</v>
      </c>
      <c r="AK586" s="5">
        <f t="shared" si="187"/>
        <v>43471</v>
      </c>
      <c r="AL586" s="5">
        <f t="shared" si="190"/>
        <v>43835</v>
      </c>
      <c r="AM586" s="5" t="str">
        <f t="shared" si="188"/>
        <v/>
      </c>
      <c r="AN586" s="7" t="str">
        <f t="shared" si="180"/>
        <v>12 tháng</v>
      </c>
      <c r="AO586" s="5"/>
      <c r="AP586" s="7"/>
      <c r="AQ586" s="16"/>
    </row>
    <row r="587" spans="1:43" ht="14.5" x14ac:dyDescent="0.35">
      <c r="A587" s="12">
        <f>IF(E587="","",SUBTOTAL(3,$B$2:B587))</f>
        <v>586</v>
      </c>
      <c r="B587" s="5">
        <v>43616</v>
      </c>
      <c r="C587" s="4" t="s">
        <v>45</v>
      </c>
      <c r="D587" s="4">
        <v>1091</v>
      </c>
      <c r="E587" s="6" t="s">
        <v>179</v>
      </c>
      <c r="F587" s="6" t="s">
        <v>47</v>
      </c>
      <c r="G587" s="7" t="s">
        <v>70</v>
      </c>
      <c r="H587" s="6" t="s">
        <v>180</v>
      </c>
      <c r="I587" s="4">
        <v>9</v>
      </c>
      <c r="J587" s="4">
        <v>3</v>
      </c>
      <c r="K587" s="4">
        <v>1994</v>
      </c>
      <c r="L587" s="6">
        <f t="shared" si="183"/>
        <v>34402</v>
      </c>
      <c r="M587" s="4">
        <f t="shared" si="181"/>
        <v>25</v>
      </c>
      <c r="N587" s="6" t="str">
        <f t="shared" si="184"/>
        <v>&lt;30</v>
      </c>
      <c r="O587" s="4">
        <v>2</v>
      </c>
      <c r="P587" s="6" t="str">
        <f t="shared" si="174"/>
        <v>Nữ</v>
      </c>
      <c r="Q587" s="6" t="str">
        <f t="shared" si="175"/>
        <v>Bà</v>
      </c>
      <c r="R587" s="7" t="s">
        <v>72</v>
      </c>
      <c r="S587" s="6" t="s">
        <v>348</v>
      </c>
      <c r="T587" s="6" t="s">
        <v>274</v>
      </c>
      <c r="U587" s="6" t="s">
        <v>266</v>
      </c>
      <c r="V587" s="6" t="str">
        <f t="shared" si="182"/>
        <v>Thụy Lâm  -  Đông Anh  -  Hà Nội</v>
      </c>
      <c r="W587" s="6" t="s">
        <v>51</v>
      </c>
      <c r="X587" s="6" t="s">
        <v>65</v>
      </c>
      <c r="Y587" s="4">
        <f t="shared" si="185"/>
        <v>18</v>
      </c>
      <c r="Z587" s="7" t="str">
        <f t="shared" si="186"/>
        <v>Từ 12 - 24 tháng</v>
      </c>
      <c r="AA587" s="5">
        <v>43062</v>
      </c>
      <c r="AB587" s="4" t="s">
        <v>66</v>
      </c>
      <c r="AC587" s="8">
        <f t="shared" si="176"/>
        <v>43121</v>
      </c>
      <c r="AD587" s="5" t="s">
        <v>53</v>
      </c>
      <c r="AE587" s="4">
        <v>1</v>
      </c>
      <c r="AF587" s="7" t="str">
        <f t="shared" si="177"/>
        <v>12 tháng</v>
      </c>
      <c r="AG587" s="5">
        <f t="shared" si="178"/>
        <v>43122</v>
      </c>
      <c r="AH587" s="5">
        <f t="shared" si="179"/>
        <v>43486</v>
      </c>
      <c r="AI587" s="9">
        <v>4</v>
      </c>
      <c r="AJ587" s="7" t="str">
        <f t="shared" si="189"/>
        <v>Không xác định</v>
      </c>
      <c r="AK587" s="5">
        <f t="shared" si="187"/>
        <v>43487</v>
      </c>
      <c r="AL587" s="5" t="str">
        <f t="shared" si="190"/>
        <v/>
      </c>
      <c r="AM587" s="5">
        <f t="shared" si="188"/>
        <v>43487</v>
      </c>
      <c r="AN587" s="7" t="str">
        <f t="shared" si="180"/>
        <v>Không xác định</v>
      </c>
      <c r="AO587" s="5"/>
      <c r="AP587" s="7"/>
      <c r="AQ587" s="16"/>
    </row>
    <row r="588" spans="1:43" ht="14.5" x14ac:dyDescent="0.35">
      <c r="A588" s="12">
        <f>IF(E588="","",SUBTOTAL(3,$B$2:B588))</f>
        <v>587</v>
      </c>
      <c r="B588" s="5">
        <v>43616</v>
      </c>
      <c r="C588" s="4" t="s">
        <v>45</v>
      </c>
      <c r="D588" s="4">
        <v>1092</v>
      </c>
      <c r="E588" s="6" t="s">
        <v>181</v>
      </c>
      <c r="F588" s="6" t="s">
        <v>96</v>
      </c>
      <c r="G588" s="7" t="s">
        <v>104</v>
      </c>
      <c r="H588" s="6" t="s">
        <v>105</v>
      </c>
      <c r="I588" s="4">
        <v>25</v>
      </c>
      <c r="J588" s="4">
        <v>12</v>
      </c>
      <c r="K588" s="4">
        <v>1991</v>
      </c>
      <c r="L588" s="6">
        <f t="shared" si="183"/>
        <v>33597</v>
      </c>
      <c r="M588" s="4">
        <f t="shared" si="181"/>
        <v>27</v>
      </c>
      <c r="N588" s="6" t="str">
        <f t="shared" si="184"/>
        <v>&lt;30</v>
      </c>
      <c r="O588" s="4">
        <v>2</v>
      </c>
      <c r="P588" s="6" t="str">
        <f t="shared" si="174"/>
        <v>Nữ</v>
      </c>
      <c r="Q588" s="6" t="str">
        <f t="shared" si="175"/>
        <v>Bà</v>
      </c>
      <c r="R588" s="7" t="s">
        <v>50</v>
      </c>
      <c r="S588" s="6" t="s">
        <v>323</v>
      </c>
      <c r="T588" s="6" t="s">
        <v>324</v>
      </c>
      <c r="U588" s="6" t="s">
        <v>280</v>
      </c>
      <c r="V588" s="6" t="str">
        <f t="shared" si="182"/>
        <v>Hòa Bình  -  Hữu Lũng  -  Lạng Sơn</v>
      </c>
      <c r="W588" s="6" t="s">
        <v>51</v>
      </c>
      <c r="X588" s="6" t="s">
        <v>106</v>
      </c>
      <c r="Y588" s="4">
        <f t="shared" si="185"/>
        <v>17</v>
      </c>
      <c r="Z588" s="7" t="str">
        <f t="shared" si="186"/>
        <v>Từ 12 - 24 tháng</v>
      </c>
      <c r="AA588" s="5">
        <v>43074</v>
      </c>
      <c r="AB588" s="4" t="s">
        <v>66</v>
      </c>
      <c r="AC588" s="8">
        <f t="shared" si="176"/>
        <v>43133</v>
      </c>
      <c r="AD588" s="5" t="s">
        <v>53</v>
      </c>
      <c r="AE588" s="4">
        <v>1</v>
      </c>
      <c r="AF588" s="7" t="str">
        <f t="shared" si="177"/>
        <v>12 tháng</v>
      </c>
      <c r="AG588" s="5">
        <f t="shared" si="178"/>
        <v>43134</v>
      </c>
      <c r="AH588" s="5">
        <f t="shared" si="179"/>
        <v>43498</v>
      </c>
      <c r="AI588" s="9">
        <v>1</v>
      </c>
      <c r="AJ588" s="7" t="str">
        <f t="shared" si="189"/>
        <v>12 tháng</v>
      </c>
      <c r="AK588" s="5">
        <f t="shared" si="187"/>
        <v>43499</v>
      </c>
      <c r="AL588" s="5">
        <f t="shared" si="190"/>
        <v>43863</v>
      </c>
      <c r="AM588" s="5" t="str">
        <f t="shared" si="188"/>
        <v/>
      </c>
      <c r="AN588" s="7" t="str">
        <f t="shared" si="180"/>
        <v>12 tháng</v>
      </c>
      <c r="AO588" s="5"/>
      <c r="AP588" s="7"/>
      <c r="AQ588" s="16"/>
    </row>
    <row r="589" spans="1:43" ht="14.5" x14ac:dyDescent="0.35">
      <c r="A589" s="12">
        <f>IF(E589="","",SUBTOTAL(3,$B$2:B589))</f>
        <v>588</v>
      </c>
      <c r="B589" s="5">
        <v>43616</v>
      </c>
      <c r="C589" s="4" t="s">
        <v>45</v>
      </c>
      <c r="D589" s="4">
        <v>1094</v>
      </c>
      <c r="E589" s="6" t="s">
        <v>182</v>
      </c>
      <c r="F589" s="6" t="s">
        <v>102</v>
      </c>
      <c r="G589" s="7" t="s">
        <v>104</v>
      </c>
      <c r="H589" s="6" t="s">
        <v>134</v>
      </c>
      <c r="I589" s="4">
        <v>14</v>
      </c>
      <c r="J589" s="4">
        <v>2</v>
      </c>
      <c r="K589" s="4">
        <v>1989</v>
      </c>
      <c r="L589" s="6">
        <f t="shared" si="183"/>
        <v>32553</v>
      </c>
      <c r="M589" s="4">
        <f t="shared" si="181"/>
        <v>30</v>
      </c>
      <c r="N589" s="6" t="str">
        <f t="shared" si="184"/>
        <v>30 - 45</v>
      </c>
      <c r="O589" s="4">
        <v>2</v>
      </c>
      <c r="P589" s="6" t="str">
        <f t="shared" si="174"/>
        <v>Nữ</v>
      </c>
      <c r="Q589" s="6" t="str">
        <f t="shared" si="175"/>
        <v>Bà</v>
      </c>
      <c r="R589" s="7" t="s">
        <v>72</v>
      </c>
      <c r="S589" s="6" t="s">
        <v>349</v>
      </c>
      <c r="T589" s="6" t="s">
        <v>324</v>
      </c>
      <c r="U589" s="6" t="s">
        <v>280</v>
      </c>
      <c r="V589" s="6" t="str">
        <f t="shared" si="182"/>
        <v>Đồng Tân  -  Hữu Lũng  -  Lạng Sơn</v>
      </c>
      <c r="W589" s="6" t="s">
        <v>51</v>
      </c>
      <c r="X589" s="6" t="s">
        <v>65</v>
      </c>
      <c r="Y589" s="4">
        <f t="shared" si="185"/>
        <v>16</v>
      </c>
      <c r="Z589" s="7" t="str">
        <f t="shared" si="186"/>
        <v>Từ 12 - 24 tháng</v>
      </c>
      <c r="AA589" s="5">
        <v>43105</v>
      </c>
      <c r="AB589" s="4" t="s">
        <v>66</v>
      </c>
      <c r="AC589" s="8">
        <f t="shared" si="176"/>
        <v>43164</v>
      </c>
      <c r="AD589" s="5" t="s">
        <v>53</v>
      </c>
      <c r="AE589" s="4">
        <v>1</v>
      </c>
      <c r="AF589" s="7" t="str">
        <f t="shared" si="177"/>
        <v>12 tháng</v>
      </c>
      <c r="AG589" s="5">
        <f t="shared" si="178"/>
        <v>43165</v>
      </c>
      <c r="AH589" s="5">
        <f t="shared" si="179"/>
        <v>43529</v>
      </c>
      <c r="AI589" s="9"/>
      <c r="AJ589" s="7" t="str">
        <f t="shared" si="189"/>
        <v/>
      </c>
      <c r="AK589" s="5" t="str">
        <f t="shared" si="187"/>
        <v/>
      </c>
      <c r="AL589" s="5" t="str">
        <f t="shared" si="190"/>
        <v/>
      </c>
      <c r="AM589" s="5" t="str">
        <f t="shared" si="188"/>
        <v/>
      </c>
      <c r="AN589" s="7" t="str">
        <f t="shared" si="180"/>
        <v>12 tháng</v>
      </c>
      <c r="AO589" s="5"/>
      <c r="AP589" s="7"/>
      <c r="AQ589" s="16"/>
    </row>
    <row r="590" spans="1:43" ht="14.5" x14ac:dyDescent="0.35">
      <c r="A590" s="12">
        <f>IF(E590="","",SUBTOTAL(3,$B$2:B590))</f>
        <v>589</v>
      </c>
      <c r="B590" s="5">
        <v>43616</v>
      </c>
      <c r="C590" s="4" t="s">
        <v>45</v>
      </c>
      <c r="D590" s="4">
        <v>1095</v>
      </c>
      <c r="E590" s="6" t="s">
        <v>183</v>
      </c>
      <c r="F590" s="6" t="s">
        <v>96</v>
      </c>
      <c r="G590" s="7" t="s">
        <v>61</v>
      </c>
      <c r="H590" s="6" t="s">
        <v>62</v>
      </c>
      <c r="I590" s="4">
        <v>28</v>
      </c>
      <c r="J590" s="4">
        <v>9</v>
      </c>
      <c r="K590" s="4">
        <v>1989</v>
      </c>
      <c r="L590" s="6">
        <f t="shared" si="183"/>
        <v>32779</v>
      </c>
      <c r="M590" s="4">
        <f t="shared" si="181"/>
        <v>29</v>
      </c>
      <c r="N590" s="6" t="str">
        <f t="shared" si="184"/>
        <v>&lt;30</v>
      </c>
      <c r="O590" s="4">
        <v>2</v>
      </c>
      <c r="P590" s="6" t="str">
        <f t="shared" si="174"/>
        <v>Nữ</v>
      </c>
      <c r="Q590" s="6" t="str">
        <f t="shared" si="175"/>
        <v>Bà</v>
      </c>
      <c r="R590" s="7" t="s">
        <v>63</v>
      </c>
      <c r="S590" s="6" t="s">
        <v>350</v>
      </c>
      <c r="T590" s="6" t="s">
        <v>289</v>
      </c>
      <c r="U590" s="6" t="s">
        <v>266</v>
      </c>
      <c r="V590" s="6" t="str">
        <f t="shared" si="182"/>
        <v>34/67/38/14 Hà Huy Tập  -  Gia Lâm  -  Hà Nội</v>
      </c>
      <c r="W590" s="6" t="s">
        <v>145</v>
      </c>
      <c r="X590" s="6" t="s">
        <v>65</v>
      </c>
      <c r="Y590" s="4">
        <f t="shared" si="185"/>
        <v>16</v>
      </c>
      <c r="Z590" s="7" t="str">
        <f t="shared" si="186"/>
        <v>Từ 12 - 24 tháng</v>
      </c>
      <c r="AA590" s="5">
        <v>43112</v>
      </c>
      <c r="AB590" s="4" t="s">
        <v>66</v>
      </c>
      <c r="AC590" s="8">
        <f t="shared" si="176"/>
        <v>43171</v>
      </c>
      <c r="AD590" s="5" t="s">
        <v>53</v>
      </c>
      <c r="AE590" s="4">
        <v>4</v>
      </c>
      <c r="AF590" s="7" t="str">
        <f t="shared" si="177"/>
        <v>Không xác định</v>
      </c>
      <c r="AG590" s="5">
        <f t="shared" si="178"/>
        <v>43172</v>
      </c>
      <c r="AH590" s="5" t="str">
        <f t="shared" si="179"/>
        <v/>
      </c>
      <c r="AI590" s="9"/>
      <c r="AJ590" s="7" t="str">
        <f t="shared" si="189"/>
        <v/>
      </c>
      <c r="AK590" s="5" t="str">
        <f t="shared" si="187"/>
        <v/>
      </c>
      <c r="AL590" s="5" t="str">
        <f t="shared" si="190"/>
        <v/>
      </c>
      <c r="AM590" s="5">
        <f t="shared" si="188"/>
        <v>43172</v>
      </c>
      <c r="AN590" s="7" t="str">
        <f t="shared" si="180"/>
        <v>Không xác định</v>
      </c>
      <c r="AO590" s="5"/>
      <c r="AP590" s="7"/>
      <c r="AQ590" s="16"/>
    </row>
    <row r="591" spans="1:43" ht="14.5" x14ac:dyDescent="0.35">
      <c r="A591" s="12">
        <f>IF(E591="","",SUBTOTAL(3,$B$2:B591))</f>
        <v>590</v>
      </c>
      <c r="B591" s="5">
        <v>43616</v>
      </c>
      <c r="C591" s="4" t="s">
        <v>45</v>
      </c>
      <c r="D591" s="4">
        <v>1096</v>
      </c>
      <c r="E591" s="6" t="s">
        <v>184</v>
      </c>
      <c r="F591" s="6" t="s">
        <v>96</v>
      </c>
      <c r="G591" s="7" t="s">
        <v>61</v>
      </c>
      <c r="H591" s="6" t="s">
        <v>62</v>
      </c>
      <c r="I591" s="4">
        <v>25</v>
      </c>
      <c r="J591" s="4">
        <v>12</v>
      </c>
      <c r="K591" s="4">
        <v>1989</v>
      </c>
      <c r="L591" s="6">
        <f t="shared" si="183"/>
        <v>32867</v>
      </c>
      <c r="M591" s="4">
        <f t="shared" si="181"/>
        <v>29</v>
      </c>
      <c r="N591" s="6" t="str">
        <f t="shared" si="184"/>
        <v>&lt;30</v>
      </c>
      <c r="O591" s="4">
        <v>1</v>
      </c>
      <c r="P591" s="6" t="str">
        <f t="shared" si="174"/>
        <v>Nam</v>
      </c>
      <c r="Q591" s="6" t="str">
        <f t="shared" si="175"/>
        <v>Ông</v>
      </c>
      <c r="R591" s="7" t="s">
        <v>50</v>
      </c>
      <c r="S591" s="6" t="s">
        <v>351</v>
      </c>
      <c r="T591" s="6" t="s">
        <v>352</v>
      </c>
      <c r="U591" s="6" t="s">
        <v>280</v>
      </c>
      <c r="V591" s="6" t="str">
        <f t="shared" si="182"/>
        <v>Bằng Hữu  -  Chi Lăng  -  Lạng Sơn</v>
      </c>
      <c r="W591" s="6" t="s">
        <v>51</v>
      </c>
      <c r="X591" s="6" t="s">
        <v>65</v>
      </c>
      <c r="Y591" s="4">
        <f t="shared" si="185"/>
        <v>16</v>
      </c>
      <c r="Z591" s="7" t="str">
        <f t="shared" si="186"/>
        <v>Từ 12 - 24 tháng</v>
      </c>
      <c r="AA591" s="5">
        <v>43119</v>
      </c>
      <c r="AB591" s="4" t="s">
        <v>66</v>
      </c>
      <c r="AC591" s="8">
        <f t="shared" si="176"/>
        <v>43178</v>
      </c>
      <c r="AD591" s="5" t="s">
        <v>53</v>
      </c>
      <c r="AE591" s="4">
        <v>1</v>
      </c>
      <c r="AF591" s="7" t="str">
        <f t="shared" si="177"/>
        <v>12 tháng</v>
      </c>
      <c r="AG591" s="5">
        <f t="shared" si="178"/>
        <v>43179</v>
      </c>
      <c r="AH591" s="5">
        <f t="shared" si="179"/>
        <v>43543</v>
      </c>
      <c r="AI591" s="9">
        <v>1</v>
      </c>
      <c r="AJ591" s="7" t="str">
        <f t="shared" si="189"/>
        <v>12 tháng</v>
      </c>
      <c r="AK591" s="5">
        <f t="shared" si="187"/>
        <v>43544</v>
      </c>
      <c r="AL591" s="5">
        <f t="shared" si="190"/>
        <v>43909</v>
      </c>
      <c r="AM591" s="5" t="str">
        <f t="shared" si="188"/>
        <v/>
      </c>
      <c r="AN591" s="7" t="str">
        <f t="shared" si="180"/>
        <v>12 tháng</v>
      </c>
      <c r="AO591" s="5"/>
      <c r="AP591" s="7"/>
      <c r="AQ591" s="16"/>
    </row>
    <row r="592" spans="1:43" ht="14.5" x14ac:dyDescent="0.35">
      <c r="A592" s="12">
        <f>IF(E592="","",SUBTOTAL(3,$B$2:B592))</f>
        <v>591</v>
      </c>
      <c r="B592" s="5">
        <v>43616</v>
      </c>
      <c r="C592" s="4" t="s">
        <v>45</v>
      </c>
      <c r="D592" s="4">
        <v>1097</v>
      </c>
      <c r="E592" s="6" t="s">
        <v>171</v>
      </c>
      <c r="F592" s="6" t="s">
        <v>112</v>
      </c>
      <c r="G592" s="7" t="s">
        <v>61</v>
      </c>
      <c r="H592" s="6" t="s">
        <v>62</v>
      </c>
      <c r="I592" s="4">
        <v>21</v>
      </c>
      <c r="J592" s="4">
        <v>5</v>
      </c>
      <c r="K592" s="4">
        <v>1981</v>
      </c>
      <c r="L592" s="6">
        <f t="shared" si="183"/>
        <v>29727</v>
      </c>
      <c r="M592" s="4">
        <f t="shared" si="181"/>
        <v>38</v>
      </c>
      <c r="N592" s="6" t="str">
        <f t="shared" si="184"/>
        <v>30 - 45</v>
      </c>
      <c r="O592" s="4">
        <v>2</v>
      </c>
      <c r="P592" s="6" t="str">
        <f t="shared" si="174"/>
        <v>Nữ</v>
      </c>
      <c r="Q592" s="6" t="str">
        <f t="shared" si="175"/>
        <v>Bà</v>
      </c>
      <c r="R592" s="7" t="s">
        <v>50</v>
      </c>
      <c r="S592" s="6" t="s">
        <v>353</v>
      </c>
      <c r="T592" s="6" t="s">
        <v>289</v>
      </c>
      <c r="U592" s="6" t="s">
        <v>266</v>
      </c>
      <c r="V592" s="6" t="str">
        <f t="shared" si="182"/>
        <v>Phù Đổng  -  Gia Lâm  -  Hà Nội</v>
      </c>
      <c r="W592" s="6" t="s">
        <v>51</v>
      </c>
      <c r="X592" s="6" t="s">
        <v>65</v>
      </c>
      <c r="Y592" s="4">
        <f t="shared" si="185"/>
        <v>16</v>
      </c>
      <c r="Z592" s="7" t="str">
        <f t="shared" si="186"/>
        <v>Từ 12 - 24 tháng</v>
      </c>
      <c r="AA592" s="5">
        <v>43119</v>
      </c>
      <c r="AB592" s="4" t="s">
        <v>66</v>
      </c>
      <c r="AC592" s="8">
        <f t="shared" si="176"/>
        <v>43178</v>
      </c>
      <c r="AD592" s="5" t="s">
        <v>53</v>
      </c>
      <c r="AE592" s="4">
        <v>1</v>
      </c>
      <c r="AF592" s="7" t="str">
        <f t="shared" si="177"/>
        <v>12 tháng</v>
      </c>
      <c r="AG592" s="5">
        <f t="shared" si="178"/>
        <v>43179</v>
      </c>
      <c r="AH592" s="5">
        <f t="shared" si="179"/>
        <v>43543</v>
      </c>
      <c r="AI592" s="9">
        <v>1</v>
      </c>
      <c r="AJ592" s="7" t="str">
        <f t="shared" si="189"/>
        <v>12 tháng</v>
      </c>
      <c r="AK592" s="5">
        <f t="shared" si="187"/>
        <v>43544</v>
      </c>
      <c r="AL592" s="5">
        <f t="shared" si="190"/>
        <v>43909</v>
      </c>
      <c r="AM592" s="5" t="str">
        <f t="shared" si="188"/>
        <v/>
      </c>
      <c r="AN592" s="7" t="str">
        <f t="shared" si="180"/>
        <v>12 tháng</v>
      </c>
      <c r="AO592" s="5"/>
      <c r="AP592" s="7"/>
      <c r="AQ592" s="16"/>
    </row>
    <row r="593" spans="1:43" ht="14.5" x14ac:dyDescent="0.35">
      <c r="A593" s="12">
        <f>IF(E593="","",SUBTOTAL(3,$B$2:B593))</f>
        <v>592</v>
      </c>
      <c r="B593" s="5">
        <v>43616</v>
      </c>
      <c r="C593" s="4" t="s">
        <v>45</v>
      </c>
      <c r="D593" s="4">
        <v>1098</v>
      </c>
      <c r="E593" s="13" t="s">
        <v>185</v>
      </c>
      <c r="F593" s="13" t="s">
        <v>82</v>
      </c>
      <c r="G593" s="13" t="s">
        <v>104</v>
      </c>
      <c r="H593" s="14" t="s">
        <v>105</v>
      </c>
      <c r="I593" s="15">
        <v>26</v>
      </c>
      <c r="J593" s="15">
        <v>11</v>
      </c>
      <c r="K593" s="4">
        <v>1992</v>
      </c>
      <c r="L593" s="6">
        <f t="shared" si="183"/>
        <v>33934</v>
      </c>
      <c r="M593" s="4">
        <f t="shared" si="181"/>
        <v>26</v>
      </c>
      <c r="N593" s="7" t="str">
        <f t="shared" si="184"/>
        <v>&lt;30</v>
      </c>
      <c r="O593" s="4">
        <v>2</v>
      </c>
      <c r="P593" s="6" t="str">
        <f t="shared" si="174"/>
        <v>Nữ</v>
      </c>
      <c r="Q593" s="6" t="str">
        <f t="shared" si="175"/>
        <v>Bà</v>
      </c>
      <c r="R593" s="7" t="s">
        <v>50</v>
      </c>
      <c r="S593" s="10" t="s">
        <v>342</v>
      </c>
      <c r="T593" s="10" t="s">
        <v>319</v>
      </c>
      <c r="U593" s="10" t="s">
        <v>269</v>
      </c>
      <c r="V593" s="6" t="str">
        <f t="shared" si="182"/>
        <v>Song Hồ  -  Thuận Thành  -  Bắc Ninh</v>
      </c>
      <c r="W593" s="10" t="s">
        <v>51</v>
      </c>
      <c r="X593" s="10" t="s">
        <v>65</v>
      </c>
      <c r="Y593" s="4">
        <f t="shared" si="185"/>
        <v>16</v>
      </c>
      <c r="Z593" s="7" t="str">
        <f t="shared" si="186"/>
        <v>Từ 12 - 24 tháng</v>
      </c>
      <c r="AA593" s="5">
        <v>43119</v>
      </c>
      <c r="AB593" s="4" t="s">
        <v>66</v>
      </c>
      <c r="AC593" s="8">
        <f t="shared" si="176"/>
        <v>43178</v>
      </c>
      <c r="AD593" s="4" t="s">
        <v>53</v>
      </c>
      <c r="AE593" s="4">
        <v>1</v>
      </c>
      <c r="AF593" s="7" t="str">
        <f t="shared" si="177"/>
        <v>12 tháng</v>
      </c>
      <c r="AG593" s="5">
        <f t="shared" si="178"/>
        <v>43179</v>
      </c>
      <c r="AH593" s="5">
        <f t="shared" si="179"/>
        <v>43543</v>
      </c>
      <c r="AI593" s="4">
        <v>1</v>
      </c>
      <c r="AJ593" s="7" t="str">
        <f t="shared" si="189"/>
        <v>12 tháng</v>
      </c>
      <c r="AK593" s="5">
        <f t="shared" si="187"/>
        <v>43544</v>
      </c>
      <c r="AL593" s="5">
        <f t="shared" si="190"/>
        <v>43909</v>
      </c>
      <c r="AM593" s="5" t="str">
        <f t="shared" si="188"/>
        <v/>
      </c>
      <c r="AN593" s="7" t="str">
        <f t="shared" si="180"/>
        <v>12 tháng</v>
      </c>
      <c r="AO593" s="6"/>
      <c r="AP593" s="7"/>
      <c r="AQ593" s="16"/>
    </row>
    <row r="594" spans="1:43" ht="14.5" x14ac:dyDescent="0.35">
      <c r="A594" s="12">
        <f>IF(E594="","",SUBTOTAL(3,$B$2:B594))</f>
        <v>593</v>
      </c>
      <c r="B594" s="5">
        <v>43616</v>
      </c>
      <c r="C594" s="4" t="s">
        <v>45</v>
      </c>
      <c r="D594" s="4">
        <v>1099</v>
      </c>
      <c r="E594" s="6" t="s">
        <v>186</v>
      </c>
      <c r="F594" s="6" t="s">
        <v>82</v>
      </c>
      <c r="G594" s="7" t="s">
        <v>104</v>
      </c>
      <c r="H594" s="6" t="s">
        <v>134</v>
      </c>
      <c r="I594" s="4">
        <v>29</v>
      </c>
      <c r="J594" s="4">
        <v>12</v>
      </c>
      <c r="K594" s="4">
        <v>1986</v>
      </c>
      <c r="L594" s="6">
        <f t="shared" si="183"/>
        <v>31775</v>
      </c>
      <c r="M594" s="4">
        <f t="shared" si="181"/>
        <v>32</v>
      </c>
      <c r="N594" s="6" t="str">
        <f t="shared" si="184"/>
        <v>30 - 45</v>
      </c>
      <c r="O594" s="4">
        <v>2</v>
      </c>
      <c r="P594" s="6" t="str">
        <f t="shared" si="174"/>
        <v>Nữ</v>
      </c>
      <c r="Q594" s="6" t="str">
        <f t="shared" si="175"/>
        <v>Bà</v>
      </c>
      <c r="R594" s="7" t="s">
        <v>50</v>
      </c>
      <c r="S594" s="6" t="s">
        <v>354</v>
      </c>
      <c r="T594" s="6" t="s">
        <v>355</v>
      </c>
      <c r="U594" s="6" t="s">
        <v>347</v>
      </c>
      <c r="V594" s="6" t="str">
        <f t="shared" si="182"/>
        <v>Thọ Dân  -  Triệu Sơn  -  Thanh Hóa</v>
      </c>
      <c r="W594" s="6" t="s">
        <v>51</v>
      </c>
      <c r="X594" s="6" t="s">
        <v>65</v>
      </c>
      <c r="Y594" s="4">
        <f t="shared" si="185"/>
        <v>16</v>
      </c>
      <c r="Z594" s="7" t="str">
        <f t="shared" si="186"/>
        <v>Từ 12 - 24 tháng</v>
      </c>
      <c r="AA594" s="5">
        <v>43123</v>
      </c>
      <c r="AB594" s="4" t="s">
        <v>66</v>
      </c>
      <c r="AC594" s="8">
        <f t="shared" si="176"/>
        <v>43182</v>
      </c>
      <c r="AD594" s="5" t="s">
        <v>53</v>
      </c>
      <c r="AE594" s="4">
        <v>2</v>
      </c>
      <c r="AF594" s="7" t="str">
        <f t="shared" si="177"/>
        <v>24 tháng</v>
      </c>
      <c r="AG594" s="5">
        <f t="shared" si="178"/>
        <v>43183</v>
      </c>
      <c r="AH594" s="5">
        <f t="shared" si="179"/>
        <v>43913</v>
      </c>
      <c r="AI594" s="9">
        <v>1</v>
      </c>
      <c r="AJ594" s="7" t="str">
        <f t="shared" si="189"/>
        <v>12 tháng</v>
      </c>
      <c r="AK594" s="5">
        <f t="shared" si="187"/>
        <v>43914</v>
      </c>
      <c r="AL594" s="5">
        <f t="shared" si="190"/>
        <v>44278</v>
      </c>
      <c r="AM594" s="5" t="str">
        <f t="shared" si="188"/>
        <v/>
      </c>
      <c r="AN594" s="7" t="str">
        <f t="shared" si="180"/>
        <v>12 tháng</v>
      </c>
      <c r="AO594" s="5"/>
      <c r="AP594" s="7"/>
      <c r="AQ594" s="16"/>
    </row>
    <row r="595" spans="1:43" ht="14.5" x14ac:dyDescent="0.35">
      <c r="A595" s="12">
        <f>IF(E595="","",SUBTOTAL(3,$B$2:B595))</f>
        <v>594</v>
      </c>
      <c r="B595" s="5">
        <v>43616</v>
      </c>
      <c r="C595" s="4" t="s">
        <v>45</v>
      </c>
      <c r="D595" s="4">
        <v>1103</v>
      </c>
      <c r="E595" s="13" t="s">
        <v>187</v>
      </c>
      <c r="F595" s="13" t="s">
        <v>102</v>
      </c>
      <c r="G595" s="13" t="s">
        <v>104</v>
      </c>
      <c r="H595" s="14" t="s">
        <v>105</v>
      </c>
      <c r="I595" s="15">
        <v>20</v>
      </c>
      <c r="J595" s="15">
        <v>7</v>
      </c>
      <c r="K595" s="4">
        <v>1991</v>
      </c>
      <c r="L595" s="6">
        <f t="shared" si="183"/>
        <v>33439</v>
      </c>
      <c r="M595" s="4">
        <f t="shared" si="181"/>
        <v>27</v>
      </c>
      <c r="N595" s="7" t="str">
        <f t="shared" si="184"/>
        <v>&lt;30</v>
      </c>
      <c r="O595" s="4">
        <v>2</v>
      </c>
      <c r="P595" s="6" t="str">
        <f t="shared" si="174"/>
        <v>Nữ</v>
      </c>
      <c r="Q595" s="6" t="str">
        <f t="shared" si="175"/>
        <v>Bà</v>
      </c>
      <c r="R595" s="7" t="s">
        <v>50</v>
      </c>
      <c r="S595" s="10" t="s">
        <v>356</v>
      </c>
      <c r="T595" s="10" t="s">
        <v>324</v>
      </c>
      <c r="U595" s="10" t="s">
        <v>280</v>
      </c>
      <c r="V595" s="6" t="str">
        <f t="shared" si="182"/>
        <v>Vân Nham  -  Hữu Lũng  -  Lạng Sơn</v>
      </c>
      <c r="W595" s="10" t="s">
        <v>51</v>
      </c>
      <c r="X595" s="10" t="s">
        <v>65</v>
      </c>
      <c r="Y595" s="4">
        <f t="shared" si="185"/>
        <v>15</v>
      </c>
      <c r="Z595" s="7" t="str">
        <f t="shared" si="186"/>
        <v>Từ 12 - 24 tháng</v>
      </c>
      <c r="AA595" s="5">
        <v>43146</v>
      </c>
      <c r="AB595" s="4" t="s">
        <v>66</v>
      </c>
      <c r="AC595" s="8">
        <f t="shared" si="176"/>
        <v>43205</v>
      </c>
      <c r="AD595" s="4" t="s">
        <v>53</v>
      </c>
      <c r="AE595" s="4">
        <v>1</v>
      </c>
      <c r="AF595" s="7" t="str">
        <f t="shared" si="177"/>
        <v>12 tháng</v>
      </c>
      <c r="AG595" s="5">
        <f t="shared" si="178"/>
        <v>43206</v>
      </c>
      <c r="AH595" s="5">
        <f t="shared" si="179"/>
        <v>43570</v>
      </c>
      <c r="AI595" s="4"/>
      <c r="AJ595" s="7" t="str">
        <f t="shared" ref="AJ595:AJ652" si="191">IFERROR(VLOOKUP(AI595,$AV$2:$AW$6,2,0),"")</f>
        <v/>
      </c>
      <c r="AK595" s="5" t="str">
        <f t="shared" ref="AK595:AK652" si="192">IF(AI595="","",AH595+1)</f>
        <v/>
      </c>
      <c r="AL595" s="5" t="str">
        <f t="shared" ref="AL595:AL652" si="193">IF(AI595="","",IF(AI595=1,EDATE(AK595,12)-1,IF(AI595=2,EDATE(AK595,24)-1,IF(AK595=3,EDATE(AK595,36)-1))))</f>
        <v/>
      </c>
      <c r="AM595" s="5" t="str">
        <f t="shared" si="188"/>
        <v/>
      </c>
      <c r="AN595" s="7" t="str">
        <f t="shared" si="180"/>
        <v>12 tháng</v>
      </c>
      <c r="AO595" s="6"/>
      <c r="AP595" s="7"/>
      <c r="AQ595" s="16"/>
    </row>
    <row r="596" spans="1:43" ht="14.5" x14ac:dyDescent="0.35">
      <c r="A596" s="12">
        <f>IF(E596="","",SUBTOTAL(3,$B$2:B596))</f>
        <v>595</v>
      </c>
      <c r="B596" s="5">
        <v>43616</v>
      </c>
      <c r="C596" s="4" t="s">
        <v>45</v>
      </c>
      <c r="D596" s="4">
        <v>1104</v>
      </c>
      <c r="E596" s="13" t="s">
        <v>188</v>
      </c>
      <c r="F596" s="13" t="s">
        <v>102</v>
      </c>
      <c r="G596" s="13" t="s">
        <v>104</v>
      </c>
      <c r="H596" s="14" t="s">
        <v>105</v>
      </c>
      <c r="I596" s="15">
        <v>12</v>
      </c>
      <c r="J596" s="15">
        <v>10</v>
      </c>
      <c r="K596" s="4">
        <v>1989</v>
      </c>
      <c r="L596" s="6">
        <f t="shared" si="183"/>
        <v>32793</v>
      </c>
      <c r="M596" s="4">
        <f t="shared" si="181"/>
        <v>29</v>
      </c>
      <c r="N596" s="7" t="str">
        <f t="shared" si="184"/>
        <v>&lt;30</v>
      </c>
      <c r="O596" s="4">
        <v>1</v>
      </c>
      <c r="P596" s="6" t="str">
        <f t="shared" si="174"/>
        <v>Nam</v>
      </c>
      <c r="Q596" s="6" t="str">
        <f t="shared" si="175"/>
        <v>Ông</v>
      </c>
      <c r="R596" s="7" t="s">
        <v>72</v>
      </c>
      <c r="S596" s="10" t="s">
        <v>357</v>
      </c>
      <c r="T596" s="10" t="s">
        <v>358</v>
      </c>
      <c r="U596" s="10" t="s">
        <v>286</v>
      </c>
      <c r="V596" s="6" t="str">
        <f t="shared" si="182"/>
        <v>Đồng Chum  -  Đà Bắc  -  Hòa Bình</v>
      </c>
      <c r="W596" s="10" t="s">
        <v>51</v>
      </c>
      <c r="X596" s="10" t="s">
        <v>65</v>
      </c>
      <c r="Y596" s="4">
        <f t="shared" si="185"/>
        <v>15</v>
      </c>
      <c r="Z596" s="7" t="str">
        <f t="shared" si="186"/>
        <v>Từ 12 - 24 tháng</v>
      </c>
      <c r="AA596" s="5">
        <v>43153</v>
      </c>
      <c r="AB596" s="4" t="s">
        <v>117</v>
      </c>
      <c r="AC596" s="8">
        <f t="shared" si="176"/>
        <v>43182</v>
      </c>
      <c r="AD596" s="4" t="s">
        <v>53</v>
      </c>
      <c r="AE596" s="4">
        <v>1</v>
      </c>
      <c r="AF596" s="7" t="str">
        <f t="shared" si="177"/>
        <v>12 tháng</v>
      </c>
      <c r="AG596" s="5">
        <f t="shared" si="178"/>
        <v>43183</v>
      </c>
      <c r="AH596" s="5">
        <f t="shared" si="179"/>
        <v>43547</v>
      </c>
      <c r="AI596" s="4">
        <v>2</v>
      </c>
      <c r="AJ596" s="7" t="str">
        <f t="shared" si="191"/>
        <v/>
      </c>
      <c r="AK596" s="5">
        <f t="shared" si="192"/>
        <v>43548</v>
      </c>
      <c r="AL596" s="5">
        <f t="shared" si="193"/>
        <v>44278</v>
      </c>
      <c r="AM596" s="5" t="str">
        <f t="shared" si="188"/>
        <v/>
      </c>
      <c r="AN596" s="7" t="str">
        <f t="shared" si="180"/>
        <v>12 tháng</v>
      </c>
      <c r="AO596" s="6"/>
      <c r="AP596" s="7"/>
      <c r="AQ596" s="16"/>
    </row>
    <row r="597" spans="1:43" ht="14.5" x14ac:dyDescent="0.35">
      <c r="A597" s="12">
        <f>IF(E597="","",SUBTOTAL(3,$B$2:B597))</f>
        <v>596</v>
      </c>
      <c r="B597" s="5">
        <v>43616</v>
      </c>
      <c r="C597" s="4" t="s">
        <v>45</v>
      </c>
      <c r="D597" s="4">
        <v>1105</v>
      </c>
      <c r="E597" s="6" t="s">
        <v>189</v>
      </c>
      <c r="F597" s="6" t="s">
        <v>102</v>
      </c>
      <c r="G597" s="7" t="s">
        <v>104</v>
      </c>
      <c r="H597" s="6" t="s">
        <v>105</v>
      </c>
      <c r="I597" s="4">
        <v>29</v>
      </c>
      <c r="J597" s="4">
        <v>11</v>
      </c>
      <c r="K597" s="4">
        <v>1993</v>
      </c>
      <c r="L597" s="6">
        <f t="shared" si="183"/>
        <v>34302</v>
      </c>
      <c r="M597" s="4">
        <f t="shared" si="181"/>
        <v>25</v>
      </c>
      <c r="N597" s="6" t="str">
        <f t="shared" si="184"/>
        <v>&lt;30</v>
      </c>
      <c r="O597" s="4">
        <v>2</v>
      </c>
      <c r="P597" s="6" t="str">
        <f t="shared" si="174"/>
        <v>Nữ</v>
      </c>
      <c r="Q597" s="6" t="str">
        <f t="shared" si="175"/>
        <v>Bà</v>
      </c>
      <c r="R597" s="7" t="s">
        <v>50</v>
      </c>
      <c r="S597" s="6" t="s">
        <v>359</v>
      </c>
      <c r="T597" s="6" t="s">
        <v>329</v>
      </c>
      <c r="U597" s="6" t="s">
        <v>255</v>
      </c>
      <c r="V597" s="6" t="str">
        <f t="shared" si="182"/>
        <v>Hợp Đức  -  Tân Yên  -  Bắc Giang</v>
      </c>
      <c r="W597" s="6" t="s">
        <v>51</v>
      </c>
      <c r="X597" s="6" t="s">
        <v>106</v>
      </c>
      <c r="Y597" s="4">
        <f t="shared" si="185"/>
        <v>14</v>
      </c>
      <c r="Z597" s="7" t="str">
        <f t="shared" si="186"/>
        <v>Từ 12 - 24 tháng</v>
      </c>
      <c r="AA597" s="5">
        <v>43161</v>
      </c>
      <c r="AB597" s="4" t="s">
        <v>66</v>
      </c>
      <c r="AC597" s="8">
        <f t="shared" si="176"/>
        <v>43220</v>
      </c>
      <c r="AD597" s="5" t="s">
        <v>53</v>
      </c>
      <c r="AE597" s="4">
        <v>1</v>
      </c>
      <c r="AF597" s="7" t="str">
        <f t="shared" si="177"/>
        <v>12 tháng</v>
      </c>
      <c r="AG597" s="5">
        <f t="shared" si="178"/>
        <v>43221</v>
      </c>
      <c r="AH597" s="5">
        <f t="shared" si="179"/>
        <v>43585</v>
      </c>
      <c r="AI597" s="9"/>
      <c r="AJ597" s="7" t="str">
        <f t="shared" si="191"/>
        <v/>
      </c>
      <c r="AK597" s="5" t="str">
        <f t="shared" si="192"/>
        <v/>
      </c>
      <c r="AL597" s="5" t="str">
        <f t="shared" si="193"/>
        <v/>
      </c>
      <c r="AM597" s="5" t="str">
        <f t="shared" si="188"/>
        <v/>
      </c>
      <c r="AN597" s="7" t="str">
        <f t="shared" si="180"/>
        <v>12 tháng</v>
      </c>
      <c r="AO597" s="5"/>
      <c r="AP597" s="7"/>
      <c r="AQ597" s="16"/>
    </row>
    <row r="598" spans="1:43" ht="14.5" x14ac:dyDescent="0.35">
      <c r="A598" s="12">
        <f>IF(E598="","",SUBTOTAL(3,$B$2:B598))</f>
        <v>597</v>
      </c>
      <c r="B598" s="5">
        <v>43616</v>
      </c>
      <c r="C598" s="4" t="s">
        <v>45</v>
      </c>
      <c r="D598" s="4">
        <v>1106</v>
      </c>
      <c r="E598" s="6" t="s">
        <v>190</v>
      </c>
      <c r="F598" s="6" t="s">
        <v>102</v>
      </c>
      <c r="G598" s="7" t="s">
        <v>61</v>
      </c>
      <c r="H598" s="6" t="s">
        <v>62</v>
      </c>
      <c r="I598" s="4">
        <v>18</v>
      </c>
      <c r="J598" s="4">
        <v>8</v>
      </c>
      <c r="K598" s="4">
        <v>1979</v>
      </c>
      <c r="L598" s="6">
        <f t="shared" si="183"/>
        <v>29085</v>
      </c>
      <c r="M598" s="4">
        <f t="shared" si="181"/>
        <v>39</v>
      </c>
      <c r="N598" s="6" t="str">
        <f t="shared" si="184"/>
        <v>30 - 45</v>
      </c>
      <c r="O598" s="4">
        <v>2</v>
      </c>
      <c r="P598" s="6" t="str">
        <f t="shared" si="174"/>
        <v>Nữ</v>
      </c>
      <c r="Q598" s="6" t="str">
        <f t="shared" si="175"/>
        <v>Bà</v>
      </c>
      <c r="R598" s="7" t="s">
        <v>72</v>
      </c>
      <c r="S598" s="6" t="s">
        <v>360</v>
      </c>
      <c r="T598" s="6" t="s">
        <v>310</v>
      </c>
      <c r="U598" s="6" t="s">
        <v>255</v>
      </c>
      <c r="V598" s="6" t="str">
        <f t="shared" si="182"/>
        <v>Xuân Hương  -  Lạng Giang  -  Bắc Giang</v>
      </c>
      <c r="W598" s="6" t="s">
        <v>145</v>
      </c>
      <c r="X598" s="6" t="s">
        <v>65</v>
      </c>
      <c r="Y598" s="4">
        <f t="shared" si="185"/>
        <v>14</v>
      </c>
      <c r="Z598" s="7" t="str">
        <f t="shared" si="186"/>
        <v>Từ 12 - 24 tháng</v>
      </c>
      <c r="AA598" s="5">
        <v>43166</v>
      </c>
      <c r="AB598" s="4">
        <v>0</v>
      </c>
      <c r="AC598" s="8">
        <f t="shared" si="176"/>
        <v>43166</v>
      </c>
      <c r="AD598" s="5" t="s">
        <v>53</v>
      </c>
      <c r="AE598" s="4">
        <v>1</v>
      </c>
      <c r="AF598" s="7" t="str">
        <f t="shared" si="177"/>
        <v>12 tháng</v>
      </c>
      <c r="AG598" s="5">
        <f t="shared" si="178"/>
        <v>43166</v>
      </c>
      <c r="AH598" s="5">
        <f t="shared" si="179"/>
        <v>43530</v>
      </c>
      <c r="AI598" s="9">
        <v>1</v>
      </c>
      <c r="AJ598" s="7" t="str">
        <f t="shared" si="191"/>
        <v/>
      </c>
      <c r="AK598" s="5">
        <f t="shared" si="192"/>
        <v>43531</v>
      </c>
      <c r="AL598" s="5">
        <f t="shared" si="193"/>
        <v>43896</v>
      </c>
      <c r="AM598" s="5" t="str">
        <f t="shared" si="188"/>
        <v/>
      </c>
      <c r="AN598" s="7" t="str">
        <f t="shared" si="180"/>
        <v>12 tháng</v>
      </c>
      <c r="AO598" s="5"/>
      <c r="AP598" s="7"/>
      <c r="AQ598" s="16"/>
    </row>
    <row r="599" spans="1:43" ht="14.5" x14ac:dyDescent="0.35">
      <c r="A599" s="12">
        <f>IF(E599="","",SUBTOTAL(3,$B$2:B599))</f>
        <v>598</v>
      </c>
      <c r="B599" s="5">
        <v>43616</v>
      </c>
      <c r="C599" s="4" t="s">
        <v>45</v>
      </c>
      <c r="D599" s="4">
        <v>1107</v>
      </c>
      <c r="E599" s="6" t="s">
        <v>191</v>
      </c>
      <c r="F599" s="6" t="s">
        <v>102</v>
      </c>
      <c r="G599" s="7" t="s">
        <v>61</v>
      </c>
      <c r="H599" s="6" t="s">
        <v>62</v>
      </c>
      <c r="I599" s="4">
        <v>10</v>
      </c>
      <c r="J599" s="4">
        <v>11</v>
      </c>
      <c r="K599" s="4">
        <v>1992</v>
      </c>
      <c r="L599" s="6">
        <f t="shared" si="183"/>
        <v>33918</v>
      </c>
      <c r="M599" s="4">
        <f t="shared" si="181"/>
        <v>26</v>
      </c>
      <c r="N599" s="6" t="str">
        <f t="shared" si="184"/>
        <v>&lt;30</v>
      </c>
      <c r="O599" s="4">
        <v>2</v>
      </c>
      <c r="P599" s="6" t="str">
        <f t="shared" si="174"/>
        <v>Nữ</v>
      </c>
      <c r="Q599" s="6" t="str">
        <f t="shared" si="175"/>
        <v>Bà</v>
      </c>
      <c r="R599" s="7" t="s">
        <v>50</v>
      </c>
      <c r="S599" s="6" t="s">
        <v>270</v>
      </c>
      <c r="T599" s="6" t="s">
        <v>268</v>
      </c>
      <c r="U599" s="6" t="s">
        <v>269</v>
      </c>
      <c r="V599" s="6" t="str">
        <f t="shared" si="182"/>
        <v>Đại Đồng  -  Tiên Du  -  Bắc Ninh</v>
      </c>
      <c r="W599" s="6" t="s">
        <v>51</v>
      </c>
      <c r="X599" s="6" t="s">
        <v>65</v>
      </c>
      <c r="Y599" s="4">
        <f t="shared" si="185"/>
        <v>14</v>
      </c>
      <c r="Z599" s="7" t="str">
        <f t="shared" si="186"/>
        <v>Từ 12 - 24 tháng</v>
      </c>
      <c r="AA599" s="5">
        <v>43172</v>
      </c>
      <c r="AB599" s="4" t="s">
        <v>117</v>
      </c>
      <c r="AC599" s="8">
        <f t="shared" si="176"/>
        <v>43201</v>
      </c>
      <c r="AD599" s="5" t="s">
        <v>53</v>
      </c>
      <c r="AE599" s="4">
        <v>1</v>
      </c>
      <c r="AF599" s="7" t="str">
        <f t="shared" si="177"/>
        <v>12 tháng</v>
      </c>
      <c r="AG599" s="5">
        <f t="shared" si="178"/>
        <v>43202</v>
      </c>
      <c r="AH599" s="5">
        <f t="shared" si="179"/>
        <v>43566</v>
      </c>
      <c r="AI599" s="9"/>
      <c r="AJ599" s="7" t="str">
        <f t="shared" si="191"/>
        <v/>
      </c>
      <c r="AK599" s="5" t="str">
        <f t="shared" si="192"/>
        <v/>
      </c>
      <c r="AL599" s="5" t="str">
        <f t="shared" si="193"/>
        <v/>
      </c>
      <c r="AM599" s="5" t="str">
        <f t="shared" si="188"/>
        <v/>
      </c>
      <c r="AN599" s="7" t="str">
        <f t="shared" si="180"/>
        <v>12 tháng</v>
      </c>
      <c r="AO599" s="5"/>
      <c r="AP599" s="7"/>
      <c r="AQ599" s="16"/>
    </row>
    <row r="600" spans="1:43" ht="14.5" x14ac:dyDescent="0.35">
      <c r="A600" s="12">
        <f>IF(E600="","",SUBTOTAL(3,$B$2:B600))</f>
        <v>599</v>
      </c>
      <c r="B600" s="5">
        <v>43616</v>
      </c>
      <c r="C600" s="4" t="s">
        <v>45</v>
      </c>
      <c r="D600" s="4">
        <v>1108</v>
      </c>
      <c r="E600" s="6" t="s">
        <v>192</v>
      </c>
      <c r="F600" s="6" t="s">
        <v>102</v>
      </c>
      <c r="G600" s="7" t="s">
        <v>61</v>
      </c>
      <c r="H600" s="6" t="s">
        <v>62</v>
      </c>
      <c r="I600" s="4">
        <v>25</v>
      </c>
      <c r="J600" s="4">
        <v>2</v>
      </c>
      <c r="K600" s="4">
        <v>1996</v>
      </c>
      <c r="L600" s="6">
        <f t="shared" si="183"/>
        <v>35120</v>
      </c>
      <c r="M600" s="4">
        <f t="shared" si="181"/>
        <v>23</v>
      </c>
      <c r="N600" s="6" t="str">
        <f t="shared" si="184"/>
        <v>&lt;30</v>
      </c>
      <c r="O600" s="4">
        <v>1</v>
      </c>
      <c r="P600" s="6" t="str">
        <f t="shared" si="174"/>
        <v>Nam</v>
      </c>
      <c r="Q600" s="6" t="str">
        <f t="shared" si="175"/>
        <v>Ông</v>
      </c>
      <c r="R600" s="7" t="s">
        <v>50</v>
      </c>
      <c r="S600" s="6" t="s">
        <v>322</v>
      </c>
      <c r="T600" s="6" t="s">
        <v>274</v>
      </c>
      <c r="U600" s="6" t="s">
        <v>266</v>
      </c>
      <c r="V600" s="6" t="str">
        <f t="shared" si="182"/>
        <v>Dục Tú  -  Đông Anh  -  Hà Nội</v>
      </c>
      <c r="W600" s="6" t="s">
        <v>78</v>
      </c>
      <c r="X600" s="6" t="s">
        <v>65</v>
      </c>
      <c r="Y600" s="4">
        <f t="shared" si="185"/>
        <v>14</v>
      </c>
      <c r="Z600" s="7" t="str">
        <f t="shared" si="186"/>
        <v>Từ 12 - 24 tháng</v>
      </c>
      <c r="AA600" s="5">
        <v>43179</v>
      </c>
      <c r="AB600" s="4" t="s">
        <v>66</v>
      </c>
      <c r="AC600" s="8">
        <f t="shared" si="176"/>
        <v>43238</v>
      </c>
      <c r="AD600" s="5" t="s">
        <v>53</v>
      </c>
      <c r="AE600" s="4">
        <v>1</v>
      </c>
      <c r="AF600" s="7" t="str">
        <f t="shared" si="177"/>
        <v>12 tháng</v>
      </c>
      <c r="AG600" s="5">
        <f t="shared" si="178"/>
        <v>43239</v>
      </c>
      <c r="AH600" s="5">
        <f t="shared" si="179"/>
        <v>43603</v>
      </c>
      <c r="AI600" s="9"/>
      <c r="AJ600" s="7" t="str">
        <f t="shared" si="191"/>
        <v/>
      </c>
      <c r="AK600" s="5" t="str">
        <f t="shared" si="192"/>
        <v/>
      </c>
      <c r="AL600" s="5" t="str">
        <f t="shared" si="193"/>
        <v/>
      </c>
      <c r="AM600" s="5" t="str">
        <f t="shared" si="188"/>
        <v/>
      </c>
      <c r="AN600" s="7" t="str">
        <f t="shared" si="180"/>
        <v>12 tháng</v>
      </c>
      <c r="AO600" s="5"/>
      <c r="AP600" s="7"/>
      <c r="AQ600" s="16"/>
    </row>
    <row r="601" spans="1:43" ht="14.5" x14ac:dyDescent="0.35">
      <c r="A601" s="12">
        <f>IF(E601="","",SUBTOTAL(3,$B$2:B601))</f>
        <v>600</v>
      </c>
      <c r="B601" s="5">
        <v>43616</v>
      </c>
      <c r="C601" s="4" t="s">
        <v>45</v>
      </c>
      <c r="D601" s="4">
        <v>1109</v>
      </c>
      <c r="E601" s="6" t="s">
        <v>193</v>
      </c>
      <c r="F601" s="6" t="s">
        <v>102</v>
      </c>
      <c r="G601" s="7" t="s">
        <v>61</v>
      </c>
      <c r="H601" s="6" t="s">
        <v>62</v>
      </c>
      <c r="I601" s="4">
        <v>13</v>
      </c>
      <c r="J601" s="4">
        <v>1</v>
      </c>
      <c r="K601" s="4">
        <v>1992</v>
      </c>
      <c r="L601" s="6">
        <f t="shared" si="183"/>
        <v>33616</v>
      </c>
      <c r="M601" s="4">
        <f t="shared" si="181"/>
        <v>27</v>
      </c>
      <c r="N601" s="6" t="str">
        <f t="shared" si="184"/>
        <v>&lt;30</v>
      </c>
      <c r="O601" s="4">
        <v>2</v>
      </c>
      <c r="P601" s="6" t="str">
        <f t="shared" si="174"/>
        <v>Nữ</v>
      </c>
      <c r="Q601" s="6" t="str">
        <f t="shared" si="175"/>
        <v>Bà</v>
      </c>
      <c r="R601" s="7" t="s">
        <v>72</v>
      </c>
      <c r="S601" s="6" t="s">
        <v>361</v>
      </c>
      <c r="T601" s="6" t="s">
        <v>362</v>
      </c>
      <c r="U601" s="6" t="s">
        <v>269</v>
      </c>
      <c r="V601" s="6" t="str">
        <f t="shared" si="182"/>
        <v>Vạn Ninh  -  Gia Bình  -  Bắc Ninh</v>
      </c>
      <c r="W601" s="6" t="s">
        <v>51</v>
      </c>
      <c r="X601" s="6" t="s">
        <v>65</v>
      </c>
      <c r="Y601" s="4">
        <f t="shared" si="185"/>
        <v>14</v>
      </c>
      <c r="Z601" s="7" t="str">
        <f t="shared" si="186"/>
        <v>Từ 12 - 24 tháng</v>
      </c>
      <c r="AA601" s="5">
        <v>43181</v>
      </c>
      <c r="AB601" s="4" t="s">
        <v>117</v>
      </c>
      <c r="AC601" s="8">
        <f t="shared" si="176"/>
        <v>43210</v>
      </c>
      <c r="AD601" s="5" t="s">
        <v>53</v>
      </c>
      <c r="AE601" s="4">
        <v>1</v>
      </c>
      <c r="AF601" s="7" t="str">
        <f t="shared" si="177"/>
        <v>12 tháng</v>
      </c>
      <c r="AG601" s="5">
        <f t="shared" si="178"/>
        <v>43211</v>
      </c>
      <c r="AH601" s="5">
        <f t="shared" si="179"/>
        <v>43575</v>
      </c>
      <c r="AI601" s="9"/>
      <c r="AJ601" s="7" t="str">
        <f t="shared" si="191"/>
        <v/>
      </c>
      <c r="AK601" s="5" t="str">
        <f t="shared" si="192"/>
        <v/>
      </c>
      <c r="AL601" s="5" t="str">
        <f t="shared" si="193"/>
        <v/>
      </c>
      <c r="AM601" s="5" t="str">
        <f t="shared" si="188"/>
        <v/>
      </c>
      <c r="AN601" s="7" t="str">
        <f t="shared" si="180"/>
        <v>12 tháng</v>
      </c>
      <c r="AO601" s="5"/>
      <c r="AP601" s="7"/>
      <c r="AQ601" s="16"/>
    </row>
    <row r="602" spans="1:43" ht="14.5" x14ac:dyDescent="0.35">
      <c r="A602" s="12">
        <f>IF(E602="","",SUBTOTAL(3,$B$2:B602))</f>
        <v>601</v>
      </c>
      <c r="B602" s="5">
        <v>43616</v>
      </c>
      <c r="C602" s="4" t="s">
        <v>45</v>
      </c>
      <c r="D602" s="4">
        <v>1110</v>
      </c>
      <c r="E602" s="6" t="s">
        <v>194</v>
      </c>
      <c r="F602" s="6" t="s">
        <v>102</v>
      </c>
      <c r="G602" s="7" t="s">
        <v>61</v>
      </c>
      <c r="H602" s="6" t="s">
        <v>62</v>
      </c>
      <c r="I602" s="4">
        <v>23</v>
      </c>
      <c r="J602" s="4">
        <v>9</v>
      </c>
      <c r="K602" s="4">
        <v>1990</v>
      </c>
      <c r="L602" s="6">
        <f t="shared" si="183"/>
        <v>33139</v>
      </c>
      <c r="M602" s="4">
        <f t="shared" si="181"/>
        <v>28</v>
      </c>
      <c r="N602" s="6" t="str">
        <f t="shared" si="184"/>
        <v>&lt;30</v>
      </c>
      <c r="O602" s="4">
        <v>2</v>
      </c>
      <c r="P602" s="6" t="str">
        <f t="shared" si="174"/>
        <v>Nữ</v>
      </c>
      <c r="Q602" s="6" t="str">
        <f t="shared" si="175"/>
        <v>Bà</v>
      </c>
      <c r="R602" s="7" t="s">
        <v>50</v>
      </c>
      <c r="S602" s="6" t="s">
        <v>363</v>
      </c>
      <c r="T602" s="6" t="s">
        <v>260</v>
      </c>
      <c r="U602" s="6" t="s">
        <v>255</v>
      </c>
      <c r="V602" s="6" t="str">
        <f t="shared" si="182"/>
        <v>An Lập  -  Sơn Động  -  Bắc Giang</v>
      </c>
      <c r="W602" s="6" t="s">
        <v>51</v>
      </c>
      <c r="X602" s="6" t="s">
        <v>65</v>
      </c>
      <c r="Y602" s="4">
        <f t="shared" si="185"/>
        <v>14</v>
      </c>
      <c r="Z602" s="7" t="str">
        <f t="shared" si="186"/>
        <v>Từ 12 - 24 tháng</v>
      </c>
      <c r="AA602" s="5">
        <v>43188</v>
      </c>
      <c r="AB602" s="4" t="s">
        <v>66</v>
      </c>
      <c r="AC602" s="8">
        <f t="shared" si="176"/>
        <v>43247</v>
      </c>
      <c r="AD602" s="5" t="s">
        <v>53</v>
      </c>
      <c r="AE602" s="4">
        <v>1</v>
      </c>
      <c r="AF602" s="7" t="str">
        <f t="shared" si="177"/>
        <v>12 tháng</v>
      </c>
      <c r="AG602" s="5">
        <f t="shared" si="178"/>
        <v>43248</v>
      </c>
      <c r="AH602" s="5">
        <f t="shared" si="179"/>
        <v>43612</v>
      </c>
      <c r="AI602" s="9"/>
      <c r="AJ602" s="7" t="str">
        <f t="shared" si="191"/>
        <v/>
      </c>
      <c r="AK602" s="5" t="str">
        <f t="shared" si="192"/>
        <v/>
      </c>
      <c r="AL602" s="5" t="str">
        <f t="shared" si="193"/>
        <v/>
      </c>
      <c r="AM602" s="5" t="str">
        <f t="shared" si="188"/>
        <v/>
      </c>
      <c r="AN602" s="7" t="str">
        <f t="shared" si="180"/>
        <v>12 tháng</v>
      </c>
      <c r="AO602" s="5"/>
      <c r="AP602" s="7"/>
      <c r="AQ602" s="16"/>
    </row>
    <row r="603" spans="1:43" ht="14.5" x14ac:dyDescent="0.35">
      <c r="A603" s="12">
        <f>IF(E603="","",SUBTOTAL(3,$B$2:B603))</f>
        <v>602</v>
      </c>
      <c r="B603" s="5">
        <v>43616</v>
      </c>
      <c r="C603" s="4" t="s">
        <v>45</v>
      </c>
      <c r="D603" s="4">
        <v>1111</v>
      </c>
      <c r="E603" s="6" t="s">
        <v>195</v>
      </c>
      <c r="F603" s="6" t="s">
        <v>102</v>
      </c>
      <c r="G603" s="7" t="s">
        <v>61</v>
      </c>
      <c r="H603" s="6" t="s">
        <v>62</v>
      </c>
      <c r="I603" s="4">
        <v>24</v>
      </c>
      <c r="J603" s="4">
        <v>6</v>
      </c>
      <c r="K603" s="4">
        <v>1991</v>
      </c>
      <c r="L603" s="6">
        <f t="shared" si="183"/>
        <v>33413</v>
      </c>
      <c r="M603" s="4">
        <f t="shared" si="181"/>
        <v>27</v>
      </c>
      <c r="N603" s="6" t="str">
        <f t="shared" si="184"/>
        <v>&lt;30</v>
      </c>
      <c r="O603" s="4">
        <v>1</v>
      </c>
      <c r="P603" s="6" t="str">
        <f t="shared" si="174"/>
        <v>Nam</v>
      </c>
      <c r="Q603" s="6" t="str">
        <f t="shared" si="175"/>
        <v>Ông</v>
      </c>
      <c r="R603" s="7" t="s">
        <v>63</v>
      </c>
      <c r="S603" s="6" t="s">
        <v>364</v>
      </c>
      <c r="T603" s="6" t="s">
        <v>324</v>
      </c>
      <c r="U603" s="6" t="s">
        <v>280</v>
      </c>
      <c r="V603" s="6" t="str">
        <f t="shared" si="182"/>
        <v>Tân Thành  -  Hữu Lũng  -  Lạng Sơn</v>
      </c>
      <c r="W603" s="6" t="s">
        <v>145</v>
      </c>
      <c r="X603" s="6" t="s">
        <v>65</v>
      </c>
      <c r="Y603" s="4">
        <f t="shared" si="185"/>
        <v>13</v>
      </c>
      <c r="Z603" s="7" t="str">
        <f t="shared" si="186"/>
        <v>Từ 12 - 24 tháng</v>
      </c>
      <c r="AA603" s="5">
        <v>43196</v>
      </c>
      <c r="AB603" s="4" t="s">
        <v>117</v>
      </c>
      <c r="AC603" s="8">
        <f t="shared" si="176"/>
        <v>43225</v>
      </c>
      <c r="AD603" s="5" t="s">
        <v>53</v>
      </c>
      <c r="AE603" s="4">
        <v>1</v>
      </c>
      <c r="AF603" s="7" t="str">
        <f t="shared" si="177"/>
        <v>12 tháng</v>
      </c>
      <c r="AG603" s="5">
        <f t="shared" si="178"/>
        <v>43226</v>
      </c>
      <c r="AH603" s="5">
        <f t="shared" si="179"/>
        <v>43590</v>
      </c>
      <c r="AI603" s="9"/>
      <c r="AJ603" s="7" t="str">
        <f t="shared" si="191"/>
        <v/>
      </c>
      <c r="AK603" s="5" t="str">
        <f t="shared" si="192"/>
        <v/>
      </c>
      <c r="AL603" s="5" t="str">
        <f t="shared" si="193"/>
        <v/>
      </c>
      <c r="AM603" s="5" t="str">
        <f t="shared" si="188"/>
        <v/>
      </c>
      <c r="AN603" s="7" t="str">
        <f t="shared" si="180"/>
        <v>12 tháng</v>
      </c>
      <c r="AO603" s="5"/>
      <c r="AP603" s="7"/>
      <c r="AQ603" s="16"/>
    </row>
    <row r="604" spans="1:43" ht="14.5" x14ac:dyDescent="0.35">
      <c r="A604" s="12">
        <f>IF(E604="","",SUBTOTAL(3,$B$2:B604))</f>
        <v>603</v>
      </c>
      <c r="B604" s="5">
        <v>43616</v>
      </c>
      <c r="C604" s="4" t="s">
        <v>45</v>
      </c>
      <c r="D604" s="4">
        <v>1112</v>
      </c>
      <c r="E604" s="6" t="s">
        <v>196</v>
      </c>
      <c r="F604" s="6" t="s">
        <v>102</v>
      </c>
      <c r="G604" s="7" t="s">
        <v>98</v>
      </c>
      <c r="H604" s="6" t="s">
        <v>108</v>
      </c>
      <c r="I604" s="4">
        <v>14</v>
      </c>
      <c r="J604" s="4">
        <v>1</v>
      </c>
      <c r="K604" s="4">
        <v>1994</v>
      </c>
      <c r="L604" s="6">
        <f t="shared" si="183"/>
        <v>34348</v>
      </c>
      <c r="M604" s="4">
        <f t="shared" si="181"/>
        <v>25</v>
      </c>
      <c r="N604" s="6" t="str">
        <f t="shared" si="184"/>
        <v>&lt;30</v>
      </c>
      <c r="O604" s="4">
        <v>1</v>
      </c>
      <c r="P604" s="6" t="str">
        <f t="shared" si="174"/>
        <v>Nam</v>
      </c>
      <c r="Q604" s="6" t="str">
        <f t="shared" si="175"/>
        <v>Ông</v>
      </c>
      <c r="R604" s="7" t="s">
        <v>50</v>
      </c>
      <c r="S604" s="6" t="s">
        <v>365</v>
      </c>
      <c r="T604" s="6" t="s">
        <v>324</v>
      </c>
      <c r="U604" s="6" t="s">
        <v>280</v>
      </c>
      <c r="V604" s="6" t="str">
        <f t="shared" si="182"/>
        <v>Đô Lương  -  Hữu Lũng  -  Lạng Sơn</v>
      </c>
      <c r="W604" s="6" t="s">
        <v>145</v>
      </c>
      <c r="X604" s="6" t="s">
        <v>65</v>
      </c>
      <c r="Y604" s="4">
        <f t="shared" si="185"/>
        <v>13</v>
      </c>
      <c r="Z604" s="7" t="str">
        <f t="shared" si="186"/>
        <v>Từ 12 - 24 tháng</v>
      </c>
      <c r="AA604" s="5">
        <v>43201</v>
      </c>
      <c r="AB604" s="4" t="s">
        <v>66</v>
      </c>
      <c r="AC604" s="8">
        <f t="shared" si="176"/>
        <v>43260</v>
      </c>
      <c r="AD604" s="5" t="s">
        <v>53</v>
      </c>
      <c r="AE604" s="4">
        <v>1</v>
      </c>
      <c r="AF604" s="7" t="str">
        <f t="shared" si="177"/>
        <v>12 tháng</v>
      </c>
      <c r="AG604" s="5">
        <f t="shared" si="178"/>
        <v>43261</v>
      </c>
      <c r="AH604" s="5">
        <f t="shared" si="179"/>
        <v>43625</v>
      </c>
      <c r="AI604" s="9"/>
      <c r="AJ604" s="7" t="str">
        <f t="shared" si="191"/>
        <v/>
      </c>
      <c r="AK604" s="5" t="str">
        <f t="shared" si="192"/>
        <v/>
      </c>
      <c r="AL604" s="5" t="str">
        <f t="shared" si="193"/>
        <v/>
      </c>
      <c r="AM604" s="5" t="str">
        <f t="shared" si="188"/>
        <v/>
      </c>
      <c r="AN604" s="7" t="str">
        <f t="shared" si="180"/>
        <v>12 tháng</v>
      </c>
      <c r="AO604" s="5"/>
      <c r="AP604" s="7"/>
      <c r="AQ604" s="16"/>
    </row>
    <row r="605" spans="1:43" ht="14.5" x14ac:dyDescent="0.35">
      <c r="A605" s="12">
        <f>IF(E605="","",SUBTOTAL(3,$B$2:B605))</f>
        <v>604</v>
      </c>
      <c r="B605" s="5">
        <v>43616</v>
      </c>
      <c r="C605" s="4" t="s">
        <v>45</v>
      </c>
      <c r="D605" s="4">
        <v>1113</v>
      </c>
      <c r="E605" s="6" t="s">
        <v>197</v>
      </c>
      <c r="F605" s="6" t="s">
        <v>102</v>
      </c>
      <c r="G605" s="7" t="s">
        <v>98</v>
      </c>
      <c r="H605" s="6" t="s">
        <v>99</v>
      </c>
      <c r="I605" s="4">
        <v>12</v>
      </c>
      <c r="J605" s="4">
        <v>9</v>
      </c>
      <c r="K605" s="4">
        <v>1991</v>
      </c>
      <c r="L605" s="6">
        <f t="shared" si="183"/>
        <v>33493</v>
      </c>
      <c r="M605" s="4">
        <f t="shared" si="181"/>
        <v>27</v>
      </c>
      <c r="N605" s="6" t="str">
        <f t="shared" si="184"/>
        <v>&lt;30</v>
      </c>
      <c r="O605" s="4">
        <v>2</v>
      </c>
      <c r="P605" s="6" t="str">
        <f t="shared" si="174"/>
        <v>Nữ</v>
      </c>
      <c r="Q605" s="6" t="str">
        <f t="shared" si="175"/>
        <v>Bà</v>
      </c>
      <c r="R605" s="7" t="s">
        <v>63</v>
      </c>
      <c r="S605" s="6" t="s">
        <v>342</v>
      </c>
      <c r="T605" s="6" t="s">
        <v>319</v>
      </c>
      <c r="U605" s="6" t="s">
        <v>269</v>
      </c>
      <c r="V605" s="6" t="str">
        <f t="shared" si="182"/>
        <v>Song Hồ  -  Thuận Thành  -  Bắc Ninh</v>
      </c>
      <c r="W605" s="6" t="s">
        <v>145</v>
      </c>
      <c r="X605" s="6" t="s">
        <v>100</v>
      </c>
      <c r="Y605" s="4">
        <f t="shared" si="185"/>
        <v>13</v>
      </c>
      <c r="Z605" s="7" t="str">
        <f t="shared" si="186"/>
        <v>Từ 12 - 24 tháng</v>
      </c>
      <c r="AA605" s="5">
        <v>43207</v>
      </c>
      <c r="AB605" s="4" t="s">
        <v>117</v>
      </c>
      <c r="AC605" s="8">
        <f t="shared" si="176"/>
        <v>43236</v>
      </c>
      <c r="AD605" s="5" t="s">
        <v>53</v>
      </c>
      <c r="AE605" s="4">
        <v>1</v>
      </c>
      <c r="AF605" s="7" t="str">
        <f t="shared" si="177"/>
        <v>12 tháng</v>
      </c>
      <c r="AG605" s="5">
        <f t="shared" si="178"/>
        <v>43237</v>
      </c>
      <c r="AH605" s="5">
        <f t="shared" si="179"/>
        <v>43601</v>
      </c>
      <c r="AI605" s="9"/>
      <c r="AJ605" s="7" t="str">
        <f t="shared" si="191"/>
        <v/>
      </c>
      <c r="AK605" s="5" t="str">
        <f t="shared" si="192"/>
        <v/>
      </c>
      <c r="AL605" s="5" t="str">
        <f t="shared" si="193"/>
        <v/>
      </c>
      <c r="AM605" s="5" t="str">
        <f t="shared" si="188"/>
        <v/>
      </c>
      <c r="AN605" s="7" t="str">
        <f t="shared" si="180"/>
        <v>12 tháng</v>
      </c>
      <c r="AO605" s="5"/>
      <c r="AP605" s="7"/>
      <c r="AQ605" s="16"/>
    </row>
    <row r="606" spans="1:43" ht="14.5" x14ac:dyDescent="0.35">
      <c r="A606" s="12">
        <f>IF(E606="","",SUBTOTAL(3,$B$2:B606))</f>
        <v>605</v>
      </c>
      <c r="B606" s="5">
        <v>43616</v>
      </c>
      <c r="C606" s="4" t="s">
        <v>45</v>
      </c>
      <c r="D606" s="4">
        <v>1114</v>
      </c>
      <c r="E606" s="6" t="s">
        <v>198</v>
      </c>
      <c r="F606" s="6" t="s">
        <v>102</v>
      </c>
      <c r="G606" s="7" t="s">
        <v>98</v>
      </c>
      <c r="H606" s="6" t="s">
        <v>99</v>
      </c>
      <c r="I606" s="4">
        <v>12</v>
      </c>
      <c r="J606" s="4">
        <v>11</v>
      </c>
      <c r="K606" s="4">
        <v>1990</v>
      </c>
      <c r="L606" s="6">
        <f t="shared" si="183"/>
        <v>33189</v>
      </c>
      <c r="M606" s="4">
        <f t="shared" si="181"/>
        <v>28</v>
      </c>
      <c r="N606" s="6" t="str">
        <f t="shared" si="184"/>
        <v>&lt;30</v>
      </c>
      <c r="O606" s="4">
        <v>1</v>
      </c>
      <c r="P606" s="6" t="str">
        <f t="shared" si="174"/>
        <v>Nam</v>
      </c>
      <c r="Q606" s="6" t="str">
        <f t="shared" si="175"/>
        <v>Ông</v>
      </c>
      <c r="R606" s="7" t="s">
        <v>50</v>
      </c>
      <c r="S606" s="6" t="s">
        <v>366</v>
      </c>
      <c r="T606" s="6" t="s">
        <v>367</v>
      </c>
      <c r="U606" s="6" t="s">
        <v>368</v>
      </c>
      <c r="V606" s="6" t="str">
        <f t="shared" si="182"/>
        <v>Đôn Nhân  -  Sông Lô  -  Vĩnh Phúc</v>
      </c>
      <c r="W606" s="6" t="s">
        <v>78</v>
      </c>
      <c r="X606" s="6" t="s">
        <v>100</v>
      </c>
      <c r="Y606" s="4">
        <f t="shared" si="185"/>
        <v>13</v>
      </c>
      <c r="Z606" s="7" t="str">
        <f t="shared" si="186"/>
        <v>Từ 12 - 24 tháng</v>
      </c>
      <c r="AA606" s="5">
        <v>43218</v>
      </c>
      <c r="AB606" s="4" t="s">
        <v>66</v>
      </c>
      <c r="AC606" s="8">
        <f t="shared" si="176"/>
        <v>43277</v>
      </c>
      <c r="AD606" s="5" t="s">
        <v>53</v>
      </c>
      <c r="AE606" s="4">
        <v>1</v>
      </c>
      <c r="AF606" s="7" t="str">
        <f t="shared" si="177"/>
        <v>12 tháng</v>
      </c>
      <c r="AG606" s="5">
        <f t="shared" si="178"/>
        <v>43278</v>
      </c>
      <c r="AH606" s="5">
        <f t="shared" si="179"/>
        <v>43642</v>
      </c>
      <c r="AI606" s="9"/>
      <c r="AJ606" s="7" t="str">
        <f t="shared" si="191"/>
        <v/>
      </c>
      <c r="AK606" s="5" t="str">
        <f t="shared" si="192"/>
        <v/>
      </c>
      <c r="AL606" s="5" t="str">
        <f t="shared" si="193"/>
        <v/>
      </c>
      <c r="AM606" s="5" t="str">
        <f t="shared" si="188"/>
        <v/>
      </c>
      <c r="AN606" s="7" t="str">
        <f t="shared" si="180"/>
        <v>12 tháng</v>
      </c>
      <c r="AO606" s="5"/>
      <c r="AP606" s="7"/>
      <c r="AQ606" s="16"/>
    </row>
    <row r="607" spans="1:43" ht="14.5" x14ac:dyDescent="0.35">
      <c r="A607" s="12">
        <f>IF(E607="","",SUBTOTAL(3,$B$2:B607))</f>
        <v>606</v>
      </c>
      <c r="B607" s="5">
        <v>43616</v>
      </c>
      <c r="C607" s="4" t="s">
        <v>45</v>
      </c>
      <c r="D607" s="4">
        <v>1115</v>
      </c>
      <c r="E607" s="6" t="s">
        <v>199</v>
      </c>
      <c r="F607" s="6" t="s">
        <v>102</v>
      </c>
      <c r="G607" s="7" t="s">
        <v>98</v>
      </c>
      <c r="H607" s="6" t="s">
        <v>110</v>
      </c>
      <c r="I607" s="4">
        <v>5</v>
      </c>
      <c r="J607" s="4">
        <v>10</v>
      </c>
      <c r="K607" s="4">
        <v>1989</v>
      </c>
      <c r="L607" s="6">
        <f t="shared" si="183"/>
        <v>32786</v>
      </c>
      <c r="M607" s="4">
        <f t="shared" si="181"/>
        <v>29</v>
      </c>
      <c r="N607" s="6" t="str">
        <f t="shared" si="184"/>
        <v>&lt;30</v>
      </c>
      <c r="O607" s="4">
        <v>2</v>
      </c>
      <c r="P607" s="6" t="str">
        <f t="shared" si="174"/>
        <v>Nữ</v>
      </c>
      <c r="Q607" s="6" t="str">
        <f t="shared" si="175"/>
        <v>Bà</v>
      </c>
      <c r="R607" s="7" t="s">
        <v>72</v>
      </c>
      <c r="S607" s="6" t="s">
        <v>369</v>
      </c>
      <c r="T607" s="6" t="s">
        <v>370</v>
      </c>
      <c r="U607" s="6" t="s">
        <v>280</v>
      </c>
      <c r="V607" s="6" t="str">
        <f t="shared" si="182"/>
        <v>Vũ Sơn  -  Bắc Sơn  -  Lạng Sơn</v>
      </c>
      <c r="W607" s="6" t="s">
        <v>64</v>
      </c>
      <c r="X607" s="6" t="s">
        <v>100</v>
      </c>
      <c r="Y607" s="4">
        <f t="shared" si="185"/>
        <v>12</v>
      </c>
      <c r="Z607" s="7" t="str">
        <f t="shared" si="186"/>
        <v>Từ 12 - 24 tháng</v>
      </c>
      <c r="AA607" s="5">
        <v>43225</v>
      </c>
      <c r="AB607" s="4" t="s">
        <v>66</v>
      </c>
      <c r="AC607" s="8">
        <f t="shared" si="176"/>
        <v>43284</v>
      </c>
      <c r="AD607" s="5" t="s">
        <v>53</v>
      </c>
      <c r="AE607" s="4">
        <v>1</v>
      </c>
      <c r="AF607" s="7" t="str">
        <f t="shared" si="177"/>
        <v>12 tháng</v>
      </c>
      <c r="AG607" s="5">
        <f t="shared" si="178"/>
        <v>43285</v>
      </c>
      <c r="AH607" s="5">
        <f t="shared" si="179"/>
        <v>43649</v>
      </c>
      <c r="AI607" s="9"/>
      <c r="AJ607" s="7" t="str">
        <f t="shared" si="191"/>
        <v/>
      </c>
      <c r="AK607" s="5" t="str">
        <f t="shared" si="192"/>
        <v/>
      </c>
      <c r="AL607" s="5" t="str">
        <f t="shared" si="193"/>
        <v/>
      </c>
      <c r="AM607" s="5" t="str">
        <f t="shared" ref="AM607:AM652" ca="1" si="194">IF(AE607=4,AG607,IF(TODAY()&gt;AL607,AL607+1,""))</f>
        <v/>
      </c>
      <c r="AN607" s="7" t="str">
        <f t="shared" ca="1" si="180"/>
        <v>12 tháng</v>
      </c>
      <c r="AO607" s="5"/>
      <c r="AP607" s="7"/>
      <c r="AQ607" s="16"/>
    </row>
    <row r="608" spans="1:43" ht="14.5" x14ac:dyDescent="0.35">
      <c r="A608" s="12">
        <f>IF(E608="","",SUBTOTAL(3,$B$2:B608))</f>
        <v>607</v>
      </c>
      <c r="B608" s="5">
        <v>43616</v>
      </c>
      <c r="C608" s="4" t="s">
        <v>45</v>
      </c>
      <c r="D608" s="4">
        <v>1116</v>
      </c>
      <c r="E608" s="6" t="s">
        <v>200</v>
      </c>
      <c r="F608" s="6" t="s">
        <v>96</v>
      </c>
      <c r="G608" s="7" t="s">
        <v>61</v>
      </c>
      <c r="H608" s="6" t="s">
        <v>61</v>
      </c>
      <c r="I608" s="4">
        <v>20</v>
      </c>
      <c r="J608" s="4">
        <v>2</v>
      </c>
      <c r="K608" s="4">
        <v>1991</v>
      </c>
      <c r="L608" s="6">
        <f t="shared" si="183"/>
        <v>33289</v>
      </c>
      <c r="M608" s="4">
        <f t="shared" si="181"/>
        <v>28</v>
      </c>
      <c r="N608" s="6" t="str">
        <f t="shared" si="184"/>
        <v>&lt;30</v>
      </c>
      <c r="O608" s="4">
        <v>1</v>
      </c>
      <c r="P608" s="6" t="str">
        <f t="shared" si="174"/>
        <v>Nam</v>
      </c>
      <c r="Q608" s="6" t="str">
        <f t="shared" si="175"/>
        <v>Ông</v>
      </c>
      <c r="R608" s="7" t="s">
        <v>50</v>
      </c>
      <c r="S608" s="6" t="s">
        <v>267</v>
      </c>
      <c r="T608" s="6" t="s">
        <v>268</v>
      </c>
      <c r="U608" s="6" t="s">
        <v>269</v>
      </c>
      <c r="V608" s="6" t="str">
        <f t="shared" si="182"/>
        <v>Minh Đạo  -  Tiên Du  -  Bắc Ninh</v>
      </c>
      <c r="W608" s="6" t="s">
        <v>51</v>
      </c>
      <c r="X608" s="6" t="s">
        <v>65</v>
      </c>
      <c r="Y608" s="4">
        <f t="shared" si="185"/>
        <v>12</v>
      </c>
      <c r="Z608" s="7" t="str">
        <f t="shared" si="186"/>
        <v>Từ 12 - 24 tháng</v>
      </c>
      <c r="AA608" s="5">
        <v>43234</v>
      </c>
      <c r="AB608" s="4" t="s">
        <v>66</v>
      </c>
      <c r="AC608" s="8">
        <f t="shared" si="176"/>
        <v>43293</v>
      </c>
      <c r="AD608" s="5" t="s">
        <v>53</v>
      </c>
      <c r="AE608" s="4">
        <v>1</v>
      </c>
      <c r="AF608" s="7" t="str">
        <f t="shared" si="177"/>
        <v>12 tháng</v>
      </c>
      <c r="AG608" s="5">
        <f t="shared" si="178"/>
        <v>43294</v>
      </c>
      <c r="AH608" s="5">
        <f t="shared" si="179"/>
        <v>43658</v>
      </c>
      <c r="AI608" s="9"/>
      <c r="AJ608" s="7" t="str">
        <f t="shared" si="191"/>
        <v/>
      </c>
      <c r="AK608" s="5" t="str">
        <f t="shared" si="192"/>
        <v/>
      </c>
      <c r="AL608" s="5" t="str">
        <f t="shared" si="193"/>
        <v/>
      </c>
      <c r="AM608" s="5" t="str">
        <f t="shared" ca="1" si="194"/>
        <v/>
      </c>
      <c r="AN608" s="7" t="str">
        <f t="shared" ca="1" si="180"/>
        <v>12 tháng</v>
      </c>
      <c r="AO608" s="5"/>
      <c r="AP608" s="7"/>
      <c r="AQ608" s="16"/>
    </row>
    <row r="609" spans="1:43" ht="14.5" x14ac:dyDescent="0.35">
      <c r="A609" s="12">
        <f>IF(E609="","",SUBTOTAL(3,$B$2:B609))</f>
        <v>608</v>
      </c>
      <c r="B609" s="5">
        <v>43616</v>
      </c>
      <c r="C609" s="4" t="s">
        <v>45</v>
      </c>
      <c r="D609" s="4">
        <v>1117</v>
      </c>
      <c r="E609" s="6" t="s">
        <v>188</v>
      </c>
      <c r="F609" s="6" t="s">
        <v>96</v>
      </c>
      <c r="G609" s="7" t="s">
        <v>61</v>
      </c>
      <c r="H609" s="6" t="s">
        <v>61</v>
      </c>
      <c r="I609" s="4">
        <v>28</v>
      </c>
      <c r="J609" s="4">
        <v>9</v>
      </c>
      <c r="K609" s="4">
        <v>1990</v>
      </c>
      <c r="L609" s="6">
        <f t="shared" si="183"/>
        <v>33144</v>
      </c>
      <c r="M609" s="4">
        <f t="shared" si="181"/>
        <v>28</v>
      </c>
      <c r="N609" s="6" t="str">
        <f t="shared" si="184"/>
        <v>&lt;30</v>
      </c>
      <c r="O609" s="4">
        <v>1</v>
      </c>
      <c r="P609" s="6" t="str">
        <f t="shared" si="174"/>
        <v>Nam</v>
      </c>
      <c r="Q609" s="6" t="str">
        <f t="shared" si="175"/>
        <v>Ông</v>
      </c>
      <c r="R609" s="7" t="s">
        <v>72</v>
      </c>
      <c r="S609" s="6" t="s">
        <v>270</v>
      </c>
      <c r="T609" s="6" t="s">
        <v>268</v>
      </c>
      <c r="U609" s="6" t="s">
        <v>269</v>
      </c>
      <c r="V609" s="6" t="str">
        <f t="shared" si="182"/>
        <v>Đại Đồng  -  Tiên Du  -  Bắc Ninh</v>
      </c>
      <c r="W609" s="6" t="s">
        <v>51</v>
      </c>
      <c r="X609" s="6" t="s">
        <v>65</v>
      </c>
      <c r="Y609" s="4">
        <f t="shared" si="185"/>
        <v>12</v>
      </c>
      <c r="Z609" s="7" t="str">
        <f t="shared" si="186"/>
        <v>Từ 12 - 24 tháng</v>
      </c>
      <c r="AA609" s="5">
        <v>43242</v>
      </c>
      <c r="AB609" s="4" t="s">
        <v>66</v>
      </c>
      <c r="AC609" s="8">
        <f t="shared" si="176"/>
        <v>43301</v>
      </c>
      <c r="AD609" s="5" t="s">
        <v>53</v>
      </c>
      <c r="AE609" s="4">
        <v>1</v>
      </c>
      <c r="AF609" s="7" t="str">
        <f t="shared" si="177"/>
        <v>12 tháng</v>
      </c>
      <c r="AG609" s="5">
        <f t="shared" si="178"/>
        <v>43302</v>
      </c>
      <c r="AH609" s="5">
        <f t="shared" si="179"/>
        <v>43666</v>
      </c>
      <c r="AI609" s="9"/>
      <c r="AJ609" s="7" t="str">
        <f t="shared" si="191"/>
        <v/>
      </c>
      <c r="AK609" s="5" t="str">
        <f t="shared" si="192"/>
        <v/>
      </c>
      <c r="AL609" s="5" t="str">
        <f t="shared" si="193"/>
        <v/>
      </c>
      <c r="AM609" s="5" t="str">
        <f t="shared" ca="1" si="194"/>
        <v/>
      </c>
      <c r="AN609" s="7" t="str">
        <f t="shared" ca="1" si="180"/>
        <v>12 tháng</v>
      </c>
      <c r="AO609" s="5"/>
      <c r="AP609" s="7"/>
      <c r="AQ609" s="16"/>
    </row>
    <row r="610" spans="1:43" ht="14.5" x14ac:dyDescent="0.35">
      <c r="A610" s="12">
        <f>IF(E610="","",SUBTOTAL(3,$B$2:B610))</f>
        <v>609</v>
      </c>
      <c r="B610" s="5">
        <v>43616</v>
      </c>
      <c r="C610" s="4" t="s">
        <v>45</v>
      </c>
      <c r="D610" s="4">
        <v>1118</v>
      </c>
      <c r="E610" s="6" t="s">
        <v>189</v>
      </c>
      <c r="F610" s="6" t="s">
        <v>102</v>
      </c>
      <c r="G610" s="7" t="s">
        <v>104</v>
      </c>
      <c r="H610" s="6" t="s">
        <v>104</v>
      </c>
      <c r="I610" s="4">
        <v>28</v>
      </c>
      <c r="J610" s="4">
        <v>10</v>
      </c>
      <c r="K610" s="4">
        <v>1996</v>
      </c>
      <c r="L610" s="6">
        <f t="shared" si="183"/>
        <v>35366</v>
      </c>
      <c r="M610" s="4">
        <f t="shared" si="181"/>
        <v>22</v>
      </c>
      <c r="N610" s="6" t="str">
        <f t="shared" si="184"/>
        <v>&lt;30</v>
      </c>
      <c r="O610" s="4">
        <v>2</v>
      </c>
      <c r="P610" s="6" t="str">
        <f t="shared" si="174"/>
        <v>Nữ</v>
      </c>
      <c r="Q610" s="6" t="str">
        <f t="shared" si="175"/>
        <v>Bà</v>
      </c>
      <c r="R610" s="7" t="s">
        <v>72</v>
      </c>
      <c r="S610" s="6" t="s">
        <v>290</v>
      </c>
      <c r="T610" s="6" t="s">
        <v>291</v>
      </c>
      <c r="U610" s="6" t="s">
        <v>292</v>
      </c>
      <c r="V610" s="6" t="str">
        <f t="shared" si="182"/>
        <v>Thụy Ninh  -  Thái Thụy  -  Thái Bình</v>
      </c>
      <c r="W610" s="6" t="s">
        <v>51</v>
      </c>
      <c r="X610" s="6" t="s">
        <v>65</v>
      </c>
      <c r="Y610" s="4">
        <f t="shared" si="185"/>
        <v>11</v>
      </c>
      <c r="Z610" s="7" t="str">
        <f t="shared" si="186"/>
        <v>Từ 2 - 12 tháng</v>
      </c>
      <c r="AA610" s="5">
        <v>43256</v>
      </c>
      <c r="AB610" s="4" t="s">
        <v>66</v>
      </c>
      <c r="AC610" s="8">
        <f t="shared" si="176"/>
        <v>43315</v>
      </c>
      <c r="AD610" s="5" t="s">
        <v>53</v>
      </c>
      <c r="AE610" s="4">
        <v>1</v>
      </c>
      <c r="AF610" s="7" t="str">
        <f t="shared" si="177"/>
        <v>12 tháng</v>
      </c>
      <c r="AG610" s="5">
        <f t="shared" si="178"/>
        <v>43316</v>
      </c>
      <c r="AH610" s="5">
        <f t="shared" si="179"/>
        <v>43680</v>
      </c>
      <c r="AI610" s="9"/>
      <c r="AJ610" s="7" t="str">
        <f t="shared" si="191"/>
        <v/>
      </c>
      <c r="AK610" s="5" t="str">
        <f t="shared" si="192"/>
        <v/>
      </c>
      <c r="AL610" s="5" t="str">
        <f t="shared" si="193"/>
        <v/>
      </c>
      <c r="AM610" s="5" t="str">
        <f t="shared" ca="1" si="194"/>
        <v/>
      </c>
      <c r="AN610" s="7" t="str">
        <f t="shared" ca="1" si="180"/>
        <v>12 tháng</v>
      </c>
      <c r="AO610" s="5"/>
      <c r="AP610" s="7"/>
      <c r="AQ610" s="16"/>
    </row>
    <row r="611" spans="1:43" ht="14.5" x14ac:dyDescent="0.35">
      <c r="A611" s="12">
        <f>IF(E611="","",SUBTOTAL(3,$B$2:B611))</f>
        <v>610</v>
      </c>
      <c r="B611" s="5">
        <v>43616</v>
      </c>
      <c r="C611" s="4" t="s">
        <v>45</v>
      </c>
      <c r="D611" s="4">
        <v>1119</v>
      </c>
      <c r="E611" s="6" t="s">
        <v>190</v>
      </c>
      <c r="F611" s="6" t="s">
        <v>102</v>
      </c>
      <c r="G611" s="7" t="s">
        <v>104</v>
      </c>
      <c r="H611" s="6" t="s">
        <v>104</v>
      </c>
      <c r="I611" s="4">
        <v>9</v>
      </c>
      <c r="J611" s="4">
        <v>9</v>
      </c>
      <c r="K611" s="4">
        <v>1995</v>
      </c>
      <c r="L611" s="6">
        <f t="shared" si="183"/>
        <v>34951</v>
      </c>
      <c r="M611" s="4">
        <f t="shared" si="181"/>
        <v>23</v>
      </c>
      <c r="N611" s="6" t="str">
        <f t="shared" si="184"/>
        <v>&lt;30</v>
      </c>
      <c r="O611" s="4">
        <v>1</v>
      </c>
      <c r="P611" s="6" t="str">
        <f t="shared" si="174"/>
        <v>Nam</v>
      </c>
      <c r="Q611" s="6" t="str">
        <f t="shared" si="175"/>
        <v>Ông</v>
      </c>
      <c r="R611" s="7" t="s">
        <v>72</v>
      </c>
      <c r="S611" s="6" t="s">
        <v>348</v>
      </c>
      <c r="T611" s="6" t="s">
        <v>274</v>
      </c>
      <c r="U611" s="6" t="s">
        <v>266</v>
      </c>
      <c r="V611" s="6" t="str">
        <f t="shared" si="182"/>
        <v>Thụy Lâm  -  Đông Anh  -  Hà Nội</v>
      </c>
      <c r="W611" s="6" t="s">
        <v>51</v>
      </c>
      <c r="X611" s="6" t="s">
        <v>106</v>
      </c>
      <c r="Y611" s="4">
        <f t="shared" si="185"/>
        <v>11</v>
      </c>
      <c r="Z611" s="7" t="str">
        <f t="shared" si="186"/>
        <v>Từ 2 - 12 tháng</v>
      </c>
      <c r="AA611" s="5">
        <v>43261</v>
      </c>
      <c r="AB611" s="4" t="s">
        <v>66</v>
      </c>
      <c r="AC611" s="8">
        <f t="shared" si="176"/>
        <v>43320</v>
      </c>
      <c r="AD611" s="5" t="s">
        <v>53</v>
      </c>
      <c r="AE611" s="4">
        <v>1</v>
      </c>
      <c r="AF611" s="7" t="str">
        <f t="shared" si="177"/>
        <v>12 tháng</v>
      </c>
      <c r="AG611" s="5">
        <f t="shared" si="178"/>
        <v>43321</v>
      </c>
      <c r="AH611" s="5">
        <f t="shared" si="179"/>
        <v>43685</v>
      </c>
      <c r="AI611" s="9"/>
      <c r="AJ611" s="7" t="str">
        <f t="shared" si="191"/>
        <v/>
      </c>
      <c r="AK611" s="5" t="str">
        <f t="shared" si="192"/>
        <v/>
      </c>
      <c r="AL611" s="5" t="str">
        <f t="shared" si="193"/>
        <v/>
      </c>
      <c r="AM611" s="5" t="str">
        <f t="shared" ca="1" si="194"/>
        <v/>
      </c>
      <c r="AN611" s="7" t="str">
        <f t="shared" ca="1" si="180"/>
        <v>12 tháng</v>
      </c>
      <c r="AO611" s="5"/>
      <c r="AP611" s="7"/>
      <c r="AQ611" s="16"/>
    </row>
    <row r="612" spans="1:43" ht="14.5" x14ac:dyDescent="0.35">
      <c r="A612" s="12">
        <f>IF(E612="","",SUBTOTAL(3,$B$2:B612))</f>
        <v>611</v>
      </c>
      <c r="B612" s="5">
        <v>43616</v>
      </c>
      <c r="C612" s="4" t="s">
        <v>45</v>
      </c>
      <c r="D612" s="4">
        <v>1120</v>
      </c>
      <c r="E612" s="6" t="s">
        <v>201</v>
      </c>
      <c r="F612" s="6" t="s">
        <v>47</v>
      </c>
      <c r="G612" s="7" t="s">
        <v>93</v>
      </c>
      <c r="H612" s="6" t="s">
        <v>94</v>
      </c>
      <c r="I612" s="4">
        <v>5</v>
      </c>
      <c r="J612" s="4">
        <v>4</v>
      </c>
      <c r="K612" s="4">
        <v>1980</v>
      </c>
      <c r="L612" s="6">
        <f t="shared" si="183"/>
        <v>29316</v>
      </c>
      <c r="M612" s="4">
        <f t="shared" si="181"/>
        <v>39</v>
      </c>
      <c r="N612" s="6" t="str">
        <f t="shared" si="184"/>
        <v>30 - 45</v>
      </c>
      <c r="O612" s="4">
        <v>1</v>
      </c>
      <c r="P612" s="6" t="str">
        <f t="shared" si="174"/>
        <v>Nam</v>
      </c>
      <c r="Q612" s="6" t="str">
        <f t="shared" si="175"/>
        <v>Ông</v>
      </c>
      <c r="R612" s="7" t="s">
        <v>50</v>
      </c>
      <c r="S612" s="6" t="s">
        <v>371</v>
      </c>
      <c r="T612" s="6" t="s">
        <v>372</v>
      </c>
      <c r="U612" s="6" t="s">
        <v>266</v>
      </c>
      <c r="V612" s="6" t="str">
        <f t="shared" si="182"/>
        <v>Vật Lại  -  Ba Vì  -  Hà Nội</v>
      </c>
      <c r="W612" s="6" t="s">
        <v>51</v>
      </c>
      <c r="X612" s="6" t="s">
        <v>65</v>
      </c>
      <c r="Y612" s="4">
        <f t="shared" si="185"/>
        <v>11</v>
      </c>
      <c r="Z612" s="7" t="str">
        <f t="shared" si="186"/>
        <v>Từ 2 - 12 tháng</v>
      </c>
      <c r="AA612" s="5">
        <v>43265</v>
      </c>
      <c r="AB612" s="4">
        <v>0</v>
      </c>
      <c r="AC612" s="8">
        <f t="shared" si="176"/>
        <v>43265</v>
      </c>
      <c r="AD612" s="5" t="s">
        <v>53</v>
      </c>
      <c r="AE612" s="4">
        <v>1</v>
      </c>
      <c r="AF612" s="7" t="str">
        <f t="shared" si="177"/>
        <v>12 tháng</v>
      </c>
      <c r="AG612" s="5">
        <f t="shared" si="178"/>
        <v>43265</v>
      </c>
      <c r="AH612" s="5">
        <f t="shared" si="179"/>
        <v>43629</v>
      </c>
      <c r="AI612" s="9"/>
      <c r="AJ612" s="7" t="str">
        <f t="shared" si="191"/>
        <v/>
      </c>
      <c r="AK612" s="5" t="str">
        <f t="shared" si="192"/>
        <v/>
      </c>
      <c r="AL612" s="5" t="str">
        <f t="shared" si="193"/>
        <v/>
      </c>
      <c r="AM612" s="5" t="str">
        <f t="shared" ca="1" si="194"/>
        <v/>
      </c>
      <c r="AN612" s="7" t="str">
        <f t="shared" ca="1" si="180"/>
        <v>12 tháng</v>
      </c>
      <c r="AO612" s="5"/>
      <c r="AP612" s="7"/>
      <c r="AQ612" s="16"/>
    </row>
    <row r="613" spans="1:43" ht="14.5" x14ac:dyDescent="0.35">
      <c r="A613" s="12">
        <f>IF(E613="","",SUBTOTAL(3,$B$2:B613))</f>
        <v>612</v>
      </c>
      <c r="B613" s="5">
        <v>43616</v>
      </c>
      <c r="C613" s="4" t="s">
        <v>45</v>
      </c>
      <c r="D613" s="4">
        <v>1121</v>
      </c>
      <c r="E613" s="6" t="s">
        <v>202</v>
      </c>
      <c r="F613" s="6" t="s">
        <v>47</v>
      </c>
      <c r="G613" s="7" t="s">
        <v>93</v>
      </c>
      <c r="H613" s="6" t="s">
        <v>94</v>
      </c>
      <c r="I613" s="4">
        <v>3</v>
      </c>
      <c r="J613" s="4">
        <v>5</v>
      </c>
      <c r="K613" s="4">
        <v>1985</v>
      </c>
      <c r="L613" s="6">
        <f t="shared" si="183"/>
        <v>31170</v>
      </c>
      <c r="M613" s="4">
        <f t="shared" si="181"/>
        <v>34</v>
      </c>
      <c r="N613" s="6" t="str">
        <f t="shared" si="184"/>
        <v>30 - 45</v>
      </c>
      <c r="O613" s="4">
        <v>2</v>
      </c>
      <c r="P613" s="6" t="str">
        <f t="shared" si="174"/>
        <v>Nữ</v>
      </c>
      <c r="Q613" s="6" t="str">
        <f t="shared" si="175"/>
        <v>Bà</v>
      </c>
      <c r="R613" s="7" t="s">
        <v>72</v>
      </c>
      <c r="S613" s="6" t="s">
        <v>373</v>
      </c>
      <c r="T613" s="6" t="s">
        <v>374</v>
      </c>
      <c r="U613" s="6" t="s">
        <v>375</v>
      </c>
      <c r="V613" s="6" t="str">
        <f t="shared" si="182"/>
        <v>Thanh Thủy  -  Thanh Chương  -  Nghệ An</v>
      </c>
      <c r="W613" s="6" t="s">
        <v>51</v>
      </c>
      <c r="X613" s="6" t="s">
        <v>65</v>
      </c>
      <c r="Y613" s="4">
        <f t="shared" si="185"/>
        <v>11</v>
      </c>
      <c r="Z613" s="7" t="str">
        <f t="shared" si="186"/>
        <v>Từ 2 - 12 tháng</v>
      </c>
      <c r="AA613" s="5">
        <v>43270</v>
      </c>
      <c r="AB613" s="4" t="s">
        <v>66</v>
      </c>
      <c r="AC613" s="8">
        <f t="shared" si="176"/>
        <v>43329</v>
      </c>
      <c r="AD613" s="5" t="s">
        <v>53</v>
      </c>
      <c r="AE613" s="4">
        <v>1</v>
      </c>
      <c r="AF613" s="7" t="str">
        <f t="shared" si="177"/>
        <v>12 tháng</v>
      </c>
      <c r="AG613" s="5">
        <f t="shared" si="178"/>
        <v>43330</v>
      </c>
      <c r="AH613" s="5">
        <f t="shared" si="179"/>
        <v>43694</v>
      </c>
      <c r="AI613" s="9"/>
      <c r="AJ613" s="7" t="str">
        <f t="shared" si="191"/>
        <v/>
      </c>
      <c r="AK613" s="5" t="str">
        <f t="shared" si="192"/>
        <v/>
      </c>
      <c r="AL613" s="5" t="str">
        <f t="shared" si="193"/>
        <v/>
      </c>
      <c r="AM613" s="5" t="str">
        <f t="shared" ca="1" si="194"/>
        <v/>
      </c>
      <c r="AN613" s="7" t="str">
        <f t="shared" ca="1" si="180"/>
        <v>12 tháng</v>
      </c>
      <c r="AO613" s="5"/>
      <c r="AP613" s="7"/>
      <c r="AQ613" s="16"/>
    </row>
    <row r="614" spans="1:43" ht="14.5" x14ac:dyDescent="0.35">
      <c r="A614" s="12">
        <f>IF(E614="","",SUBTOTAL(3,$B$2:B614))</f>
        <v>613</v>
      </c>
      <c r="B614" s="5">
        <v>43616</v>
      </c>
      <c r="C614" s="4" t="s">
        <v>45</v>
      </c>
      <c r="D614" s="4">
        <v>1122</v>
      </c>
      <c r="E614" s="6" t="s">
        <v>203</v>
      </c>
      <c r="F614" s="6" t="s">
        <v>47</v>
      </c>
      <c r="G614" s="7" t="s">
        <v>70</v>
      </c>
      <c r="H614" s="6" t="s">
        <v>178</v>
      </c>
      <c r="I614" s="4">
        <v>7</v>
      </c>
      <c r="J614" s="4">
        <v>1</v>
      </c>
      <c r="K614" s="4">
        <v>1990</v>
      </c>
      <c r="L614" s="6">
        <f t="shared" si="183"/>
        <v>32880</v>
      </c>
      <c r="M614" s="4">
        <f t="shared" si="181"/>
        <v>29</v>
      </c>
      <c r="N614" s="6" t="str">
        <f t="shared" si="184"/>
        <v>&lt;30</v>
      </c>
      <c r="O614" s="4">
        <v>2</v>
      </c>
      <c r="P614" s="6" t="str">
        <f t="shared" si="174"/>
        <v>Nữ</v>
      </c>
      <c r="Q614" s="6" t="str">
        <f t="shared" si="175"/>
        <v>Bà</v>
      </c>
      <c r="R614" s="7" t="s">
        <v>50</v>
      </c>
      <c r="S614" s="6" t="s">
        <v>364</v>
      </c>
      <c r="T614" s="6" t="s">
        <v>376</v>
      </c>
      <c r="U614" s="6" t="s">
        <v>283</v>
      </c>
      <c r="V614" s="6" t="str">
        <f t="shared" si="182"/>
        <v>Tân Thành  -  Phú Bình  -  Thái Nguyên</v>
      </c>
      <c r="W614" s="6" t="s">
        <v>78</v>
      </c>
      <c r="X614" s="6" t="s">
        <v>65</v>
      </c>
      <c r="Y614" s="4">
        <f t="shared" si="185"/>
        <v>11</v>
      </c>
      <c r="Z614" s="7" t="str">
        <f t="shared" si="186"/>
        <v>Từ 2 - 12 tháng</v>
      </c>
      <c r="AA614" s="5">
        <v>43275</v>
      </c>
      <c r="AB614" s="4" t="s">
        <v>117</v>
      </c>
      <c r="AC614" s="8">
        <f t="shared" si="176"/>
        <v>43304</v>
      </c>
      <c r="AD614" s="5" t="s">
        <v>53</v>
      </c>
      <c r="AE614" s="4">
        <v>1</v>
      </c>
      <c r="AF614" s="7" t="str">
        <f t="shared" si="177"/>
        <v>12 tháng</v>
      </c>
      <c r="AG614" s="5">
        <f t="shared" si="178"/>
        <v>43305</v>
      </c>
      <c r="AH614" s="5">
        <f t="shared" si="179"/>
        <v>43669</v>
      </c>
      <c r="AI614" s="9"/>
      <c r="AJ614" s="7" t="str">
        <f t="shared" si="191"/>
        <v/>
      </c>
      <c r="AK614" s="5" t="str">
        <f t="shared" si="192"/>
        <v/>
      </c>
      <c r="AL614" s="5" t="str">
        <f t="shared" si="193"/>
        <v/>
      </c>
      <c r="AM614" s="5" t="str">
        <f t="shared" ca="1" si="194"/>
        <v/>
      </c>
      <c r="AN614" s="7" t="str">
        <f t="shared" ca="1" si="180"/>
        <v>12 tháng</v>
      </c>
      <c r="AO614" s="5"/>
      <c r="AP614" s="7"/>
      <c r="AQ614" s="16"/>
    </row>
    <row r="615" spans="1:43" ht="14.5" x14ac:dyDescent="0.35">
      <c r="A615" s="12">
        <f>IF(E615="","",SUBTOTAL(3,$B$2:B615))</f>
        <v>614</v>
      </c>
      <c r="B615" s="5">
        <v>43616</v>
      </c>
      <c r="C615" s="4" t="s">
        <v>45</v>
      </c>
      <c r="D615" s="4">
        <v>1123</v>
      </c>
      <c r="E615" s="6" t="s">
        <v>200</v>
      </c>
      <c r="F615" s="6" t="s">
        <v>47</v>
      </c>
      <c r="G615" s="7" t="s">
        <v>70</v>
      </c>
      <c r="H615" s="6" t="s">
        <v>71</v>
      </c>
      <c r="I615" s="4">
        <v>2</v>
      </c>
      <c r="J615" s="4">
        <v>1</v>
      </c>
      <c r="K615" s="4">
        <v>1992</v>
      </c>
      <c r="L615" s="6">
        <f t="shared" si="183"/>
        <v>33605</v>
      </c>
      <c r="M615" s="4">
        <f t="shared" si="181"/>
        <v>27</v>
      </c>
      <c r="N615" s="6" t="str">
        <f t="shared" si="184"/>
        <v>&lt;30</v>
      </c>
      <c r="O615" s="4">
        <v>1</v>
      </c>
      <c r="P615" s="6" t="str">
        <f t="shared" si="174"/>
        <v>Nam</v>
      </c>
      <c r="Q615" s="6" t="str">
        <f t="shared" si="175"/>
        <v>Ông</v>
      </c>
      <c r="R615" s="7" t="s">
        <v>72</v>
      </c>
      <c r="S615" s="6" t="s">
        <v>377</v>
      </c>
      <c r="T615" s="6" t="s">
        <v>378</v>
      </c>
      <c r="U615" s="6" t="s">
        <v>280</v>
      </c>
      <c r="V615" s="6" t="str">
        <f t="shared" si="182"/>
        <v>Hùng Sơn  -  Tràng Định  -  Lạng Sơn</v>
      </c>
      <c r="W615" s="6" t="s">
        <v>51</v>
      </c>
      <c r="X615" s="6" t="s">
        <v>65</v>
      </c>
      <c r="Y615" s="4">
        <f t="shared" si="185"/>
        <v>11</v>
      </c>
      <c r="Z615" s="7" t="str">
        <f t="shared" si="186"/>
        <v>Từ 2 - 12 tháng</v>
      </c>
      <c r="AA615" s="5">
        <v>43279</v>
      </c>
      <c r="AB615" s="4" t="s">
        <v>66</v>
      </c>
      <c r="AC615" s="8">
        <f t="shared" si="176"/>
        <v>43338</v>
      </c>
      <c r="AD615" s="5" t="s">
        <v>53</v>
      </c>
      <c r="AE615" s="4">
        <v>1</v>
      </c>
      <c r="AF615" s="7" t="str">
        <f t="shared" si="177"/>
        <v>12 tháng</v>
      </c>
      <c r="AG615" s="5">
        <f t="shared" si="178"/>
        <v>43339</v>
      </c>
      <c r="AH615" s="5">
        <f t="shared" si="179"/>
        <v>43703</v>
      </c>
      <c r="AI615" s="9"/>
      <c r="AJ615" s="7" t="str">
        <f t="shared" si="191"/>
        <v/>
      </c>
      <c r="AK615" s="5" t="str">
        <f t="shared" si="192"/>
        <v/>
      </c>
      <c r="AL615" s="5" t="str">
        <f t="shared" si="193"/>
        <v/>
      </c>
      <c r="AM615" s="5" t="str">
        <f t="shared" ca="1" si="194"/>
        <v/>
      </c>
      <c r="AN615" s="7" t="str">
        <f t="shared" ca="1" si="180"/>
        <v>12 tháng</v>
      </c>
      <c r="AO615" s="5"/>
      <c r="AP615" s="7"/>
      <c r="AQ615" s="16"/>
    </row>
    <row r="616" spans="1:43" ht="14.5" x14ac:dyDescent="0.35">
      <c r="A616" s="12">
        <f>IF(E616="","",SUBTOTAL(3,$B$2:B616))</f>
        <v>615</v>
      </c>
      <c r="B616" s="5">
        <v>43616</v>
      </c>
      <c r="C616" s="4" t="s">
        <v>45</v>
      </c>
      <c r="D616" s="4">
        <v>1124</v>
      </c>
      <c r="E616" s="6" t="s">
        <v>188</v>
      </c>
      <c r="F616" s="6" t="s">
        <v>47</v>
      </c>
      <c r="G616" s="7" t="s">
        <v>70</v>
      </c>
      <c r="H616" s="6" t="s">
        <v>71</v>
      </c>
      <c r="I616" s="4">
        <v>19</v>
      </c>
      <c r="J616" s="4">
        <v>7</v>
      </c>
      <c r="K616" s="4">
        <v>1987</v>
      </c>
      <c r="L616" s="6">
        <f t="shared" si="183"/>
        <v>31977</v>
      </c>
      <c r="M616" s="4">
        <f t="shared" si="181"/>
        <v>31</v>
      </c>
      <c r="N616" s="6" t="str">
        <f t="shared" si="184"/>
        <v>30 - 45</v>
      </c>
      <c r="O616" s="4">
        <v>1</v>
      </c>
      <c r="P616" s="6" t="str">
        <f t="shared" si="174"/>
        <v>Nam</v>
      </c>
      <c r="Q616" s="6" t="str">
        <f t="shared" si="175"/>
        <v>Ông</v>
      </c>
      <c r="R616" s="7" t="s">
        <v>63</v>
      </c>
      <c r="S616" s="6" t="s">
        <v>379</v>
      </c>
      <c r="T616" s="6" t="s">
        <v>294</v>
      </c>
      <c r="U616" s="6" t="s">
        <v>263</v>
      </c>
      <c r="V616" s="6" t="str">
        <f t="shared" si="182"/>
        <v>Bình Yên  -  Sơn Dương  -  Tuyên Quang</v>
      </c>
      <c r="W616" s="6" t="s">
        <v>51</v>
      </c>
      <c r="X616" s="6" t="s">
        <v>65</v>
      </c>
      <c r="Y616" s="4">
        <f t="shared" si="185"/>
        <v>10</v>
      </c>
      <c r="Z616" s="7" t="str">
        <f t="shared" si="186"/>
        <v>Từ 2 - 12 tháng</v>
      </c>
      <c r="AA616" s="5">
        <v>43286</v>
      </c>
      <c r="AB616" s="4" t="s">
        <v>66</v>
      </c>
      <c r="AC616" s="8">
        <f t="shared" si="176"/>
        <v>43345</v>
      </c>
      <c r="AD616" s="5" t="s">
        <v>53</v>
      </c>
      <c r="AE616" s="4">
        <v>1</v>
      </c>
      <c r="AF616" s="7" t="str">
        <f t="shared" si="177"/>
        <v>12 tháng</v>
      </c>
      <c r="AG616" s="5">
        <f t="shared" si="178"/>
        <v>43346</v>
      </c>
      <c r="AH616" s="5">
        <f t="shared" si="179"/>
        <v>43710</v>
      </c>
      <c r="AI616" s="9"/>
      <c r="AJ616" s="7" t="str">
        <f t="shared" si="191"/>
        <v/>
      </c>
      <c r="AK616" s="5" t="str">
        <f t="shared" si="192"/>
        <v/>
      </c>
      <c r="AL616" s="5" t="str">
        <f t="shared" si="193"/>
        <v/>
      </c>
      <c r="AM616" s="5" t="str">
        <f t="shared" ca="1" si="194"/>
        <v/>
      </c>
      <c r="AN616" s="7" t="str">
        <f t="shared" ca="1" si="180"/>
        <v>12 tháng</v>
      </c>
      <c r="AO616" s="5"/>
      <c r="AP616" s="7"/>
      <c r="AQ616" s="16"/>
    </row>
    <row r="617" spans="1:43" ht="14.5" x14ac:dyDescent="0.35">
      <c r="A617" s="12">
        <f>IF(E617="","",SUBTOTAL(3,$B$2:B617))</f>
        <v>616</v>
      </c>
      <c r="B617" s="5">
        <v>43616</v>
      </c>
      <c r="C617" s="4" t="s">
        <v>45</v>
      </c>
      <c r="D617" s="4">
        <v>1125</v>
      </c>
      <c r="E617" s="6" t="s">
        <v>189</v>
      </c>
      <c r="F617" s="6" t="s">
        <v>96</v>
      </c>
      <c r="G617" s="7" t="s">
        <v>104</v>
      </c>
      <c r="H617" s="6" t="s">
        <v>105</v>
      </c>
      <c r="I617" s="4">
        <v>26</v>
      </c>
      <c r="J617" s="4">
        <v>1</v>
      </c>
      <c r="K617" s="4">
        <v>1988</v>
      </c>
      <c r="L617" s="6">
        <f t="shared" si="183"/>
        <v>32168</v>
      </c>
      <c r="M617" s="4">
        <f t="shared" si="181"/>
        <v>31</v>
      </c>
      <c r="N617" s="6" t="str">
        <f t="shared" si="184"/>
        <v>30 - 45</v>
      </c>
      <c r="O617" s="4">
        <v>2</v>
      </c>
      <c r="P617" s="6" t="str">
        <f t="shared" si="174"/>
        <v>Nữ</v>
      </c>
      <c r="Q617" s="6" t="str">
        <f t="shared" si="175"/>
        <v>Bà</v>
      </c>
      <c r="R617" s="7" t="s">
        <v>50</v>
      </c>
      <c r="S617" s="6" t="s">
        <v>380</v>
      </c>
      <c r="T617" s="6" t="s">
        <v>329</v>
      </c>
      <c r="U617" s="6" t="s">
        <v>255</v>
      </c>
      <c r="V617" s="6" t="str">
        <f t="shared" si="182"/>
        <v>Phúc Sơn  -  Tân Yên  -  Bắc Giang</v>
      </c>
      <c r="W617" s="6" t="s">
        <v>64</v>
      </c>
      <c r="X617" s="6" t="s">
        <v>65</v>
      </c>
      <c r="Y617" s="4">
        <f t="shared" si="185"/>
        <v>10</v>
      </c>
      <c r="Z617" s="7" t="str">
        <f t="shared" si="186"/>
        <v>Từ 2 - 12 tháng</v>
      </c>
      <c r="AA617" s="5">
        <v>43298</v>
      </c>
      <c r="AB617" s="4" t="s">
        <v>66</v>
      </c>
      <c r="AC617" s="8">
        <f t="shared" si="176"/>
        <v>43357</v>
      </c>
      <c r="AD617" s="5" t="s">
        <v>53</v>
      </c>
      <c r="AE617" s="4">
        <v>1</v>
      </c>
      <c r="AF617" s="7" t="str">
        <f t="shared" si="177"/>
        <v>12 tháng</v>
      </c>
      <c r="AG617" s="5">
        <f t="shared" si="178"/>
        <v>43358</v>
      </c>
      <c r="AH617" s="5">
        <f t="shared" si="179"/>
        <v>43722</v>
      </c>
      <c r="AI617" s="9"/>
      <c r="AJ617" s="7" t="str">
        <f t="shared" si="191"/>
        <v/>
      </c>
      <c r="AK617" s="5" t="str">
        <f t="shared" si="192"/>
        <v/>
      </c>
      <c r="AL617" s="5" t="str">
        <f t="shared" si="193"/>
        <v/>
      </c>
      <c r="AM617" s="5" t="str">
        <f t="shared" ca="1" si="194"/>
        <v/>
      </c>
      <c r="AN617" s="7" t="str">
        <f t="shared" ca="1" si="180"/>
        <v>12 tháng</v>
      </c>
      <c r="AO617" s="5"/>
      <c r="AP617" s="7"/>
      <c r="AQ617" s="16"/>
    </row>
    <row r="618" spans="1:43" ht="14.5" x14ac:dyDescent="0.35">
      <c r="A618" s="12">
        <f>IF(E618="","",SUBTOTAL(3,$B$2:B618))</f>
        <v>617</v>
      </c>
      <c r="B618" s="5">
        <v>43616</v>
      </c>
      <c r="C618" s="4" t="s">
        <v>45</v>
      </c>
      <c r="D618" s="4">
        <v>1126</v>
      </c>
      <c r="E618" s="6" t="s">
        <v>190</v>
      </c>
      <c r="F618" s="6" t="s">
        <v>96</v>
      </c>
      <c r="G618" s="7" t="s">
        <v>104</v>
      </c>
      <c r="H618" s="6" t="s">
        <v>105</v>
      </c>
      <c r="I618" s="4">
        <v>2</v>
      </c>
      <c r="J618" s="4">
        <v>4</v>
      </c>
      <c r="K618" s="4">
        <v>1990</v>
      </c>
      <c r="L618" s="6">
        <f t="shared" si="183"/>
        <v>32965</v>
      </c>
      <c r="M618" s="4">
        <f t="shared" si="181"/>
        <v>29</v>
      </c>
      <c r="N618" s="6" t="str">
        <f t="shared" si="184"/>
        <v>&lt;30</v>
      </c>
      <c r="O618" s="4">
        <v>1</v>
      </c>
      <c r="P618" s="6" t="str">
        <f t="shared" si="174"/>
        <v>Nam</v>
      </c>
      <c r="Q618" s="6" t="str">
        <f t="shared" si="175"/>
        <v>Ông</v>
      </c>
      <c r="R618" s="7" t="s">
        <v>63</v>
      </c>
      <c r="S618" s="6" t="s">
        <v>328</v>
      </c>
      <c r="T618" s="6" t="s">
        <v>329</v>
      </c>
      <c r="U618" s="6" t="s">
        <v>255</v>
      </c>
      <c r="V618" s="6" t="str">
        <f t="shared" si="182"/>
        <v>Liên Chung  -  Tân Yên  -  Bắc Giang</v>
      </c>
      <c r="W618" s="6" t="s">
        <v>51</v>
      </c>
      <c r="X618" s="6" t="s">
        <v>65</v>
      </c>
      <c r="Y618" s="4">
        <f t="shared" si="185"/>
        <v>10</v>
      </c>
      <c r="Z618" s="7" t="str">
        <f t="shared" si="186"/>
        <v>Từ 2 - 12 tháng</v>
      </c>
      <c r="AA618" s="5">
        <v>43309</v>
      </c>
      <c r="AB618" s="4" t="s">
        <v>66</v>
      </c>
      <c r="AC618" s="8">
        <f t="shared" si="176"/>
        <v>43368</v>
      </c>
      <c r="AD618" s="5" t="s">
        <v>53</v>
      </c>
      <c r="AE618" s="4">
        <v>1</v>
      </c>
      <c r="AF618" s="7" t="str">
        <f t="shared" si="177"/>
        <v>12 tháng</v>
      </c>
      <c r="AG618" s="5">
        <f t="shared" si="178"/>
        <v>43369</v>
      </c>
      <c r="AH618" s="5">
        <f t="shared" si="179"/>
        <v>43733</v>
      </c>
      <c r="AI618" s="9"/>
      <c r="AJ618" s="7" t="str">
        <f t="shared" si="191"/>
        <v/>
      </c>
      <c r="AK618" s="5" t="str">
        <f t="shared" si="192"/>
        <v/>
      </c>
      <c r="AL618" s="5" t="str">
        <f t="shared" si="193"/>
        <v/>
      </c>
      <c r="AM618" s="5" t="str">
        <f t="shared" ca="1" si="194"/>
        <v/>
      </c>
      <c r="AN618" s="7" t="str">
        <f t="shared" ca="1" si="180"/>
        <v>12 tháng</v>
      </c>
      <c r="AO618" s="5"/>
      <c r="AP618" s="7"/>
      <c r="AQ618" s="16"/>
    </row>
    <row r="619" spans="1:43" ht="14.5" x14ac:dyDescent="0.35">
      <c r="A619" s="12">
        <f>IF(E619="","",SUBTOTAL(3,$B$2:B619))</f>
        <v>618</v>
      </c>
      <c r="B619" s="5">
        <v>43616</v>
      </c>
      <c r="C619" s="4" t="s">
        <v>45</v>
      </c>
      <c r="D619" s="4">
        <v>1127</v>
      </c>
      <c r="E619" s="6" t="s">
        <v>191</v>
      </c>
      <c r="F619" s="6" t="s">
        <v>96</v>
      </c>
      <c r="G619" s="7" t="s">
        <v>61</v>
      </c>
      <c r="H619" s="6" t="s">
        <v>62</v>
      </c>
      <c r="I619" s="4">
        <v>26</v>
      </c>
      <c r="J619" s="4">
        <v>8</v>
      </c>
      <c r="K619" s="4">
        <v>1990</v>
      </c>
      <c r="L619" s="6">
        <f t="shared" si="183"/>
        <v>33111</v>
      </c>
      <c r="M619" s="4">
        <f t="shared" si="181"/>
        <v>28</v>
      </c>
      <c r="N619" s="6" t="str">
        <f t="shared" si="184"/>
        <v>&lt;30</v>
      </c>
      <c r="O619" s="4">
        <v>2</v>
      </c>
      <c r="P619" s="6" t="str">
        <f t="shared" si="174"/>
        <v>Nữ</v>
      </c>
      <c r="Q619" s="6" t="str">
        <f t="shared" si="175"/>
        <v>Bà</v>
      </c>
      <c r="R619" s="7" t="s">
        <v>50</v>
      </c>
      <c r="S619" s="6" t="s">
        <v>359</v>
      </c>
      <c r="T619" s="6" t="s">
        <v>329</v>
      </c>
      <c r="U619" s="6" t="s">
        <v>255</v>
      </c>
      <c r="V619" s="6" t="str">
        <f t="shared" si="182"/>
        <v>Hợp Đức  -  Tân Yên  -  Bắc Giang</v>
      </c>
      <c r="W619" s="6" t="s">
        <v>64</v>
      </c>
      <c r="X619" s="6" t="s">
        <v>65</v>
      </c>
      <c r="Y619" s="4">
        <f t="shared" si="185"/>
        <v>9</v>
      </c>
      <c r="Z619" s="7" t="str">
        <f t="shared" si="186"/>
        <v>Từ 2 - 12 tháng</v>
      </c>
      <c r="AA619" s="5">
        <v>43315</v>
      </c>
      <c r="AB619" s="4" t="s">
        <v>66</v>
      </c>
      <c r="AC619" s="8">
        <f t="shared" si="176"/>
        <v>43374</v>
      </c>
      <c r="AD619" s="5" t="s">
        <v>53</v>
      </c>
      <c r="AE619" s="4">
        <v>1</v>
      </c>
      <c r="AF619" s="7" t="str">
        <f t="shared" si="177"/>
        <v>12 tháng</v>
      </c>
      <c r="AG619" s="5">
        <f t="shared" si="178"/>
        <v>43375</v>
      </c>
      <c r="AH619" s="5">
        <f t="shared" si="179"/>
        <v>43739</v>
      </c>
      <c r="AI619" s="9"/>
      <c r="AJ619" s="7" t="str">
        <f t="shared" si="191"/>
        <v/>
      </c>
      <c r="AK619" s="5" t="str">
        <f t="shared" si="192"/>
        <v/>
      </c>
      <c r="AL619" s="5" t="str">
        <f t="shared" si="193"/>
        <v/>
      </c>
      <c r="AM619" s="5" t="str">
        <f t="shared" ca="1" si="194"/>
        <v/>
      </c>
      <c r="AN619" s="7" t="str">
        <f t="shared" ca="1" si="180"/>
        <v>12 tháng</v>
      </c>
      <c r="AO619" s="5"/>
      <c r="AP619" s="7"/>
      <c r="AQ619" s="16"/>
    </row>
    <row r="620" spans="1:43" ht="14.5" x14ac:dyDescent="0.35">
      <c r="A620" s="12">
        <f>IF(E620="","",SUBTOTAL(3,$B$2:B620))</f>
        <v>619</v>
      </c>
      <c r="B620" s="5">
        <v>43616</v>
      </c>
      <c r="C620" s="4" t="s">
        <v>45</v>
      </c>
      <c r="D620" s="4">
        <v>1128</v>
      </c>
      <c r="E620" s="6" t="s">
        <v>192</v>
      </c>
      <c r="F620" s="6" t="s">
        <v>96</v>
      </c>
      <c r="G620" s="7" t="s">
        <v>61</v>
      </c>
      <c r="H620" s="6" t="s">
        <v>62</v>
      </c>
      <c r="I620" s="4">
        <v>21</v>
      </c>
      <c r="J620" s="4">
        <v>8</v>
      </c>
      <c r="K620" s="4">
        <v>1990</v>
      </c>
      <c r="L620" s="6">
        <f t="shared" si="183"/>
        <v>33106</v>
      </c>
      <c r="M620" s="4">
        <f t="shared" si="181"/>
        <v>28</v>
      </c>
      <c r="N620" s="6" t="str">
        <f t="shared" si="184"/>
        <v>&lt;30</v>
      </c>
      <c r="O620" s="4">
        <v>2</v>
      </c>
      <c r="P620" s="6" t="str">
        <f t="shared" si="174"/>
        <v>Nữ</v>
      </c>
      <c r="Q620" s="6" t="str">
        <f t="shared" si="175"/>
        <v>Bà</v>
      </c>
      <c r="R620" s="7" t="s">
        <v>63</v>
      </c>
      <c r="S620" s="6" t="s">
        <v>381</v>
      </c>
      <c r="T620" s="6" t="s">
        <v>324</v>
      </c>
      <c r="U620" s="6" t="s">
        <v>280</v>
      </c>
      <c r="V620" s="6" t="str">
        <f t="shared" si="182"/>
        <v>Minh Hòa  -  Hữu Lũng  -  Lạng Sơn</v>
      </c>
      <c r="W620" s="6" t="s">
        <v>51</v>
      </c>
      <c r="X620" s="6" t="s">
        <v>65</v>
      </c>
      <c r="Y620" s="4">
        <f t="shared" si="185"/>
        <v>9</v>
      </c>
      <c r="Z620" s="7" t="str">
        <f t="shared" si="186"/>
        <v>Từ 2 - 12 tháng</v>
      </c>
      <c r="AA620" s="5">
        <v>43324</v>
      </c>
      <c r="AB620" s="4" t="s">
        <v>66</v>
      </c>
      <c r="AC620" s="8">
        <f t="shared" si="176"/>
        <v>43383</v>
      </c>
      <c r="AD620" s="5" t="s">
        <v>53</v>
      </c>
      <c r="AE620" s="4">
        <v>1</v>
      </c>
      <c r="AF620" s="7" t="str">
        <f t="shared" si="177"/>
        <v>12 tháng</v>
      </c>
      <c r="AG620" s="5">
        <f t="shared" si="178"/>
        <v>43384</v>
      </c>
      <c r="AH620" s="5">
        <f t="shared" si="179"/>
        <v>43748</v>
      </c>
      <c r="AI620" s="9"/>
      <c r="AJ620" s="7" t="str">
        <f t="shared" si="191"/>
        <v/>
      </c>
      <c r="AK620" s="5" t="str">
        <f t="shared" si="192"/>
        <v/>
      </c>
      <c r="AL620" s="5" t="str">
        <f t="shared" si="193"/>
        <v/>
      </c>
      <c r="AM620" s="5" t="str">
        <f t="shared" ca="1" si="194"/>
        <v/>
      </c>
      <c r="AN620" s="7" t="str">
        <f t="shared" ca="1" si="180"/>
        <v>12 tháng</v>
      </c>
      <c r="AO620" s="5"/>
      <c r="AP620" s="7"/>
      <c r="AQ620" s="16"/>
    </row>
    <row r="621" spans="1:43" ht="14.5" x14ac:dyDescent="0.35">
      <c r="A621" s="12">
        <f>IF(E621="","",SUBTOTAL(3,$B$2:B621))</f>
        <v>620</v>
      </c>
      <c r="B621" s="5">
        <v>43616</v>
      </c>
      <c r="C621" s="4" t="s">
        <v>45</v>
      </c>
      <c r="D621" s="4">
        <v>1129</v>
      </c>
      <c r="E621" s="6" t="s">
        <v>193</v>
      </c>
      <c r="F621" s="6" t="s">
        <v>96</v>
      </c>
      <c r="G621" s="7" t="s">
        <v>204</v>
      </c>
      <c r="H621" s="6" t="s">
        <v>99</v>
      </c>
      <c r="I621" s="4">
        <v>16</v>
      </c>
      <c r="J621" s="4">
        <v>10</v>
      </c>
      <c r="K621" s="4">
        <v>1993</v>
      </c>
      <c r="L621" s="6">
        <f t="shared" si="183"/>
        <v>34258</v>
      </c>
      <c r="M621" s="4">
        <f t="shared" si="181"/>
        <v>25</v>
      </c>
      <c r="N621" s="6" t="str">
        <f t="shared" si="184"/>
        <v>&lt;30</v>
      </c>
      <c r="O621" s="4">
        <v>1</v>
      </c>
      <c r="P621" s="6" t="str">
        <f t="shared" si="174"/>
        <v>Nam</v>
      </c>
      <c r="Q621" s="6" t="str">
        <f t="shared" si="175"/>
        <v>Ông</v>
      </c>
      <c r="R621" s="7" t="s">
        <v>50</v>
      </c>
      <c r="S621" s="6" t="s">
        <v>382</v>
      </c>
      <c r="T621" s="6" t="s">
        <v>336</v>
      </c>
      <c r="U621" s="6" t="s">
        <v>280</v>
      </c>
      <c r="V621" s="6" t="str">
        <f t="shared" si="182"/>
        <v>Yên Phúc  -  Văn Quan  -  Lạng Sơn</v>
      </c>
      <c r="W621" s="6" t="s">
        <v>78</v>
      </c>
      <c r="X621" s="6" t="s">
        <v>100</v>
      </c>
      <c r="Y621" s="4">
        <f t="shared" si="185"/>
        <v>9</v>
      </c>
      <c r="Z621" s="7" t="str">
        <f t="shared" si="186"/>
        <v>Từ 2 - 12 tháng</v>
      </c>
      <c r="AA621" s="5">
        <v>43329</v>
      </c>
      <c r="AB621" s="4" t="s">
        <v>66</v>
      </c>
      <c r="AC621" s="8">
        <f t="shared" si="176"/>
        <v>43388</v>
      </c>
      <c r="AD621" s="5" t="s">
        <v>53</v>
      </c>
      <c r="AE621" s="4">
        <v>1</v>
      </c>
      <c r="AF621" s="7" t="str">
        <f t="shared" si="177"/>
        <v>12 tháng</v>
      </c>
      <c r="AG621" s="5">
        <f t="shared" si="178"/>
        <v>43389</v>
      </c>
      <c r="AH621" s="5">
        <f t="shared" si="179"/>
        <v>43753</v>
      </c>
      <c r="AI621" s="9"/>
      <c r="AJ621" s="7" t="str">
        <f t="shared" si="191"/>
        <v/>
      </c>
      <c r="AK621" s="5" t="str">
        <f t="shared" si="192"/>
        <v/>
      </c>
      <c r="AL621" s="5" t="str">
        <f t="shared" si="193"/>
        <v/>
      </c>
      <c r="AM621" s="5" t="str">
        <f t="shared" ca="1" si="194"/>
        <v/>
      </c>
      <c r="AN621" s="7" t="str">
        <f t="shared" ca="1" si="180"/>
        <v>12 tháng</v>
      </c>
      <c r="AO621" s="5"/>
      <c r="AP621" s="7"/>
      <c r="AQ621" s="16"/>
    </row>
    <row r="622" spans="1:43" ht="14.5" x14ac:dyDescent="0.35">
      <c r="A622" s="12">
        <f>IF(E622="","",SUBTOTAL(3,$B$2:B622))</f>
        <v>621</v>
      </c>
      <c r="B622" s="5">
        <v>43616</v>
      </c>
      <c r="C622" s="4" t="s">
        <v>45</v>
      </c>
      <c r="D622" s="4">
        <v>1130</v>
      </c>
      <c r="E622" s="6" t="s">
        <v>205</v>
      </c>
      <c r="F622" s="6" t="s">
        <v>112</v>
      </c>
      <c r="G622" s="7" t="s">
        <v>104</v>
      </c>
      <c r="H622" s="6" t="s">
        <v>147</v>
      </c>
      <c r="I622" s="4">
        <v>25</v>
      </c>
      <c r="J622" s="4">
        <v>12</v>
      </c>
      <c r="K622" s="4">
        <v>1991</v>
      </c>
      <c r="L622" s="6">
        <f t="shared" si="183"/>
        <v>33597</v>
      </c>
      <c r="M622" s="4">
        <f t="shared" si="181"/>
        <v>27</v>
      </c>
      <c r="N622" s="6" t="str">
        <f t="shared" si="184"/>
        <v>&lt;30</v>
      </c>
      <c r="O622" s="4">
        <v>2</v>
      </c>
      <c r="P622" s="6" t="str">
        <f t="shared" si="174"/>
        <v>Nữ</v>
      </c>
      <c r="Q622" s="6" t="str">
        <f t="shared" si="175"/>
        <v>Bà</v>
      </c>
      <c r="R622" s="7" t="s">
        <v>63</v>
      </c>
      <c r="S622" s="6" t="s">
        <v>383</v>
      </c>
      <c r="T622" s="6" t="s">
        <v>384</v>
      </c>
      <c r="U622" s="6" t="s">
        <v>347</v>
      </c>
      <c r="V622" s="6" t="str">
        <f t="shared" si="182"/>
        <v>Trung Tiến  -  Quan Sơn  -  Thanh Hóa</v>
      </c>
      <c r="W622" s="6" t="s">
        <v>145</v>
      </c>
      <c r="X622" s="6" t="s">
        <v>65</v>
      </c>
      <c r="Y622" s="4">
        <f t="shared" si="185"/>
        <v>9</v>
      </c>
      <c r="Z622" s="7" t="str">
        <f t="shared" si="186"/>
        <v>Từ 2 - 12 tháng</v>
      </c>
      <c r="AA622" s="5">
        <v>43334</v>
      </c>
      <c r="AB622" s="4" t="s">
        <v>66</v>
      </c>
      <c r="AC622" s="8">
        <f t="shared" si="176"/>
        <v>43393</v>
      </c>
      <c r="AD622" s="5" t="s">
        <v>53</v>
      </c>
      <c r="AE622" s="4">
        <v>1</v>
      </c>
      <c r="AF622" s="7" t="str">
        <f t="shared" si="177"/>
        <v>12 tháng</v>
      </c>
      <c r="AG622" s="5">
        <f t="shared" si="178"/>
        <v>43394</v>
      </c>
      <c r="AH622" s="5">
        <f t="shared" si="179"/>
        <v>43758</v>
      </c>
      <c r="AI622" s="9"/>
      <c r="AJ622" s="7" t="str">
        <f t="shared" si="191"/>
        <v/>
      </c>
      <c r="AK622" s="5" t="str">
        <f t="shared" si="192"/>
        <v/>
      </c>
      <c r="AL622" s="5" t="str">
        <f t="shared" si="193"/>
        <v/>
      </c>
      <c r="AM622" s="5" t="str">
        <f t="shared" ca="1" si="194"/>
        <v/>
      </c>
      <c r="AN622" s="7" t="str">
        <f t="shared" ca="1" si="180"/>
        <v>12 tháng</v>
      </c>
      <c r="AO622" s="5"/>
      <c r="AP622" s="7"/>
      <c r="AQ622" s="16"/>
    </row>
    <row r="623" spans="1:43" ht="14.5" x14ac:dyDescent="0.35">
      <c r="A623" s="12">
        <f>IF(E623="","",SUBTOTAL(3,$B$2:B623))</f>
        <v>622</v>
      </c>
      <c r="B623" s="5">
        <v>43616</v>
      </c>
      <c r="C623" s="4" t="s">
        <v>45</v>
      </c>
      <c r="D623" s="4">
        <v>1131</v>
      </c>
      <c r="E623" s="6" t="s">
        <v>206</v>
      </c>
      <c r="F623" s="6" t="s">
        <v>112</v>
      </c>
      <c r="G623" s="7" t="s">
        <v>104</v>
      </c>
      <c r="H623" s="6" t="s">
        <v>105</v>
      </c>
      <c r="I623" s="4">
        <v>9</v>
      </c>
      <c r="J623" s="4">
        <v>1</v>
      </c>
      <c r="K623" s="4">
        <v>1992</v>
      </c>
      <c r="L623" s="6">
        <f t="shared" si="183"/>
        <v>33612</v>
      </c>
      <c r="M623" s="4">
        <f t="shared" si="181"/>
        <v>27</v>
      </c>
      <c r="N623" s="6" t="str">
        <f t="shared" si="184"/>
        <v>&lt;30</v>
      </c>
      <c r="O623" s="4">
        <v>2</v>
      </c>
      <c r="P623" s="6" t="str">
        <f t="shared" si="174"/>
        <v>Nữ</v>
      </c>
      <c r="Q623" s="6" t="str">
        <f t="shared" si="175"/>
        <v>Bà</v>
      </c>
      <c r="R623" s="7" t="s">
        <v>50</v>
      </c>
      <c r="S623" s="6" t="s">
        <v>385</v>
      </c>
      <c r="T623" s="6" t="s">
        <v>324</v>
      </c>
      <c r="U623" s="6" t="s">
        <v>280</v>
      </c>
      <c r="V623" s="6" t="str">
        <f t="shared" si="182"/>
        <v>Yên Bình  -  Hữu Lũng  -  Lạng Sơn</v>
      </c>
      <c r="W623" s="6" t="s">
        <v>145</v>
      </c>
      <c r="X623" s="6" t="s">
        <v>65</v>
      </c>
      <c r="Y623" s="4">
        <f t="shared" si="185"/>
        <v>8</v>
      </c>
      <c r="Z623" s="7" t="str">
        <f t="shared" si="186"/>
        <v>Từ 2 - 12 tháng</v>
      </c>
      <c r="AA623" s="5">
        <v>43349</v>
      </c>
      <c r="AB623" s="4" t="s">
        <v>66</v>
      </c>
      <c r="AC623" s="8">
        <f t="shared" si="176"/>
        <v>43408</v>
      </c>
      <c r="AD623" s="5" t="s">
        <v>53</v>
      </c>
      <c r="AE623" s="4">
        <v>1</v>
      </c>
      <c r="AF623" s="7" t="str">
        <f t="shared" si="177"/>
        <v>12 tháng</v>
      </c>
      <c r="AG623" s="5">
        <f t="shared" si="178"/>
        <v>43409</v>
      </c>
      <c r="AH623" s="5">
        <f t="shared" si="179"/>
        <v>43773</v>
      </c>
      <c r="AI623" s="9"/>
      <c r="AJ623" s="7" t="str">
        <f t="shared" si="191"/>
        <v/>
      </c>
      <c r="AK623" s="5" t="str">
        <f t="shared" si="192"/>
        <v/>
      </c>
      <c r="AL623" s="5" t="str">
        <f t="shared" si="193"/>
        <v/>
      </c>
      <c r="AM623" s="5" t="str">
        <f t="shared" ca="1" si="194"/>
        <v/>
      </c>
      <c r="AN623" s="7" t="str">
        <f t="shared" ca="1" si="180"/>
        <v>12 tháng</v>
      </c>
      <c r="AO623" s="5"/>
      <c r="AP623" s="7"/>
      <c r="AQ623" s="16"/>
    </row>
    <row r="624" spans="1:43" ht="14.5" x14ac:dyDescent="0.35">
      <c r="A624" s="12">
        <f>IF(E624="","",SUBTOTAL(3,$B$2:B624))</f>
        <v>623</v>
      </c>
      <c r="B624" s="5">
        <v>43616</v>
      </c>
      <c r="C624" s="4" t="s">
        <v>45</v>
      </c>
      <c r="D624" s="4">
        <v>1132</v>
      </c>
      <c r="E624" s="6" t="s">
        <v>207</v>
      </c>
      <c r="F624" s="6" t="s">
        <v>112</v>
      </c>
      <c r="G624" s="7" t="s">
        <v>104</v>
      </c>
      <c r="H624" s="6" t="s">
        <v>105</v>
      </c>
      <c r="I624" s="4">
        <v>17</v>
      </c>
      <c r="J624" s="4">
        <v>10</v>
      </c>
      <c r="K624" s="4">
        <v>1995</v>
      </c>
      <c r="L624" s="6">
        <f t="shared" si="183"/>
        <v>34989</v>
      </c>
      <c r="M624" s="4">
        <f t="shared" si="181"/>
        <v>23</v>
      </c>
      <c r="N624" s="6" t="str">
        <f t="shared" si="184"/>
        <v>&lt;30</v>
      </c>
      <c r="O624" s="4">
        <v>2</v>
      </c>
      <c r="P624" s="6" t="str">
        <f t="shared" si="174"/>
        <v>Nữ</v>
      </c>
      <c r="Q624" s="6" t="str">
        <f t="shared" si="175"/>
        <v>Bà</v>
      </c>
      <c r="R624" s="7" t="s">
        <v>63</v>
      </c>
      <c r="S624" s="6" t="s">
        <v>386</v>
      </c>
      <c r="T624" s="6" t="s">
        <v>336</v>
      </c>
      <c r="U624" s="6" t="s">
        <v>280</v>
      </c>
      <c r="V624" s="6" t="str">
        <f t="shared" si="182"/>
        <v>Bình Phúc  -  Văn Quan  -  Lạng Sơn</v>
      </c>
      <c r="W624" s="6" t="s">
        <v>145</v>
      </c>
      <c r="X624" s="6" t="s">
        <v>106</v>
      </c>
      <c r="Y624" s="4">
        <f t="shared" si="185"/>
        <v>8</v>
      </c>
      <c r="Z624" s="7" t="str">
        <f t="shared" si="186"/>
        <v>Từ 2 - 12 tháng</v>
      </c>
      <c r="AA624" s="5">
        <v>43357</v>
      </c>
      <c r="AB624" s="4">
        <v>0</v>
      </c>
      <c r="AC624" s="8">
        <f t="shared" si="176"/>
        <v>43357</v>
      </c>
      <c r="AD624" s="5" t="s">
        <v>53</v>
      </c>
      <c r="AE624" s="4">
        <v>1</v>
      </c>
      <c r="AF624" s="7" t="str">
        <f t="shared" si="177"/>
        <v>12 tháng</v>
      </c>
      <c r="AG624" s="5">
        <f t="shared" si="178"/>
        <v>43357</v>
      </c>
      <c r="AH624" s="5">
        <f t="shared" si="179"/>
        <v>43721</v>
      </c>
      <c r="AI624" s="9"/>
      <c r="AJ624" s="7" t="str">
        <f t="shared" si="191"/>
        <v/>
      </c>
      <c r="AK624" s="5" t="str">
        <f t="shared" si="192"/>
        <v/>
      </c>
      <c r="AL624" s="5" t="str">
        <f t="shared" si="193"/>
        <v/>
      </c>
      <c r="AM624" s="5" t="str">
        <f t="shared" ca="1" si="194"/>
        <v/>
      </c>
      <c r="AN624" s="7" t="str">
        <f t="shared" ca="1" si="180"/>
        <v>12 tháng</v>
      </c>
      <c r="AO624" s="5"/>
      <c r="AP624" s="7"/>
      <c r="AQ624" s="16"/>
    </row>
    <row r="625" spans="1:43" ht="14.5" x14ac:dyDescent="0.35">
      <c r="A625" s="12">
        <f>IF(E625="","",SUBTOTAL(3,$B$2:B625))</f>
        <v>624</v>
      </c>
      <c r="B625" s="5">
        <v>43616</v>
      </c>
      <c r="C625" s="4" t="s">
        <v>45</v>
      </c>
      <c r="D625" s="4">
        <v>1133</v>
      </c>
      <c r="E625" s="6" t="s">
        <v>197</v>
      </c>
      <c r="F625" s="6" t="s">
        <v>112</v>
      </c>
      <c r="G625" s="7" t="s">
        <v>61</v>
      </c>
      <c r="H625" s="6" t="s">
        <v>62</v>
      </c>
      <c r="I625" s="4">
        <v>28</v>
      </c>
      <c r="J625" s="4">
        <v>10</v>
      </c>
      <c r="K625" s="4">
        <v>1993</v>
      </c>
      <c r="L625" s="6">
        <f t="shared" si="183"/>
        <v>34270</v>
      </c>
      <c r="M625" s="4">
        <f t="shared" si="181"/>
        <v>25</v>
      </c>
      <c r="N625" s="6" t="str">
        <f t="shared" si="184"/>
        <v>&lt;30</v>
      </c>
      <c r="O625" s="4">
        <v>1</v>
      </c>
      <c r="P625" s="6" t="str">
        <f t="shared" si="174"/>
        <v>Nam</v>
      </c>
      <c r="Q625" s="6" t="str">
        <f t="shared" si="175"/>
        <v>Ông</v>
      </c>
      <c r="R625" s="7" t="s">
        <v>50</v>
      </c>
      <c r="S625" s="6" t="s">
        <v>387</v>
      </c>
      <c r="T625" s="6" t="s">
        <v>388</v>
      </c>
      <c r="U625" s="6" t="s">
        <v>389</v>
      </c>
      <c r="V625" s="6" t="str">
        <f t="shared" si="182"/>
        <v>Quỳnh Lưu  -  Nho Quan  -  Ninh Bình</v>
      </c>
      <c r="W625" s="6" t="s">
        <v>51</v>
      </c>
      <c r="X625" s="6" t="s">
        <v>65</v>
      </c>
      <c r="Y625" s="4">
        <f t="shared" si="185"/>
        <v>8</v>
      </c>
      <c r="Z625" s="7" t="str">
        <f t="shared" si="186"/>
        <v>Từ 2 - 12 tháng</v>
      </c>
      <c r="AA625" s="5">
        <v>43365</v>
      </c>
      <c r="AB625" s="4" t="s">
        <v>66</v>
      </c>
      <c r="AC625" s="8">
        <f t="shared" si="176"/>
        <v>43424</v>
      </c>
      <c r="AD625" s="5" t="s">
        <v>53</v>
      </c>
      <c r="AE625" s="4">
        <v>1</v>
      </c>
      <c r="AF625" s="7" t="str">
        <f t="shared" si="177"/>
        <v>12 tháng</v>
      </c>
      <c r="AG625" s="5">
        <f t="shared" si="178"/>
        <v>43425</v>
      </c>
      <c r="AH625" s="5">
        <f t="shared" si="179"/>
        <v>43789</v>
      </c>
      <c r="AI625" s="9"/>
      <c r="AJ625" s="7" t="str">
        <f t="shared" si="191"/>
        <v/>
      </c>
      <c r="AK625" s="5" t="str">
        <f t="shared" si="192"/>
        <v/>
      </c>
      <c r="AL625" s="5" t="str">
        <f t="shared" si="193"/>
        <v/>
      </c>
      <c r="AM625" s="5" t="str">
        <f t="shared" ca="1" si="194"/>
        <v/>
      </c>
      <c r="AN625" s="7" t="str">
        <f t="shared" ca="1" si="180"/>
        <v>12 tháng</v>
      </c>
      <c r="AO625" s="5"/>
      <c r="AP625" s="7"/>
      <c r="AQ625" s="16"/>
    </row>
    <row r="626" spans="1:43" ht="14.5" x14ac:dyDescent="0.35">
      <c r="A626" s="12">
        <f>IF(E626="","",SUBTOTAL(3,$B$2:B626))</f>
        <v>625</v>
      </c>
      <c r="B626" s="5">
        <v>43616</v>
      </c>
      <c r="C626" s="4" t="s">
        <v>45</v>
      </c>
      <c r="D626" s="4">
        <v>1134</v>
      </c>
      <c r="E626" s="6" t="s">
        <v>198</v>
      </c>
      <c r="F626" s="6" t="s">
        <v>112</v>
      </c>
      <c r="G626" s="7" t="s">
        <v>61</v>
      </c>
      <c r="H626" s="6" t="s">
        <v>62</v>
      </c>
      <c r="I626" s="4">
        <v>9</v>
      </c>
      <c r="J626" s="4">
        <v>3</v>
      </c>
      <c r="K626" s="4">
        <v>1994</v>
      </c>
      <c r="L626" s="6">
        <f t="shared" si="183"/>
        <v>34402</v>
      </c>
      <c r="M626" s="4">
        <f t="shared" si="181"/>
        <v>25</v>
      </c>
      <c r="N626" s="6" t="str">
        <f t="shared" si="184"/>
        <v>&lt;30</v>
      </c>
      <c r="O626" s="4">
        <v>2</v>
      </c>
      <c r="P626" s="6" t="str">
        <f t="shared" si="174"/>
        <v>Nữ</v>
      </c>
      <c r="Q626" s="6" t="str">
        <f t="shared" si="175"/>
        <v>Bà</v>
      </c>
      <c r="R626" s="7" t="s">
        <v>72</v>
      </c>
      <c r="S626" s="6" t="s">
        <v>390</v>
      </c>
      <c r="T626" s="6" t="s">
        <v>268</v>
      </c>
      <c r="U626" s="6" t="s">
        <v>269</v>
      </c>
      <c r="V626" s="6" t="str">
        <f t="shared" si="182"/>
        <v>Cảnh Hưng  -  Tiên Du  -  Bắc Ninh</v>
      </c>
      <c r="W626" s="6" t="s">
        <v>51</v>
      </c>
      <c r="X626" s="6" t="s">
        <v>65</v>
      </c>
      <c r="Y626" s="4">
        <f t="shared" si="185"/>
        <v>7</v>
      </c>
      <c r="Z626" s="7" t="str">
        <f t="shared" si="186"/>
        <v>Từ 2 - 12 tháng</v>
      </c>
      <c r="AA626" s="5">
        <v>43379</v>
      </c>
      <c r="AB626" s="4" t="s">
        <v>117</v>
      </c>
      <c r="AC626" s="8">
        <f t="shared" si="176"/>
        <v>43408</v>
      </c>
      <c r="AD626" s="5" t="s">
        <v>53</v>
      </c>
      <c r="AE626" s="4">
        <v>1</v>
      </c>
      <c r="AF626" s="7" t="str">
        <f t="shared" si="177"/>
        <v>12 tháng</v>
      </c>
      <c r="AG626" s="5">
        <f t="shared" si="178"/>
        <v>43409</v>
      </c>
      <c r="AH626" s="5">
        <f t="shared" si="179"/>
        <v>43773</v>
      </c>
      <c r="AI626" s="9"/>
      <c r="AJ626" s="7" t="str">
        <f t="shared" si="191"/>
        <v/>
      </c>
      <c r="AK626" s="5" t="str">
        <f t="shared" si="192"/>
        <v/>
      </c>
      <c r="AL626" s="5" t="str">
        <f t="shared" si="193"/>
        <v/>
      </c>
      <c r="AM626" s="5" t="str">
        <f t="shared" ca="1" si="194"/>
        <v/>
      </c>
      <c r="AN626" s="7" t="str">
        <f t="shared" ca="1" si="180"/>
        <v>12 tháng</v>
      </c>
      <c r="AO626" s="5"/>
      <c r="AP626" s="7"/>
      <c r="AQ626" s="16"/>
    </row>
    <row r="627" spans="1:43" ht="14.5" x14ac:dyDescent="0.35">
      <c r="A627" s="12">
        <f>IF(E627="","",SUBTOTAL(3,$B$2:B627))</f>
        <v>626</v>
      </c>
      <c r="B627" s="5">
        <v>43616</v>
      </c>
      <c r="C627" s="4" t="s">
        <v>45</v>
      </c>
      <c r="D627" s="4">
        <v>1135</v>
      </c>
      <c r="E627" s="6" t="s">
        <v>199</v>
      </c>
      <c r="F627" s="6" t="s">
        <v>112</v>
      </c>
      <c r="G627" s="7" t="s">
        <v>98</v>
      </c>
      <c r="H627" s="6" t="s">
        <v>99</v>
      </c>
      <c r="I627" s="4">
        <v>26</v>
      </c>
      <c r="J627" s="4">
        <v>11</v>
      </c>
      <c r="K627" s="4">
        <v>1991</v>
      </c>
      <c r="L627" s="6">
        <f t="shared" si="183"/>
        <v>33568</v>
      </c>
      <c r="M627" s="4">
        <f t="shared" si="181"/>
        <v>27</v>
      </c>
      <c r="N627" s="6" t="str">
        <f t="shared" si="184"/>
        <v>&lt;30</v>
      </c>
      <c r="O627" s="4">
        <v>2</v>
      </c>
      <c r="P627" s="6" t="str">
        <f t="shared" si="174"/>
        <v>Nữ</v>
      </c>
      <c r="Q627" s="6" t="str">
        <f t="shared" si="175"/>
        <v>Bà</v>
      </c>
      <c r="R627" s="7" t="s">
        <v>50</v>
      </c>
      <c r="S627" s="6" t="s">
        <v>391</v>
      </c>
      <c r="T627" s="6" t="s">
        <v>254</v>
      </c>
      <c r="U627" s="6" t="s">
        <v>255</v>
      </c>
      <c r="V627" s="6" t="str">
        <f t="shared" si="182"/>
        <v>Mai Trung  -  Hiệp Hòa  -  Bắc Giang</v>
      </c>
      <c r="W627" s="6" t="s">
        <v>145</v>
      </c>
      <c r="X627" s="6" t="s">
        <v>100</v>
      </c>
      <c r="Y627" s="4">
        <f t="shared" si="185"/>
        <v>7</v>
      </c>
      <c r="Z627" s="7" t="str">
        <f t="shared" si="186"/>
        <v>Từ 2 - 12 tháng</v>
      </c>
      <c r="AA627" s="5">
        <v>43384</v>
      </c>
      <c r="AB627" s="4" t="s">
        <v>66</v>
      </c>
      <c r="AC627" s="8">
        <f t="shared" si="176"/>
        <v>43443</v>
      </c>
      <c r="AD627" s="5" t="s">
        <v>53</v>
      </c>
      <c r="AE627" s="4">
        <v>1</v>
      </c>
      <c r="AF627" s="7" t="str">
        <f t="shared" si="177"/>
        <v>12 tháng</v>
      </c>
      <c r="AG627" s="5">
        <f t="shared" si="178"/>
        <v>43444</v>
      </c>
      <c r="AH627" s="5">
        <f t="shared" si="179"/>
        <v>43808</v>
      </c>
      <c r="AI627" s="9"/>
      <c r="AJ627" s="7" t="str">
        <f t="shared" si="191"/>
        <v/>
      </c>
      <c r="AK627" s="5" t="str">
        <f t="shared" si="192"/>
        <v/>
      </c>
      <c r="AL627" s="5" t="str">
        <f t="shared" si="193"/>
        <v/>
      </c>
      <c r="AM627" s="5" t="str">
        <f t="shared" ca="1" si="194"/>
        <v/>
      </c>
      <c r="AN627" s="7" t="str">
        <f t="shared" ca="1" si="180"/>
        <v>12 tháng</v>
      </c>
      <c r="AO627" s="5"/>
      <c r="AP627" s="7"/>
      <c r="AQ627" s="16"/>
    </row>
    <row r="628" spans="1:43" ht="14.5" x14ac:dyDescent="0.35">
      <c r="A628" s="12">
        <f>IF(E628="","",SUBTOTAL(3,$B$2:B628))</f>
        <v>627</v>
      </c>
      <c r="B628" s="5">
        <v>43616</v>
      </c>
      <c r="C628" s="4" t="s">
        <v>45</v>
      </c>
      <c r="D628" s="4">
        <v>1136</v>
      </c>
      <c r="E628" s="6" t="s">
        <v>208</v>
      </c>
      <c r="F628" s="6" t="s">
        <v>82</v>
      </c>
      <c r="G628" s="7" t="s">
        <v>104</v>
      </c>
      <c r="H628" s="6" t="s">
        <v>105</v>
      </c>
      <c r="I628" s="4">
        <v>20</v>
      </c>
      <c r="J628" s="4">
        <v>2</v>
      </c>
      <c r="K628" s="4">
        <v>1986</v>
      </c>
      <c r="L628" s="6">
        <f t="shared" si="183"/>
        <v>31463</v>
      </c>
      <c r="M628" s="4">
        <f t="shared" si="181"/>
        <v>33</v>
      </c>
      <c r="N628" s="6" t="str">
        <f t="shared" si="184"/>
        <v>30 - 45</v>
      </c>
      <c r="O628" s="4">
        <v>2</v>
      </c>
      <c r="P628" s="6" t="str">
        <f t="shared" si="174"/>
        <v>Nữ</v>
      </c>
      <c r="Q628" s="6" t="str">
        <f t="shared" si="175"/>
        <v>Bà</v>
      </c>
      <c r="R628" s="7" t="s">
        <v>50</v>
      </c>
      <c r="S628" s="6" t="s">
        <v>392</v>
      </c>
      <c r="T628" s="6" t="s">
        <v>393</v>
      </c>
      <c r="U628" s="6" t="s">
        <v>394</v>
      </c>
      <c r="V628" s="6" t="str">
        <f t="shared" si="182"/>
        <v>Yên Thắng  -  Lục Yên  -  Yên Bái</v>
      </c>
      <c r="W628" s="6" t="s">
        <v>51</v>
      </c>
      <c r="X628" s="6" t="s">
        <v>65</v>
      </c>
      <c r="Y628" s="4">
        <f t="shared" si="185"/>
        <v>7</v>
      </c>
      <c r="Z628" s="7" t="str">
        <f t="shared" si="186"/>
        <v>Từ 2 - 12 tháng</v>
      </c>
      <c r="AA628" s="5">
        <v>43392</v>
      </c>
      <c r="AB628" s="4" t="s">
        <v>117</v>
      </c>
      <c r="AC628" s="8">
        <f t="shared" si="176"/>
        <v>43421</v>
      </c>
      <c r="AD628" s="5" t="s">
        <v>53</v>
      </c>
      <c r="AE628" s="4">
        <v>1</v>
      </c>
      <c r="AF628" s="7" t="str">
        <f t="shared" si="177"/>
        <v>12 tháng</v>
      </c>
      <c r="AG628" s="5">
        <f t="shared" si="178"/>
        <v>43422</v>
      </c>
      <c r="AH628" s="5">
        <f t="shared" si="179"/>
        <v>43786</v>
      </c>
      <c r="AI628" s="9"/>
      <c r="AJ628" s="7" t="str">
        <f t="shared" si="191"/>
        <v/>
      </c>
      <c r="AK628" s="5" t="str">
        <f t="shared" si="192"/>
        <v/>
      </c>
      <c r="AL628" s="5" t="str">
        <f t="shared" si="193"/>
        <v/>
      </c>
      <c r="AM628" s="5" t="str">
        <f t="shared" ca="1" si="194"/>
        <v/>
      </c>
      <c r="AN628" s="7" t="str">
        <f t="shared" ca="1" si="180"/>
        <v>12 tháng</v>
      </c>
      <c r="AO628" s="5"/>
      <c r="AP628" s="7"/>
      <c r="AQ628" s="16"/>
    </row>
    <row r="629" spans="1:43" ht="14.5" x14ac:dyDescent="0.35">
      <c r="A629" s="12">
        <f>IF(E629="","",SUBTOTAL(3,$B$2:B629))</f>
        <v>628</v>
      </c>
      <c r="B629" s="5">
        <v>43616</v>
      </c>
      <c r="C629" s="4" t="s">
        <v>45</v>
      </c>
      <c r="D629" s="4">
        <v>1137</v>
      </c>
      <c r="E629" s="6" t="s">
        <v>209</v>
      </c>
      <c r="F629" s="6" t="s">
        <v>82</v>
      </c>
      <c r="G629" s="7" t="s">
        <v>104</v>
      </c>
      <c r="H629" s="6" t="s">
        <v>105</v>
      </c>
      <c r="I629" s="4">
        <v>9</v>
      </c>
      <c r="J629" s="4">
        <v>11</v>
      </c>
      <c r="K629" s="4">
        <v>1988</v>
      </c>
      <c r="L629" s="6">
        <f t="shared" si="183"/>
        <v>32456</v>
      </c>
      <c r="M629" s="4">
        <f t="shared" si="181"/>
        <v>30</v>
      </c>
      <c r="N629" s="6" t="str">
        <f t="shared" si="184"/>
        <v>30 - 45</v>
      </c>
      <c r="O629" s="4">
        <v>2</v>
      </c>
      <c r="P629" s="6" t="str">
        <f t="shared" si="174"/>
        <v>Nữ</v>
      </c>
      <c r="Q629" s="6" t="str">
        <f t="shared" si="175"/>
        <v>Bà</v>
      </c>
      <c r="R629" s="7" t="s">
        <v>72</v>
      </c>
      <c r="S629" s="6" t="s">
        <v>395</v>
      </c>
      <c r="T629" s="6" t="s">
        <v>352</v>
      </c>
      <c r="U629" s="6" t="s">
        <v>280</v>
      </c>
      <c r="V629" s="6" t="str">
        <f t="shared" si="182"/>
        <v>Gia Lộc  -  Chi Lăng  -  Lạng Sơn</v>
      </c>
      <c r="W629" s="6" t="s">
        <v>51</v>
      </c>
      <c r="X629" s="6" t="s">
        <v>65</v>
      </c>
      <c r="Y629" s="4">
        <f t="shared" si="185"/>
        <v>7</v>
      </c>
      <c r="Z629" s="7" t="str">
        <f t="shared" si="186"/>
        <v>Từ 2 - 12 tháng</v>
      </c>
      <c r="AA629" s="5">
        <v>43398</v>
      </c>
      <c r="AB629" s="4" t="s">
        <v>66</v>
      </c>
      <c r="AC629" s="8">
        <f t="shared" si="176"/>
        <v>43457</v>
      </c>
      <c r="AD629" s="5" t="s">
        <v>53</v>
      </c>
      <c r="AE629" s="4">
        <v>1</v>
      </c>
      <c r="AF629" s="7" t="str">
        <f t="shared" si="177"/>
        <v>12 tháng</v>
      </c>
      <c r="AG629" s="5">
        <f t="shared" si="178"/>
        <v>43458</v>
      </c>
      <c r="AH629" s="5">
        <f t="shared" si="179"/>
        <v>43822</v>
      </c>
      <c r="AI629" s="9"/>
      <c r="AJ629" s="7" t="str">
        <f t="shared" si="191"/>
        <v/>
      </c>
      <c r="AK629" s="5" t="str">
        <f t="shared" si="192"/>
        <v/>
      </c>
      <c r="AL629" s="5" t="str">
        <f t="shared" si="193"/>
        <v/>
      </c>
      <c r="AM629" s="5" t="str">
        <f t="shared" ca="1" si="194"/>
        <v/>
      </c>
      <c r="AN629" s="7" t="str">
        <f t="shared" ca="1" si="180"/>
        <v>12 tháng</v>
      </c>
      <c r="AO629" s="5"/>
      <c r="AP629" s="7"/>
      <c r="AQ629" s="16"/>
    </row>
    <row r="630" spans="1:43" ht="14.5" x14ac:dyDescent="0.35">
      <c r="A630" s="12">
        <f>IF(E630="","",SUBTOTAL(3,$B$2:B630))</f>
        <v>629</v>
      </c>
      <c r="B630" s="5">
        <v>43616</v>
      </c>
      <c r="C630" s="4" t="s">
        <v>45</v>
      </c>
      <c r="D630" s="4">
        <v>1138</v>
      </c>
      <c r="E630" s="6" t="s">
        <v>210</v>
      </c>
      <c r="F630" s="6" t="s">
        <v>82</v>
      </c>
      <c r="G630" s="7" t="s">
        <v>104</v>
      </c>
      <c r="H630" s="6" t="s">
        <v>105</v>
      </c>
      <c r="I630" s="4">
        <v>20</v>
      </c>
      <c r="J630" s="4">
        <v>7</v>
      </c>
      <c r="K630" s="4">
        <v>1989</v>
      </c>
      <c r="L630" s="6">
        <f t="shared" si="183"/>
        <v>32709</v>
      </c>
      <c r="M630" s="4">
        <f t="shared" si="181"/>
        <v>29</v>
      </c>
      <c r="N630" s="6" t="str">
        <f t="shared" si="184"/>
        <v>&lt;30</v>
      </c>
      <c r="O630" s="4">
        <v>2</v>
      </c>
      <c r="P630" s="6" t="str">
        <f t="shared" si="174"/>
        <v>Nữ</v>
      </c>
      <c r="Q630" s="6" t="str">
        <f t="shared" si="175"/>
        <v>Bà</v>
      </c>
      <c r="R630" s="7" t="s">
        <v>50</v>
      </c>
      <c r="S630" s="6" t="s">
        <v>287</v>
      </c>
      <c r="T630" s="6" t="s">
        <v>268</v>
      </c>
      <c r="U630" s="6" t="s">
        <v>269</v>
      </c>
      <c r="V630" s="6" t="str">
        <f t="shared" si="182"/>
        <v>Phú Lâm  -  Tiên Du  -  Bắc Ninh</v>
      </c>
      <c r="W630" s="6" t="s">
        <v>51</v>
      </c>
      <c r="X630" s="6" t="s">
        <v>106</v>
      </c>
      <c r="Y630" s="4">
        <f t="shared" si="185"/>
        <v>6</v>
      </c>
      <c r="Z630" s="7" t="str">
        <f t="shared" si="186"/>
        <v>Từ 2 - 12 tháng</v>
      </c>
      <c r="AA630" s="5">
        <v>43408</v>
      </c>
      <c r="AB630" s="4" t="s">
        <v>117</v>
      </c>
      <c r="AC630" s="8">
        <f t="shared" si="176"/>
        <v>43437</v>
      </c>
      <c r="AD630" s="5" t="s">
        <v>53</v>
      </c>
      <c r="AE630" s="4">
        <v>1</v>
      </c>
      <c r="AF630" s="7" t="str">
        <f t="shared" si="177"/>
        <v>12 tháng</v>
      </c>
      <c r="AG630" s="5">
        <f t="shared" si="178"/>
        <v>43438</v>
      </c>
      <c r="AH630" s="5">
        <f t="shared" si="179"/>
        <v>43802</v>
      </c>
      <c r="AI630" s="9"/>
      <c r="AJ630" s="7" t="str">
        <f t="shared" si="191"/>
        <v/>
      </c>
      <c r="AK630" s="5" t="str">
        <f t="shared" si="192"/>
        <v/>
      </c>
      <c r="AL630" s="5" t="str">
        <f t="shared" si="193"/>
        <v/>
      </c>
      <c r="AM630" s="5" t="str">
        <f t="shared" ca="1" si="194"/>
        <v/>
      </c>
      <c r="AN630" s="7" t="str">
        <f t="shared" ca="1" si="180"/>
        <v>12 tháng</v>
      </c>
      <c r="AO630" s="5"/>
      <c r="AP630" s="7"/>
      <c r="AQ630" s="16"/>
    </row>
    <row r="631" spans="1:43" ht="14.5" x14ac:dyDescent="0.35">
      <c r="A631" s="12">
        <f>IF(E631="","",SUBTOTAL(3,$B$2:B631))</f>
        <v>630</v>
      </c>
      <c r="B631" s="5">
        <v>43616</v>
      </c>
      <c r="C631" s="4" t="s">
        <v>45</v>
      </c>
      <c r="D631" s="4">
        <v>1139</v>
      </c>
      <c r="E631" s="6" t="s">
        <v>211</v>
      </c>
      <c r="F631" s="6" t="s">
        <v>82</v>
      </c>
      <c r="G631" s="7" t="s">
        <v>104</v>
      </c>
      <c r="H631" s="6" t="s">
        <v>105</v>
      </c>
      <c r="I631" s="4">
        <v>20</v>
      </c>
      <c r="J631" s="4">
        <v>2</v>
      </c>
      <c r="K631" s="4">
        <v>1992</v>
      </c>
      <c r="L631" s="6">
        <f t="shared" si="183"/>
        <v>33654</v>
      </c>
      <c r="M631" s="4">
        <f t="shared" si="181"/>
        <v>27</v>
      </c>
      <c r="N631" s="6" t="str">
        <f t="shared" si="184"/>
        <v>&lt;30</v>
      </c>
      <c r="O631" s="4">
        <v>2</v>
      </c>
      <c r="P631" s="6" t="str">
        <f t="shared" si="174"/>
        <v>Nữ</v>
      </c>
      <c r="Q631" s="6" t="str">
        <f t="shared" si="175"/>
        <v>Bà</v>
      </c>
      <c r="R631" s="7" t="s">
        <v>72</v>
      </c>
      <c r="S631" s="6" t="s">
        <v>396</v>
      </c>
      <c r="T631" s="6" t="s">
        <v>397</v>
      </c>
      <c r="U631" s="6" t="s">
        <v>255</v>
      </c>
      <c r="V631" s="6" t="str">
        <f t="shared" si="182"/>
        <v>Bố Hạ  -  Yên Thế  -  Bắc Giang</v>
      </c>
      <c r="W631" s="6" t="s">
        <v>145</v>
      </c>
      <c r="X631" s="6" t="s">
        <v>65</v>
      </c>
      <c r="Y631" s="4">
        <f t="shared" si="185"/>
        <v>6</v>
      </c>
      <c r="Z631" s="7" t="str">
        <f t="shared" si="186"/>
        <v>Từ 2 - 12 tháng</v>
      </c>
      <c r="AA631" s="5">
        <v>43413</v>
      </c>
      <c r="AB631" s="4" t="s">
        <v>66</v>
      </c>
      <c r="AC631" s="8">
        <f t="shared" si="176"/>
        <v>43472</v>
      </c>
      <c r="AD631" s="5" t="s">
        <v>53</v>
      </c>
      <c r="AE631" s="4">
        <v>1</v>
      </c>
      <c r="AF631" s="7" t="str">
        <f t="shared" si="177"/>
        <v>12 tháng</v>
      </c>
      <c r="AG631" s="5">
        <f t="shared" si="178"/>
        <v>43473</v>
      </c>
      <c r="AH631" s="5">
        <f t="shared" si="179"/>
        <v>43837</v>
      </c>
      <c r="AI631" s="9"/>
      <c r="AJ631" s="7" t="str">
        <f t="shared" si="191"/>
        <v/>
      </c>
      <c r="AK631" s="5" t="str">
        <f t="shared" si="192"/>
        <v/>
      </c>
      <c r="AL631" s="5" t="str">
        <f t="shared" si="193"/>
        <v/>
      </c>
      <c r="AM631" s="5" t="str">
        <f t="shared" ca="1" si="194"/>
        <v/>
      </c>
      <c r="AN631" s="7" t="str">
        <f t="shared" ca="1" si="180"/>
        <v>12 tháng</v>
      </c>
      <c r="AO631" s="5"/>
      <c r="AP631" s="7"/>
      <c r="AQ631" s="16"/>
    </row>
    <row r="632" spans="1:43" ht="14.5" x14ac:dyDescent="0.35">
      <c r="A632" s="12">
        <f>IF(E632="","",SUBTOTAL(3,$B$2:B632))</f>
        <v>631</v>
      </c>
      <c r="B632" s="5">
        <v>43616</v>
      </c>
      <c r="C632" s="4" t="s">
        <v>45</v>
      </c>
      <c r="D632" s="4">
        <v>1140</v>
      </c>
      <c r="E632" s="6" t="s">
        <v>212</v>
      </c>
      <c r="F632" s="6" t="s">
        <v>82</v>
      </c>
      <c r="G632" s="7" t="s">
        <v>61</v>
      </c>
      <c r="H632" s="6" t="s">
        <v>62</v>
      </c>
      <c r="I632" s="4">
        <v>28</v>
      </c>
      <c r="J632" s="4">
        <v>9</v>
      </c>
      <c r="K632" s="4">
        <v>1989</v>
      </c>
      <c r="L632" s="6">
        <f t="shared" si="183"/>
        <v>32779</v>
      </c>
      <c r="M632" s="4">
        <f t="shared" si="181"/>
        <v>29</v>
      </c>
      <c r="N632" s="6" t="str">
        <f t="shared" si="184"/>
        <v>&lt;30</v>
      </c>
      <c r="O632" s="4">
        <v>1</v>
      </c>
      <c r="P632" s="6" t="str">
        <f t="shared" si="174"/>
        <v>Nam</v>
      </c>
      <c r="Q632" s="6" t="str">
        <f t="shared" si="175"/>
        <v>Ông</v>
      </c>
      <c r="R632" s="7" t="s">
        <v>50</v>
      </c>
      <c r="S632" s="6" t="s">
        <v>264</v>
      </c>
      <c r="T632" s="6" t="s">
        <v>265</v>
      </c>
      <c r="U632" s="6" t="s">
        <v>266</v>
      </c>
      <c r="V632" s="6" t="str">
        <f t="shared" si="182"/>
        <v>Xuân Thu  -  Sóc Sơn  -  Hà Nội</v>
      </c>
      <c r="W632" s="6" t="s">
        <v>78</v>
      </c>
      <c r="X632" s="6" t="s">
        <v>65</v>
      </c>
      <c r="Y632" s="4">
        <f t="shared" si="185"/>
        <v>6</v>
      </c>
      <c r="Z632" s="7" t="str">
        <f t="shared" si="186"/>
        <v>Từ 2 - 12 tháng</v>
      </c>
      <c r="AA632" s="5">
        <v>43419</v>
      </c>
      <c r="AB632" s="4" t="s">
        <v>213</v>
      </c>
      <c r="AC632" s="8">
        <f t="shared" si="176"/>
        <v>43419</v>
      </c>
      <c r="AD632" s="5" t="s">
        <v>53</v>
      </c>
      <c r="AE632" s="4">
        <v>1</v>
      </c>
      <c r="AF632" s="7" t="str">
        <f t="shared" si="177"/>
        <v>12 tháng</v>
      </c>
      <c r="AG632" s="5">
        <f t="shared" si="178"/>
        <v>43420</v>
      </c>
      <c r="AH632" s="5">
        <f t="shared" si="179"/>
        <v>43784</v>
      </c>
      <c r="AI632" s="9"/>
      <c r="AJ632" s="7" t="str">
        <f t="shared" si="191"/>
        <v/>
      </c>
      <c r="AK632" s="5" t="str">
        <f t="shared" si="192"/>
        <v/>
      </c>
      <c r="AL632" s="5" t="str">
        <f t="shared" si="193"/>
        <v/>
      </c>
      <c r="AM632" s="5" t="str">
        <f t="shared" ca="1" si="194"/>
        <v/>
      </c>
      <c r="AN632" s="7" t="str">
        <f t="shared" ca="1" si="180"/>
        <v>12 tháng</v>
      </c>
      <c r="AO632" s="5"/>
      <c r="AP632" s="7"/>
      <c r="AQ632" s="16"/>
    </row>
    <row r="633" spans="1:43" ht="14.5" x14ac:dyDescent="0.35">
      <c r="A633" s="12">
        <f>IF(E633="","",SUBTOTAL(3,$B$2:B633))</f>
        <v>632</v>
      </c>
      <c r="B633" s="5">
        <v>43616</v>
      </c>
      <c r="C633" s="4" t="s">
        <v>45</v>
      </c>
      <c r="D633" s="4">
        <v>1141</v>
      </c>
      <c r="E633" s="6" t="s">
        <v>214</v>
      </c>
      <c r="F633" s="6" t="s">
        <v>82</v>
      </c>
      <c r="G633" s="7" t="s">
        <v>61</v>
      </c>
      <c r="H633" s="6" t="s">
        <v>62</v>
      </c>
      <c r="I633" s="4">
        <v>2</v>
      </c>
      <c r="J633" s="4">
        <v>2</v>
      </c>
      <c r="K633" s="4">
        <v>1994</v>
      </c>
      <c r="L633" s="6">
        <f t="shared" si="183"/>
        <v>34367</v>
      </c>
      <c r="M633" s="4">
        <f t="shared" si="181"/>
        <v>25</v>
      </c>
      <c r="N633" s="6" t="str">
        <f t="shared" si="184"/>
        <v>&lt;30</v>
      </c>
      <c r="O633" s="4">
        <v>2</v>
      </c>
      <c r="P633" s="6" t="str">
        <f t="shared" si="174"/>
        <v>Nữ</v>
      </c>
      <c r="Q633" s="6" t="str">
        <f t="shared" si="175"/>
        <v>Bà</v>
      </c>
      <c r="R633" s="7" t="s">
        <v>72</v>
      </c>
      <c r="S633" s="6" t="s">
        <v>270</v>
      </c>
      <c r="T633" s="6" t="s">
        <v>268</v>
      </c>
      <c r="U633" s="6" t="s">
        <v>269</v>
      </c>
      <c r="V633" s="6" t="str">
        <f t="shared" si="182"/>
        <v>Đại Đồng  -  Tiên Du  -  Bắc Ninh</v>
      </c>
      <c r="W633" s="6" t="s">
        <v>151</v>
      </c>
      <c r="X633" s="6" t="s">
        <v>65</v>
      </c>
      <c r="Y633" s="4">
        <f t="shared" si="185"/>
        <v>6</v>
      </c>
      <c r="Z633" s="7" t="str">
        <f t="shared" si="186"/>
        <v>Từ 2 - 12 tháng</v>
      </c>
      <c r="AA633" s="5">
        <v>43429</v>
      </c>
      <c r="AB633" s="4" t="s">
        <v>66</v>
      </c>
      <c r="AC633" s="8">
        <f t="shared" si="176"/>
        <v>43488</v>
      </c>
      <c r="AD633" s="5" t="s">
        <v>53</v>
      </c>
      <c r="AE633" s="4">
        <v>1</v>
      </c>
      <c r="AF633" s="7" t="str">
        <f t="shared" si="177"/>
        <v>12 tháng</v>
      </c>
      <c r="AG633" s="5">
        <f t="shared" si="178"/>
        <v>43489</v>
      </c>
      <c r="AH633" s="5">
        <f t="shared" si="179"/>
        <v>43853</v>
      </c>
      <c r="AI633" s="9"/>
      <c r="AJ633" s="7" t="str">
        <f t="shared" si="191"/>
        <v/>
      </c>
      <c r="AK633" s="5" t="str">
        <f t="shared" si="192"/>
        <v/>
      </c>
      <c r="AL633" s="5" t="str">
        <f t="shared" si="193"/>
        <v/>
      </c>
      <c r="AM633" s="5" t="str">
        <f t="shared" ca="1" si="194"/>
        <v/>
      </c>
      <c r="AN633" s="7" t="str">
        <f t="shared" ca="1" si="180"/>
        <v>12 tháng</v>
      </c>
      <c r="AO633" s="5"/>
      <c r="AP633" s="7"/>
      <c r="AQ633" s="16"/>
    </row>
    <row r="634" spans="1:43" ht="14.5" x14ac:dyDescent="0.35">
      <c r="A634" s="12">
        <f>IF(E634="","",SUBTOTAL(3,$B$2:B634))</f>
        <v>633</v>
      </c>
      <c r="B634" s="5">
        <v>43616</v>
      </c>
      <c r="C634" s="4" t="s">
        <v>45</v>
      </c>
      <c r="D634" s="4">
        <v>1142</v>
      </c>
      <c r="E634" s="6" t="s">
        <v>215</v>
      </c>
      <c r="F634" s="6" t="s">
        <v>82</v>
      </c>
      <c r="G634" s="7" t="s">
        <v>61</v>
      </c>
      <c r="H634" s="6" t="s">
        <v>62</v>
      </c>
      <c r="I634" s="4">
        <v>25</v>
      </c>
      <c r="J634" s="4">
        <v>12</v>
      </c>
      <c r="K634" s="4">
        <v>1989</v>
      </c>
      <c r="L634" s="6">
        <f t="shared" si="183"/>
        <v>32867</v>
      </c>
      <c r="M634" s="4">
        <f t="shared" si="181"/>
        <v>29</v>
      </c>
      <c r="N634" s="6" t="str">
        <f t="shared" si="184"/>
        <v>&lt;30</v>
      </c>
      <c r="O634" s="4">
        <v>1</v>
      </c>
      <c r="P634" s="6" t="str">
        <f t="shared" si="174"/>
        <v>Nam</v>
      </c>
      <c r="Q634" s="6" t="str">
        <f t="shared" si="175"/>
        <v>Ông</v>
      </c>
      <c r="R634" s="7" t="s">
        <v>50</v>
      </c>
      <c r="S634" s="6" t="s">
        <v>398</v>
      </c>
      <c r="T634" s="6" t="s">
        <v>272</v>
      </c>
      <c r="U634" s="6" t="s">
        <v>269</v>
      </c>
      <c r="V634" s="6" t="str">
        <f t="shared" si="182"/>
        <v>Tam Sơn  -  Từ Sơn  -  Bắc Ninh</v>
      </c>
      <c r="W634" s="6" t="s">
        <v>51</v>
      </c>
      <c r="X634" s="6" t="s">
        <v>106</v>
      </c>
      <c r="Y634" s="4">
        <f t="shared" si="185"/>
        <v>5</v>
      </c>
      <c r="Z634" s="7" t="str">
        <f t="shared" si="186"/>
        <v>Từ 2 - 12 tháng</v>
      </c>
      <c r="AA634" s="5">
        <v>43439</v>
      </c>
      <c r="AB634" s="4" t="s">
        <v>117</v>
      </c>
      <c r="AC634" s="8">
        <f t="shared" si="176"/>
        <v>43468</v>
      </c>
      <c r="AD634" s="5" t="s">
        <v>53</v>
      </c>
      <c r="AE634" s="4">
        <v>1</v>
      </c>
      <c r="AF634" s="7" t="str">
        <f t="shared" si="177"/>
        <v>12 tháng</v>
      </c>
      <c r="AG634" s="5">
        <f t="shared" si="178"/>
        <v>43469</v>
      </c>
      <c r="AH634" s="5">
        <f t="shared" si="179"/>
        <v>43833</v>
      </c>
      <c r="AI634" s="9"/>
      <c r="AJ634" s="7" t="str">
        <f t="shared" si="191"/>
        <v/>
      </c>
      <c r="AK634" s="5" t="str">
        <f t="shared" si="192"/>
        <v/>
      </c>
      <c r="AL634" s="5" t="str">
        <f t="shared" si="193"/>
        <v/>
      </c>
      <c r="AM634" s="5" t="str">
        <f t="shared" ca="1" si="194"/>
        <v/>
      </c>
      <c r="AN634" s="7" t="str">
        <f t="shared" ca="1" si="180"/>
        <v>12 tháng</v>
      </c>
      <c r="AO634" s="5"/>
      <c r="AP634" s="7"/>
      <c r="AQ634" s="16"/>
    </row>
    <row r="635" spans="1:43" ht="14.5" x14ac:dyDescent="0.35">
      <c r="A635" s="12">
        <f>IF(E635="","",SUBTOTAL(3,$B$2:B635))</f>
        <v>634</v>
      </c>
      <c r="B635" s="5">
        <v>43616</v>
      </c>
      <c r="C635" s="4" t="s">
        <v>45</v>
      </c>
      <c r="D635" s="4">
        <v>1143</v>
      </c>
      <c r="E635" s="6" t="s">
        <v>216</v>
      </c>
      <c r="F635" s="6" t="s">
        <v>102</v>
      </c>
      <c r="G635" s="7" t="s">
        <v>104</v>
      </c>
      <c r="H635" s="6" t="s">
        <v>134</v>
      </c>
      <c r="I635" s="4">
        <v>20</v>
      </c>
      <c r="J635" s="4">
        <v>3</v>
      </c>
      <c r="K635" s="4">
        <v>1993</v>
      </c>
      <c r="L635" s="6">
        <f t="shared" si="183"/>
        <v>34048</v>
      </c>
      <c r="M635" s="4">
        <f t="shared" si="181"/>
        <v>26</v>
      </c>
      <c r="N635" s="6" t="str">
        <f t="shared" si="184"/>
        <v>&lt;30</v>
      </c>
      <c r="O635" s="4">
        <v>2</v>
      </c>
      <c r="P635" s="6" t="str">
        <f t="shared" si="174"/>
        <v>Nữ</v>
      </c>
      <c r="Q635" s="6" t="str">
        <f t="shared" si="175"/>
        <v>Bà</v>
      </c>
      <c r="R635" s="7" t="s">
        <v>63</v>
      </c>
      <c r="S635" s="6" t="s">
        <v>311</v>
      </c>
      <c r="T635" s="6" t="s">
        <v>274</v>
      </c>
      <c r="U635" s="6" t="s">
        <v>266</v>
      </c>
      <c r="V635" s="6" t="str">
        <f t="shared" si="182"/>
        <v>Cổ Loa  -  Đông Anh  -  Hà Nội</v>
      </c>
      <c r="W635" s="6" t="s">
        <v>51</v>
      </c>
      <c r="X635" s="6" t="s">
        <v>65</v>
      </c>
      <c r="Y635" s="4">
        <f t="shared" si="185"/>
        <v>5</v>
      </c>
      <c r="Z635" s="7" t="str">
        <f t="shared" si="186"/>
        <v>Từ 2 - 12 tháng</v>
      </c>
      <c r="AA635" s="5">
        <v>43446</v>
      </c>
      <c r="AB635" s="4" t="s">
        <v>66</v>
      </c>
      <c r="AC635" s="8">
        <f t="shared" si="176"/>
        <v>43505</v>
      </c>
      <c r="AD635" s="5" t="s">
        <v>53</v>
      </c>
      <c r="AE635" s="4">
        <v>1</v>
      </c>
      <c r="AF635" s="7" t="str">
        <f t="shared" si="177"/>
        <v>12 tháng</v>
      </c>
      <c r="AG635" s="5">
        <f t="shared" si="178"/>
        <v>43506</v>
      </c>
      <c r="AH635" s="5">
        <f t="shared" si="179"/>
        <v>43870</v>
      </c>
      <c r="AI635" s="9"/>
      <c r="AJ635" s="7" t="str">
        <f t="shared" si="191"/>
        <v/>
      </c>
      <c r="AK635" s="5" t="str">
        <f t="shared" si="192"/>
        <v/>
      </c>
      <c r="AL635" s="5" t="str">
        <f t="shared" si="193"/>
        <v/>
      </c>
      <c r="AM635" s="5" t="str">
        <f t="shared" ca="1" si="194"/>
        <v/>
      </c>
      <c r="AN635" s="7" t="str">
        <f t="shared" ca="1" si="180"/>
        <v>12 tháng</v>
      </c>
      <c r="AO635" s="5"/>
      <c r="AP635" s="7"/>
      <c r="AQ635" s="16"/>
    </row>
    <row r="636" spans="1:43" ht="14.5" x14ac:dyDescent="0.35">
      <c r="A636" s="12">
        <f>IF(E636="","",SUBTOTAL(3,$B$2:B636))</f>
        <v>635</v>
      </c>
      <c r="B636" s="5">
        <v>43616</v>
      </c>
      <c r="C636" s="4" t="s">
        <v>45</v>
      </c>
      <c r="D636" s="4">
        <v>1144</v>
      </c>
      <c r="E636" s="6" t="s">
        <v>217</v>
      </c>
      <c r="F636" s="6" t="s">
        <v>102</v>
      </c>
      <c r="G636" s="7" t="s">
        <v>104</v>
      </c>
      <c r="H636" s="6" t="s">
        <v>147</v>
      </c>
      <c r="I636" s="4">
        <v>22</v>
      </c>
      <c r="J636" s="4">
        <v>8</v>
      </c>
      <c r="K636" s="4">
        <v>1994</v>
      </c>
      <c r="L636" s="6">
        <f t="shared" si="183"/>
        <v>34568</v>
      </c>
      <c r="M636" s="4">
        <f t="shared" si="181"/>
        <v>24</v>
      </c>
      <c r="N636" s="6" t="str">
        <f t="shared" si="184"/>
        <v>&lt;30</v>
      </c>
      <c r="O636" s="4">
        <v>2</v>
      </c>
      <c r="P636" s="6" t="str">
        <f t="shared" si="174"/>
        <v>Nữ</v>
      </c>
      <c r="Q636" s="6" t="str">
        <f t="shared" si="175"/>
        <v>Bà</v>
      </c>
      <c r="R636" s="7" t="s">
        <v>50</v>
      </c>
      <c r="S636" s="6" t="s">
        <v>399</v>
      </c>
      <c r="T636" s="6" t="s">
        <v>400</v>
      </c>
      <c r="U636" s="6" t="s">
        <v>401</v>
      </c>
      <c r="V636" s="6" t="str">
        <f t="shared" si="182"/>
        <v>Yên Lợi  -  Ý Yên  -  Nam Định</v>
      </c>
      <c r="W636" s="6" t="s">
        <v>151</v>
      </c>
      <c r="X636" s="6" t="s">
        <v>65</v>
      </c>
      <c r="Y636" s="4">
        <f t="shared" si="185"/>
        <v>5</v>
      </c>
      <c r="Z636" s="7" t="str">
        <f t="shared" si="186"/>
        <v>Từ 2 - 12 tháng</v>
      </c>
      <c r="AA636" s="5">
        <v>43451</v>
      </c>
      <c r="AB636" s="4" t="s">
        <v>66</v>
      </c>
      <c r="AC636" s="8">
        <f t="shared" si="176"/>
        <v>43510</v>
      </c>
      <c r="AD636" s="5" t="s">
        <v>53</v>
      </c>
      <c r="AE636" s="4">
        <v>1</v>
      </c>
      <c r="AF636" s="7" t="str">
        <f t="shared" si="177"/>
        <v>12 tháng</v>
      </c>
      <c r="AG636" s="5">
        <f t="shared" si="178"/>
        <v>43511</v>
      </c>
      <c r="AH636" s="5">
        <f t="shared" si="179"/>
        <v>43875</v>
      </c>
      <c r="AI636" s="9"/>
      <c r="AJ636" s="7" t="str">
        <f t="shared" si="191"/>
        <v/>
      </c>
      <c r="AK636" s="5" t="str">
        <f t="shared" si="192"/>
        <v/>
      </c>
      <c r="AL636" s="5" t="str">
        <f t="shared" si="193"/>
        <v/>
      </c>
      <c r="AM636" s="5" t="str">
        <f t="shared" ca="1" si="194"/>
        <v/>
      </c>
      <c r="AN636" s="7" t="str">
        <f t="shared" ca="1" si="180"/>
        <v>12 tháng</v>
      </c>
      <c r="AO636" s="5"/>
      <c r="AP636" s="7"/>
      <c r="AQ636" s="16"/>
    </row>
    <row r="637" spans="1:43" ht="14.5" x14ac:dyDescent="0.35">
      <c r="A637" s="12">
        <f>IF(E637="","",SUBTOTAL(3,$B$2:B637))</f>
        <v>636</v>
      </c>
      <c r="B637" s="5">
        <v>43616</v>
      </c>
      <c r="C637" s="4" t="s">
        <v>45</v>
      </c>
      <c r="D637" s="4">
        <v>1145</v>
      </c>
      <c r="E637" s="6" t="s">
        <v>218</v>
      </c>
      <c r="F637" s="6" t="s">
        <v>102</v>
      </c>
      <c r="G637" s="7" t="s">
        <v>104</v>
      </c>
      <c r="H637" s="6" t="s">
        <v>105</v>
      </c>
      <c r="I637" s="4">
        <v>15</v>
      </c>
      <c r="J637" s="4">
        <v>2</v>
      </c>
      <c r="K637" s="4">
        <v>1994</v>
      </c>
      <c r="L637" s="6">
        <f t="shared" si="183"/>
        <v>34380</v>
      </c>
      <c r="M637" s="4">
        <f t="shared" si="181"/>
        <v>25</v>
      </c>
      <c r="N637" s="6" t="str">
        <f t="shared" si="184"/>
        <v>&lt;30</v>
      </c>
      <c r="O637" s="4">
        <v>1</v>
      </c>
      <c r="P637" s="6" t="str">
        <f t="shared" si="174"/>
        <v>Nam</v>
      </c>
      <c r="Q637" s="6" t="str">
        <f t="shared" si="175"/>
        <v>Ông</v>
      </c>
      <c r="R637" s="7" t="s">
        <v>63</v>
      </c>
      <c r="S637" s="6" t="s">
        <v>402</v>
      </c>
      <c r="T637" s="6" t="s">
        <v>403</v>
      </c>
      <c r="U637" s="6" t="s">
        <v>404</v>
      </c>
      <c r="V637" s="6" t="str">
        <f t="shared" si="182"/>
        <v xml:space="preserve">Thiệu Công  -  Thiệu Hóa  -  Thanh Hóa </v>
      </c>
      <c r="W637" s="6" t="s">
        <v>51</v>
      </c>
      <c r="X637" s="6" t="s">
        <v>65</v>
      </c>
      <c r="Y637" s="4">
        <f t="shared" si="185"/>
        <v>5</v>
      </c>
      <c r="Z637" s="7" t="str">
        <f t="shared" si="186"/>
        <v>Từ 2 - 12 tháng</v>
      </c>
      <c r="AA637" s="5">
        <v>43458</v>
      </c>
      <c r="AB637" s="4" t="s">
        <v>117</v>
      </c>
      <c r="AC637" s="8">
        <f t="shared" si="176"/>
        <v>43487</v>
      </c>
      <c r="AD637" s="5" t="s">
        <v>53</v>
      </c>
      <c r="AE637" s="4">
        <v>1</v>
      </c>
      <c r="AF637" s="7" t="str">
        <f t="shared" si="177"/>
        <v>12 tháng</v>
      </c>
      <c r="AG637" s="5">
        <f t="shared" si="178"/>
        <v>43488</v>
      </c>
      <c r="AH637" s="5">
        <f t="shared" si="179"/>
        <v>43852</v>
      </c>
      <c r="AI637" s="9"/>
      <c r="AJ637" s="7" t="str">
        <f t="shared" si="191"/>
        <v/>
      </c>
      <c r="AK637" s="5" t="str">
        <f t="shared" si="192"/>
        <v/>
      </c>
      <c r="AL637" s="5" t="str">
        <f t="shared" si="193"/>
        <v/>
      </c>
      <c r="AM637" s="5" t="str">
        <f t="shared" ca="1" si="194"/>
        <v/>
      </c>
      <c r="AN637" s="7" t="str">
        <f t="shared" ca="1" si="180"/>
        <v>12 tháng</v>
      </c>
      <c r="AO637" s="5"/>
      <c r="AP637" s="7"/>
      <c r="AQ637" s="16"/>
    </row>
    <row r="638" spans="1:43" ht="14.5" x14ac:dyDescent="0.35">
      <c r="A638" s="12">
        <f>IF(E638="","",SUBTOTAL(3,$B$2:B638))</f>
        <v>637</v>
      </c>
      <c r="B638" s="5">
        <v>43616</v>
      </c>
      <c r="C638" s="4" t="s">
        <v>45</v>
      </c>
      <c r="D638" s="4">
        <v>1146</v>
      </c>
      <c r="E638" s="6" t="s">
        <v>219</v>
      </c>
      <c r="F638" s="6" t="s">
        <v>102</v>
      </c>
      <c r="G638" s="7" t="s">
        <v>104</v>
      </c>
      <c r="H638" s="6" t="s">
        <v>105</v>
      </c>
      <c r="I638" s="4">
        <v>4</v>
      </c>
      <c r="J638" s="4">
        <v>3</v>
      </c>
      <c r="K638" s="4">
        <v>1992</v>
      </c>
      <c r="L638" s="6">
        <f t="shared" si="183"/>
        <v>33667</v>
      </c>
      <c r="M638" s="4">
        <f t="shared" si="181"/>
        <v>27</v>
      </c>
      <c r="N638" s="6" t="str">
        <f t="shared" si="184"/>
        <v>&lt;30</v>
      </c>
      <c r="O638" s="4">
        <v>1</v>
      </c>
      <c r="P638" s="6" t="str">
        <f t="shared" si="174"/>
        <v>Nam</v>
      </c>
      <c r="Q638" s="6" t="str">
        <f t="shared" si="175"/>
        <v>Ông</v>
      </c>
      <c r="R638" s="7" t="s">
        <v>50</v>
      </c>
      <c r="S638" s="6" t="s">
        <v>405</v>
      </c>
      <c r="T638" s="6" t="s">
        <v>406</v>
      </c>
      <c r="U638" s="6" t="s">
        <v>407</v>
      </c>
      <c r="V638" s="6" t="str">
        <f t="shared" si="182"/>
        <v>Sông Ray  -  Cẩm Mỹ  -  Đồng Nai</v>
      </c>
      <c r="W638" s="6" t="s">
        <v>51</v>
      </c>
      <c r="X638" s="6" t="s">
        <v>100</v>
      </c>
      <c r="Y638" s="4">
        <f t="shared" si="185"/>
        <v>3</v>
      </c>
      <c r="Z638" s="7" t="str">
        <f t="shared" si="186"/>
        <v>Từ 2 - 12 tháng</v>
      </c>
      <c r="AA638" s="5">
        <v>43503</v>
      </c>
      <c r="AB638" s="4" t="s">
        <v>66</v>
      </c>
      <c r="AC638" s="8">
        <f t="shared" si="176"/>
        <v>43562</v>
      </c>
      <c r="AD638" s="5" t="s">
        <v>53</v>
      </c>
      <c r="AE638" s="4">
        <v>1</v>
      </c>
      <c r="AF638" s="7" t="str">
        <f t="shared" si="177"/>
        <v>12 tháng</v>
      </c>
      <c r="AG638" s="5">
        <f t="shared" si="178"/>
        <v>43563</v>
      </c>
      <c r="AH638" s="5">
        <f t="shared" si="179"/>
        <v>43928</v>
      </c>
      <c r="AI638" s="9"/>
      <c r="AJ638" s="7" t="str">
        <f t="shared" si="191"/>
        <v/>
      </c>
      <c r="AK638" s="5" t="str">
        <f t="shared" si="192"/>
        <v/>
      </c>
      <c r="AL638" s="5" t="str">
        <f t="shared" si="193"/>
        <v/>
      </c>
      <c r="AM638" s="5" t="str">
        <f t="shared" ca="1" si="194"/>
        <v/>
      </c>
      <c r="AN638" s="7" t="str">
        <f t="shared" ca="1" si="180"/>
        <v>12 tháng</v>
      </c>
      <c r="AO638" s="5"/>
      <c r="AP638" s="7"/>
      <c r="AQ638" s="16"/>
    </row>
    <row r="639" spans="1:43" ht="14.5" x14ac:dyDescent="0.35">
      <c r="A639" s="12">
        <f>IF(E639="","",SUBTOTAL(3,$B$2:B639))</f>
        <v>638</v>
      </c>
      <c r="B639" s="5">
        <v>43616</v>
      </c>
      <c r="C639" s="4" t="s">
        <v>45</v>
      </c>
      <c r="D639" s="4">
        <v>1147</v>
      </c>
      <c r="E639" s="6" t="s">
        <v>221</v>
      </c>
      <c r="F639" s="6" t="s">
        <v>102</v>
      </c>
      <c r="G639" s="7" t="s">
        <v>104</v>
      </c>
      <c r="H639" s="6" t="s">
        <v>105</v>
      </c>
      <c r="I639" s="4">
        <v>25</v>
      </c>
      <c r="J639" s="4">
        <v>3</v>
      </c>
      <c r="K639" s="4">
        <v>1978</v>
      </c>
      <c r="L639" s="6">
        <f t="shared" si="183"/>
        <v>28574</v>
      </c>
      <c r="M639" s="4">
        <f t="shared" si="181"/>
        <v>41</v>
      </c>
      <c r="N639" s="6" t="str">
        <f t="shared" si="184"/>
        <v>30 - 45</v>
      </c>
      <c r="O639" s="4">
        <v>1</v>
      </c>
      <c r="P639" s="6" t="str">
        <f t="shared" si="174"/>
        <v>Nam</v>
      </c>
      <c r="Q639" s="6" t="str">
        <f t="shared" si="175"/>
        <v>Ông</v>
      </c>
      <c r="R639" s="7" t="s">
        <v>63</v>
      </c>
      <c r="S639" s="6" t="s">
        <v>408</v>
      </c>
      <c r="T639" s="6" t="s">
        <v>329</v>
      </c>
      <c r="U639" s="6" t="s">
        <v>255</v>
      </c>
      <c r="V639" s="6" t="str">
        <f t="shared" si="182"/>
        <v>Việt Lập  -  Tân Yên  -  Bắc Giang</v>
      </c>
      <c r="W639" s="6" t="s">
        <v>151</v>
      </c>
      <c r="X639" s="6" t="s">
        <v>65</v>
      </c>
      <c r="Y639" s="4">
        <f t="shared" si="185"/>
        <v>3</v>
      </c>
      <c r="Z639" s="7" t="str">
        <f t="shared" si="186"/>
        <v>Từ 2 - 12 tháng</v>
      </c>
      <c r="AA639" s="5">
        <v>43511</v>
      </c>
      <c r="AB639" s="4" t="s">
        <v>117</v>
      </c>
      <c r="AC639" s="8">
        <f t="shared" si="176"/>
        <v>43540</v>
      </c>
      <c r="AD639" s="5" t="s">
        <v>53</v>
      </c>
      <c r="AE639" s="4">
        <v>1</v>
      </c>
      <c r="AF639" s="7" t="str">
        <f t="shared" si="177"/>
        <v>12 tháng</v>
      </c>
      <c r="AG639" s="5">
        <f t="shared" si="178"/>
        <v>43541</v>
      </c>
      <c r="AH639" s="5">
        <f t="shared" si="179"/>
        <v>43906</v>
      </c>
      <c r="AI639" s="9"/>
      <c r="AJ639" s="7" t="str">
        <f t="shared" si="191"/>
        <v/>
      </c>
      <c r="AK639" s="5" t="str">
        <f t="shared" si="192"/>
        <v/>
      </c>
      <c r="AL639" s="5" t="str">
        <f t="shared" si="193"/>
        <v/>
      </c>
      <c r="AM639" s="5" t="str">
        <f t="shared" ca="1" si="194"/>
        <v/>
      </c>
      <c r="AN639" s="7" t="str">
        <f t="shared" ca="1" si="180"/>
        <v>12 tháng</v>
      </c>
      <c r="AO639" s="5"/>
      <c r="AP639" s="7"/>
      <c r="AQ639" s="16"/>
    </row>
    <row r="640" spans="1:43" ht="14.5" x14ac:dyDescent="0.35">
      <c r="A640" s="12">
        <f>IF(E640="","",SUBTOTAL(3,$B$2:B640))</f>
        <v>639</v>
      </c>
      <c r="B640" s="5">
        <v>43616</v>
      </c>
      <c r="C640" s="4" t="s">
        <v>45</v>
      </c>
      <c r="D640" s="4">
        <v>1148</v>
      </c>
      <c r="E640" s="6" t="s">
        <v>222</v>
      </c>
      <c r="F640" s="6" t="s">
        <v>102</v>
      </c>
      <c r="G640" s="7" t="s">
        <v>104</v>
      </c>
      <c r="H640" s="6" t="s">
        <v>105</v>
      </c>
      <c r="I640" s="4">
        <v>2</v>
      </c>
      <c r="J640" s="4">
        <v>12</v>
      </c>
      <c r="K640" s="4">
        <v>1970</v>
      </c>
      <c r="L640" s="6">
        <f t="shared" si="183"/>
        <v>25904</v>
      </c>
      <c r="M640" s="4">
        <f t="shared" si="181"/>
        <v>48</v>
      </c>
      <c r="N640" s="6" t="str">
        <f t="shared" si="184"/>
        <v>45+</v>
      </c>
      <c r="O640" s="4">
        <v>2</v>
      </c>
      <c r="P640" s="6" t="str">
        <f t="shared" si="174"/>
        <v>Nữ</v>
      </c>
      <c r="Q640" s="6" t="str">
        <f t="shared" si="175"/>
        <v>Bà</v>
      </c>
      <c r="R640" s="7" t="s">
        <v>72</v>
      </c>
      <c r="S640" s="6" t="s">
        <v>409</v>
      </c>
      <c r="T640" s="6" t="s">
        <v>410</v>
      </c>
      <c r="U640" s="6" t="s">
        <v>347</v>
      </c>
      <c r="V640" s="6" t="str">
        <f t="shared" si="182"/>
        <v>Xuân Khang  -  Như Thanh  -  Thanh Hóa</v>
      </c>
      <c r="W640" s="6" t="s">
        <v>51</v>
      </c>
      <c r="X640" s="6" t="s">
        <v>65</v>
      </c>
      <c r="Y640" s="4">
        <f t="shared" si="185"/>
        <v>3</v>
      </c>
      <c r="Z640" s="7" t="str">
        <f t="shared" si="186"/>
        <v>Từ 2 - 12 tháng</v>
      </c>
      <c r="AA640" s="5">
        <v>43517</v>
      </c>
      <c r="AB640" s="4" t="s">
        <v>66</v>
      </c>
      <c r="AC640" s="8">
        <f t="shared" si="176"/>
        <v>43576</v>
      </c>
      <c r="AD640" s="5" t="s">
        <v>53</v>
      </c>
      <c r="AE640" s="4">
        <v>1</v>
      </c>
      <c r="AF640" s="7" t="str">
        <f t="shared" si="177"/>
        <v>12 tháng</v>
      </c>
      <c r="AG640" s="5">
        <f t="shared" si="178"/>
        <v>43577</v>
      </c>
      <c r="AH640" s="5">
        <f t="shared" si="179"/>
        <v>43942</v>
      </c>
      <c r="AI640" s="9"/>
      <c r="AJ640" s="7" t="str">
        <f t="shared" si="191"/>
        <v/>
      </c>
      <c r="AK640" s="5" t="str">
        <f t="shared" si="192"/>
        <v/>
      </c>
      <c r="AL640" s="5" t="str">
        <f t="shared" si="193"/>
        <v/>
      </c>
      <c r="AM640" s="5" t="str">
        <f t="shared" ca="1" si="194"/>
        <v/>
      </c>
      <c r="AN640" s="7" t="str">
        <f t="shared" ca="1" si="180"/>
        <v>12 tháng</v>
      </c>
      <c r="AO640" s="5"/>
      <c r="AP640" s="7"/>
      <c r="AQ640" s="16"/>
    </row>
    <row r="641" spans="1:43" ht="14.5" x14ac:dyDescent="0.35">
      <c r="A641" s="12">
        <f>IF(E641="","",SUBTOTAL(3,$B$2:B641))</f>
        <v>640</v>
      </c>
      <c r="B641" s="5">
        <v>43616</v>
      </c>
      <c r="C641" s="4" t="s">
        <v>45</v>
      </c>
      <c r="D641" s="4">
        <v>1149</v>
      </c>
      <c r="E641" s="6" t="s">
        <v>223</v>
      </c>
      <c r="F641" s="6" t="s">
        <v>102</v>
      </c>
      <c r="G641" s="7" t="s">
        <v>61</v>
      </c>
      <c r="H641" s="6" t="s">
        <v>62</v>
      </c>
      <c r="I641" s="4">
        <v>9</v>
      </c>
      <c r="J641" s="4">
        <v>5</v>
      </c>
      <c r="K641" s="4">
        <v>1987</v>
      </c>
      <c r="L641" s="6">
        <f t="shared" si="183"/>
        <v>31906</v>
      </c>
      <c r="M641" s="4">
        <f t="shared" si="181"/>
        <v>32</v>
      </c>
      <c r="N641" s="6" t="str">
        <f t="shared" si="184"/>
        <v>30 - 45</v>
      </c>
      <c r="O641" s="4">
        <v>2</v>
      </c>
      <c r="P641" s="6" t="str">
        <f t="shared" si="174"/>
        <v>Nữ</v>
      </c>
      <c r="Q641" s="6" t="str">
        <f t="shared" si="175"/>
        <v>Bà</v>
      </c>
      <c r="R641" s="7" t="s">
        <v>63</v>
      </c>
      <c r="S641" s="6" t="s">
        <v>385</v>
      </c>
      <c r="T641" s="6" t="s">
        <v>324</v>
      </c>
      <c r="U641" s="6" t="s">
        <v>280</v>
      </c>
      <c r="V641" s="6" t="str">
        <f t="shared" si="182"/>
        <v>Yên Bình  -  Hữu Lũng  -  Lạng Sơn</v>
      </c>
      <c r="W641" s="6" t="s">
        <v>51</v>
      </c>
      <c r="X641" s="6" t="s">
        <v>65</v>
      </c>
      <c r="Y641" s="4">
        <f t="shared" si="185"/>
        <v>3</v>
      </c>
      <c r="Z641" s="7" t="str">
        <f t="shared" si="186"/>
        <v>Từ 2 - 12 tháng</v>
      </c>
      <c r="AA641" s="5">
        <v>43521</v>
      </c>
      <c r="AB641" s="4" t="s">
        <v>117</v>
      </c>
      <c r="AC641" s="8">
        <f t="shared" si="176"/>
        <v>43550</v>
      </c>
      <c r="AD641" s="5" t="s">
        <v>53</v>
      </c>
      <c r="AE641" s="4">
        <v>1</v>
      </c>
      <c r="AF641" s="7" t="str">
        <f t="shared" si="177"/>
        <v>12 tháng</v>
      </c>
      <c r="AG641" s="5">
        <f t="shared" si="178"/>
        <v>43551</v>
      </c>
      <c r="AH641" s="5">
        <f t="shared" si="179"/>
        <v>43916</v>
      </c>
      <c r="AI641" s="9"/>
      <c r="AJ641" s="7" t="str">
        <f t="shared" si="191"/>
        <v/>
      </c>
      <c r="AK641" s="5" t="str">
        <f t="shared" si="192"/>
        <v/>
      </c>
      <c r="AL641" s="5" t="str">
        <f t="shared" si="193"/>
        <v/>
      </c>
      <c r="AM641" s="5" t="str">
        <f t="shared" ca="1" si="194"/>
        <v/>
      </c>
      <c r="AN641" s="7" t="str">
        <f t="shared" ca="1" si="180"/>
        <v>12 tháng</v>
      </c>
      <c r="AO641" s="5"/>
      <c r="AP641" s="7"/>
      <c r="AQ641" s="16"/>
    </row>
    <row r="642" spans="1:43" ht="14.5" x14ac:dyDescent="0.35">
      <c r="A642" s="12">
        <f>IF(E642="","",SUBTOTAL(3,$B$2:B642))</f>
        <v>641</v>
      </c>
      <c r="B642" s="5">
        <v>43616</v>
      </c>
      <c r="C642" s="4" t="s">
        <v>45</v>
      </c>
      <c r="D642" s="4">
        <v>1150</v>
      </c>
      <c r="E642" s="6" t="s">
        <v>224</v>
      </c>
      <c r="F642" s="6" t="s">
        <v>102</v>
      </c>
      <c r="G642" s="7" t="s">
        <v>98</v>
      </c>
      <c r="H642" s="6" t="s">
        <v>108</v>
      </c>
      <c r="I642" s="4">
        <v>26</v>
      </c>
      <c r="J642" s="4">
        <v>1</v>
      </c>
      <c r="K642" s="4">
        <v>1988</v>
      </c>
      <c r="L642" s="6">
        <f t="shared" si="183"/>
        <v>32168</v>
      </c>
      <c r="M642" s="4">
        <f t="shared" si="181"/>
        <v>31</v>
      </c>
      <c r="N642" s="6" t="str">
        <f t="shared" si="184"/>
        <v>30 - 45</v>
      </c>
      <c r="O642" s="4">
        <v>2</v>
      </c>
      <c r="P642" s="6" t="str">
        <f t="shared" ref="P642:P705" si="195">IF(O642=1,"Nam",IF(O642=2,"Nữ",""))</f>
        <v>Nữ</v>
      </c>
      <c r="Q642" s="6" t="str">
        <f t="shared" ref="Q642:Q705" si="196">IF(O642=1,"Ông",IF(O642=2,"Bà",""))</f>
        <v>Bà</v>
      </c>
      <c r="R642" s="7" t="s">
        <v>50</v>
      </c>
      <c r="S642" s="6" t="s">
        <v>383</v>
      </c>
      <c r="T642" s="6" t="s">
        <v>384</v>
      </c>
      <c r="U642" s="6" t="s">
        <v>347</v>
      </c>
      <c r="V642" s="6" t="str">
        <f t="shared" si="182"/>
        <v>Trung Tiến  -  Quan Sơn  -  Thanh Hóa</v>
      </c>
      <c r="W642" s="6" t="s">
        <v>151</v>
      </c>
      <c r="X642" s="6" t="s">
        <v>65</v>
      </c>
      <c r="Y642" s="4">
        <f t="shared" si="185"/>
        <v>2</v>
      </c>
      <c r="Z642" s="7" t="str">
        <f t="shared" si="186"/>
        <v>Từ 2 - 12 tháng</v>
      </c>
      <c r="AA642" s="5">
        <v>43533</v>
      </c>
      <c r="AB642" s="4" t="s">
        <v>117</v>
      </c>
      <c r="AC642" s="8">
        <f t="shared" ref="AC642:AC705" si="197">IF(AB642="60 ngày",AA642+59,IF(AB642="30 ngày",AA642+29,AA642))</f>
        <v>43562</v>
      </c>
      <c r="AD642" s="5" t="s">
        <v>53</v>
      </c>
      <c r="AE642" s="4">
        <v>1</v>
      </c>
      <c r="AF642" s="7" t="str">
        <f t="shared" ref="AF642:AF705" si="198">VLOOKUP(AE642,$AW$2:$AX$6,2,0)</f>
        <v>12 tháng</v>
      </c>
      <c r="AG642" s="5">
        <f t="shared" ref="AG642:AG705" si="199">IF(AE642=5,"",IF(AB642=0,AA642,AC642+1))</f>
        <v>43563</v>
      </c>
      <c r="AH642" s="5">
        <f t="shared" ref="AH642:AH705" si="200">IF(AE642=4,"",IF(AE642=1,EDATE(AG642,12)-1,IF(AE642=2,EDATE(AG642,24)-1,IF(AE642=3,EDATE(AG642,36)-1,""))))</f>
        <v>43928</v>
      </c>
      <c r="AI642" s="9"/>
      <c r="AJ642" s="7" t="str">
        <f t="shared" si="191"/>
        <v/>
      </c>
      <c r="AK642" s="5" t="str">
        <f t="shared" si="192"/>
        <v/>
      </c>
      <c r="AL642" s="5" t="str">
        <f t="shared" si="193"/>
        <v/>
      </c>
      <c r="AM642" s="5" t="str">
        <f t="shared" ca="1" si="194"/>
        <v/>
      </c>
      <c r="AN642" s="7" t="str">
        <f t="shared" ref="AN642:AN705" ca="1" si="201">IF(AM642&lt;&gt;"","Không xác định",IF(AJ642&lt;&gt;"",AJ642,IF(AF642&lt;&gt;"",AF642,"")))</f>
        <v>12 tháng</v>
      </c>
      <c r="AO642" s="5"/>
      <c r="AP642" s="7"/>
      <c r="AQ642" s="16"/>
    </row>
    <row r="643" spans="1:43" ht="14.5" x14ac:dyDescent="0.35">
      <c r="A643" s="12">
        <f>IF(E643="","",SUBTOTAL(3,$B$2:B643))</f>
        <v>642</v>
      </c>
      <c r="B643" s="5">
        <v>43616</v>
      </c>
      <c r="C643" s="4" t="s">
        <v>45</v>
      </c>
      <c r="D643" s="4">
        <v>1151</v>
      </c>
      <c r="E643" s="6" t="s">
        <v>225</v>
      </c>
      <c r="F643" s="6" t="s">
        <v>102</v>
      </c>
      <c r="G643" s="7" t="s">
        <v>98</v>
      </c>
      <c r="H643" s="6" t="s">
        <v>99</v>
      </c>
      <c r="I643" s="4">
        <v>2</v>
      </c>
      <c r="J643" s="4">
        <v>4</v>
      </c>
      <c r="K643" s="4">
        <v>1990</v>
      </c>
      <c r="L643" s="6">
        <f t="shared" si="183"/>
        <v>32965</v>
      </c>
      <c r="M643" s="4">
        <f t="shared" ref="M643:M706" si="202">DATEDIF(L643,B643+1,"y")</f>
        <v>29</v>
      </c>
      <c r="N643" s="6" t="str">
        <f t="shared" si="184"/>
        <v>&lt;30</v>
      </c>
      <c r="O643" s="4">
        <v>2</v>
      </c>
      <c r="P643" s="6" t="str">
        <f t="shared" si="195"/>
        <v>Nữ</v>
      </c>
      <c r="Q643" s="6" t="str">
        <f t="shared" si="196"/>
        <v>Bà</v>
      </c>
      <c r="R643" s="7" t="s">
        <v>50</v>
      </c>
      <c r="S643" s="6" t="s">
        <v>385</v>
      </c>
      <c r="T643" s="6" t="s">
        <v>324</v>
      </c>
      <c r="U643" s="6" t="s">
        <v>280</v>
      </c>
      <c r="V643" s="6" t="str">
        <f t="shared" ref="V643:V706" si="203">IF(AND(S643&lt;&gt;"",T643&lt;&gt;"",U643&lt;&gt;""),CONCATENATE(S643," - ",T643," - ",U643))</f>
        <v>Yên Bình  -  Hữu Lũng  -  Lạng Sơn</v>
      </c>
      <c r="W643" s="6" t="s">
        <v>145</v>
      </c>
      <c r="X643" s="6" t="s">
        <v>100</v>
      </c>
      <c r="Y643" s="4">
        <f t="shared" si="185"/>
        <v>2</v>
      </c>
      <c r="Z643" s="7" t="str">
        <f t="shared" si="186"/>
        <v>Từ 2 - 12 tháng</v>
      </c>
      <c r="AA643" s="5">
        <v>43546</v>
      </c>
      <c r="AB643" s="4" t="s">
        <v>117</v>
      </c>
      <c r="AC643" s="8">
        <f t="shared" si="197"/>
        <v>43575</v>
      </c>
      <c r="AD643" s="5" t="s">
        <v>53</v>
      </c>
      <c r="AE643" s="4">
        <v>1</v>
      </c>
      <c r="AF643" s="7" t="str">
        <f t="shared" si="198"/>
        <v>12 tháng</v>
      </c>
      <c r="AG643" s="5">
        <f t="shared" si="199"/>
        <v>43576</v>
      </c>
      <c r="AH643" s="5">
        <f t="shared" si="200"/>
        <v>43941</v>
      </c>
      <c r="AI643" s="9"/>
      <c r="AJ643" s="7" t="str">
        <f t="shared" si="191"/>
        <v/>
      </c>
      <c r="AK643" s="5" t="str">
        <f t="shared" si="192"/>
        <v/>
      </c>
      <c r="AL643" s="5" t="str">
        <f t="shared" si="193"/>
        <v/>
      </c>
      <c r="AM643" s="5" t="str">
        <f t="shared" ca="1" si="194"/>
        <v/>
      </c>
      <c r="AN643" s="7" t="str">
        <f t="shared" ca="1" si="201"/>
        <v>12 tháng</v>
      </c>
      <c r="AO643" s="5"/>
      <c r="AP643" s="7"/>
      <c r="AQ643" s="16"/>
    </row>
    <row r="644" spans="1:43" ht="14.5" x14ac:dyDescent="0.35">
      <c r="A644" s="12">
        <f>IF(E644="","",SUBTOTAL(3,$B$2:B644))</f>
        <v>643</v>
      </c>
      <c r="B644" s="5">
        <v>43616</v>
      </c>
      <c r="C644" s="4" t="s">
        <v>45</v>
      </c>
      <c r="D644" s="4">
        <v>1152</v>
      </c>
      <c r="E644" s="6" t="s">
        <v>227</v>
      </c>
      <c r="F644" s="6" t="s">
        <v>47</v>
      </c>
      <c r="G644" s="7" t="s">
        <v>61</v>
      </c>
      <c r="H644" s="6" t="s">
        <v>62</v>
      </c>
      <c r="I644" s="4">
        <v>10</v>
      </c>
      <c r="J644" s="4">
        <v>1</v>
      </c>
      <c r="K644" s="4">
        <v>1988</v>
      </c>
      <c r="L644" s="6">
        <v>32152</v>
      </c>
      <c r="M644" s="4">
        <f t="shared" si="202"/>
        <v>31</v>
      </c>
      <c r="N644" s="6" t="s">
        <v>228</v>
      </c>
      <c r="O644" s="4">
        <v>2</v>
      </c>
      <c r="P644" s="6" t="str">
        <f t="shared" si="195"/>
        <v>Nữ</v>
      </c>
      <c r="Q644" s="6" t="str">
        <f t="shared" si="196"/>
        <v>Bà</v>
      </c>
      <c r="R644" s="7" t="s">
        <v>50</v>
      </c>
      <c r="S644" s="6" t="s">
        <v>264</v>
      </c>
      <c r="T644" s="6" t="s">
        <v>265</v>
      </c>
      <c r="U644" s="6" t="s">
        <v>266</v>
      </c>
      <c r="V644" s="6" t="str">
        <f t="shared" si="203"/>
        <v>Xuân Thu  -  Sóc Sơn  -  Hà Nội</v>
      </c>
      <c r="W644" s="6" t="s">
        <v>84</v>
      </c>
      <c r="X644" s="6" t="s">
        <v>52</v>
      </c>
      <c r="Y644" s="4">
        <f t="shared" si="185"/>
        <v>1</v>
      </c>
      <c r="Z644" s="7" t="str">
        <f t="shared" si="186"/>
        <v>Dưới 2 tháng</v>
      </c>
      <c r="AA644" s="5">
        <v>43560</v>
      </c>
      <c r="AB644" s="4" t="s">
        <v>66</v>
      </c>
      <c r="AC644" s="8">
        <f t="shared" si="197"/>
        <v>43619</v>
      </c>
      <c r="AD644" s="5" t="s">
        <v>80</v>
      </c>
      <c r="AE644" s="4">
        <v>5</v>
      </c>
      <c r="AF644" s="7" t="str">
        <f t="shared" si="198"/>
        <v>Thử việc</v>
      </c>
      <c r="AG644" s="5" t="str">
        <f t="shared" si="199"/>
        <v/>
      </c>
      <c r="AH644" s="5" t="str">
        <f t="shared" si="200"/>
        <v/>
      </c>
      <c r="AI644" s="9"/>
      <c r="AJ644" s="7" t="str">
        <f t="shared" si="191"/>
        <v/>
      </c>
      <c r="AK644" s="5" t="str">
        <f t="shared" si="192"/>
        <v/>
      </c>
      <c r="AL644" s="5" t="str">
        <f t="shared" si="193"/>
        <v/>
      </c>
      <c r="AM644" s="5" t="str">
        <f t="shared" ca="1" si="194"/>
        <v/>
      </c>
      <c r="AN644" s="7" t="str">
        <f t="shared" ca="1" si="201"/>
        <v>Thử việc</v>
      </c>
      <c r="AO644" s="5"/>
      <c r="AP644" s="7"/>
      <c r="AQ644" s="16"/>
    </row>
    <row r="645" spans="1:43" ht="14.5" x14ac:dyDescent="0.35">
      <c r="A645" s="12">
        <f>IF(E645="","",SUBTOTAL(3,$B$2:B645))</f>
        <v>644</v>
      </c>
      <c r="B645" s="5">
        <v>43616</v>
      </c>
      <c r="C645" s="4" t="s">
        <v>45</v>
      </c>
      <c r="D645" s="4">
        <v>1153</v>
      </c>
      <c r="E645" s="6" t="s">
        <v>229</v>
      </c>
      <c r="F645" s="6" t="s">
        <v>102</v>
      </c>
      <c r="G645" s="7" t="s">
        <v>104</v>
      </c>
      <c r="H645" s="6" t="s">
        <v>105</v>
      </c>
      <c r="I645" s="4">
        <v>1</v>
      </c>
      <c r="J645" s="4">
        <v>8</v>
      </c>
      <c r="K645" s="4">
        <v>1992</v>
      </c>
      <c r="L645" s="6">
        <v>33817</v>
      </c>
      <c r="M645" s="4">
        <f t="shared" si="202"/>
        <v>26</v>
      </c>
      <c r="N645" s="6" t="s">
        <v>230</v>
      </c>
      <c r="O645" s="4">
        <v>1</v>
      </c>
      <c r="P645" s="6" t="str">
        <f t="shared" si="195"/>
        <v>Nam</v>
      </c>
      <c r="Q645" s="6" t="str">
        <f t="shared" si="196"/>
        <v>Ông</v>
      </c>
      <c r="R645" s="7" t="s">
        <v>50</v>
      </c>
      <c r="S645" s="6" t="s">
        <v>339</v>
      </c>
      <c r="T645" s="6" t="s">
        <v>329</v>
      </c>
      <c r="U645" s="6" t="s">
        <v>255</v>
      </c>
      <c r="V645" s="6" t="str">
        <f t="shared" si="203"/>
        <v>Việt Ngọc  -  Tân Yên  -  Bắc Giang</v>
      </c>
      <c r="W645" s="6" t="s">
        <v>51</v>
      </c>
      <c r="X645" s="6" t="s">
        <v>65</v>
      </c>
      <c r="Y645" s="4">
        <f t="shared" ref="Y645:Y708" si="204">DATEDIF(AA645,B645,"M")</f>
        <v>1</v>
      </c>
      <c r="Z645" s="7" t="str">
        <f t="shared" ref="Z645:Z708" si="205">LOOKUP(Y645,$AS$2:$AT$7,$AU$2:$AU$7)</f>
        <v>Dưới 2 tháng</v>
      </c>
      <c r="AA645" s="5">
        <v>43566</v>
      </c>
      <c r="AB645" s="4" t="s">
        <v>117</v>
      </c>
      <c r="AC645" s="8">
        <f t="shared" si="197"/>
        <v>43595</v>
      </c>
      <c r="AD645" s="5" t="s">
        <v>53</v>
      </c>
      <c r="AE645" s="4">
        <v>1</v>
      </c>
      <c r="AF645" s="7" t="str">
        <f t="shared" si="198"/>
        <v>12 tháng</v>
      </c>
      <c r="AG645" s="5">
        <f t="shared" si="199"/>
        <v>43596</v>
      </c>
      <c r="AH645" s="5">
        <f t="shared" si="200"/>
        <v>43961</v>
      </c>
      <c r="AI645" s="9"/>
      <c r="AJ645" s="7" t="str">
        <f t="shared" si="191"/>
        <v/>
      </c>
      <c r="AK645" s="5" t="str">
        <f t="shared" si="192"/>
        <v/>
      </c>
      <c r="AL645" s="5" t="str">
        <f t="shared" si="193"/>
        <v/>
      </c>
      <c r="AM645" s="5" t="str">
        <f t="shared" ca="1" si="194"/>
        <v/>
      </c>
      <c r="AN645" s="7" t="str">
        <f t="shared" ca="1" si="201"/>
        <v>12 tháng</v>
      </c>
      <c r="AO645" s="5"/>
      <c r="AP645" s="7"/>
      <c r="AQ645" s="16"/>
    </row>
    <row r="646" spans="1:43" ht="14.5" x14ac:dyDescent="0.35">
      <c r="A646" s="12">
        <f>IF(E646="","",SUBTOTAL(3,$B$2:B646))</f>
        <v>645</v>
      </c>
      <c r="B646" s="5">
        <v>43616</v>
      </c>
      <c r="C646" s="4" t="s">
        <v>231</v>
      </c>
      <c r="D646" s="4">
        <v>1154</v>
      </c>
      <c r="E646" s="6" t="s">
        <v>232</v>
      </c>
      <c r="F646" s="6" t="s">
        <v>82</v>
      </c>
      <c r="G646" s="7" t="s">
        <v>104</v>
      </c>
      <c r="H646" s="6" t="s">
        <v>105</v>
      </c>
      <c r="I646" s="4">
        <v>9</v>
      </c>
      <c r="J646" s="4">
        <v>8</v>
      </c>
      <c r="K646" s="4">
        <v>1991</v>
      </c>
      <c r="L646" s="6">
        <v>33459</v>
      </c>
      <c r="M646" s="4">
        <f t="shared" si="202"/>
        <v>27</v>
      </c>
      <c r="N646" s="6" t="s">
        <v>230</v>
      </c>
      <c r="O646" s="4">
        <v>2</v>
      </c>
      <c r="P646" s="6" t="str">
        <f t="shared" si="195"/>
        <v>Nữ</v>
      </c>
      <c r="Q646" s="6" t="str">
        <f t="shared" si="196"/>
        <v>Bà</v>
      </c>
      <c r="R646" s="7" t="s">
        <v>63</v>
      </c>
      <c r="S646" s="6" t="s">
        <v>340</v>
      </c>
      <c r="T646" s="6" t="s">
        <v>276</v>
      </c>
      <c r="U646" s="6" t="s">
        <v>255</v>
      </c>
      <c r="V646" s="6" t="str">
        <f t="shared" si="203"/>
        <v>Đông Hưng  -  Lục Nam  -  Bắc Giang</v>
      </c>
      <c r="W646" s="6" t="s">
        <v>51</v>
      </c>
      <c r="X646" s="6" t="s">
        <v>65</v>
      </c>
      <c r="Y646" s="4">
        <f t="shared" si="204"/>
        <v>1</v>
      </c>
      <c r="Z646" s="7" t="str">
        <f t="shared" si="205"/>
        <v>Dưới 2 tháng</v>
      </c>
      <c r="AA646" s="5">
        <v>43573</v>
      </c>
      <c r="AB646" s="4" t="s">
        <v>66</v>
      </c>
      <c r="AC646" s="8">
        <f t="shared" si="197"/>
        <v>43632</v>
      </c>
      <c r="AD646" s="5" t="s">
        <v>80</v>
      </c>
      <c r="AE646" s="4">
        <v>5</v>
      </c>
      <c r="AF646" s="7" t="str">
        <f t="shared" si="198"/>
        <v>Thử việc</v>
      </c>
      <c r="AG646" s="5" t="str">
        <f t="shared" si="199"/>
        <v/>
      </c>
      <c r="AH646" s="5" t="str">
        <f t="shared" si="200"/>
        <v/>
      </c>
      <c r="AI646" s="9"/>
      <c r="AJ646" s="7" t="str">
        <f t="shared" si="191"/>
        <v/>
      </c>
      <c r="AK646" s="5" t="str">
        <f t="shared" si="192"/>
        <v/>
      </c>
      <c r="AL646" s="5" t="str">
        <f t="shared" si="193"/>
        <v/>
      </c>
      <c r="AM646" s="5" t="str">
        <f t="shared" ca="1" si="194"/>
        <v/>
      </c>
      <c r="AN646" s="7" t="str">
        <f t="shared" ca="1" si="201"/>
        <v>Thử việc</v>
      </c>
      <c r="AO646" s="5"/>
      <c r="AP646" s="7"/>
      <c r="AQ646" s="16"/>
    </row>
    <row r="647" spans="1:43" ht="14.5" x14ac:dyDescent="0.35">
      <c r="A647" s="12">
        <f>IF(E647="","",SUBTOTAL(3,$B$2:B647))</f>
        <v>646</v>
      </c>
      <c r="B647" s="5">
        <v>43616</v>
      </c>
      <c r="C647" s="4" t="s">
        <v>45</v>
      </c>
      <c r="D647" s="4">
        <v>1155</v>
      </c>
      <c r="E647" s="6" t="s">
        <v>236</v>
      </c>
      <c r="F647" s="6" t="s">
        <v>96</v>
      </c>
      <c r="G647" s="7" t="s">
        <v>61</v>
      </c>
      <c r="H647" s="6" t="s">
        <v>62</v>
      </c>
      <c r="I647" s="4">
        <v>27</v>
      </c>
      <c r="J647" s="4">
        <v>10</v>
      </c>
      <c r="K647" s="4">
        <v>1988</v>
      </c>
      <c r="L647" s="6">
        <v>32443</v>
      </c>
      <c r="M647" s="4">
        <f t="shared" si="202"/>
        <v>30</v>
      </c>
      <c r="N647" s="6" t="s">
        <v>228</v>
      </c>
      <c r="O647" s="4">
        <v>2</v>
      </c>
      <c r="P647" s="6" t="str">
        <f t="shared" si="195"/>
        <v>Nữ</v>
      </c>
      <c r="Q647" s="6" t="str">
        <f t="shared" si="196"/>
        <v>Bà</v>
      </c>
      <c r="R647" s="7" t="s">
        <v>50</v>
      </c>
      <c r="S647" s="6" t="s">
        <v>271</v>
      </c>
      <c r="T647" s="6" t="s">
        <v>272</v>
      </c>
      <c r="U647" s="6" t="s">
        <v>269</v>
      </c>
      <c r="V647" s="6" t="str">
        <f t="shared" si="203"/>
        <v>Đông Ngàn  -  Từ Sơn  -  Bắc Ninh</v>
      </c>
      <c r="W647" s="6" t="s">
        <v>51</v>
      </c>
      <c r="X647" s="6" t="s">
        <v>52</v>
      </c>
      <c r="Y647" s="4">
        <f t="shared" si="204"/>
        <v>1</v>
      </c>
      <c r="Z647" s="7" t="str">
        <f t="shared" si="205"/>
        <v>Dưới 2 tháng</v>
      </c>
      <c r="AA647" s="5">
        <v>43580</v>
      </c>
      <c r="AB647" s="4" t="s">
        <v>117</v>
      </c>
      <c r="AC647" s="8">
        <f t="shared" si="197"/>
        <v>43609</v>
      </c>
      <c r="AD647" s="5" t="s">
        <v>53</v>
      </c>
      <c r="AE647" s="4">
        <v>1</v>
      </c>
      <c r="AF647" s="7" t="str">
        <f t="shared" si="198"/>
        <v>12 tháng</v>
      </c>
      <c r="AG647" s="5">
        <f t="shared" si="199"/>
        <v>43610</v>
      </c>
      <c r="AH647" s="5">
        <f t="shared" si="200"/>
        <v>43975</v>
      </c>
      <c r="AI647" s="9"/>
      <c r="AJ647" s="7" t="str">
        <f t="shared" si="191"/>
        <v/>
      </c>
      <c r="AK647" s="5" t="str">
        <f t="shared" si="192"/>
        <v/>
      </c>
      <c r="AL647" s="5" t="str">
        <f t="shared" si="193"/>
        <v/>
      </c>
      <c r="AM647" s="5" t="str">
        <f t="shared" ca="1" si="194"/>
        <v/>
      </c>
      <c r="AN647" s="7" t="str">
        <f t="shared" ca="1" si="201"/>
        <v>12 tháng</v>
      </c>
      <c r="AO647" s="5"/>
      <c r="AP647" s="7"/>
      <c r="AQ647" s="16"/>
    </row>
    <row r="648" spans="1:43" ht="14.5" x14ac:dyDescent="0.35">
      <c r="A648" s="12">
        <f>IF(E648="","",SUBTOTAL(3,$B$2:B648))</f>
        <v>647</v>
      </c>
      <c r="B648" s="5">
        <v>43616</v>
      </c>
      <c r="C648" s="4" t="s">
        <v>45</v>
      </c>
      <c r="D648" s="4">
        <v>1156</v>
      </c>
      <c r="E648" s="6" t="s">
        <v>237</v>
      </c>
      <c r="F648" s="6" t="s">
        <v>102</v>
      </c>
      <c r="G648" s="7" t="s">
        <v>104</v>
      </c>
      <c r="H648" s="6" t="s">
        <v>105</v>
      </c>
      <c r="I648" s="4">
        <v>20</v>
      </c>
      <c r="J648" s="4">
        <v>7</v>
      </c>
      <c r="K648" s="4">
        <v>1991</v>
      </c>
      <c r="L648" s="6">
        <v>33439</v>
      </c>
      <c r="M648" s="4">
        <f t="shared" si="202"/>
        <v>27</v>
      </c>
      <c r="N648" s="6" t="s">
        <v>230</v>
      </c>
      <c r="O648" s="4">
        <v>2</v>
      </c>
      <c r="P648" s="6" t="str">
        <f t="shared" si="195"/>
        <v>Nữ</v>
      </c>
      <c r="Q648" s="6" t="str">
        <f t="shared" si="196"/>
        <v>Bà</v>
      </c>
      <c r="R648" s="7" t="s">
        <v>50</v>
      </c>
      <c r="S648" s="6" t="s">
        <v>356</v>
      </c>
      <c r="T648" s="6" t="s">
        <v>324</v>
      </c>
      <c r="U648" s="6" t="s">
        <v>280</v>
      </c>
      <c r="V648" s="6" t="str">
        <f t="shared" si="203"/>
        <v>Vân Nham  -  Hữu Lũng  -  Lạng Sơn</v>
      </c>
      <c r="W648" s="6" t="s">
        <v>51</v>
      </c>
      <c r="X648" s="6" t="s">
        <v>65</v>
      </c>
      <c r="Y648" s="4">
        <f t="shared" si="204"/>
        <v>0</v>
      </c>
      <c r="Z648" s="7" t="str">
        <f t="shared" si="205"/>
        <v>Dưới 2 tháng</v>
      </c>
      <c r="AA648" s="5">
        <v>43588</v>
      </c>
      <c r="AB648" s="4" t="s">
        <v>66</v>
      </c>
      <c r="AC648" s="8">
        <f t="shared" si="197"/>
        <v>43647</v>
      </c>
      <c r="AD648" s="5" t="s">
        <v>80</v>
      </c>
      <c r="AE648" s="4">
        <v>5</v>
      </c>
      <c r="AF648" s="7" t="str">
        <f t="shared" si="198"/>
        <v>Thử việc</v>
      </c>
      <c r="AG648" s="5" t="str">
        <f t="shared" si="199"/>
        <v/>
      </c>
      <c r="AH648" s="5" t="str">
        <f t="shared" si="200"/>
        <v/>
      </c>
      <c r="AI648" s="9"/>
      <c r="AJ648" s="7" t="str">
        <f t="shared" si="191"/>
        <v/>
      </c>
      <c r="AK648" s="5" t="str">
        <f t="shared" si="192"/>
        <v/>
      </c>
      <c r="AL648" s="5" t="str">
        <f t="shared" si="193"/>
        <v/>
      </c>
      <c r="AM648" s="5" t="str">
        <f t="shared" ca="1" si="194"/>
        <v/>
      </c>
      <c r="AN648" s="7" t="str">
        <f t="shared" ca="1" si="201"/>
        <v>Thử việc</v>
      </c>
      <c r="AO648" s="5"/>
      <c r="AP648" s="7"/>
      <c r="AQ648" s="16" t="s">
        <v>220</v>
      </c>
    </row>
    <row r="649" spans="1:43" ht="14.5" x14ac:dyDescent="0.35">
      <c r="A649" s="12">
        <f>IF(E649="","",SUBTOTAL(3,$B$2:B649))</f>
        <v>648</v>
      </c>
      <c r="B649" s="5">
        <v>43616</v>
      </c>
      <c r="C649" s="4" t="s">
        <v>45</v>
      </c>
      <c r="D649" s="4">
        <v>1157</v>
      </c>
      <c r="E649" s="6" t="s">
        <v>238</v>
      </c>
      <c r="F649" s="6" t="s">
        <v>102</v>
      </c>
      <c r="G649" s="7" t="s">
        <v>61</v>
      </c>
      <c r="H649" s="6" t="s">
        <v>62</v>
      </c>
      <c r="I649" s="4">
        <v>10</v>
      </c>
      <c r="J649" s="4">
        <v>11</v>
      </c>
      <c r="K649" s="4">
        <v>1992</v>
      </c>
      <c r="L649" s="6">
        <v>33918</v>
      </c>
      <c r="M649" s="4">
        <f t="shared" si="202"/>
        <v>26</v>
      </c>
      <c r="N649" s="6" t="s">
        <v>230</v>
      </c>
      <c r="O649" s="4">
        <v>2</v>
      </c>
      <c r="P649" s="6" t="str">
        <f t="shared" si="195"/>
        <v>Nữ</v>
      </c>
      <c r="Q649" s="6" t="str">
        <f t="shared" si="196"/>
        <v>Bà</v>
      </c>
      <c r="R649" s="7" t="s">
        <v>50</v>
      </c>
      <c r="S649" s="6" t="s">
        <v>270</v>
      </c>
      <c r="T649" s="6" t="s">
        <v>268</v>
      </c>
      <c r="U649" s="6" t="s">
        <v>269</v>
      </c>
      <c r="V649" s="6" t="str">
        <f t="shared" si="203"/>
        <v>Đại Đồng  -  Tiên Du  -  Bắc Ninh</v>
      </c>
      <c r="W649" s="6" t="s">
        <v>51</v>
      </c>
      <c r="X649" s="6" t="s">
        <v>65</v>
      </c>
      <c r="Y649" s="4">
        <f t="shared" si="204"/>
        <v>0</v>
      </c>
      <c r="Z649" s="7" t="str">
        <f t="shared" si="205"/>
        <v>Dưới 2 tháng</v>
      </c>
      <c r="AA649" s="5">
        <v>43594</v>
      </c>
      <c r="AB649" s="4" t="s">
        <v>213</v>
      </c>
      <c r="AC649" s="8">
        <f t="shared" si="197"/>
        <v>43594</v>
      </c>
      <c r="AD649" s="5" t="s">
        <v>53</v>
      </c>
      <c r="AE649" s="4">
        <v>1</v>
      </c>
      <c r="AF649" s="7" t="str">
        <f t="shared" si="198"/>
        <v>12 tháng</v>
      </c>
      <c r="AG649" s="5">
        <f t="shared" si="199"/>
        <v>43595</v>
      </c>
      <c r="AH649" s="5">
        <f t="shared" si="200"/>
        <v>43960</v>
      </c>
      <c r="AI649" s="9"/>
      <c r="AJ649" s="7" t="str">
        <f t="shared" si="191"/>
        <v/>
      </c>
      <c r="AK649" s="5" t="str">
        <f t="shared" si="192"/>
        <v/>
      </c>
      <c r="AL649" s="5" t="str">
        <f t="shared" si="193"/>
        <v/>
      </c>
      <c r="AM649" s="5" t="str">
        <f t="shared" ca="1" si="194"/>
        <v/>
      </c>
      <c r="AN649" s="7" t="str">
        <f t="shared" ca="1" si="201"/>
        <v>12 tháng</v>
      </c>
      <c r="AO649" s="5"/>
      <c r="AP649" s="7"/>
      <c r="AQ649" s="16" t="s">
        <v>220</v>
      </c>
    </row>
    <row r="650" spans="1:43" ht="14.5" x14ac:dyDescent="0.35">
      <c r="A650" s="12">
        <f>IF(E650="","",SUBTOTAL(3,$B$2:B650))</f>
        <v>649</v>
      </c>
      <c r="B650" s="5">
        <v>43616</v>
      </c>
      <c r="C650" s="4" t="s">
        <v>45</v>
      </c>
      <c r="D650" s="4">
        <v>1158</v>
      </c>
      <c r="E650" s="6" t="s">
        <v>239</v>
      </c>
      <c r="F650" s="6" t="s">
        <v>102</v>
      </c>
      <c r="G650" s="7" t="s">
        <v>98</v>
      </c>
      <c r="H650" s="6" t="s">
        <v>108</v>
      </c>
      <c r="I650" s="4">
        <v>14</v>
      </c>
      <c r="J650" s="4">
        <v>1</v>
      </c>
      <c r="K650" s="4">
        <v>1994</v>
      </c>
      <c r="L650" s="6">
        <v>34348</v>
      </c>
      <c r="M650" s="4">
        <f t="shared" si="202"/>
        <v>25</v>
      </c>
      <c r="N650" s="6" t="s">
        <v>230</v>
      </c>
      <c r="O650" s="4">
        <v>1</v>
      </c>
      <c r="P650" s="6" t="str">
        <f t="shared" si="195"/>
        <v>Nam</v>
      </c>
      <c r="Q650" s="6" t="str">
        <f t="shared" si="196"/>
        <v>Ông</v>
      </c>
      <c r="R650" s="7" t="s">
        <v>50</v>
      </c>
      <c r="S650" s="6" t="s">
        <v>365</v>
      </c>
      <c r="T650" s="6" t="s">
        <v>324</v>
      </c>
      <c r="U650" s="6" t="s">
        <v>280</v>
      </c>
      <c r="V650" s="6" t="str">
        <f t="shared" si="203"/>
        <v>Đô Lương  -  Hữu Lũng  -  Lạng Sơn</v>
      </c>
      <c r="W650" s="6" t="s">
        <v>145</v>
      </c>
      <c r="X650" s="6" t="s">
        <v>65</v>
      </c>
      <c r="Y650" s="4">
        <f t="shared" si="204"/>
        <v>0</v>
      </c>
      <c r="Z650" s="7" t="str">
        <f t="shared" si="205"/>
        <v>Dưới 2 tháng</v>
      </c>
      <c r="AA650" s="5">
        <v>43601</v>
      </c>
      <c r="AB650" s="4" t="s">
        <v>117</v>
      </c>
      <c r="AC650" s="8">
        <f t="shared" si="197"/>
        <v>43630</v>
      </c>
      <c r="AD650" s="5" t="s">
        <v>80</v>
      </c>
      <c r="AE650" s="4">
        <v>5</v>
      </c>
      <c r="AF650" s="7" t="str">
        <f t="shared" si="198"/>
        <v>Thử việc</v>
      </c>
      <c r="AG650" s="5" t="str">
        <f t="shared" si="199"/>
        <v/>
      </c>
      <c r="AH650" s="5" t="str">
        <f t="shared" si="200"/>
        <v/>
      </c>
      <c r="AI650" s="9"/>
      <c r="AJ650" s="7" t="str">
        <f t="shared" si="191"/>
        <v/>
      </c>
      <c r="AK650" s="5" t="str">
        <f t="shared" si="192"/>
        <v/>
      </c>
      <c r="AL650" s="5" t="str">
        <f t="shared" si="193"/>
        <v/>
      </c>
      <c r="AM650" s="5" t="str">
        <f t="shared" ca="1" si="194"/>
        <v/>
      </c>
      <c r="AN650" s="7" t="str">
        <f t="shared" ca="1" si="201"/>
        <v>Thử việc</v>
      </c>
      <c r="AO650" s="5"/>
      <c r="AP650" s="7"/>
      <c r="AQ650" s="16" t="s">
        <v>220</v>
      </c>
    </row>
    <row r="651" spans="1:43" ht="14.5" x14ac:dyDescent="0.35">
      <c r="A651" s="12">
        <f>IF(E651="","",SUBTOTAL(3,$B$2:B651))</f>
        <v>650</v>
      </c>
      <c r="B651" s="5">
        <v>43616</v>
      </c>
      <c r="C651" s="4" t="s">
        <v>45</v>
      </c>
      <c r="D651" s="4">
        <v>1159</v>
      </c>
      <c r="E651" s="6" t="s">
        <v>240</v>
      </c>
      <c r="F651" s="6" t="s">
        <v>96</v>
      </c>
      <c r="G651" s="7" t="s">
        <v>61</v>
      </c>
      <c r="H651" s="6" t="s">
        <v>61</v>
      </c>
      <c r="I651" s="4">
        <v>28</v>
      </c>
      <c r="J651" s="4">
        <v>9</v>
      </c>
      <c r="K651" s="4">
        <v>1990</v>
      </c>
      <c r="L651" s="6">
        <f t="shared" ref="L651:L714" si="206">IF(AND(I651&lt;&gt;"",J651&lt;&gt;"",K651&lt;&gt;""),DATE(K651,J651,I651),"")</f>
        <v>33144</v>
      </c>
      <c r="M651" s="4">
        <f t="shared" si="202"/>
        <v>28</v>
      </c>
      <c r="N651" s="6" t="str">
        <f t="shared" ref="N651:N714" si="207">IF(M651&gt;=45,"45+",IF(M651&gt;=30,"30 - 45","&lt;30"))</f>
        <v>&lt;30</v>
      </c>
      <c r="O651" s="4">
        <v>1</v>
      </c>
      <c r="P651" s="6" t="str">
        <f t="shared" si="195"/>
        <v>Nam</v>
      </c>
      <c r="Q651" s="6" t="str">
        <f t="shared" si="196"/>
        <v>Ông</v>
      </c>
      <c r="R651" s="7" t="s">
        <v>72</v>
      </c>
      <c r="S651" s="6" t="s">
        <v>270</v>
      </c>
      <c r="T651" s="6" t="s">
        <v>268</v>
      </c>
      <c r="U651" s="6" t="s">
        <v>269</v>
      </c>
      <c r="V651" s="6" t="str">
        <f t="shared" si="203"/>
        <v>Đại Đồng  -  Tiên Du  -  Bắc Ninh</v>
      </c>
      <c r="W651" s="6" t="s">
        <v>51</v>
      </c>
      <c r="X651" s="6" t="s">
        <v>65</v>
      </c>
      <c r="Y651" s="4">
        <f t="shared" si="204"/>
        <v>0</v>
      </c>
      <c r="Z651" s="7" t="str">
        <f t="shared" si="205"/>
        <v>Dưới 2 tháng</v>
      </c>
      <c r="AA651" s="5">
        <v>43606</v>
      </c>
      <c r="AB651" s="4" t="s">
        <v>117</v>
      </c>
      <c r="AC651" s="8">
        <f t="shared" si="197"/>
        <v>43635</v>
      </c>
      <c r="AD651" s="5" t="s">
        <v>80</v>
      </c>
      <c r="AE651" s="4">
        <v>5</v>
      </c>
      <c r="AF651" s="7" t="str">
        <f t="shared" si="198"/>
        <v>Thử việc</v>
      </c>
      <c r="AG651" s="5" t="str">
        <f t="shared" si="199"/>
        <v/>
      </c>
      <c r="AH651" s="5" t="str">
        <f t="shared" si="200"/>
        <v/>
      </c>
      <c r="AI651" s="9"/>
      <c r="AJ651" s="7" t="str">
        <f t="shared" si="191"/>
        <v/>
      </c>
      <c r="AK651" s="5" t="str">
        <f t="shared" si="192"/>
        <v/>
      </c>
      <c r="AL651" s="5" t="str">
        <f t="shared" si="193"/>
        <v/>
      </c>
      <c r="AM651" s="5" t="str">
        <f t="shared" ca="1" si="194"/>
        <v/>
      </c>
      <c r="AN651" s="7" t="str">
        <f t="shared" ca="1" si="201"/>
        <v>Thử việc</v>
      </c>
      <c r="AO651" s="5"/>
      <c r="AP651" s="7"/>
      <c r="AQ651" s="16" t="s">
        <v>220</v>
      </c>
    </row>
    <row r="652" spans="1:43" ht="14.5" x14ac:dyDescent="0.35">
      <c r="A652" s="12">
        <f>IF(E652="","",SUBTOTAL(3,$B$2:B652))</f>
        <v>651</v>
      </c>
      <c r="B652" s="5">
        <v>43616</v>
      </c>
      <c r="C652" s="4" t="s">
        <v>45</v>
      </c>
      <c r="D652" s="4">
        <v>1160</v>
      </c>
      <c r="E652" s="6" t="s">
        <v>125</v>
      </c>
      <c r="F652" s="6" t="s">
        <v>96</v>
      </c>
      <c r="G652" s="7" t="s">
        <v>61</v>
      </c>
      <c r="H652" s="6" t="s">
        <v>62</v>
      </c>
      <c r="I652" s="4">
        <v>26</v>
      </c>
      <c r="J652" s="4">
        <v>8</v>
      </c>
      <c r="K652" s="4">
        <v>1990</v>
      </c>
      <c r="L652" s="6">
        <f t="shared" si="206"/>
        <v>33111</v>
      </c>
      <c r="M652" s="4">
        <f t="shared" si="202"/>
        <v>28</v>
      </c>
      <c r="N652" s="6" t="str">
        <f t="shared" si="207"/>
        <v>&lt;30</v>
      </c>
      <c r="O652" s="4">
        <v>2</v>
      </c>
      <c r="P652" s="6" t="str">
        <f t="shared" si="195"/>
        <v>Nữ</v>
      </c>
      <c r="Q652" s="6" t="str">
        <f t="shared" si="196"/>
        <v>Bà</v>
      </c>
      <c r="R652" s="7" t="s">
        <v>50</v>
      </c>
      <c r="S652" s="6" t="s">
        <v>359</v>
      </c>
      <c r="T652" s="6" t="s">
        <v>329</v>
      </c>
      <c r="U652" s="6" t="s">
        <v>255</v>
      </c>
      <c r="V652" s="6" t="str">
        <f t="shared" si="203"/>
        <v>Hợp Đức  -  Tân Yên  -  Bắc Giang</v>
      </c>
      <c r="W652" s="6" t="s">
        <v>64</v>
      </c>
      <c r="X652" s="6" t="s">
        <v>65</v>
      </c>
      <c r="Y652" s="4">
        <f t="shared" si="204"/>
        <v>0</v>
      </c>
      <c r="Z652" s="7" t="str">
        <f t="shared" si="205"/>
        <v>Dưới 2 tháng</v>
      </c>
      <c r="AA652" s="5">
        <v>43612</v>
      </c>
      <c r="AB652" s="4" t="s">
        <v>66</v>
      </c>
      <c r="AC652" s="8">
        <f t="shared" si="197"/>
        <v>43671</v>
      </c>
      <c r="AD652" s="5" t="s">
        <v>80</v>
      </c>
      <c r="AE652" s="4">
        <v>5</v>
      </c>
      <c r="AF652" s="7" t="str">
        <f t="shared" si="198"/>
        <v>Thử việc</v>
      </c>
      <c r="AG652" s="5" t="str">
        <f t="shared" si="199"/>
        <v/>
      </c>
      <c r="AH652" s="5" t="str">
        <f t="shared" si="200"/>
        <v/>
      </c>
      <c r="AI652" s="9"/>
      <c r="AJ652" s="7" t="str">
        <f t="shared" si="191"/>
        <v/>
      </c>
      <c r="AK652" s="5" t="str">
        <f t="shared" si="192"/>
        <v/>
      </c>
      <c r="AL652" s="5" t="str">
        <f t="shared" si="193"/>
        <v/>
      </c>
      <c r="AM652" s="5" t="str">
        <f t="shared" ca="1" si="194"/>
        <v/>
      </c>
      <c r="AN652" s="7" t="str">
        <f t="shared" ca="1" si="201"/>
        <v>Thử việc</v>
      </c>
      <c r="AO652" s="5"/>
      <c r="AP652" s="7"/>
      <c r="AQ652" s="16" t="s">
        <v>220</v>
      </c>
    </row>
    <row r="653" spans="1:43" ht="14.5" x14ac:dyDescent="0.35">
      <c r="A653" s="12">
        <f>IF(E653="","",SUBTOTAL(3,$B$2:B653))</f>
        <v>652</v>
      </c>
      <c r="B653" s="5">
        <v>43646</v>
      </c>
      <c r="C653" s="4" t="s">
        <v>45</v>
      </c>
      <c r="D653" s="4">
        <v>1001</v>
      </c>
      <c r="E653" s="6" t="s">
        <v>46</v>
      </c>
      <c r="F653" s="6" t="s">
        <v>47</v>
      </c>
      <c r="G653" s="7" t="s">
        <v>48</v>
      </c>
      <c r="H653" s="6" t="s">
        <v>49</v>
      </c>
      <c r="I653" s="4">
        <v>5</v>
      </c>
      <c r="J653" s="4">
        <v>4</v>
      </c>
      <c r="K653" s="4">
        <v>1980</v>
      </c>
      <c r="L653" s="6">
        <f t="shared" si="206"/>
        <v>29316</v>
      </c>
      <c r="M653" s="4">
        <f t="shared" si="202"/>
        <v>39</v>
      </c>
      <c r="N653" s="6" t="str">
        <f t="shared" si="207"/>
        <v>30 - 45</v>
      </c>
      <c r="O653" s="4">
        <v>1</v>
      </c>
      <c r="P653" s="6" t="str">
        <f t="shared" si="195"/>
        <v>Nam</v>
      </c>
      <c r="Q653" s="6" t="str">
        <f t="shared" si="196"/>
        <v>Ông</v>
      </c>
      <c r="R653" s="7" t="s">
        <v>50</v>
      </c>
      <c r="S653" s="6" t="s">
        <v>253</v>
      </c>
      <c r="T653" s="6" t="s">
        <v>254</v>
      </c>
      <c r="U653" s="6" t="s">
        <v>255</v>
      </c>
      <c r="V653" s="6" t="str">
        <f t="shared" si="203"/>
        <v>Bắc Lý  -  Hiệp Hòa  -  Bắc Giang</v>
      </c>
      <c r="W653" s="6" t="s">
        <v>51</v>
      </c>
      <c r="X653" s="6" t="s">
        <v>52</v>
      </c>
      <c r="Y653" s="4">
        <f t="shared" si="204"/>
        <v>51</v>
      </c>
      <c r="Z653" s="7" t="str">
        <f t="shared" si="205"/>
        <v>Từ 36 - 60 tháng</v>
      </c>
      <c r="AA653" s="5">
        <v>42064</v>
      </c>
      <c r="AB653" s="4">
        <v>0</v>
      </c>
      <c r="AC653" s="8">
        <f t="shared" si="197"/>
        <v>42064</v>
      </c>
      <c r="AD653" s="5" t="s">
        <v>53</v>
      </c>
      <c r="AE653" s="4">
        <v>4</v>
      </c>
      <c r="AF653" s="7" t="str">
        <f t="shared" si="198"/>
        <v>Không xác định</v>
      </c>
      <c r="AG653" s="5">
        <f t="shared" si="199"/>
        <v>42064</v>
      </c>
      <c r="AH653" s="5" t="str">
        <f t="shared" si="200"/>
        <v/>
      </c>
      <c r="AI653" s="9" t="str">
        <f>IF(OR(AE653=4,AE653=""),"","Điền")</f>
        <v/>
      </c>
      <c r="AJ653" s="7" t="str">
        <f>IFERROR(VLOOKUP(AI653,$AW$2:$AX$6,2,0),"")</f>
        <v/>
      </c>
      <c r="AK653" s="5" t="str">
        <f t="shared" ref="AK653:AK716" si="208">IFERROR(IF(AI653="","",AH653+1),"")</f>
        <v/>
      </c>
      <c r="AL653" s="5" t="str">
        <f>IFERROR(IF(OR(AI653="",AI653=4),"",IF(AI653=1,EDATE(AK653,12)-1,IF(AI653=2,EDATE(AK653,24)-1,IF(AI653=3,EDATE(AK653,36)-1)))),"")</f>
        <v/>
      </c>
      <c r="AM653" s="5">
        <f t="shared" ref="AM653:AM684" si="209">IFERROR(IF(AE653=4,AG653,IF(AI653=4,AH653+1,IF(AND(AI653&lt;&gt;4,AL653&gt;B653),"",AL653+1))),"")</f>
        <v>42064</v>
      </c>
      <c r="AN653" s="7" t="str">
        <f t="shared" si="201"/>
        <v>Không xác định</v>
      </c>
      <c r="AO653" s="5"/>
      <c r="AP653" s="7"/>
      <c r="AQ653" s="16"/>
    </row>
    <row r="654" spans="1:43" ht="14.5" x14ac:dyDescent="0.35">
      <c r="A654" s="12">
        <f>IF(E654="","",SUBTOTAL(3,$B$2:B654))</f>
        <v>653</v>
      </c>
      <c r="B654" s="5">
        <v>43646</v>
      </c>
      <c r="C654" s="4" t="s">
        <v>45</v>
      </c>
      <c r="D654" s="4">
        <v>1002</v>
      </c>
      <c r="E654" s="6" t="s">
        <v>56</v>
      </c>
      <c r="F654" s="6" t="s">
        <v>47</v>
      </c>
      <c r="G654" s="7" t="s">
        <v>48</v>
      </c>
      <c r="H654" s="6" t="s">
        <v>57</v>
      </c>
      <c r="I654" s="4">
        <v>3</v>
      </c>
      <c r="J654" s="4">
        <v>5</v>
      </c>
      <c r="K654" s="4">
        <v>1985</v>
      </c>
      <c r="L654" s="6">
        <f t="shared" si="206"/>
        <v>31170</v>
      </c>
      <c r="M654" s="4">
        <f t="shared" si="202"/>
        <v>34</v>
      </c>
      <c r="N654" s="6" t="str">
        <f t="shared" si="207"/>
        <v>30 - 45</v>
      </c>
      <c r="O654" s="4">
        <v>2</v>
      </c>
      <c r="P654" s="6" t="str">
        <f t="shared" si="195"/>
        <v>Nữ</v>
      </c>
      <c r="Q654" s="6" t="str">
        <f t="shared" si="196"/>
        <v>Bà</v>
      </c>
      <c r="R654" s="7" t="s">
        <v>50</v>
      </c>
      <c r="S654" s="6" t="s">
        <v>256</v>
      </c>
      <c r="T654" s="6" t="s">
        <v>257</v>
      </c>
      <c r="U654" s="6" t="s">
        <v>255</v>
      </c>
      <c r="V654" s="6" t="str">
        <f t="shared" si="203"/>
        <v>Hương Mai  -  Việt Yên  -  Bắc Giang</v>
      </c>
      <c r="W654" s="6" t="s">
        <v>51</v>
      </c>
      <c r="X654" s="6" t="s">
        <v>52</v>
      </c>
      <c r="Y654" s="4">
        <f t="shared" si="204"/>
        <v>51</v>
      </c>
      <c r="Z654" s="7" t="str">
        <f t="shared" si="205"/>
        <v>Từ 36 - 60 tháng</v>
      </c>
      <c r="AA654" s="5">
        <v>42067</v>
      </c>
      <c r="AB654" s="4">
        <v>0</v>
      </c>
      <c r="AC654" s="8">
        <f t="shared" si="197"/>
        <v>42067</v>
      </c>
      <c r="AD654" s="5" t="s">
        <v>53</v>
      </c>
      <c r="AE654" s="4">
        <v>4</v>
      </c>
      <c r="AF654" s="7" t="str">
        <f t="shared" si="198"/>
        <v>Không xác định</v>
      </c>
      <c r="AG654" s="5">
        <f t="shared" si="199"/>
        <v>42067</v>
      </c>
      <c r="AH654" s="5" t="str">
        <f t="shared" si="200"/>
        <v/>
      </c>
      <c r="AI654" s="9"/>
      <c r="AJ654" s="7" t="str">
        <f t="shared" ref="AJ654:AJ717" si="210">IFERROR(VLOOKUP(AI654,$AW$2:$AX$6,2,0),"")</f>
        <v/>
      </c>
      <c r="AK654" s="5" t="str">
        <f t="shared" si="208"/>
        <v/>
      </c>
      <c r="AL654" s="5" t="str">
        <f t="shared" ref="AL654:AL717" si="211">IFERROR(IF(OR(AI654="",AI654=4),"",IF(AI654=1,EDATE(AK654,12)-1,IF(AI654=2,EDATE(AK654,24)-1,IF(AI654=3,EDATE(AK654,36)-1)))),"")</f>
        <v/>
      </c>
      <c r="AM654" s="5">
        <f t="shared" si="209"/>
        <v>42067</v>
      </c>
      <c r="AN654" s="7" t="str">
        <f t="shared" si="201"/>
        <v>Không xác định</v>
      </c>
      <c r="AO654" s="5"/>
      <c r="AP654" s="7"/>
      <c r="AQ654" s="16"/>
    </row>
    <row r="655" spans="1:43" ht="14.5" x14ac:dyDescent="0.35">
      <c r="A655" s="12">
        <f>IF(E655="","",SUBTOTAL(3,$B$2:B655))</f>
        <v>654</v>
      </c>
      <c r="B655" s="5">
        <v>43646</v>
      </c>
      <c r="C655" s="4" t="s">
        <v>45</v>
      </c>
      <c r="D655" s="4">
        <v>1003</v>
      </c>
      <c r="E655" s="6" t="s">
        <v>60</v>
      </c>
      <c r="F655" s="6" t="s">
        <v>47</v>
      </c>
      <c r="G655" s="7" t="s">
        <v>61</v>
      </c>
      <c r="H655" s="6" t="s">
        <v>62</v>
      </c>
      <c r="I655" s="4">
        <v>14</v>
      </c>
      <c r="J655" s="4">
        <v>4</v>
      </c>
      <c r="K655" s="4">
        <v>1988</v>
      </c>
      <c r="L655" s="6">
        <f t="shared" si="206"/>
        <v>32247</v>
      </c>
      <c r="M655" s="4">
        <f t="shared" si="202"/>
        <v>31</v>
      </c>
      <c r="N655" s="6" t="str">
        <f t="shared" si="207"/>
        <v>30 - 45</v>
      </c>
      <c r="O655" s="4">
        <v>2</v>
      </c>
      <c r="P655" s="6" t="str">
        <f t="shared" si="195"/>
        <v>Nữ</v>
      </c>
      <c r="Q655" s="6" t="str">
        <f t="shared" si="196"/>
        <v>Bà</v>
      </c>
      <c r="R655" s="7" t="s">
        <v>63</v>
      </c>
      <c r="S655" s="6" t="s">
        <v>258</v>
      </c>
      <c r="T655" s="6" t="s">
        <v>254</v>
      </c>
      <c r="U655" s="6" t="s">
        <v>255</v>
      </c>
      <c r="V655" s="6" t="str">
        <f t="shared" si="203"/>
        <v>Đông Lỗ  -  Hiệp Hòa  -  Bắc Giang</v>
      </c>
      <c r="W655" s="6" t="s">
        <v>64</v>
      </c>
      <c r="X655" s="6" t="s">
        <v>65</v>
      </c>
      <c r="Y655" s="4">
        <f t="shared" si="204"/>
        <v>50</v>
      </c>
      <c r="Z655" s="7" t="str">
        <f t="shared" si="205"/>
        <v>Từ 36 - 60 tháng</v>
      </c>
      <c r="AA655" s="5">
        <v>42101</v>
      </c>
      <c r="AB655" s="4" t="s">
        <v>66</v>
      </c>
      <c r="AC655" s="8">
        <f t="shared" si="197"/>
        <v>42160</v>
      </c>
      <c r="AD655" s="5" t="s">
        <v>53</v>
      </c>
      <c r="AE655" s="4">
        <v>1</v>
      </c>
      <c r="AF655" s="7" t="str">
        <f t="shared" si="198"/>
        <v>12 tháng</v>
      </c>
      <c r="AG655" s="5">
        <f t="shared" si="199"/>
        <v>42161</v>
      </c>
      <c r="AH655" s="5">
        <f t="shared" si="200"/>
        <v>42526</v>
      </c>
      <c r="AI655" s="9">
        <v>1</v>
      </c>
      <c r="AJ655" s="7" t="str">
        <f t="shared" si="210"/>
        <v>12 tháng</v>
      </c>
      <c r="AK655" s="5">
        <f t="shared" si="208"/>
        <v>42527</v>
      </c>
      <c r="AL655" s="5">
        <f t="shared" si="211"/>
        <v>42891</v>
      </c>
      <c r="AM655" s="5">
        <f t="shared" si="209"/>
        <v>42892</v>
      </c>
      <c r="AN655" s="7" t="str">
        <f t="shared" si="201"/>
        <v>Không xác định</v>
      </c>
      <c r="AO655" s="5"/>
      <c r="AP655" s="7"/>
      <c r="AQ655" s="16"/>
    </row>
    <row r="656" spans="1:43" ht="14.5" x14ac:dyDescent="0.35">
      <c r="A656" s="12">
        <f>IF(E656="","",SUBTOTAL(3,$B$2:B656))</f>
        <v>655</v>
      </c>
      <c r="B656" s="5">
        <v>43646</v>
      </c>
      <c r="C656" s="4" t="s">
        <v>45</v>
      </c>
      <c r="D656" s="4">
        <v>1004</v>
      </c>
      <c r="E656" s="6" t="s">
        <v>69</v>
      </c>
      <c r="F656" s="6" t="s">
        <v>47</v>
      </c>
      <c r="G656" s="7" t="s">
        <v>70</v>
      </c>
      <c r="H656" s="6" t="s">
        <v>71</v>
      </c>
      <c r="I656" s="4">
        <v>17</v>
      </c>
      <c r="J656" s="4">
        <v>10</v>
      </c>
      <c r="K656" s="4">
        <v>1995</v>
      </c>
      <c r="L656" s="6">
        <f t="shared" si="206"/>
        <v>34989</v>
      </c>
      <c r="M656" s="4">
        <f t="shared" si="202"/>
        <v>23</v>
      </c>
      <c r="N656" s="6" t="str">
        <f t="shared" si="207"/>
        <v>&lt;30</v>
      </c>
      <c r="O656" s="4">
        <v>1</v>
      </c>
      <c r="P656" s="6" t="str">
        <f t="shared" si="195"/>
        <v>Nam</v>
      </c>
      <c r="Q656" s="6" t="str">
        <f t="shared" si="196"/>
        <v>Ông</v>
      </c>
      <c r="R656" s="7" t="s">
        <v>72</v>
      </c>
      <c r="S656" s="6" t="s">
        <v>259</v>
      </c>
      <c r="T656" s="6" t="s">
        <v>260</v>
      </c>
      <c r="U656" s="6" t="s">
        <v>255</v>
      </c>
      <c r="V656" s="6" t="str">
        <f t="shared" si="203"/>
        <v>Tuấn Đạo  -  Sơn Động  -  Bắc Giang</v>
      </c>
      <c r="W656" s="6" t="s">
        <v>51</v>
      </c>
      <c r="X656" s="6" t="s">
        <v>65</v>
      </c>
      <c r="Y656" s="4">
        <f t="shared" si="204"/>
        <v>50</v>
      </c>
      <c r="Z656" s="7" t="str">
        <f t="shared" si="205"/>
        <v>Từ 36 - 60 tháng</v>
      </c>
      <c r="AA656" s="5">
        <v>42104</v>
      </c>
      <c r="AB656" s="4" t="s">
        <v>66</v>
      </c>
      <c r="AC656" s="8">
        <f t="shared" si="197"/>
        <v>42163</v>
      </c>
      <c r="AD656" s="5" t="s">
        <v>53</v>
      </c>
      <c r="AE656" s="4">
        <v>4</v>
      </c>
      <c r="AF656" s="7" t="str">
        <f t="shared" si="198"/>
        <v>Không xác định</v>
      </c>
      <c r="AG656" s="5">
        <f t="shared" si="199"/>
        <v>42164</v>
      </c>
      <c r="AH656" s="5" t="str">
        <f t="shared" si="200"/>
        <v/>
      </c>
      <c r="AI656" s="9" t="str">
        <f>IF(AE656=4,"","Điền")</f>
        <v/>
      </c>
      <c r="AJ656" s="7" t="str">
        <f t="shared" si="210"/>
        <v/>
      </c>
      <c r="AK656" s="5" t="str">
        <f t="shared" si="208"/>
        <v/>
      </c>
      <c r="AL656" s="5" t="str">
        <f t="shared" si="211"/>
        <v/>
      </c>
      <c r="AM656" s="5">
        <f t="shared" si="209"/>
        <v>42164</v>
      </c>
      <c r="AN656" s="7" t="str">
        <f t="shared" si="201"/>
        <v>Không xác định</v>
      </c>
      <c r="AO656" s="5"/>
      <c r="AP656" s="7"/>
      <c r="AQ656" s="16"/>
    </row>
    <row r="657" spans="1:43" ht="14.5" x14ac:dyDescent="0.35">
      <c r="A657" s="12">
        <f>IF(E657="","",SUBTOTAL(3,$B$2:B657))</f>
        <v>656</v>
      </c>
      <c r="B657" s="5">
        <v>43646</v>
      </c>
      <c r="C657" s="4" t="s">
        <v>45</v>
      </c>
      <c r="D657" s="4">
        <v>1005</v>
      </c>
      <c r="E657" s="6" t="s">
        <v>75</v>
      </c>
      <c r="F657" s="6" t="s">
        <v>47</v>
      </c>
      <c r="G657" s="7" t="s">
        <v>76</v>
      </c>
      <c r="H657" s="6" t="s">
        <v>77</v>
      </c>
      <c r="I657" s="4">
        <v>15</v>
      </c>
      <c r="J657" s="4">
        <v>2</v>
      </c>
      <c r="K657" s="4">
        <v>1994</v>
      </c>
      <c r="L657" s="6">
        <f t="shared" si="206"/>
        <v>34380</v>
      </c>
      <c r="M657" s="4">
        <f t="shared" si="202"/>
        <v>25</v>
      </c>
      <c r="N657" s="6" t="str">
        <f t="shared" si="207"/>
        <v>&lt;30</v>
      </c>
      <c r="O657" s="4">
        <v>1</v>
      </c>
      <c r="P657" s="6" t="str">
        <f t="shared" si="195"/>
        <v>Nam</v>
      </c>
      <c r="Q657" s="6" t="str">
        <f t="shared" si="196"/>
        <v>Ông</v>
      </c>
      <c r="R657" s="7" t="s">
        <v>63</v>
      </c>
      <c r="S657" s="6" t="s">
        <v>261</v>
      </c>
      <c r="T657" s="6" t="s">
        <v>262</v>
      </c>
      <c r="U657" s="6" t="s">
        <v>263</v>
      </c>
      <c r="V657" s="6" t="str">
        <f t="shared" si="203"/>
        <v>Minh Hương  -  Hàm Yên  -  Tuyên Quang</v>
      </c>
      <c r="W657" s="6" t="s">
        <v>78</v>
      </c>
      <c r="X657" s="6" t="s">
        <v>65</v>
      </c>
      <c r="Y657" s="4">
        <f t="shared" si="204"/>
        <v>49</v>
      </c>
      <c r="Z657" s="7" t="str">
        <f t="shared" si="205"/>
        <v>Từ 36 - 60 tháng</v>
      </c>
      <c r="AA657" s="5">
        <v>42136</v>
      </c>
      <c r="AB657" s="4" t="s">
        <v>66</v>
      </c>
      <c r="AC657" s="8">
        <f t="shared" si="197"/>
        <v>42195</v>
      </c>
      <c r="AD657" s="5" t="s">
        <v>53</v>
      </c>
      <c r="AE657" s="4">
        <v>2</v>
      </c>
      <c r="AF657" s="7" t="str">
        <f t="shared" si="198"/>
        <v>24 tháng</v>
      </c>
      <c r="AG657" s="5">
        <f t="shared" si="199"/>
        <v>42196</v>
      </c>
      <c r="AH657" s="5">
        <f t="shared" si="200"/>
        <v>42926</v>
      </c>
      <c r="AI657" s="9">
        <v>2</v>
      </c>
      <c r="AJ657" s="7" t="str">
        <f t="shared" si="210"/>
        <v>24 tháng</v>
      </c>
      <c r="AK657" s="5">
        <f t="shared" si="208"/>
        <v>42927</v>
      </c>
      <c r="AL657" s="5">
        <f t="shared" si="211"/>
        <v>43656</v>
      </c>
      <c r="AM657" s="5" t="str">
        <f t="shared" si="209"/>
        <v/>
      </c>
      <c r="AN657" s="7" t="str">
        <f t="shared" si="201"/>
        <v>24 tháng</v>
      </c>
      <c r="AO657" s="5"/>
      <c r="AP657" s="7"/>
      <c r="AQ657" s="16"/>
    </row>
    <row r="658" spans="1:43" ht="14.5" x14ac:dyDescent="0.35">
      <c r="A658" s="12">
        <f>IF(E658="","",SUBTOTAL(3,$B$2:B658))</f>
        <v>657</v>
      </c>
      <c r="B658" s="5">
        <v>43646</v>
      </c>
      <c r="C658" s="4" t="s">
        <v>45</v>
      </c>
      <c r="D658" s="4">
        <v>1006</v>
      </c>
      <c r="E658" s="6" t="s">
        <v>81</v>
      </c>
      <c r="F658" s="6" t="s">
        <v>82</v>
      </c>
      <c r="G658" s="7" t="s">
        <v>61</v>
      </c>
      <c r="H658" s="6" t="s">
        <v>83</v>
      </c>
      <c r="I658" s="4">
        <v>10</v>
      </c>
      <c r="J658" s="4">
        <v>1</v>
      </c>
      <c r="K658" s="4">
        <v>1988</v>
      </c>
      <c r="L658" s="6">
        <f t="shared" si="206"/>
        <v>32152</v>
      </c>
      <c r="M658" s="4">
        <f t="shared" si="202"/>
        <v>31</v>
      </c>
      <c r="N658" s="6" t="str">
        <f t="shared" si="207"/>
        <v>30 - 45</v>
      </c>
      <c r="O658" s="4">
        <v>2</v>
      </c>
      <c r="P658" s="6" t="str">
        <f t="shared" si="195"/>
        <v>Nữ</v>
      </c>
      <c r="Q658" s="6" t="str">
        <f t="shared" si="196"/>
        <v>Bà</v>
      </c>
      <c r="R658" s="7" t="s">
        <v>50</v>
      </c>
      <c r="S658" s="6" t="s">
        <v>264</v>
      </c>
      <c r="T658" s="6" t="s">
        <v>265</v>
      </c>
      <c r="U658" s="6" t="s">
        <v>266</v>
      </c>
      <c r="V658" s="6" t="str">
        <f t="shared" si="203"/>
        <v>Xuân Thu  -  Sóc Sơn  -  Hà Nội</v>
      </c>
      <c r="W658" s="6" t="s">
        <v>84</v>
      </c>
      <c r="X658" s="6" t="s">
        <v>52</v>
      </c>
      <c r="Y658" s="4">
        <f t="shared" si="204"/>
        <v>49</v>
      </c>
      <c r="Z658" s="7" t="str">
        <f t="shared" si="205"/>
        <v>Từ 36 - 60 tháng</v>
      </c>
      <c r="AA658" s="5">
        <v>42150</v>
      </c>
      <c r="AB658" s="4" t="s">
        <v>66</v>
      </c>
      <c r="AC658" s="8">
        <f t="shared" si="197"/>
        <v>42209</v>
      </c>
      <c r="AD658" s="5" t="s">
        <v>53</v>
      </c>
      <c r="AE658" s="4">
        <v>1</v>
      </c>
      <c r="AF658" s="7" t="str">
        <f t="shared" si="198"/>
        <v>12 tháng</v>
      </c>
      <c r="AG658" s="5">
        <f t="shared" si="199"/>
        <v>42210</v>
      </c>
      <c r="AH658" s="5">
        <f t="shared" si="200"/>
        <v>42575</v>
      </c>
      <c r="AI658" s="9">
        <v>1</v>
      </c>
      <c r="AJ658" s="7" t="str">
        <f t="shared" si="210"/>
        <v>12 tháng</v>
      </c>
      <c r="AK658" s="5">
        <f t="shared" si="208"/>
        <v>42576</v>
      </c>
      <c r="AL658" s="5">
        <f t="shared" si="211"/>
        <v>42940</v>
      </c>
      <c r="AM658" s="5">
        <f t="shared" si="209"/>
        <v>42941</v>
      </c>
      <c r="AN658" s="7" t="str">
        <f t="shared" si="201"/>
        <v>Không xác định</v>
      </c>
      <c r="AO658" s="5"/>
      <c r="AP658" s="7"/>
      <c r="AQ658" s="16"/>
    </row>
    <row r="659" spans="1:43" ht="14.5" x14ac:dyDescent="0.35">
      <c r="A659" s="12">
        <f>IF(E659="","",SUBTOTAL(3,$B$2:B659))</f>
        <v>658</v>
      </c>
      <c r="B659" s="5">
        <v>43646</v>
      </c>
      <c r="C659" s="4" t="s">
        <v>45</v>
      </c>
      <c r="D659" s="4">
        <v>1009</v>
      </c>
      <c r="E659" s="6" t="s">
        <v>86</v>
      </c>
      <c r="F659" s="6" t="s">
        <v>47</v>
      </c>
      <c r="G659" s="7" t="s">
        <v>87</v>
      </c>
      <c r="H659" s="6" t="s">
        <v>87</v>
      </c>
      <c r="I659" s="4">
        <v>20</v>
      </c>
      <c r="J659" s="4">
        <v>2</v>
      </c>
      <c r="K659" s="4">
        <v>1992</v>
      </c>
      <c r="L659" s="6">
        <f t="shared" si="206"/>
        <v>33654</v>
      </c>
      <c r="M659" s="4">
        <f t="shared" si="202"/>
        <v>27</v>
      </c>
      <c r="N659" s="6" t="str">
        <f t="shared" si="207"/>
        <v>&lt;30</v>
      </c>
      <c r="O659" s="4">
        <v>1</v>
      </c>
      <c r="P659" s="6" t="str">
        <f t="shared" si="195"/>
        <v>Nam</v>
      </c>
      <c r="Q659" s="6" t="str">
        <f t="shared" si="196"/>
        <v>Ông</v>
      </c>
      <c r="R659" s="7" t="s">
        <v>50</v>
      </c>
      <c r="S659" s="6" t="s">
        <v>267</v>
      </c>
      <c r="T659" s="6" t="s">
        <v>268</v>
      </c>
      <c r="U659" s="6" t="s">
        <v>269</v>
      </c>
      <c r="V659" s="6" t="str">
        <f t="shared" si="203"/>
        <v>Minh Đạo  -  Tiên Du  -  Bắc Ninh</v>
      </c>
      <c r="W659" s="6" t="s">
        <v>51</v>
      </c>
      <c r="X659" s="6" t="s">
        <v>65</v>
      </c>
      <c r="Y659" s="4">
        <f t="shared" si="204"/>
        <v>48</v>
      </c>
      <c r="Z659" s="7" t="str">
        <f t="shared" si="205"/>
        <v>Từ 36 - 60 tháng</v>
      </c>
      <c r="AA659" s="5">
        <v>42180</v>
      </c>
      <c r="AB659" s="4" t="s">
        <v>66</v>
      </c>
      <c r="AC659" s="8">
        <f t="shared" si="197"/>
        <v>42239</v>
      </c>
      <c r="AD659" s="5" t="s">
        <v>53</v>
      </c>
      <c r="AE659" s="4">
        <v>1</v>
      </c>
      <c r="AF659" s="7" t="str">
        <f t="shared" si="198"/>
        <v>12 tháng</v>
      </c>
      <c r="AG659" s="5">
        <f t="shared" si="199"/>
        <v>42240</v>
      </c>
      <c r="AH659" s="5">
        <f t="shared" si="200"/>
        <v>42605</v>
      </c>
      <c r="AI659" s="9">
        <v>1</v>
      </c>
      <c r="AJ659" s="7" t="str">
        <f t="shared" si="210"/>
        <v>12 tháng</v>
      </c>
      <c r="AK659" s="5">
        <f t="shared" si="208"/>
        <v>42606</v>
      </c>
      <c r="AL659" s="5">
        <f t="shared" si="211"/>
        <v>42970</v>
      </c>
      <c r="AM659" s="5">
        <f t="shared" si="209"/>
        <v>42971</v>
      </c>
      <c r="AN659" s="7" t="str">
        <f t="shared" si="201"/>
        <v>Không xác định</v>
      </c>
      <c r="AO659" s="5"/>
      <c r="AP659" s="7"/>
      <c r="AQ659" s="16"/>
    </row>
    <row r="660" spans="1:43" ht="14.5" x14ac:dyDescent="0.35">
      <c r="A660" s="12">
        <f>IF(E660="","",SUBTOTAL(3,$B$2:B660))</f>
        <v>659</v>
      </c>
      <c r="B660" s="5">
        <v>43646</v>
      </c>
      <c r="C660" s="4" t="s">
        <v>45</v>
      </c>
      <c r="D660" s="4">
        <v>1011</v>
      </c>
      <c r="E660" s="6" t="s">
        <v>88</v>
      </c>
      <c r="F660" s="6" t="s">
        <v>47</v>
      </c>
      <c r="G660" s="7" t="s">
        <v>70</v>
      </c>
      <c r="H660" s="6" t="s">
        <v>89</v>
      </c>
      <c r="I660" s="4">
        <v>16</v>
      </c>
      <c r="J660" s="4">
        <v>10</v>
      </c>
      <c r="K660" s="4">
        <v>1993</v>
      </c>
      <c r="L660" s="6">
        <f t="shared" si="206"/>
        <v>34258</v>
      </c>
      <c r="M660" s="4">
        <f t="shared" si="202"/>
        <v>25</v>
      </c>
      <c r="N660" s="6" t="str">
        <f t="shared" si="207"/>
        <v>&lt;30</v>
      </c>
      <c r="O660" s="4">
        <v>1</v>
      </c>
      <c r="P660" s="6" t="str">
        <f t="shared" si="195"/>
        <v>Nam</v>
      </c>
      <c r="Q660" s="6" t="str">
        <f t="shared" si="196"/>
        <v>Ông</v>
      </c>
      <c r="R660" s="7" t="s">
        <v>63</v>
      </c>
      <c r="S660" s="6" t="s">
        <v>270</v>
      </c>
      <c r="T660" s="6" t="s">
        <v>268</v>
      </c>
      <c r="U660" s="6" t="s">
        <v>269</v>
      </c>
      <c r="V660" s="6" t="str">
        <f t="shared" si="203"/>
        <v>Đại Đồng  -  Tiên Du  -  Bắc Ninh</v>
      </c>
      <c r="W660" s="6" t="s">
        <v>51</v>
      </c>
      <c r="X660" s="6" t="s">
        <v>52</v>
      </c>
      <c r="Y660" s="4">
        <f t="shared" si="204"/>
        <v>47</v>
      </c>
      <c r="Z660" s="7" t="str">
        <f t="shared" si="205"/>
        <v>Từ 36 - 60 tháng</v>
      </c>
      <c r="AA660" s="5">
        <v>42195</v>
      </c>
      <c r="AB660" s="4" t="s">
        <v>66</v>
      </c>
      <c r="AC660" s="8">
        <f t="shared" si="197"/>
        <v>42254</v>
      </c>
      <c r="AD660" s="5" t="s">
        <v>53</v>
      </c>
      <c r="AE660" s="4">
        <v>1</v>
      </c>
      <c r="AF660" s="7" t="str">
        <f t="shared" si="198"/>
        <v>12 tháng</v>
      </c>
      <c r="AG660" s="5">
        <f t="shared" si="199"/>
        <v>42255</v>
      </c>
      <c r="AH660" s="5">
        <f t="shared" si="200"/>
        <v>42620</v>
      </c>
      <c r="AI660" s="9">
        <v>2</v>
      </c>
      <c r="AJ660" s="7" t="str">
        <f t="shared" si="210"/>
        <v>24 tháng</v>
      </c>
      <c r="AK660" s="5">
        <f t="shared" si="208"/>
        <v>42621</v>
      </c>
      <c r="AL660" s="5">
        <f t="shared" si="211"/>
        <v>43350</v>
      </c>
      <c r="AM660" s="5">
        <f t="shared" si="209"/>
        <v>43351</v>
      </c>
      <c r="AN660" s="7" t="str">
        <f t="shared" si="201"/>
        <v>Không xác định</v>
      </c>
      <c r="AO660" s="5"/>
      <c r="AP660" s="7"/>
      <c r="AQ660" s="16"/>
    </row>
    <row r="661" spans="1:43" ht="14.5" x14ac:dyDescent="0.35">
      <c r="A661" s="12">
        <f>IF(E661="","",SUBTOTAL(3,$B$2:B661))</f>
        <v>660</v>
      </c>
      <c r="B661" s="5">
        <v>43646</v>
      </c>
      <c r="C661" s="4" t="s">
        <v>45</v>
      </c>
      <c r="D661" s="4">
        <v>1013</v>
      </c>
      <c r="E661" s="6" t="s">
        <v>92</v>
      </c>
      <c r="F661" s="6" t="s">
        <v>47</v>
      </c>
      <c r="G661" s="7" t="s">
        <v>93</v>
      </c>
      <c r="H661" s="6" t="s">
        <v>94</v>
      </c>
      <c r="I661" s="4">
        <v>26</v>
      </c>
      <c r="J661" s="4">
        <v>1</v>
      </c>
      <c r="K661" s="4">
        <v>1988</v>
      </c>
      <c r="L661" s="6">
        <f t="shared" si="206"/>
        <v>32168</v>
      </c>
      <c r="M661" s="4">
        <f t="shared" si="202"/>
        <v>31</v>
      </c>
      <c r="N661" s="6" t="str">
        <f t="shared" si="207"/>
        <v>30 - 45</v>
      </c>
      <c r="O661" s="4">
        <v>1</v>
      </c>
      <c r="P661" s="6" t="str">
        <f t="shared" si="195"/>
        <v>Nam</v>
      </c>
      <c r="Q661" s="6" t="str">
        <f t="shared" si="196"/>
        <v>Ông</v>
      </c>
      <c r="R661" s="7" t="s">
        <v>72</v>
      </c>
      <c r="S661" s="6" t="s">
        <v>273</v>
      </c>
      <c r="T661" s="6" t="s">
        <v>274</v>
      </c>
      <c r="U661" s="6" t="s">
        <v>266</v>
      </c>
      <c r="V661" s="6" t="str">
        <f t="shared" si="203"/>
        <v>Liên Hà  -  Đông Anh  -  Hà Nội</v>
      </c>
      <c r="W661" s="6" t="s">
        <v>51</v>
      </c>
      <c r="X661" s="6" t="s">
        <v>65</v>
      </c>
      <c r="Y661" s="4">
        <f t="shared" si="204"/>
        <v>46</v>
      </c>
      <c r="Z661" s="7" t="str">
        <f t="shared" si="205"/>
        <v>Từ 36 - 60 tháng</v>
      </c>
      <c r="AA661" s="5">
        <v>42241</v>
      </c>
      <c r="AB661" s="4" t="s">
        <v>66</v>
      </c>
      <c r="AC661" s="8">
        <f t="shared" si="197"/>
        <v>42300</v>
      </c>
      <c r="AD661" s="5" t="s">
        <v>53</v>
      </c>
      <c r="AE661" s="4">
        <v>2</v>
      </c>
      <c r="AF661" s="7" t="str">
        <f t="shared" si="198"/>
        <v>24 tháng</v>
      </c>
      <c r="AG661" s="5">
        <f t="shared" si="199"/>
        <v>42301</v>
      </c>
      <c r="AH661" s="5">
        <f t="shared" si="200"/>
        <v>43031</v>
      </c>
      <c r="AI661" s="9">
        <v>1</v>
      </c>
      <c r="AJ661" s="7" t="str">
        <f t="shared" si="210"/>
        <v>12 tháng</v>
      </c>
      <c r="AK661" s="5">
        <f t="shared" si="208"/>
        <v>43032</v>
      </c>
      <c r="AL661" s="5">
        <f t="shared" si="211"/>
        <v>43396</v>
      </c>
      <c r="AM661" s="5">
        <f t="shared" si="209"/>
        <v>43397</v>
      </c>
      <c r="AN661" s="7" t="str">
        <f t="shared" si="201"/>
        <v>Không xác định</v>
      </c>
      <c r="AO661" s="5"/>
      <c r="AP661" s="7"/>
      <c r="AQ661" s="16"/>
    </row>
    <row r="662" spans="1:43" ht="14.5" x14ac:dyDescent="0.35">
      <c r="A662" s="12">
        <f>IF(E662="","",SUBTOTAL(3,$B$2:B662))</f>
        <v>661</v>
      </c>
      <c r="B662" s="5">
        <v>43646</v>
      </c>
      <c r="C662" s="4" t="s">
        <v>45</v>
      </c>
      <c r="D662" s="4">
        <v>1014</v>
      </c>
      <c r="E662" s="6" t="s">
        <v>95</v>
      </c>
      <c r="F662" s="6" t="s">
        <v>96</v>
      </c>
      <c r="G662" s="7" t="s">
        <v>61</v>
      </c>
      <c r="H662" s="6" t="s">
        <v>62</v>
      </c>
      <c r="I662" s="4">
        <v>20</v>
      </c>
      <c r="J662" s="4">
        <v>2</v>
      </c>
      <c r="K662" s="4">
        <v>1992</v>
      </c>
      <c r="L662" s="6">
        <f t="shared" si="206"/>
        <v>33654</v>
      </c>
      <c r="M662" s="4">
        <f t="shared" si="202"/>
        <v>27</v>
      </c>
      <c r="N662" s="6" t="str">
        <f t="shared" si="207"/>
        <v>&lt;30</v>
      </c>
      <c r="O662" s="4">
        <v>1</v>
      </c>
      <c r="P662" s="6" t="str">
        <f t="shared" si="195"/>
        <v>Nam</v>
      </c>
      <c r="Q662" s="6" t="str">
        <f t="shared" si="196"/>
        <v>Ông</v>
      </c>
      <c r="R662" s="7" t="s">
        <v>50</v>
      </c>
      <c r="S662" s="6" t="s">
        <v>275</v>
      </c>
      <c r="T662" s="6" t="s">
        <v>276</v>
      </c>
      <c r="U662" s="6" t="s">
        <v>255</v>
      </c>
      <c r="V662" s="6" t="str">
        <f t="shared" si="203"/>
        <v>Thanh Lâm  -  Lục Nam  -  Bắc Giang</v>
      </c>
      <c r="W662" s="6" t="s">
        <v>51</v>
      </c>
      <c r="X662" s="6" t="s">
        <v>65</v>
      </c>
      <c r="Y662" s="4">
        <f t="shared" si="204"/>
        <v>46</v>
      </c>
      <c r="Z662" s="7" t="str">
        <f t="shared" si="205"/>
        <v>Từ 36 - 60 tháng</v>
      </c>
      <c r="AA662" s="5">
        <v>42246</v>
      </c>
      <c r="AB662" s="4" t="s">
        <v>66</v>
      </c>
      <c r="AC662" s="8">
        <f t="shared" si="197"/>
        <v>42305</v>
      </c>
      <c r="AD662" s="5" t="s">
        <v>53</v>
      </c>
      <c r="AE662" s="4">
        <v>1</v>
      </c>
      <c r="AF662" s="7" t="str">
        <f t="shared" si="198"/>
        <v>12 tháng</v>
      </c>
      <c r="AG662" s="5">
        <f t="shared" si="199"/>
        <v>42306</v>
      </c>
      <c r="AH662" s="5">
        <f t="shared" si="200"/>
        <v>42671</v>
      </c>
      <c r="AI662" s="9">
        <v>1</v>
      </c>
      <c r="AJ662" s="7" t="str">
        <f t="shared" si="210"/>
        <v>12 tháng</v>
      </c>
      <c r="AK662" s="5">
        <f t="shared" si="208"/>
        <v>42672</v>
      </c>
      <c r="AL662" s="5">
        <f t="shared" si="211"/>
        <v>43036</v>
      </c>
      <c r="AM662" s="5">
        <f t="shared" si="209"/>
        <v>43037</v>
      </c>
      <c r="AN662" s="7" t="str">
        <f t="shared" si="201"/>
        <v>Không xác định</v>
      </c>
      <c r="AO662" s="5"/>
      <c r="AP662" s="7"/>
      <c r="AQ662" s="16"/>
    </row>
    <row r="663" spans="1:43" ht="14.5" x14ac:dyDescent="0.35">
      <c r="A663" s="12">
        <f>IF(E663="","",SUBTOTAL(3,$B$2:B663))</f>
        <v>662</v>
      </c>
      <c r="B663" s="5">
        <v>43646</v>
      </c>
      <c r="C663" s="4" t="s">
        <v>45</v>
      </c>
      <c r="D663" s="4">
        <v>1016</v>
      </c>
      <c r="E663" s="6" t="s">
        <v>97</v>
      </c>
      <c r="F663" s="6" t="s">
        <v>82</v>
      </c>
      <c r="G663" s="7" t="s">
        <v>98</v>
      </c>
      <c r="H663" s="6" t="s">
        <v>99</v>
      </c>
      <c r="I663" s="4">
        <v>4</v>
      </c>
      <c r="J663" s="4">
        <v>7</v>
      </c>
      <c r="K663" s="4">
        <v>1982</v>
      </c>
      <c r="L663" s="6">
        <f t="shared" si="206"/>
        <v>30136</v>
      </c>
      <c r="M663" s="4">
        <f t="shared" si="202"/>
        <v>36</v>
      </c>
      <c r="N663" s="6" t="str">
        <f t="shared" si="207"/>
        <v>30 - 45</v>
      </c>
      <c r="O663" s="4">
        <v>2</v>
      </c>
      <c r="P663" s="6" t="str">
        <f t="shared" si="195"/>
        <v>Nữ</v>
      </c>
      <c r="Q663" s="6" t="str">
        <f t="shared" si="196"/>
        <v>Bà</v>
      </c>
      <c r="R663" s="7" t="s">
        <v>72</v>
      </c>
      <c r="S663" s="6" t="s">
        <v>277</v>
      </c>
      <c r="T663" s="6" t="s">
        <v>276</v>
      </c>
      <c r="U663" s="6" t="s">
        <v>255</v>
      </c>
      <c r="V663" s="6" t="str">
        <f t="shared" si="203"/>
        <v>Bảo Sơn  -  Lục Nam  -  Bắc Giang</v>
      </c>
      <c r="W663" s="6" t="s">
        <v>51</v>
      </c>
      <c r="X663" s="6" t="s">
        <v>100</v>
      </c>
      <c r="Y663" s="4">
        <f t="shared" si="204"/>
        <v>45</v>
      </c>
      <c r="Z663" s="7" t="str">
        <f t="shared" si="205"/>
        <v>Từ 36 - 60 tháng</v>
      </c>
      <c r="AA663" s="5">
        <v>42264</v>
      </c>
      <c r="AB663" s="4" t="s">
        <v>66</v>
      </c>
      <c r="AC663" s="8">
        <f t="shared" si="197"/>
        <v>42323</v>
      </c>
      <c r="AD663" s="5" t="s">
        <v>53</v>
      </c>
      <c r="AE663" s="4">
        <v>1</v>
      </c>
      <c r="AF663" s="7" t="str">
        <f t="shared" si="198"/>
        <v>12 tháng</v>
      </c>
      <c r="AG663" s="5">
        <f t="shared" si="199"/>
        <v>42324</v>
      </c>
      <c r="AH663" s="5">
        <f t="shared" si="200"/>
        <v>42689</v>
      </c>
      <c r="AI663" s="9">
        <v>1</v>
      </c>
      <c r="AJ663" s="7" t="str">
        <f t="shared" si="210"/>
        <v>12 tháng</v>
      </c>
      <c r="AK663" s="5">
        <f t="shared" si="208"/>
        <v>42690</v>
      </c>
      <c r="AL663" s="5">
        <f t="shared" si="211"/>
        <v>43054</v>
      </c>
      <c r="AM663" s="5">
        <f t="shared" si="209"/>
        <v>43055</v>
      </c>
      <c r="AN663" s="7" t="str">
        <f t="shared" si="201"/>
        <v>Không xác định</v>
      </c>
      <c r="AO663" s="5"/>
      <c r="AP663" s="7"/>
      <c r="AQ663" s="16"/>
    </row>
    <row r="664" spans="1:43" ht="14.5" x14ac:dyDescent="0.35">
      <c r="A664" s="12">
        <f>IF(E664="","",SUBTOTAL(3,$B$2:B664))</f>
        <v>663</v>
      </c>
      <c r="B664" s="5">
        <v>43646</v>
      </c>
      <c r="C664" s="4" t="s">
        <v>45</v>
      </c>
      <c r="D664" s="4">
        <v>1017</v>
      </c>
      <c r="E664" s="6" t="s">
        <v>101</v>
      </c>
      <c r="F664" s="6" t="s">
        <v>102</v>
      </c>
      <c r="G664" s="7" t="s">
        <v>61</v>
      </c>
      <c r="H664" s="6" t="s">
        <v>83</v>
      </c>
      <c r="I664" s="4">
        <v>28</v>
      </c>
      <c r="J664" s="4">
        <v>10</v>
      </c>
      <c r="K664" s="4">
        <v>1996</v>
      </c>
      <c r="L664" s="6">
        <f t="shared" si="206"/>
        <v>35366</v>
      </c>
      <c r="M664" s="4">
        <f t="shared" si="202"/>
        <v>22</v>
      </c>
      <c r="N664" s="6" t="str">
        <f t="shared" si="207"/>
        <v>&lt;30</v>
      </c>
      <c r="O664" s="4">
        <v>1</v>
      </c>
      <c r="P664" s="6" t="str">
        <f t="shared" si="195"/>
        <v>Nam</v>
      </c>
      <c r="Q664" s="6" t="str">
        <f t="shared" si="196"/>
        <v>Ông</v>
      </c>
      <c r="R664" s="7" t="s">
        <v>50</v>
      </c>
      <c r="S664" s="6" t="s">
        <v>278</v>
      </c>
      <c r="T664" s="6" t="s">
        <v>279</v>
      </c>
      <c r="U664" s="6" t="s">
        <v>280</v>
      </c>
      <c r="V664" s="6" t="str">
        <f t="shared" si="203"/>
        <v>Hữu Khánh  -  Lộc Bình  -  Lạng Sơn</v>
      </c>
      <c r="W664" s="6" t="s">
        <v>51</v>
      </c>
      <c r="X664" s="6" t="s">
        <v>65</v>
      </c>
      <c r="Y664" s="4">
        <f t="shared" si="204"/>
        <v>44</v>
      </c>
      <c r="Z664" s="7" t="str">
        <f t="shared" si="205"/>
        <v>Từ 36 - 60 tháng</v>
      </c>
      <c r="AA664" s="5">
        <v>42287</v>
      </c>
      <c r="AB664" s="4" t="s">
        <v>66</v>
      </c>
      <c r="AC664" s="8">
        <f t="shared" si="197"/>
        <v>42346</v>
      </c>
      <c r="AD664" s="5" t="s">
        <v>53</v>
      </c>
      <c r="AE664" s="4">
        <v>1</v>
      </c>
      <c r="AF664" s="7" t="str">
        <f t="shared" si="198"/>
        <v>12 tháng</v>
      </c>
      <c r="AG664" s="5">
        <f t="shared" si="199"/>
        <v>42347</v>
      </c>
      <c r="AH664" s="5">
        <f t="shared" si="200"/>
        <v>42712</v>
      </c>
      <c r="AI664" s="9">
        <v>1</v>
      </c>
      <c r="AJ664" s="7" t="str">
        <f t="shared" si="210"/>
        <v>12 tháng</v>
      </c>
      <c r="AK664" s="5">
        <f t="shared" si="208"/>
        <v>42713</v>
      </c>
      <c r="AL664" s="5">
        <f t="shared" si="211"/>
        <v>43077</v>
      </c>
      <c r="AM664" s="5">
        <f t="shared" si="209"/>
        <v>43078</v>
      </c>
      <c r="AN664" s="7" t="str">
        <f t="shared" si="201"/>
        <v>Không xác định</v>
      </c>
      <c r="AO664" s="5">
        <v>43623</v>
      </c>
      <c r="AP664" s="7" t="s">
        <v>149</v>
      </c>
      <c r="AQ664" s="16"/>
    </row>
    <row r="665" spans="1:43" ht="14.5" x14ac:dyDescent="0.35">
      <c r="A665" s="12">
        <f>IF(E665="","",SUBTOTAL(3,$B$2:B665))</f>
        <v>664</v>
      </c>
      <c r="B665" s="5">
        <v>43646</v>
      </c>
      <c r="C665" s="4" t="s">
        <v>45</v>
      </c>
      <c r="D665" s="4">
        <v>1020</v>
      </c>
      <c r="E665" s="6" t="s">
        <v>103</v>
      </c>
      <c r="F665" s="6" t="s">
        <v>96</v>
      </c>
      <c r="G665" s="7" t="s">
        <v>104</v>
      </c>
      <c r="H665" s="6" t="s">
        <v>105</v>
      </c>
      <c r="I665" s="4">
        <v>28</v>
      </c>
      <c r="J665" s="4">
        <v>10</v>
      </c>
      <c r="K665" s="4">
        <v>1993</v>
      </c>
      <c r="L665" s="6">
        <f t="shared" si="206"/>
        <v>34270</v>
      </c>
      <c r="M665" s="4">
        <f t="shared" si="202"/>
        <v>25</v>
      </c>
      <c r="N665" s="6" t="str">
        <f t="shared" si="207"/>
        <v>&lt;30</v>
      </c>
      <c r="O665" s="4">
        <v>2</v>
      </c>
      <c r="P665" s="6" t="str">
        <f t="shared" si="195"/>
        <v>Nữ</v>
      </c>
      <c r="Q665" s="6" t="str">
        <f t="shared" si="196"/>
        <v>Bà</v>
      </c>
      <c r="R665" s="7" t="s">
        <v>50</v>
      </c>
      <c r="S665" s="6" t="s">
        <v>261</v>
      </c>
      <c r="T665" s="6" t="s">
        <v>262</v>
      </c>
      <c r="U665" s="6" t="s">
        <v>263</v>
      </c>
      <c r="V665" s="6" t="str">
        <f t="shared" si="203"/>
        <v>Minh Hương  -  Hàm Yên  -  Tuyên Quang</v>
      </c>
      <c r="W665" s="6" t="s">
        <v>51</v>
      </c>
      <c r="X665" s="6" t="s">
        <v>106</v>
      </c>
      <c r="Y665" s="4">
        <f t="shared" si="204"/>
        <v>42</v>
      </c>
      <c r="Z665" s="7" t="str">
        <f t="shared" si="205"/>
        <v>Từ 36 - 60 tháng</v>
      </c>
      <c r="AA665" s="5">
        <v>42343</v>
      </c>
      <c r="AB665" s="4" t="s">
        <v>66</v>
      </c>
      <c r="AC665" s="8">
        <f t="shared" si="197"/>
        <v>42402</v>
      </c>
      <c r="AD665" s="5" t="s">
        <v>53</v>
      </c>
      <c r="AE665" s="4">
        <v>1</v>
      </c>
      <c r="AF665" s="7" t="str">
        <f t="shared" si="198"/>
        <v>12 tháng</v>
      </c>
      <c r="AG665" s="5">
        <f t="shared" si="199"/>
        <v>42403</v>
      </c>
      <c r="AH665" s="5">
        <f t="shared" si="200"/>
        <v>42768</v>
      </c>
      <c r="AI665" s="9">
        <v>1</v>
      </c>
      <c r="AJ665" s="7" t="str">
        <f t="shared" si="210"/>
        <v>12 tháng</v>
      </c>
      <c r="AK665" s="5">
        <f t="shared" si="208"/>
        <v>42769</v>
      </c>
      <c r="AL665" s="5">
        <f t="shared" si="211"/>
        <v>43133</v>
      </c>
      <c r="AM665" s="5">
        <f t="shared" si="209"/>
        <v>43134</v>
      </c>
      <c r="AN665" s="7" t="str">
        <f t="shared" si="201"/>
        <v>Không xác định</v>
      </c>
      <c r="AO665" s="5"/>
      <c r="AP665" s="7"/>
      <c r="AQ665" s="16"/>
    </row>
    <row r="666" spans="1:43" ht="14.5" x14ac:dyDescent="0.35">
      <c r="A666" s="12">
        <f>IF(E666="","",SUBTOTAL(3,$B$2:B666))</f>
        <v>665</v>
      </c>
      <c r="B666" s="5">
        <v>43646</v>
      </c>
      <c r="C666" s="4" t="s">
        <v>45</v>
      </c>
      <c r="D666" s="4">
        <v>1021</v>
      </c>
      <c r="E666" s="6" t="s">
        <v>107</v>
      </c>
      <c r="F666" s="6" t="s">
        <v>96</v>
      </c>
      <c r="G666" s="7" t="s">
        <v>98</v>
      </c>
      <c r="H666" s="6" t="s">
        <v>108</v>
      </c>
      <c r="I666" s="4">
        <v>15</v>
      </c>
      <c r="J666" s="4">
        <v>2</v>
      </c>
      <c r="K666" s="4">
        <v>1994</v>
      </c>
      <c r="L666" s="6">
        <f t="shared" si="206"/>
        <v>34380</v>
      </c>
      <c r="M666" s="4">
        <f t="shared" si="202"/>
        <v>25</v>
      </c>
      <c r="N666" s="6" t="str">
        <f t="shared" si="207"/>
        <v>&lt;30</v>
      </c>
      <c r="O666" s="4">
        <v>1</v>
      </c>
      <c r="P666" s="6" t="str">
        <f t="shared" si="195"/>
        <v>Nam</v>
      </c>
      <c r="Q666" s="6" t="str">
        <f t="shared" si="196"/>
        <v>Ông</v>
      </c>
      <c r="R666" s="7" t="s">
        <v>50</v>
      </c>
      <c r="S666" s="6" t="s">
        <v>281</v>
      </c>
      <c r="T666" s="6" t="s">
        <v>282</v>
      </c>
      <c r="U666" s="6" t="s">
        <v>283</v>
      </c>
      <c r="V666" s="6" t="str">
        <f t="shared" si="203"/>
        <v>Yên Đổ  -  Phú Lương  -  Thái Nguyên</v>
      </c>
      <c r="W666" s="6" t="s">
        <v>51</v>
      </c>
      <c r="X666" s="6" t="s">
        <v>65</v>
      </c>
      <c r="Y666" s="4">
        <f t="shared" si="204"/>
        <v>42</v>
      </c>
      <c r="Z666" s="7" t="str">
        <f t="shared" si="205"/>
        <v>Từ 36 - 60 tháng</v>
      </c>
      <c r="AA666" s="5">
        <v>42360</v>
      </c>
      <c r="AB666" s="4" t="s">
        <v>66</v>
      </c>
      <c r="AC666" s="8">
        <f t="shared" si="197"/>
        <v>42419</v>
      </c>
      <c r="AD666" s="5" t="s">
        <v>53</v>
      </c>
      <c r="AE666" s="4">
        <v>1</v>
      </c>
      <c r="AF666" s="7" t="str">
        <f t="shared" si="198"/>
        <v>12 tháng</v>
      </c>
      <c r="AG666" s="5">
        <f t="shared" si="199"/>
        <v>42420</v>
      </c>
      <c r="AH666" s="5">
        <f t="shared" si="200"/>
        <v>42785</v>
      </c>
      <c r="AI666" s="9">
        <v>2</v>
      </c>
      <c r="AJ666" s="7" t="str">
        <f t="shared" si="210"/>
        <v>24 tháng</v>
      </c>
      <c r="AK666" s="5">
        <f t="shared" si="208"/>
        <v>42786</v>
      </c>
      <c r="AL666" s="5">
        <f t="shared" si="211"/>
        <v>43515</v>
      </c>
      <c r="AM666" s="5">
        <f t="shared" si="209"/>
        <v>43516</v>
      </c>
      <c r="AN666" s="7" t="str">
        <f t="shared" si="201"/>
        <v>Không xác định</v>
      </c>
      <c r="AO666" s="5"/>
      <c r="AP666" s="7"/>
      <c r="AQ666" s="16"/>
    </row>
    <row r="667" spans="1:43" ht="14.5" x14ac:dyDescent="0.35">
      <c r="A667" s="12">
        <f>IF(E667="","",SUBTOTAL(3,$B$2:B667))</f>
        <v>666</v>
      </c>
      <c r="B667" s="5">
        <v>43646</v>
      </c>
      <c r="C667" s="4" t="s">
        <v>45</v>
      </c>
      <c r="D667" s="4">
        <v>1022</v>
      </c>
      <c r="E667" s="6" t="s">
        <v>109</v>
      </c>
      <c r="F667" s="6" t="s">
        <v>96</v>
      </c>
      <c r="G667" s="7" t="s">
        <v>98</v>
      </c>
      <c r="H667" s="6" t="s">
        <v>110</v>
      </c>
      <c r="I667" s="4">
        <v>17</v>
      </c>
      <c r="J667" s="4">
        <v>3</v>
      </c>
      <c r="K667" s="4">
        <v>1988</v>
      </c>
      <c r="L667" s="6">
        <f t="shared" si="206"/>
        <v>32219</v>
      </c>
      <c r="M667" s="4">
        <f t="shared" si="202"/>
        <v>31</v>
      </c>
      <c r="N667" s="6" t="str">
        <f t="shared" si="207"/>
        <v>30 - 45</v>
      </c>
      <c r="O667" s="4">
        <v>1</v>
      </c>
      <c r="P667" s="6" t="str">
        <f t="shared" si="195"/>
        <v>Nam</v>
      </c>
      <c r="Q667" s="6" t="str">
        <f t="shared" si="196"/>
        <v>Ông</v>
      </c>
      <c r="R667" s="7" t="s">
        <v>50</v>
      </c>
      <c r="S667" s="6" t="s">
        <v>284</v>
      </c>
      <c r="T667" s="6" t="s">
        <v>285</v>
      </c>
      <c r="U667" s="6" t="s">
        <v>286</v>
      </c>
      <c r="V667" s="6" t="str">
        <f t="shared" si="203"/>
        <v>Mỹ Thành  -  Lạc Sơn  -  Hòa Bình</v>
      </c>
      <c r="W667" s="6" t="s">
        <v>51</v>
      </c>
      <c r="X667" s="6" t="s">
        <v>100</v>
      </c>
      <c r="Y667" s="4">
        <f t="shared" si="204"/>
        <v>41</v>
      </c>
      <c r="Z667" s="7" t="str">
        <f t="shared" si="205"/>
        <v>Từ 36 - 60 tháng</v>
      </c>
      <c r="AA667" s="5">
        <v>42391</v>
      </c>
      <c r="AB667" s="4" t="s">
        <v>66</v>
      </c>
      <c r="AC667" s="8">
        <f t="shared" si="197"/>
        <v>42450</v>
      </c>
      <c r="AD667" s="5" t="s">
        <v>53</v>
      </c>
      <c r="AE667" s="4">
        <v>1</v>
      </c>
      <c r="AF667" s="7" t="str">
        <f t="shared" si="198"/>
        <v>12 tháng</v>
      </c>
      <c r="AG667" s="5">
        <f t="shared" si="199"/>
        <v>42451</v>
      </c>
      <c r="AH667" s="5">
        <f t="shared" si="200"/>
        <v>42815</v>
      </c>
      <c r="AI667" s="9">
        <v>3</v>
      </c>
      <c r="AJ667" s="7" t="str">
        <f t="shared" si="210"/>
        <v>36 tháng</v>
      </c>
      <c r="AK667" s="5">
        <f t="shared" si="208"/>
        <v>42816</v>
      </c>
      <c r="AL667" s="5">
        <f t="shared" si="211"/>
        <v>43911</v>
      </c>
      <c r="AM667" s="5" t="str">
        <f t="shared" si="209"/>
        <v/>
      </c>
      <c r="AN667" s="7" t="str">
        <f t="shared" si="201"/>
        <v>36 tháng</v>
      </c>
      <c r="AO667" s="5"/>
      <c r="AP667" s="7"/>
      <c r="AQ667" s="16"/>
    </row>
    <row r="668" spans="1:43" ht="14.5" x14ac:dyDescent="0.35">
      <c r="A668" s="12">
        <f>IF(E668="","",SUBTOTAL(3,$B$2:B668))</f>
        <v>667</v>
      </c>
      <c r="B668" s="5">
        <v>43646</v>
      </c>
      <c r="C668" s="4" t="s">
        <v>45</v>
      </c>
      <c r="D668" s="4">
        <v>1023</v>
      </c>
      <c r="E668" s="6" t="s">
        <v>111</v>
      </c>
      <c r="F668" s="6" t="s">
        <v>112</v>
      </c>
      <c r="G668" s="7" t="s">
        <v>104</v>
      </c>
      <c r="H668" s="6" t="s">
        <v>105</v>
      </c>
      <c r="I668" s="4">
        <v>28</v>
      </c>
      <c r="J668" s="4">
        <v>7</v>
      </c>
      <c r="K668" s="4">
        <v>1989</v>
      </c>
      <c r="L668" s="6">
        <f t="shared" si="206"/>
        <v>32717</v>
      </c>
      <c r="M668" s="4">
        <f t="shared" si="202"/>
        <v>29</v>
      </c>
      <c r="N668" s="6" t="str">
        <f t="shared" si="207"/>
        <v>&lt;30</v>
      </c>
      <c r="O668" s="4">
        <v>1</v>
      </c>
      <c r="P668" s="6" t="str">
        <f t="shared" si="195"/>
        <v>Nam</v>
      </c>
      <c r="Q668" s="6" t="str">
        <f t="shared" si="196"/>
        <v>Ông</v>
      </c>
      <c r="R668" s="7" t="s">
        <v>50</v>
      </c>
      <c r="S668" s="6" t="s">
        <v>270</v>
      </c>
      <c r="T668" s="6" t="s">
        <v>268</v>
      </c>
      <c r="U668" s="6" t="s">
        <v>269</v>
      </c>
      <c r="V668" s="6" t="str">
        <f t="shared" si="203"/>
        <v>Đại Đồng  -  Tiên Du  -  Bắc Ninh</v>
      </c>
      <c r="W668" s="6" t="s">
        <v>51</v>
      </c>
      <c r="X668" s="6" t="s">
        <v>65</v>
      </c>
      <c r="Y668" s="4">
        <f t="shared" si="204"/>
        <v>41</v>
      </c>
      <c r="Z668" s="7" t="str">
        <f t="shared" si="205"/>
        <v>Từ 36 - 60 tháng</v>
      </c>
      <c r="AA668" s="5">
        <v>42394</v>
      </c>
      <c r="AB668" s="4" t="s">
        <v>66</v>
      </c>
      <c r="AC668" s="8">
        <f t="shared" si="197"/>
        <v>42453</v>
      </c>
      <c r="AD668" s="5" t="s">
        <v>53</v>
      </c>
      <c r="AE668" s="4">
        <v>1</v>
      </c>
      <c r="AF668" s="7" t="str">
        <f t="shared" si="198"/>
        <v>12 tháng</v>
      </c>
      <c r="AG668" s="5">
        <f t="shared" si="199"/>
        <v>42454</v>
      </c>
      <c r="AH668" s="5">
        <f t="shared" si="200"/>
        <v>42818</v>
      </c>
      <c r="AI668" s="9">
        <v>2</v>
      </c>
      <c r="AJ668" s="7" t="str">
        <f t="shared" si="210"/>
        <v>24 tháng</v>
      </c>
      <c r="AK668" s="5">
        <f t="shared" si="208"/>
        <v>42819</v>
      </c>
      <c r="AL668" s="5">
        <f t="shared" si="211"/>
        <v>43548</v>
      </c>
      <c r="AM668" s="5">
        <f t="shared" si="209"/>
        <v>43549</v>
      </c>
      <c r="AN668" s="7" t="str">
        <f t="shared" si="201"/>
        <v>Không xác định</v>
      </c>
      <c r="AO668" s="5"/>
      <c r="AP668" s="7"/>
      <c r="AQ668" s="16"/>
    </row>
    <row r="669" spans="1:43" ht="14.5" x14ac:dyDescent="0.35">
      <c r="A669" s="12">
        <f>IF(E669="","",SUBTOTAL(3,$B$2:B669))</f>
        <v>668</v>
      </c>
      <c r="B669" s="5">
        <v>43646</v>
      </c>
      <c r="C669" s="4" t="s">
        <v>45</v>
      </c>
      <c r="D669" s="4">
        <v>1026</v>
      </c>
      <c r="E669" s="6" t="s">
        <v>113</v>
      </c>
      <c r="F669" s="6" t="s">
        <v>82</v>
      </c>
      <c r="G669" s="7" t="s">
        <v>61</v>
      </c>
      <c r="H669" s="6" t="s">
        <v>62</v>
      </c>
      <c r="I669" s="4">
        <v>12</v>
      </c>
      <c r="J669" s="4">
        <v>8</v>
      </c>
      <c r="K669" s="4">
        <v>1993</v>
      </c>
      <c r="L669" s="6">
        <f t="shared" si="206"/>
        <v>34193</v>
      </c>
      <c r="M669" s="4">
        <f t="shared" si="202"/>
        <v>25</v>
      </c>
      <c r="N669" s="6" t="str">
        <f t="shared" si="207"/>
        <v>&lt;30</v>
      </c>
      <c r="O669" s="4">
        <v>2</v>
      </c>
      <c r="P669" s="6" t="str">
        <f t="shared" si="195"/>
        <v>Nữ</v>
      </c>
      <c r="Q669" s="6" t="str">
        <f t="shared" si="196"/>
        <v>Bà</v>
      </c>
      <c r="R669" s="7" t="s">
        <v>50</v>
      </c>
      <c r="S669" s="6" t="s">
        <v>287</v>
      </c>
      <c r="T669" s="6" t="s">
        <v>268</v>
      </c>
      <c r="U669" s="6" t="s">
        <v>269</v>
      </c>
      <c r="V669" s="6" t="str">
        <f t="shared" si="203"/>
        <v>Phú Lâm  -  Tiên Du  -  Bắc Ninh</v>
      </c>
      <c r="W669" s="6" t="s">
        <v>51</v>
      </c>
      <c r="X669" s="6" t="s">
        <v>65</v>
      </c>
      <c r="Y669" s="4">
        <f t="shared" si="204"/>
        <v>40</v>
      </c>
      <c r="Z669" s="7" t="str">
        <f t="shared" si="205"/>
        <v>Từ 36 - 60 tháng</v>
      </c>
      <c r="AA669" s="5">
        <v>42419</v>
      </c>
      <c r="AB669" s="4" t="s">
        <v>66</v>
      </c>
      <c r="AC669" s="8">
        <f t="shared" si="197"/>
        <v>42478</v>
      </c>
      <c r="AD669" s="5" t="s">
        <v>53</v>
      </c>
      <c r="AE669" s="4">
        <v>1</v>
      </c>
      <c r="AF669" s="7" t="str">
        <f t="shared" si="198"/>
        <v>12 tháng</v>
      </c>
      <c r="AG669" s="5">
        <f t="shared" si="199"/>
        <v>42479</v>
      </c>
      <c r="AH669" s="5">
        <f t="shared" si="200"/>
        <v>42843</v>
      </c>
      <c r="AI669" s="9">
        <v>1</v>
      </c>
      <c r="AJ669" s="7" t="str">
        <f t="shared" si="210"/>
        <v>12 tháng</v>
      </c>
      <c r="AK669" s="5">
        <f t="shared" si="208"/>
        <v>42844</v>
      </c>
      <c r="AL669" s="5">
        <f t="shared" si="211"/>
        <v>43208</v>
      </c>
      <c r="AM669" s="5">
        <f t="shared" si="209"/>
        <v>43209</v>
      </c>
      <c r="AN669" s="7" t="str">
        <f t="shared" si="201"/>
        <v>Không xác định</v>
      </c>
      <c r="AO669" s="5"/>
      <c r="AP669" s="7"/>
      <c r="AQ669" s="16"/>
    </row>
    <row r="670" spans="1:43" ht="14.5" x14ac:dyDescent="0.35">
      <c r="A670" s="12">
        <f>IF(E670="","",SUBTOTAL(3,$B$2:B670))</f>
        <v>669</v>
      </c>
      <c r="B670" s="5">
        <v>43646</v>
      </c>
      <c r="C670" s="4" t="s">
        <v>45</v>
      </c>
      <c r="D670" s="4">
        <v>1028</v>
      </c>
      <c r="E670" s="6" t="s">
        <v>114</v>
      </c>
      <c r="F670" s="6" t="s">
        <v>47</v>
      </c>
      <c r="G670" s="7" t="s">
        <v>48</v>
      </c>
      <c r="H670" s="6" t="s">
        <v>115</v>
      </c>
      <c r="I670" s="4">
        <v>2</v>
      </c>
      <c r="J670" s="4">
        <v>1</v>
      </c>
      <c r="K670" s="4">
        <v>1992</v>
      </c>
      <c r="L670" s="6">
        <f t="shared" si="206"/>
        <v>33605</v>
      </c>
      <c r="M670" s="4">
        <f t="shared" si="202"/>
        <v>27</v>
      </c>
      <c r="N670" s="6" t="str">
        <f t="shared" si="207"/>
        <v>&lt;30</v>
      </c>
      <c r="O670" s="4">
        <v>1</v>
      </c>
      <c r="P670" s="6" t="str">
        <f t="shared" si="195"/>
        <v>Nam</v>
      </c>
      <c r="Q670" s="6" t="str">
        <f t="shared" si="196"/>
        <v>Ông</v>
      </c>
      <c r="R670" s="7" t="s">
        <v>63</v>
      </c>
      <c r="S670" s="6" t="s">
        <v>288</v>
      </c>
      <c r="T670" s="6" t="s">
        <v>289</v>
      </c>
      <c r="U670" s="6" t="s">
        <v>266</v>
      </c>
      <c r="V670" s="6" t="str">
        <f t="shared" si="203"/>
        <v>Yên Thường  -  Gia Lâm  -  Hà Nội</v>
      </c>
      <c r="W670" s="6" t="s">
        <v>51</v>
      </c>
      <c r="X670" s="6" t="s">
        <v>65</v>
      </c>
      <c r="Y670" s="4">
        <f t="shared" si="204"/>
        <v>39</v>
      </c>
      <c r="Z670" s="7" t="str">
        <f t="shared" si="205"/>
        <v>Từ 36 - 60 tháng</v>
      </c>
      <c r="AA670" s="5">
        <v>42441</v>
      </c>
      <c r="AB670" s="4" t="s">
        <v>66</v>
      </c>
      <c r="AC670" s="8">
        <f t="shared" si="197"/>
        <v>42500</v>
      </c>
      <c r="AD670" s="5" t="s">
        <v>53</v>
      </c>
      <c r="AE670" s="4">
        <v>1</v>
      </c>
      <c r="AF670" s="7" t="str">
        <f t="shared" si="198"/>
        <v>12 tháng</v>
      </c>
      <c r="AG670" s="5">
        <f t="shared" si="199"/>
        <v>42501</v>
      </c>
      <c r="AH670" s="5">
        <f t="shared" si="200"/>
        <v>42865</v>
      </c>
      <c r="AI670" s="9">
        <v>1</v>
      </c>
      <c r="AJ670" s="7" t="str">
        <f t="shared" si="210"/>
        <v>12 tháng</v>
      </c>
      <c r="AK670" s="5">
        <f t="shared" si="208"/>
        <v>42866</v>
      </c>
      <c r="AL670" s="5">
        <f t="shared" si="211"/>
        <v>43230</v>
      </c>
      <c r="AM670" s="5">
        <f t="shared" si="209"/>
        <v>43231</v>
      </c>
      <c r="AN670" s="7" t="str">
        <f t="shared" si="201"/>
        <v>Không xác định</v>
      </c>
      <c r="AO670" s="5"/>
      <c r="AP670" s="7"/>
      <c r="AQ670" s="16"/>
    </row>
    <row r="671" spans="1:43" ht="14.5" x14ac:dyDescent="0.35">
      <c r="A671" s="12">
        <f>IF(E671="","",SUBTOTAL(3,$B$2:B671))</f>
        <v>670</v>
      </c>
      <c r="B671" s="5">
        <v>43646</v>
      </c>
      <c r="C671" s="4" t="s">
        <v>45</v>
      </c>
      <c r="D671" s="4">
        <v>1029</v>
      </c>
      <c r="E671" s="6" t="s">
        <v>116</v>
      </c>
      <c r="F671" s="6" t="s">
        <v>47</v>
      </c>
      <c r="G671" s="7" t="s">
        <v>70</v>
      </c>
      <c r="H671" s="6" t="s">
        <v>71</v>
      </c>
      <c r="I671" s="4">
        <v>28</v>
      </c>
      <c r="J671" s="4">
        <v>10</v>
      </c>
      <c r="K671" s="4">
        <v>1993</v>
      </c>
      <c r="L671" s="6">
        <f t="shared" si="206"/>
        <v>34270</v>
      </c>
      <c r="M671" s="4">
        <f t="shared" si="202"/>
        <v>25</v>
      </c>
      <c r="N671" s="6" t="str">
        <f t="shared" si="207"/>
        <v>&lt;30</v>
      </c>
      <c r="O671" s="4">
        <v>2</v>
      </c>
      <c r="P671" s="6" t="str">
        <f t="shared" si="195"/>
        <v>Nữ</v>
      </c>
      <c r="Q671" s="6" t="str">
        <f t="shared" si="196"/>
        <v>Bà</v>
      </c>
      <c r="R671" s="7" t="s">
        <v>72</v>
      </c>
      <c r="S671" s="6" t="s">
        <v>290</v>
      </c>
      <c r="T671" s="6" t="s">
        <v>291</v>
      </c>
      <c r="U671" s="6" t="s">
        <v>292</v>
      </c>
      <c r="V671" s="6" t="str">
        <f t="shared" si="203"/>
        <v>Thụy Ninh  -  Thái Thụy  -  Thái Bình</v>
      </c>
      <c r="W671" s="6" t="s">
        <v>51</v>
      </c>
      <c r="X671" s="6" t="s">
        <v>65</v>
      </c>
      <c r="Y671" s="4">
        <f t="shared" si="204"/>
        <v>38</v>
      </c>
      <c r="Z671" s="7" t="str">
        <f t="shared" si="205"/>
        <v>Từ 36 - 60 tháng</v>
      </c>
      <c r="AA671" s="5">
        <v>42472</v>
      </c>
      <c r="AB671" s="4" t="s">
        <v>117</v>
      </c>
      <c r="AC671" s="8">
        <f t="shared" si="197"/>
        <v>42501</v>
      </c>
      <c r="AD671" s="5" t="s">
        <v>53</v>
      </c>
      <c r="AE671" s="4">
        <v>1</v>
      </c>
      <c r="AF671" s="7" t="str">
        <f t="shared" si="198"/>
        <v>12 tháng</v>
      </c>
      <c r="AG671" s="5">
        <f t="shared" si="199"/>
        <v>42502</v>
      </c>
      <c r="AH671" s="5">
        <f t="shared" si="200"/>
        <v>42866</v>
      </c>
      <c r="AI671" s="9">
        <v>2</v>
      </c>
      <c r="AJ671" s="7" t="str">
        <f t="shared" si="210"/>
        <v>24 tháng</v>
      </c>
      <c r="AK671" s="5">
        <f t="shared" si="208"/>
        <v>42867</v>
      </c>
      <c r="AL671" s="5">
        <f t="shared" si="211"/>
        <v>43596</v>
      </c>
      <c r="AM671" s="5">
        <f t="shared" si="209"/>
        <v>43597</v>
      </c>
      <c r="AN671" s="7" t="str">
        <f t="shared" si="201"/>
        <v>Không xác định</v>
      </c>
      <c r="AO671" s="5"/>
      <c r="AP671" s="7"/>
      <c r="AQ671" s="16"/>
    </row>
    <row r="672" spans="1:43" ht="14.5" x14ac:dyDescent="0.35">
      <c r="A672" s="12">
        <f>IF(E672="","",SUBTOTAL(3,$B$2:B672))</f>
        <v>671</v>
      </c>
      <c r="B672" s="5">
        <v>43646</v>
      </c>
      <c r="C672" s="4" t="s">
        <v>45</v>
      </c>
      <c r="D672" s="4">
        <v>1030</v>
      </c>
      <c r="E672" s="6" t="s">
        <v>118</v>
      </c>
      <c r="F672" s="6" t="s">
        <v>47</v>
      </c>
      <c r="G672" s="7" t="s">
        <v>70</v>
      </c>
      <c r="H672" s="6" t="s">
        <v>99</v>
      </c>
      <c r="I672" s="4">
        <v>26</v>
      </c>
      <c r="J672" s="4">
        <v>11</v>
      </c>
      <c r="K672" s="4">
        <v>1991</v>
      </c>
      <c r="L672" s="6">
        <f t="shared" si="206"/>
        <v>33568</v>
      </c>
      <c r="M672" s="4">
        <f t="shared" si="202"/>
        <v>27</v>
      </c>
      <c r="N672" s="6" t="str">
        <f t="shared" si="207"/>
        <v>&lt;30</v>
      </c>
      <c r="O672" s="4">
        <v>1</v>
      </c>
      <c r="P672" s="6" t="str">
        <f t="shared" si="195"/>
        <v>Nam</v>
      </c>
      <c r="Q672" s="6" t="str">
        <f t="shared" si="196"/>
        <v>Ông</v>
      </c>
      <c r="R672" s="7" t="s">
        <v>63</v>
      </c>
      <c r="S672" s="6" t="s">
        <v>264</v>
      </c>
      <c r="T672" s="6" t="s">
        <v>265</v>
      </c>
      <c r="U672" s="6" t="s">
        <v>266</v>
      </c>
      <c r="V672" s="6" t="str">
        <f t="shared" si="203"/>
        <v>Xuân Thu  -  Sóc Sơn  -  Hà Nội</v>
      </c>
      <c r="W672" s="6" t="s">
        <v>51</v>
      </c>
      <c r="X672" s="6" t="s">
        <v>100</v>
      </c>
      <c r="Y672" s="4">
        <f t="shared" si="204"/>
        <v>38</v>
      </c>
      <c r="Z672" s="7" t="str">
        <f t="shared" si="205"/>
        <v>Từ 36 - 60 tháng</v>
      </c>
      <c r="AA672" s="5">
        <v>42486</v>
      </c>
      <c r="AB672" s="4" t="s">
        <v>66</v>
      </c>
      <c r="AC672" s="8">
        <f t="shared" si="197"/>
        <v>42545</v>
      </c>
      <c r="AD672" s="5" t="s">
        <v>53</v>
      </c>
      <c r="AE672" s="4">
        <v>1</v>
      </c>
      <c r="AF672" s="7" t="str">
        <f t="shared" si="198"/>
        <v>12 tháng</v>
      </c>
      <c r="AG672" s="5">
        <f t="shared" si="199"/>
        <v>42546</v>
      </c>
      <c r="AH672" s="5">
        <f t="shared" si="200"/>
        <v>42910</v>
      </c>
      <c r="AI672" s="9">
        <v>4</v>
      </c>
      <c r="AJ672" s="7" t="str">
        <f t="shared" si="210"/>
        <v>Không xác định</v>
      </c>
      <c r="AK672" s="5">
        <f t="shared" si="208"/>
        <v>42911</v>
      </c>
      <c r="AL672" s="5" t="str">
        <f t="shared" si="211"/>
        <v/>
      </c>
      <c r="AM672" s="5">
        <f t="shared" si="209"/>
        <v>42911</v>
      </c>
      <c r="AN672" s="7" t="str">
        <f t="shared" si="201"/>
        <v>Không xác định</v>
      </c>
      <c r="AO672" s="5"/>
      <c r="AP672" s="7"/>
      <c r="AQ672" s="16"/>
    </row>
    <row r="673" spans="1:43" ht="14.5" x14ac:dyDescent="0.35">
      <c r="A673" s="12">
        <f>IF(E673="","",SUBTOTAL(3,$B$2:B673))</f>
        <v>672</v>
      </c>
      <c r="B673" s="5">
        <v>43646</v>
      </c>
      <c r="C673" s="4" t="s">
        <v>45</v>
      </c>
      <c r="D673" s="4">
        <v>1031</v>
      </c>
      <c r="E673" s="6" t="s">
        <v>119</v>
      </c>
      <c r="F673" s="6" t="s">
        <v>96</v>
      </c>
      <c r="G673" s="7" t="s">
        <v>104</v>
      </c>
      <c r="H673" s="6" t="s">
        <v>83</v>
      </c>
      <c r="I673" s="4">
        <v>26</v>
      </c>
      <c r="J673" s="4">
        <v>1</v>
      </c>
      <c r="K673" s="4">
        <v>1988</v>
      </c>
      <c r="L673" s="6">
        <f t="shared" si="206"/>
        <v>32168</v>
      </c>
      <c r="M673" s="4">
        <f t="shared" si="202"/>
        <v>31</v>
      </c>
      <c r="N673" s="6" t="str">
        <f t="shared" si="207"/>
        <v>30 - 45</v>
      </c>
      <c r="O673" s="4">
        <v>1</v>
      </c>
      <c r="P673" s="6" t="str">
        <f t="shared" si="195"/>
        <v>Nam</v>
      </c>
      <c r="Q673" s="6" t="str">
        <f t="shared" si="196"/>
        <v>Ông</v>
      </c>
      <c r="R673" s="7" t="s">
        <v>72</v>
      </c>
      <c r="S673" s="6" t="s">
        <v>293</v>
      </c>
      <c r="T673" s="6" t="s">
        <v>294</v>
      </c>
      <c r="U673" s="6" t="s">
        <v>263</v>
      </c>
      <c r="V673" s="6" t="str">
        <f t="shared" si="203"/>
        <v>Phúc Ứng  -  Sơn Dương  -  Tuyên Quang</v>
      </c>
      <c r="W673" s="6" t="s">
        <v>51</v>
      </c>
      <c r="X673" s="6" t="s">
        <v>65</v>
      </c>
      <c r="Y673" s="4">
        <f t="shared" si="204"/>
        <v>37</v>
      </c>
      <c r="Z673" s="7" t="str">
        <f t="shared" si="205"/>
        <v>Từ 36 - 60 tháng</v>
      </c>
      <c r="AA673" s="5">
        <v>42500</v>
      </c>
      <c r="AB673" s="4" t="s">
        <v>66</v>
      </c>
      <c r="AC673" s="8">
        <f t="shared" si="197"/>
        <v>42559</v>
      </c>
      <c r="AD673" s="5" t="s">
        <v>53</v>
      </c>
      <c r="AE673" s="4">
        <v>1</v>
      </c>
      <c r="AF673" s="7" t="str">
        <f t="shared" si="198"/>
        <v>12 tháng</v>
      </c>
      <c r="AG673" s="5">
        <f t="shared" si="199"/>
        <v>42560</v>
      </c>
      <c r="AH673" s="5">
        <f t="shared" si="200"/>
        <v>42924</v>
      </c>
      <c r="AI673" s="9">
        <v>2</v>
      </c>
      <c r="AJ673" s="7" t="str">
        <f t="shared" si="210"/>
        <v>24 tháng</v>
      </c>
      <c r="AK673" s="5">
        <f t="shared" si="208"/>
        <v>42925</v>
      </c>
      <c r="AL673" s="5">
        <f t="shared" si="211"/>
        <v>43654</v>
      </c>
      <c r="AM673" s="5" t="str">
        <f t="shared" si="209"/>
        <v/>
      </c>
      <c r="AN673" s="7" t="str">
        <f t="shared" si="201"/>
        <v>24 tháng</v>
      </c>
      <c r="AO673" s="5"/>
      <c r="AP673" s="7"/>
      <c r="AQ673" s="16"/>
    </row>
    <row r="674" spans="1:43" ht="14.5" x14ac:dyDescent="0.35">
      <c r="A674" s="12">
        <f>IF(E674="","",SUBTOTAL(3,$B$2:B674))</f>
        <v>673</v>
      </c>
      <c r="B674" s="5">
        <v>43646</v>
      </c>
      <c r="C674" s="4" t="s">
        <v>45</v>
      </c>
      <c r="D674" s="4">
        <v>1033</v>
      </c>
      <c r="E674" s="6" t="s">
        <v>120</v>
      </c>
      <c r="F674" s="6" t="s">
        <v>96</v>
      </c>
      <c r="G674" s="7" t="s">
        <v>104</v>
      </c>
      <c r="H674" s="6" t="s">
        <v>105</v>
      </c>
      <c r="I674" s="4">
        <v>17</v>
      </c>
      <c r="J674" s="4">
        <v>10</v>
      </c>
      <c r="K674" s="4">
        <v>1995</v>
      </c>
      <c r="L674" s="6">
        <f t="shared" si="206"/>
        <v>34989</v>
      </c>
      <c r="M674" s="4">
        <f t="shared" si="202"/>
        <v>23</v>
      </c>
      <c r="N674" s="6" t="str">
        <f t="shared" si="207"/>
        <v>&lt;30</v>
      </c>
      <c r="O674" s="4">
        <v>2</v>
      </c>
      <c r="P674" s="6" t="str">
        <f t="shared" si="195"/>
        <v>Nữ</v>
      </c>
      <c r="Q674" s="6" t="str">
        <f t="shared" si="196"/>
        <v>Bà</v>
      </c>
      <c r="R674" s="7" t="s">
        <v>72</v>
      </c>
      <c r="S674" s="6" t="s">
        <v>295</v>
      </c>
      <c r="T674" s="6" t="s">
        <v>296</v>
      </c>
      <c r="U674" s="6" t="s">
        <v>269</v>
      </c>
      <c r="V674" s="6" t="str">
        <f t="shared" si="203"/>
        <v>Tân Hồng  -  Tx. Từ Sơn  -  Bắc Ninh</v>
      </c>
      <c r="W674" s="6" t="s">
        <v>51</v>
      </c>
      <c r="X674" s="6" t="s">
        <v>106</v>
      </c>
      <c r="Y674" s="4">
        <f t="shared" si="204"/>
        <v>37</v>
      </c>
      <c r="Z674" s="7" t="str">
        <f t="shared" si="205"/>
        <v>Từ 36 - 60 tháng</v>
      </c>
      <c r="AA674" s="5">
        <v>42510</v>
      </c>
      <c r="AB674" s="4" t="s">
        <v>66</v>
      </c>
      <c r="AC674" s="8">
        <f t="shared" si="197"/>
        <v>42569</v>
      </c>
      <c r="AD674" s="5" t="s">
        <v>53</v>
      </c>
      <c r="AE674" s="4">
        <v>1</v>
      </c>
      <c r="AF674" s="7" t="str">
        <f t="shared" si="198"/>
        <v>12 tháng</v>
      </c>
      <c r="AG674" s="5">
        <f t="shared" si="199"/>
        <v>42570</v>
      </c>
      <c r="AH674" s="5">
        <f t="shared" si="200"/>
        <v>42934</v>
      </c>
      <c r="AI674" s="9">
        <v>2</v>
      </c>
      <c r="AJ674" s="7" t="str">
        <f t="shared" si="210"/>
        <v>24 tháng</v>
      </c>
      <c r="AK674" s="5">
        <f t="shared" si="208"/>
        <v>42935</v>
      </c>
      <c r="AL674" s="5">
        <f t="shared" si="211"/>
        <v>43664</v>
      </c>
      <c r="AM674" s="5" t="str">
        <f t="shared" si="209"/>
        <v/>
      </c>
      <c r="AN674" s="7" t="str">
        <f t="shared" si="201"/>
        <v>24 tháng</v>
      </c>
      <c r="AO674" s="5">
        <v>43633</v>
      </c>
      <c r="AP674" s="7" t="s">
        <v>149</v>
      </c>
      <c r="AQ674" s="16"/>
    </row>
    <row r="675" spans="1:43" ht="14.5" x14ac:dyDescent="0.35">
      <c r="A675" s="12">
        <f>IF(E675="","",SUBTOTAL(3,$B$2:B675))</f>
        <v>674</v>
      </c>
      <c r="B675" s="5">
        <v>43646</v>
      </c>
      <c r="C675" s="4" t="s">
        <v>45</v>
      </c>
      <c r="D675" s="4">
        <v>1034</v>
      </c>
      <c r="E675" s="6" t="s">
        <v>121</v>
      </c>
      <c r="F675" s="6" t="s">
        <v>96</v>
      </c>
      <c r="G675" s="7" t="s">
        <v>61</v>
      </c>
      <c r="H675" s="6" t="s">
        <v>62</v>
      </c>
      <c r="I675" s="4">
        <v>20</v>
      </c>
      <c r="J675" s="4">
        <v>7</v>
      </c>
      <c r="K675" s="4">
        <v>1989</v>
      </c>
      <c r="L675" s="6">
        <f t="shared" si="206"/>
        <v>32709</v>
      </c>
      <c r="M675" s="4">
        <f t="shared" si="202"/>
        <v>29</v>
      </c>
      <c r="N675" s="6" t="str">
        <f t="shared" si="207"/>
        <v>&lt;30</v>
      </c>
      <c r="O675" s="4">
        <v>1</v>
      </c>
      <c r="P675" s="6" t="str">
        <f t="shared" si="195"/>
        <v>Nam</v>
      </c>
      <c r="Q675" s="6" t="str">
        <f t="shared" si="196"/>
        <v>Ông</v>
      </c>
      <c r="R675" s="7" t="s">
        <v>63</v>
      </c>
      <c r="S675" s="6" t="s">
        <v>297</v>
      </c>
      <c r="T675" s="6" t="s">
        <v>298</v>
      </c>
      <c r="U675" s="6" t="s">
        <v>255</v>
      </c>
      <c r="V675" s="6" t="str">
        <f t="shared" si="203"/>
        <v>Trí Yên  -  Yên Dũng  -  Bắc Giang</v>
      </c>
      <c r="W675" s="6" t="s">
        <v>51</v>
      </c>
      <c r="X675" s="6" t="s">
        <v>65</v>
      </c>
      <c r="Y675" s="4">
        <f t="shared" si="204"/>
        <v>37</v>
      </c>
      <c r="Z675" s="7" t="str">
        <f t="shared" si="205"/>
        <v>Từ 36 - 60 tháng</v>
      </c>
      <c r="AA675" s="5">
        <v>42519</v>
      </c>
      <c r="AB675" s="4" t="s">
        <v>66</v>
      </c>
      <c r="AC675" s="8">
        <f t="shared" si="197"/>
        <v>42578</v>
      </c>
      <c r="AD675" s="5" t="s">
        <v>53</v>
      </c>
      <c r="AE675" s="4">
        <v>1</v>
      </c>
      <c r="AF675" s="7" t="str">
        <f t="shared" si="198"/>
        <v>12 tháng</v>
      </c>
      <c r="AG675" s="5">
        <f t="shared" si="199"/>
        <v>42579</v>
      </c>
      <c r="AH675" s="5">
        <f t="shared" si="200"/>
        <v>42943</v>
      </c>
      <c r="AI675" s="9">
        <v>1</v>
      </c>
      <c r="AJ675" s="7" t="str">
        <f t="shared" si="210"/>
        <v>12 tháng</v>
      </c>
      <c r="AK675" s="5">
        <f t="shared" si="208"/>
        <v>42944</v>
      </c>
      <c r="AL675" s="5">
        <f t="shared" si="211"/>
        <v>43308</v>
      </c>
      <c r="AM675" s="5">
        <f t="shared" si="209"/>
        <v>43309</v>
      </c>
      <c r="AN675" s="7" t="str">
        <f t="shared" si="201"/>
        <v>Không xác định</v>
      </c>
      <c r="AO675" s="5"/>
      <c r="AP675" s="7"/>
      <c r="AQ675" s="16"/>
    </row>
    <row r="676" spans="1:43" ht="14.5" x14ac:dyDescent="0.35">
      <c r="A676" s="12">
        <f>IF(E676="","",SUBTOTAL(3,$B$2:B676))</f>
        <v>675</v>
      </c>
      <c r="B676" s="5">
        <v>43646</v>
      </c>
      <c r="C676" s="4" t="s">
        <v>45</v>
      </c>
      <c r="D676" s="4">
        <v>1035</v>
      </c>
      <c r="E676" s="6" t="s">
        <v>122</v>
      </c>
      <c r="F676" s="6" t="s">
        <v>96</v>
      </c>
      <c r="G676" s="7" t="s">
        <v>61</v>
      </c>
      <c r="H676" s="6" t="s">
        <v>62</v>
      </c>
      <c r="I676" s="4">
        <v>2</v>
      </c>
      <c r="J676" s="4">
        <v>2</v>
      </c>
      <c r="K676" s="4">
        <v>1994</v>
      </c>
      <c r="L676" s="6">
        <f t="shared" si="206"/>
        <v>34367</v>
      </c>
      <c r="M676" s="4">
        <f t="shared" si="202"/>
        <v>25</v>
      </c>
      <c r="N676" s="6" t="str">
        <f t="shared" si="207"/>
        <v>&lt;30</v>
      </c>
      <c r="O676" s="4">
        <v>2</v>
      </c>
      <c r="P676" s="6" t="str">
        <f t="shared" si="195"/>
        <v>Nữ</v>
      </c>
      <c r="Q676" s="6" t="str">
        <f t="shared" si="196"/>
        <v>Bà</v>
      </c>
      <c r="R676" s="7" t="s">
        <v>50</v>
      </c>
      <c r="S676" s="6" t="s">
        <v>299</v>
      </c>
      <c r="T676" s="6" t="s">
        <v>300</v>
      </c>
      <c r="U676" s="6" t="s">
        <v>301</v>
      </c>
      <c r="V676" s="6" t="str">
        <f t="shared" si="203"/>
        <v>Thành Công  -  Khoái Châu  -  Hưng Yên</v>
      </c>
      <c r="W676" s="6" t="s">
        <v>51</v>
      </c>
      <c r="X676" s="6" t="s">
        <v>65</v>
      </c>
      <c r="Y676" s="4">
        <f t="shared" si="204"/>
        <v>36</v>
      </c>
      <c r="Z676" s="7" t="str">
        <f t="shared" si="205"/>
        <v>Từ 36 - 60 tháng</v>
      </c>
      <c r="AA676" s="5">
        <v>42524</v>
      </c>
      <c r="AB676" s="4" t="s">
        <v>66</v>
      </c>
      <c r="AC676" s="8">
        <f t="shared" si="197"/>
        <v>42583</v>
      </c>
      <c r="AD676" s="5" t="s">
        <v>53</v>
      </c>
      <c r="AE676" s="4">
        <v>1</v>
      </c>
      <c r="AF676" s="7" t="str">
        <f t="shared" si="198"/>
        <v>12 tháng</v>
      </c>
      <c r="AG676" s="5">
        <f t="shared" si="199"/>
        <v>42584</v>
      </c>
      <c r="AH676" s="5">
        <f t="shared" si="200"/>
        <v>42948</v>
      </c>
      <c r="AI676" s="9">
        <v>1</v>
      </c>
      <c r="AJ676" s="7" t="str">
        <f t="shared" si="210"/>
        <v>12 tháng</v>
      </c>
      <c r="AK676" s="5">
        <f t="shared" si="208"/>
        <v>42949</v>
      </c>
      <c r="AL676" s="5">
        <f t="shared" si="211"/>
        <v>43313</v>
      </c>
      <c r="AM676" s="5">
        <f t="shared" si="209"/>
        <v>43314</v>
      </c>
      <c r="AN676" s="7" t="str">
        <f t="shared" si="201"/>
        <v>Không xác định</v>
      </c>
      <c r="AO676" s="5"/>
      <c r="AP676" s="7"/>
      <c r="AQ676" s="16"/>
    </row>
    <row r="677" spans="1:43" ht="14.5" x14ac:dyDescent="0.35">
      <c r="A677" s="12">
        <f>IF(E677="","",SUBTOTAL(3,$B$2:B677))</f>
        <v>676</v>
      </c>
      <c r="B677" s="5">
        <v>43646</v>
      </c>
      <c r="C677" s="4" t="s">
        <v>45</v>
      </c>
      <c r="D677" s="4">
        <v>1036</v>
      </c>
      <c r="E677" s="6" t="s">
        <v>123</v>
      </c>
      <c r="F677" s="6" t="s">
        <v>96</v>
      </c>
      <c r="G677" s="7" t="s">
        <v>98</v>
      </c>
      <c r="H677" s="6" t="s">
        <v>99</v>
      </c>
      <c r="I677" s="4">
        <v>4</v>
      </c>
      <c r="J677" s="4">
        <v>3</v>
      </c>
      <c r="K677" s="4">
        <v>1992</v>
      </c>
      <c r="L677" s="6">
        <f t="shared" si="206"/>
        <v>33667</v>
      </c>
      <c r="M677" s="4">
        <f t="shared" si="202"/>
        <v>27</v>
      </c>
      <c r="N677" s="6" t="str">
        <f t="shared" si="207"/>
        <v>&lt;30</v>
      </c>
      <c r="O677" s="4">
        <v>1</v>
      </c>
      <c r="P677" s="6" t="str">
        <f t="shared" si="195"/>
        <v>Nam</v>
      </c>
      <c r="Q677" s="6" t="str">
        <f t="shared" si="196"/>
        <v>Ông</v>
      </c>
      <c r="R677" s="7" t="s">
        <v>50</v>
      </c>
      <c r="S677" s="6" t="s">
        <v>302</v>
      </c>
      <c r="T677" s="6" t="s">
        <v>303</v>
      </c>
      <c r="U677" s="6" t="s">
        <v>304</v>
      </c>
      <c r="V677" s="6" t="str">
        <f t="shared" si="203"/>
        <v>Đông Xuyên  -  Ninh Giang  -  Hải Dương</v>
      </c>
      <c r="W677" s="6" t="s">
        <v>51</v>
      </c>
      <c r="X677" s="6" t="s">
        <v>100</v>
      </c>
      <c r="Y677" s="4">
        <f t="shared" si="204"/>
        <v>36</v>
      </c>
      <c r="Z677" s="7" t="str">
        <f t="shared" si="205"/>
        <v>Từ 36 - 60 tháng</v>
      </c>
      <c r="AA677" s="5">
        <v>42531</v>
      </c>
      <c r="AB677" s="4" t="s">
        <v>66</v>
      </c>
      <c r="AC677" s="8">
        <f t="shared" si="197"/>
        <v>42590</v>
      </c>
      <c r="AD677" s="5" t="s">
        <v>53</v>
      </c>
      <c r="AE677" s="4">
        <v>1</v>
      </c>
      <c r="AF677" s="7" t="str">
        <f t="shared" si="198"/>
        <v>12 tháng</v>
      </c>
      <c r="AG677" s="5">
        <f t="shared" si="199"/>
        <v>42591</v>
      </c>
      <c r="AH677" s="5">
        <f t="shared" si="200"/>
        <v>42955</v>
      </c>
      <c r="AI677" s="9">
        <v>2</v>
      </c>
      <c r="AJ677" s="7" t="str">
        <f t="shared" si="210"/>
        <v>24 tháng</v>
      </c>
      <c r="AK677" s="5">
        <f t="shared" si="208"/>
        <v>42956</v>
      </c>
      <c r="AL677" s="5">
        <f t="shared" si="211"/>
        <v>43685</v>
      </c>
      <c r="AM677" s="5" t="str">
        <f t="shared" si="209"/>
        <v/>
      </c>
      <c r="AN677" s="7" t="str">
        <f t="shared" si="201"/>
        <v>24 tháng</v>
      </c>
      <c r="AO677" s="5"/>
      <c r="AP677" s="7"/>
      <c r="AQ677" s="16"/>
    </row>
    <row r="678" spans="1:43" ht="14.5" x14ac:dyDescent="0.35">
      <c r="A678" s="12">
        <f>IF(E678="","",SUBTOTAL(3,$B$2:B678))</f>
        <v>677</v>
      </c>
      <c r="B678" s="5">
        <v>43646</v>
      </c>
      <c r="C678" s="4" t="s">
        <v>45</v>
      </c>
      <c r="D678" s="4">
        <v>1037</v>
      </c>
      <c r="E678" s="6" t="s">
        <v>124</v>
      </c>
      <c r="F678" s="6" t="s">
        <v>96</v>
      </c>
      <c r="G678" s="7" t="s">
        <v>98</v>
      </c>
      <c r="H678" s="6" t="s">
        <v>110</v>
      </c>
      <c r="I678" s="4">
        <v>3</v>
      </c>
      <c r="J678" s="4">
        <v>3</v>
      </c>
      <c r="K678" s="4">
        <v>1985</v>
      </c>
      <c r="L678" s="6">
        <f t="shared" si="206"/>
        <v>31109</v>
      </c>
      <c r="M678" s="4">
        <f t="shared" si="202"/>
        <v>34</v>
      </c>
      <c r="N678" s="6" t="str">
        <f t="shared" si="207"/>
        <v>30 - 45</v>
      </c>
      <c r="O678" s="4">
        <v>1</v>
      </c>
      <c r="P678" s="6" t="str">
        <f t="shared" si="195"/>
        <v>Nam</v>
      </c>
      <c r="Q678" s="6" t="str">
        <f t="shared" si="196"/>
        <v>Ông</v>
      </c>
      <c r="R678" s="7" t="s">
        <v>50</v>
      </c>
      <c r="S678" s="6" t="s">
        <v>305</v>
      </c>
      <c r="T678" s="6" t="s">
        <v>265</v>
      </c>
      <c r="U678" s="6" t="s">
        <v>266</v>
      </c>
      <c r="V678" s="6" t="str">
        <f t="shared" si="203"/>
        <v>Đông Xuân  -  Sóc Sơn  -  Hà Nội</v>
      </c>
      <c r="W678" s="6" t="s">
        <v>51</v>
      </c>
      <c r="X678" s="6" t="s">
        <v>100</v>
      </c>
      <c r="Y678" s="4">
        <f t="shared" si="204"/>
        <v>36</v>
      </c>
      <c r="Z678" s="7" t="str">
        <f t="shared" si="205"/>
        <v>Từ 36 - 60 tháng</v>
      </c>
      <c r="AA678" s="5">
        <v>42540</v>
      </c>
      <c r="AB678" s="4" t="s">
        <v>66</v>
      </c>
      <c r="AC678" s="8">
        <f t="shared" si="197"/>
        <v>42599</v>
      </c>
      <c r="AD678" s="5" t="s">
        <v>53</v>
      </c>
      <c r="AE678" s="4">
        <v>1</v>
      </c>
      <c r="AF678" s="7" t="str">
        <f t="shared" si="198"/>
        <v>12 tháng</v>
      </c>
      <c r="AG678" s="5">
        <f t="shared" si="199"/>
        <v>42600</v>
      </c>
      <c r="AH678" s="5">
        <f t="shared" si="200"/>
        <v>42964</v>
      </c>
      <c r="AI678" s="9">
        <v>1</v>
      </c>
      <c r="AJ678" s="7" t="str">
        <f t="shared" si="210"/>
        <v>12 tháng</v>
      </c>
      <c r="AK678" s="5">
        <f t="shared" si="208"/>
        <v>42965</v>
      </c>
      <c r="AL678" s="5">
        <f t="shared" si="211"/>
        <v>43329</v>
      </c>
      <c r="AM678" s="5">
        <f t="shared" si="209"/>
        <v>43330</v>
      </c>
      <c r="AN678" s="7" t="str">
        <f t="shared" si="201"/>
        <v>Không xác định</v>
      </c>
      <c r="AO678" s="5"/>
      <c r="AP678" s="7"/>
      <c r="AQ678" s="16"/>
    </row>
    <row r="679" spans="1:43" ht="14.5" x14ac:dyDescent="0.35">
      <c r="A679" s="12">
        <f>IF(E679="","",SUBTOTAL(3,$B$2:B679))</f>
        <v>678</v>
      </c>
      <c r="B679" s="5">
        <v>43646</v>
      </c>
      <c r="C679" s="4" t="s">
        <v>45</v>
      </c>
      <c r="D679" s="4">
        <v>1038</v>
      </c>
      <c r="E679" s="6" t="s">
        <v>60</v>
      </c>
      <c r="F679" s="6" t="s">
        <v>112</v>
      </c>
      <c r="G679" s="7" t="s">
        <v>61</v>
      </c>
      <c r="H679" s="6" t="s">
        <v>62</v>
      </c>
      <c r="I679" s="4">
        <v>15</v>
      </c>
      <c r="J679" s="4">
        <v>2</v>
      </c>
      <c r="K679" s="4">
        <v>1983</v>
      </c>
      <c r="L679" s="6">
        <f t="shared" si="206"/>
        <v>30362</v>
      </c>
      <c r="M679" s="4">
        <f t="shared" si="202"/>
        <v>36</v>
      </c>
      <c r="N679" s="6" t="str">
        <f t="shared" si="207"/>
        <v>30 - 45</v>
      </c>
      <c r="O679" s="4">
        <v>2</v>
      </c>
      <c r="P679" s="6" t="str">
        <f t="shared" si="195"/>
        <v>Nữ</v>
      </c>
      <c r="Q679" s="6" t="str">
        <f t="shared" si="196"/>
        <v>Bà</v>
      </c>
      <c r="R679" s="7" t="s">
        <v>50</v>
      </c>
      <c r="S679" s="6" t="s">
        <v>306</v>
      </c>
      <c r="T679" s="6" t="s">
        <v>307</v>
      </c>
      <c r="U679" s="6" t="s">
        <v>269</v>
      </c>
      <c r="V679" s="6" t="str">
        <f t="shared" si="203"/>
        <v>Tam Giang  -  Yên Phong  -  Bắc Ninh</v>
      </c>
      <c r="W679" s="6" t="s">
        <v>51</v>
      </c>
      <c r="X679" s="6" t="s">
        <v>65</v>
      </c>
      <c r="Y679" s="4">
        <f t="shared" si="204"/>
        <v>36</v>
      </c>
      <c r="Z679" s="7" t="str">
        <f t="shared" si="205"/>
        <v>Từ 36 - 60 tháng</v>
      </c>
      <c r="AA679" s="5">
        <v>42540</v>
      </c>
      <c r="AB679" s="4" t="s">
        <v>66</v>
      </c>
      <c r="AC679" s="8">
        <f t="shared" si="197"/>
        <v>42599</v>
      </c>
      <c r="AD679" s="5" t="s">
        <v>53</v>
      </c>
      <c r="AE679" s="4">
        <v>1</v>
      </c>
      <c r="AF679" s="7" t="str">
        <f t="shared" si="198"/>
        <v>12 tháng</v>
      </c>
      <c r="AG679" s="5">
        <f t="shared" si="199"/>
        <v>42600</v>
      </c>
      <c r="AH679" s="5">
        <f t="shared" si="200"/>
        <v>42964</v>
      </c>
      <c r="AI679" s="9">
        <v>4</v>
      </c>
      <c r="AJ679" s="7" t="str">
        <f t="shared" si="210"/>
        <v>Không xác định</v>
      </c>
      <c r="AK679" s="5">
        <f t="shared" si="208"/>
        <v>42965</v>
      </c>
      <c r="AL679" s="5" t="str">
        <f t="shared" si="211"/>
        <v/>
      </c>
      <c r="AM679" s="5">
        <f t="shared" si="209"/>
        <v>42965</v>
      </c>
      <c r="AN679" s="7" t="str">
        <f t="shared" si="201"/>
        <v>Không xác định</v>
      </c>
      <c r="AO679" s="5"/>
      <c r="AP679" s="7"/>
      <c r="AQ679" s="16"/>
    </row>
    <row r="680" spans="1:43" ht="14.5" x14ac:dyDescent="0.35">
      <c r="A680" s="12">
        <f>IF(E680="","",SUBTOTAL(3,$B$2:B680))</f>
        <v>679</v>
      </c>
      <c r="B680" s="5">
        <v>43646</v>
      </c>
      <c r="C680" s="4" t="s">
        <v>45</v>
      </c>
      <c r="D680" s="4">
        <v>1039</v>
      </c>
      <c r="E680" s="6" t="s">
        <v>125</v>
      </c>
      <c r="F680" s="6" t="s">
        <v>112</v>
      </c>
      <c r="G680" s="7" t="s">
        <v>104</v>
      </c>
      <c r="H680" s="6" t="s">
        <v>126</v>
      </c>
      <c r="I680" s="4">
        <v>8</v>
      </c>
      <c r="J680" s="4">
        <v>10</v>
      </c>
      <c r="K680" s="4">
        <v>1991</v>
      </c>
      <c r="L680" s="6">
        <f t="shared" si="206"/>
        <v>33519</v>
      </c>
      <c r="M680" s="4">
        <f t="shared" si="202"/>
        <v>27</v>
      </c>
      <c r="N680" s="6" t="str">
        <f t="shared" si="207"/>
        <v>&lt;30</v>
      </c>
      <c r="O680" s="4">
        <v>1</v>
      </c>
      <c r="P680" s="6" t="str">
        <f t="shared" si="195"/>
        <v>Nam</v>
      </c>
      <c r="Q680" s="6" t="str">
        <f t="shared" si="196"/>
        <v>Ông</v>
      </c>
      <c r="R680" s="7" t="s">
        <v>50</v>
      </c>
      <c r="S680" s="6" t="s">
        <v>308</v>
      </c>
      <c r="T680" s="6" t="s">
        <v>254</v>
      </c>
      <c r="U680" s="6" t="s">
        <v>255</v>
      </c>
      <c r="V680" s="6" t="str">
        <f t="shared" si="203"/>
        <v>Hòa Sơn  -  Hiệp Hòa  -  Bắc Giang</v>
      </c>
      <c r="W680" s="6" t="s">
        <v>51</v>
      </c>
      <c r="X680" s="6" t="s">
        <v>52</v>
      </c>
      <c r="Y680" s="4">
        <f t="shared" si="204"/>
        <v>36</v>
      </c>
      <c r="Z680" s="7" t="str">
        <f t="shared" si="205"/>
        <v>Từ 36 - 60 tháng</v>
      </c>
      <c r="AA680" s="5">
        <v>42546</v>
      </c>
      <c r="AB680" s="4" t="s">
        <v>66</v>
      </c>
      <c r="AC680" s="8">
        <f t="shared" si="197"/>
        <v>42605</v>
      </c>
      <c r="AD680" s="5" t="s">
        <v>53</v>
      </c>
      <c r="AE680" s="4">
        <v>1</v>
      </c>
      <c r="AF680" s="7" t="str">
        <f t="shared" si="198"/>
        <v>12 tháng</v>
      </c>
      <c r="AG680" s="5">
        <f t="shared" si="199"/>
        <v>42606</v>
      </c>
      <c r="AH680" s="5">
        <f t="shared" si="200"/>
        <v>42970</v>
      </c>
      <c r="AI680" s="9">
        <v>4</v>
      </c>
      <c r="AJ680" s="7" t="str">
        <f t="shared" si="210"/>
        <v>Không xác định</v>
      </c>
      <c r="AK680" s="5">
        <f t="shared" si="208"/>
        <v>42971</v>
      </c>
      <c r="AL680" s="5" t="str">
        <f t="shared" si="211"/>
        <v/>
      </c>
      <c r="AM680" s="5">
        <f t="shared" si="209"/>
        <v>42971</v>
      </c>
      <c r="AN680" s="7" t="str">
        <f t="shared" si="201"/>
        <v>Không xác định</v>
      </c>
      <c r="AO680" s="5"/>
      <c r="AP680" s="7"/>
      <c r="AQ680" s="16"/>
    </row>
    <row r="681" spans="1:43" ht="14.5" x14ac:dyDescent="0.35">
      <c r="A681" s="12">
        <f>IF(E681="","",SUBTOTAL(3,$B$2:B681))</f>
        <v>680</v>
      </c>
      <c r="B681" s="5">
        <v>43646</v>
      </c>
      <c r="C681" s="4" t="s">
        <v>45</v>
      </c>
      <c r="D681" s="4">
        <v>1040</v>
      </c>
      <c r="E681" s="6" t="s">
        <v>69</v>
      </c>
      <c r="F681" s="6" t="s">
        <v>112</v>
      </c>
      <c r="G681" s="7" t="s">
        <v>98</v>
      </c>
      <c r="H681" s="6" t="s">
        <v>99</v>
      </c>
      <c r="I681" s="4">
        <v>12</v>
      </c>
      <c r="J681" s="4">
        <v>7</v>
      </c>
      <c r="K681" s="4">
        <v>1990</v>
      </c>
      <c r="L681" s="6">
        <f t="shared" si="206"/>
        <v>33066</v>
      </c>
      <c r="M681" s="4">
        <f t="shared" si="202"/>
        <v>28</v>
      </c>
      <c r="N681" s="6" t="str">
        <f t="shared" si="207"/>
        <v>&lt;30</v>
      </c>
      <c r="O681" s="4">
        <v>2</v>
      </c>
      <c r="P681" s="6" t="str">
        <f t="shared" si="195"/>
        <v>Nữ</v>
      </c>
      <c r="Q681" s="6" t="str">
        <f t="shared" si="196"/>
        <v>Bà</v>
      </c>
      <c r="R681" s="7" t="s">
        <v>50</v>
      </c>
      <c r="S681" s="6" t="s">
        <v>309</v>
      </c>
      <c r="T681" s="6" t="s">
        <v>310</v>
      </c>
      <c r="U681" s="6" t="s">
        <v>255</v>
      </c>
      <c r="V681" s="6" t="str">
        <f t="shared" si="203"/>
        <v>Hương Lạc  -  Lạng Giang  -  Bắc Giang</v>
      </c>
      <c r="W681" s="6" t="s">
        <v>51</v>
      </c>
      <c r="X681" s="6" t="s">
        <v>100</v>
      </c>
      <c r="Y681" s="4">
        <f t="shared" si="204"/>
        <v>36</v>
      </c>
      <c r="Z681" s="7" t="str">
        <f t="shared" si="205"/>
        <v>Từ 36 - 60 tháng</v>
      </c>
      <c r="AA681" s="5">
        <v>42547</v>
      </c>
      <c r="AB681" s="4" t="s">
        <v>66</v>
      </c>
      <c r="AC681" s="8">
        <f t="shared" si="197"/>
        <v>42606</v>
      </c>
      <c r="AD681" s="5" t="s">
        <v>53</v>
      </c>
      <c r="AE681" s="4">
        <v>1</v>
      </c>
      <c r="AF681" s="7" t="str">
        <f t="shared" si="198"/>
        <v>12 tháng</v>
      </c>
      <c r="AG681" s="5">
        <f t="shared" si="199"/>
        <v>42607</v>
      </c>
      <c r="AH681" s="5">
        <f t="shared" si="200"/>
        <v>42971</v>
      </c>
      <c r="AI681" s="9">
        <v>2</v>
      </c>
      <c r="AJ681" s="7" t="str">
        <f t="shared" si="210"/>
        <v>24 tháng</v>
      </c>
      <c r="AK681" s="5">
        <f t="shared" si="208"/>
        <v>42972</v>
      </c>
      <c r="AL681" s="5">
        <f t="shared" si="211"/>
        <v>43701</v>
      </c>
      <c r="AM681" s="5" t="str">
        <f t="shared" si="209"/>
        <v/>
      </c>
      <c r="AN681" s="7" t="str">
        <f t="shared" si="201"/>
        <v>24 tháng</v>
      </c>
      <c r="AO681" s="5"/>
      <c r="AP681" s="7"/>
      <c r="AQ681" s="16"/>
    </row>
    <row r="682" spans="1:43" ht="14.5" x14ac:dyDescent="0.35">
      <c r="A682" s="12">
        <f>IF(E682="","",SUBTOTAL(3,$B$2:B682))</f>
        <v>681</v>
      </c>
      <c r="B682" s="5">
        <v>43646</v>
      </c>
      <c r="C682" s="4" t="s">
        <v>45</v>
      </c>
      <c r="D682" s="4">
        <v>1041</v>
      </c>
      <c r="E682" s="6" t="s">
        <v>127</v>
      </c>
      <c r="F682" s="6" t="s">
        <v>112</v>
      </c>
      <c r="G682" s="7" t="s">
        <v>98</v>
      </c>
      <c r="H682" s="6" t="s">
        <v>110</v>
      </c>
      <c r="I682" s="4">
        <v>4</v>
      </c>
      <c r="J682" s="4">
        <v>10</v>
      </c>
      <c r="K682" s="4">
        <v>1988</v>
      </c>
      <c r="L682" s="6">
        <f t="shared" si="206"/>
        <v>32420</v>
      </c>
      <c r="M682" s="4">
        <f t="shared" si="202"/>
        <v>30</v>
      </c>
      <c r="N682" s="6" t="str">
        <f t="shared" si="207"/>
        <v>30 - 45</v>
      </c>
      <c r="O682" s="4">
        <v>1</v>
      </c>
      <c r="P682" s="6" t="str">
        <f t="shared" si="195"/>
        <v>Nam</v>
      </c>
      <c r="Q682" s="6" t="str">
        <f t="shared" si="196"/>
        <v>Ông</v>
      </c>
      <c r="R682" s="7" t="s">
        <v>50</v>
      </c>
      <c r="S682" s="6" t="s">
        <v>311</v>
      </c>
      <c r="T682" s="6" t="s">
        <v>274</v>
      </c>
      <c r="U682" s="6" t="s">
        <v>266</v>
      </c>
      <c r="V682" s="6" t="str">
        <f t="shared" si="203"/>
        <v>Cổ Loa  -  Đông Anh  -  Hà Nội</v>
      </c>
      <c r="W682" s="6" t="s">
        <v>51</v>
      </c>
      <c r="X682" s="6" t="s">
        <v>100</v>
      </c>
      <c r="Y682" s="4">
        <f t="shared" si="204"/>
        <v>35</v>
      </c>
      <c r="Z682" s="7" t="str">
        <f t="shared" si="205"/>
        <v>Từ 24 - 36 tháng</v>
      </c>
      <c r="AA682" s="5">
        <v>42553</v>
      </c>
      <c r="AB682" s="4" t="s">
        <v>66</v>
      </c>
      <c r="AC682" s="8">
        <f t="shared" si="197"/>
        <v>42612</v>
      </c>
      <c r="AD682" s="5" t="s">
        <v>53</v>
      </c>
      <c r="AE682" s="4">
        <v>1</v>
      </c>
      <c r="AF682" s="7" t="str">
        <f t="shared" si="198"/>
        <v>12 tháng</v>
      </c>
      <c r="AG682" s="5">
        <f t="shared" si="199"/>
        <v>42613</v>
      </c>
      <c r="AH682" s="5">
        <f t="shared" si="200"/>
        <v>42977</v>
      </c>
      <c r="AI682" s="9">
        <v>2</v>
      </c>
      <c r="AJ682" s="7" t="str">
        <f t="shared" si="210"/>
        <v>24 tháng</v>
      </c>
      <c r="AK682" s="5">
        <f t="shared" si="208"/>
        <v>42978</v>
      </c>
      <c r="AL682" s="5">
        <f t="shared" si="211"/>
        <v>43707</v>
      </c>
      <c r="AM682" s="5" t="str">
        <f t="shared" si="209"/>
        <v/>
      </c>
      <c r="AN682" s="7" t="str">
        <f t="shared" si="201"/>
        <v>24 tháng</v>
      </c>
      <c r="AO682" s="5"/>
      <c r="AP682" s="7"/>
      <c r="AQ682" s="16"/>
    </row>
    <row r="683" spans="1:43" ht="14.5" x14ac:dyDescent="0.35">
      <c r="A683" s="12">
        <f>IF(E683="","",SUBTOTAL(3,$B$2:B683))</f>
        <v>682</v>
      </c>
      <c r="B683" s="5">
        <v>43646</v>
      </c>
      <c r="C683" s="4" t="s">
        <v>45</v>
      </c>
      <c r="D683" s="4">
        <v>1042</v>
      </c>
      <c r="E683" s="6" t="s">
        <v>128</v>
      </c>
      <c r="F683" s="6" t="s">
        <v>112</v>
      </c>
      <c r="G683" s="7" t="s">
        <v>104</v>
      </c>
      <c r="H683" s="6" t="s">
        <v>105</v>
      </c>
      <c r="I683" s="4">
        <v>5</v>
      </c>
      <c r="J683" s="4">
        <v>9</v>
      </c>
      <c r="K683" s="4">
        <v>1996</v>
      </c>
      <c r="L683" s="6">
        <f t="shared" si="206"/>
        <v>35313</v>
      </c>
      <c r="M683" s="4">
        <f t="shared" si="202"/>
        <v>22</v>
      </c>
      <c r="N683" s="6" t="str">
        <f t="shared" si="207"/>
        <v>&lt;30</v>
      </c>
      <c r="O683" s="4">
        <v>1</v>
      </c>
      <c r="P683" s="6" t="str">
        <f t="shared" si="195"/>
        <v>Nam</v>
      </c>
      <c r="Q683" s="6" t="str">
        <f t="shared" si="196"/>
        <v>Ông</v>
      </c>
      <c r="R683" s="7" t="s">
        <v>50</v>
      </c>
      <c r="S683" s="6" t="s">
        <v>312</v>
      </c>
      <c r="T683" s="6" t="s">
        <v>268</v>
      </c>
      <c r="U683" s="6" t="s">
        <v>269</v>
      </c>
      <c r="V683" s="6" t="str">
        <f t="shared" si="203"/>
        <v>Phật Tích  -  Tiên Du  -  Bắc Ninh</v>
      </c>
      <c r="W683" s="6" t="s">
        <v>51</v>
      </c>
      <c r="X683" s="6" t="s">
        <v>106</v>
      </c>
      <c r="Y683" s="4">
        <f t="shared" si="204"/>
        <v>35</v>
      </c>
      <c r="Z683" s="7" t="str">
        <f t="shared" si="205"/>
        <v>Từ 24 - 36 tháng</v>
      </c>
      <c r="AA683" s="5">
        <v>42555</v>
      </c>
      <c r="AB683" s="4" t="s">
        <v>66</v>
      </c>
      <c r="AC683" s="8">
        <f t="shared" si="197"/>
        <v>42614</v>
      </c>
      <c r="AD683" s="5" t="s">
        <v>53</v>
      </c>
      <c r="AE683" s="4">
        <v>1</v>
      </c>
      <c r="AF683" s="7" t="str">
        <f t="shared" si="198"/>
        <v>12 tháng</v>
      </c>
      <c r="AG683" s="5">
        <f t="shared" si="199"/>
        <v>42615</v>
      </c>
      <c r="AH683" s="5">
        <f t="shared" si="200"/>
        <v>42979</v>
      </c>
      <c r="AI683" s="9">
        <v>1</v>
      </c>
      <c r="AJ683" s="7" t="str">
        <f t="shared" si="210"/>
        <v>12 tháng</v>
      </c>
      <c r="AK683" s="5">
        <f t="shared" si="208"/>
        <v>42980</v>
      </c>
      <c r="AL683" s="5">
        <f t="shared" si="211"/>
        <v>43344</v>
      </c>
      <c r="AM683" s="5">
        <f t="shared" si="209"/>
        <v>43345</v>
      </c>
      <c r="AN683" s="7" t="str">
        <f t="shared" si="201"/>
        <v>Không xác định</v>
      </c>
      <c r="AO683" s="5"/>
      <c r="AP683" s="7"/>
      <c r="AQ683" s="16"/>
    </row>
    <row r="684" spans="1:43" ht="14.5" x14ac:dyDescent="0.35">
      <c r="A684" s="12">
        <f>IF(E684="","",SUBTOTAL(3,$B$2:B684))</f>
        <v>683</v>
      </c>
      <c r="B684" s="5">
        <v>43646</v>
      </c>
      <c r="C684" s="4" t="s">
        <v>45</v>
      </c>
      <c r="D684" s="4">
        <v>1044</v>
      </c>
      <c r="E684" s="6" t="s">
        <v>129</v>
      </c>
      <c r="F684" s="6" t="s">
        <v>82</v>
      </c>
      <c r="G684" s="7" t="s">
        <v>104</v>
      </c>
      <c r="H684" s="6" t="s">
        <v>105</v>
      </c>
      <c r="I684" s="4">
        <v>22</v>
      </c>
      <c r="J684" s="4">
        <v>2</v>
      </c>
      <c r="K684" s="4">
        <v>1990</v>
      </c>
      <c r="L684" s="6">
        <f t="shared" si="206"/>
        <v>32926</v>
      </c>
      <c r="M684" s="4">
        <f t="shared" si="202"/>
        <v>29</v>
      </c>
      <c r="N684" s="6" t="str">
        <f t="shared" si="207"/>
        <v>&lt;30</v>
      </c>
      <c r="O684" s="4">
        <v>1</v>
      </c>
      <c r="P684" s="6" t="str">
        <f t="shared" si="195"/>
        <v>Nam</v>
      </c>
      <c r="Q684" s="6" t="str">
        <f t="shared" si="196"/>
        <v>Ông</v>
      </c>
      <c r="R684" s="7" t="s">
        <v>50</v>
      </c>
      <c r="S684" s="6" t="s">
        <v>305</v>
      </c>
      <c r="T684" s="6" t="s">
        <v>265</v>
      </c>
      <c r="U684" s="6" t="s">
        <v>266</v>
      </c>
      <c r="V684" s="6" t="str">
        <f t="shared" si="203"/>
        <v>Đông Xuân  -  Sóc Sơn  -  Hà Nội</v>
      </c>
      <c r="W684" s="6" t="s">
        <v>51</v>
      </c>
      <c r="X684" s="6" t="s">
        <v>65</v>
      </c>
      <c r="Y684" s="4">
        <f t="shared" si="204"/>
        <v>35</v>
      </c>
      <c r="Z684" s="7" t="str">
        <f t="shared" si="205"/>
        <v>Từ 24 - 36 tháng</v>
      </c>
      <c r="AA684" s="5">
        <v>42559</v>
      </c>
      <c r="AB684" s="4" t="s">
        <v>66</v>
      </c>
      <c r="AC684" s="8">
        <f t="shared" si="197"/>
        <v>42618</v>
      </c>
      <c r="AD684" s="5" t="s">
        <v>53</v>
      </c>
      <c r="AE684" s="4">
        <v>1</v>
      </c>
      <c r="AF684" s="7" t="str">
        <f t="shared" si="198"/>
        <v>12 tháng</v>
      </c>
      <c r="AG684" s="5">
        <f t="shared" si="199"/>
        <v>42619</v>
      </c>
      <c r="AH684" s="5">
        <f t="shared" si="200"/>
        <v>42983</v>
      </c>
      <c r="AI684" s="9">
        <v>1</v>
      </c>
      <c r="AJ684" s="7" t="str">
        <f t="shared" si="210"/>
        <v>12 tháng</v>
      </c>
      <c r="AK684" s="5">
        <f t="shared" si="208"/>
        <v>42984</v>
      </c>
      <c r="AL684" s="5">
        <f t="shared" si="211"/>
        <v>43348</v>
      </c>
      <c r="AM684" s="5">
        <f t="shared" si="209"/>
        <v>43349</v>
      </c>
      <c r="AN684" s="7" t="str">
        <f t="shared" si="201"/>
        <v>Không xác định</v>
      </c>
      <c r="AO684" s="5"/>
      <c r="AP684" s="7"/>
      <c r="AQ684" s="16"/>
    </row>
    <row r="685" spans="1:43" ht="14.5" x14ac:dyDescent="0.35">
      <c r="A685" s="12">
        <f>IF(E685="","",SUBTOTAL(3,$B$2:B685))</f>
        <v>684</v>
      </c>
      <c r="B685" s="5">
        <v>43646</v>
      </c>
      <c r="C685" s="4" t="s">
        <v>45</v>
      </c>
      <c r="D685" s="4">
        <v>1045</v>
      </c>
      <c r="E685" s="6" t="s">
        <v>130</v>
      </c>
      <c r="F685" s="6" t="s">
        <v>82</v>
      </c>
      <c r="G685" s="7" t="s">
        <v>61</v>
      </c>
      <c r="H685" s="6" t="s">
        <v>62</v>
      </c>
      <c r="I685" s="4">
        <v>27</v>
      </c>
      <c r="J685" s="4">
        <v>10</v>
      </c>
      <c r="K685" s="4">
        <v>1988</v>
      </c>
      <c r="L685" s="6">
        <f t="shared" si="206"/>
        <v>32443</v>
      </c>
      <c r="M685" s="4">
        <f t="shared" si="202"/>
        <v>30</v>
      </c>
      <c r="N685" s="6" t="str">
        <f t="shared" si="207"/>
        <v>30 - 45</v>
      </c>
      <c r="O685" s="4">
        <v>2</v>
      </c>
      <c r="P685" s="6" t="str">
        <f t="shared" si="195"/>
        <v>Nữ</v>
      </c>
      <c r="Q685" s="6" t="str">
        <f t="shared" si="196"/>
        <v>Bà</v>
      </c>
      <c r="R685" s="7" t="s">
        <v>50</v>
      </c>
      <c r="S685" s="6" t="s">
        <v>271</v>
      </c>
      <c r="T685" s="6" t="s">
        <v>272</v>
      </c>
      <c r="U685" s="6" t="s">
        <v>269</v>
      </c>
      <c r="V685" s="6" t="str">
        <f t="shared" si="203"/>
        <v>Đông Ngàn  -  Từ Sơn  -  Bắc Ninh</v>
      </c>
      <c r="W685" s="6" t="s">
        <v>51</v>
      </c>
      <c r="X685" s="6" t="s">
        <v>52</v>
      </c>
      <c r="Y685" s="4">
        <f t="shared" si="204"/>
        <v>35</v>
      </c>
      <c r="Z685" s="7" t="str">
        <f t="shared" si="205"/>
        <v>Từ 24 - 36 tháng</v>
      </c>
      <c r="AA685" s="5">
        <v>42566</v>
      </c>
      <c r="AB685" s="4" t="s">
        <v>66</v>
      </c>
      <c r="AC685" s="8">
        <f t="shared" si="197"/>
        <v>42625</v>
      </c>
      <c r="AD685" s="5" t="s">
        <v>53</v>
      </c>
      <c r="AE685" s="4">
        <v>1</v>
      </c>
      <c r="AF685" s="7" t="str">
        <f t="shared" si="198"/>
        <v>12 tháng</v>
      </c>
      <c r="AG685" s="5">
        <f t="shared" si="199"/>
        <v>42626</v>
      </c>
      <c r="AH685" s="5">
        <f t="shared" si="200"/>
        <v>42990</v>
      </c>
      <c r="AI685" s="9">
        <v>1</v>
      </c>
      <c r="AJ685" s="7" t="str">
        <f t="shared" si="210"/>
        <v>12 tháng</v>
      </c>
      <c r="AK685" s="5">
        <f t="shared" si="208"/>
        <v>42991</v>
      </c>
      <c r="AL685" s="5">
        <f t="shared" si="211"/>
        <v>43355</v>
      </c>
      <c r="AM685" s="5">
        <f t="shared" ref="AM685:AM716" si="212">IFERROR(IF(AE685=4,AG685,IF(AI685=4,AH685+1,IF(AND(AI685&lt;&gt;4,AL685&gt;B685),"",AL685+1))),"")</f>
        <v>43356</v>
      </c>
      <c r="AN685" s="7" t="str">
        <f t="shared" si="201"/>
        <v>Không xác định</v>
      </c>
      <c r="AO685" s="5"/>
      <c r="AP685" s="7"/>
      <c r="AQ685" s="16"/>
    </row>
    <row r="686" spans="1:43" ht="14.5" x14ac:dyDescent="0.35">
      <c r="A686" s="12">
        <f>IF(E686="","",SUBTOTAL(3,$B$2:B686))</f>
        <v>685</v>
      </c>
      <c r="B686" s="5">
        <v>43646</v>
      </c>
      <c r="C686" s="4" t="s">
        <v>45</v>
      </c>
      <c r="D686" s="4">
        <v>1046</v>
      </c>
      <c r="E686" s="6" t="s">
        <v>113</v>
      </c>
      <c r="F686" s="6" t="s">
        <v>112</v>
      </c>
      <c r="G686" s="7" t="s">
        <v>61</v>
      </c>
      <c r="H686" s="6" t="s">
        <v>62</v>
      </c>
      <c r="I686" s="4">
        <v>8</v>
      </c>
      <c r="J686" s="4">
        <v>8</v>
      </c>
      <c r="K686" s="4">
        <v>1990</v>
      </c>
      <c r="L686" s="6">
        <f t="shared" si="206"/>
        <v>33093</v>
      </c>
      <c r="M686" s="4">
        <f t="shared" si="202"/>
        <v>28</v>
      </c>
      <c r="N686" s="6" t="str">
        <f t="shared" si="207"/>
        <v>&lt;30</v>
      </c>
      <c r="O686" s="4">
        <v>1</v>
      </c>
      <c r="P686" s="6" t="str">
        <f t="shared" si="195"/>
        <v>Nam</v>
      </c>
      <c r="Q686" s="6" t="str">
        <f t="shared" si="196"/>
        <v>Ông</v>
      </c>
      <c r="R686" s="7" t="s">
        <v>50</v>
      </c>
      <c r="S686" s="6" t="s">
        <v>313</v>
      </c>
      <c r="T686" s="6" t="s">
        <v>254</v>
      </c>
      <c r="U686" s="6" t="s">
        <v>255</v>
      </c>
      <c r="V686" s="6" t="str">
        <f t="shared" si="203"/>
        <v>Hợp Thịnh  -  Hiệp Hòa  -  Bắc Giang</v>
      </c>
      <c r="W686" s="6" t="s">
        <v>51</v>
      </c>
      <c r="X686" s="6" t="s">
        <v>65</v>
      </c>
      <c r="Y686" s="4">
        <f t="shared" si="204"/>
        <v>35</v>
      </c>
      <c r="Z686" s="7" t="str">
        <f t="shared" si="205"/>
        <v>Từ 24 - 36 tháng</v>
      </c>
      <c r="AA686" s="5">
        <v>42567</v>
      </c>
      <c r="AB686" s="4" t="s">
        <v>66</v>
      </c>
      <c r="AC686" s="8">
        <f t="shared" si="197"/>
        <v>42626</v>
      </c>
      <c r="AD686" s="5" t="s">
        <v>53</v>
      </c>
      <c r="AE686" s="4">
        <v>1</v>
      </c>
      <c r="AF686" s="7" t="str">
        <f t="shared" si="198"/>
        <v>12 tháng</v>
      </c>
      <c r="AG686" s="5">
        <f t="shared" si="199"/>
        <v>42627</v>
      </c>
      <c r="AH686" s="5">
        <f t="shared" si="200"/>
        <v>42991</v>
      </c>
      <c r="AI686" s="9">
        <v>4</v>
      </c>
      <c r="AJ686" s="7" t="str">
        <f t="shared" si="210"/>
        <v>Không xác định</v>
      </c>
      <c r="AK686" s="5">
        <f t="shared" si="208"/>
        <v>42992</v>
      </c>
      <c r="AL686" s="5" t="str">
        <f t="shared" si="211"/>
        <v/>
      </c>
      <c r="AM686" s="5">
        <f t="shared" si="212"/>
        <v>42992</v>
      </c>
      <c r="AN686" s="7" t="str">
        <f t="shared" si="201"/>
        <v>Không xác định</v>
      </c>
      <c r="AO686" s="5"/>
      <c r="AP686" s="7"/>
      <c r="AQ686" s="16"/>
    </row>
    <row r="687" spans="1:43" ht="14.5" x14ac:dyDescent="0.35">
      <c r="A687" s="12">
        <f>IF(E687="","",SUBTOTAL(3,$B$2:B687))</f>
        <v>686</v>
      </c>
      <c r="B687" s="5">
        <v>43646</v>
      </c>
      <c r="C687" s="4" t="s">
        <v>45</v>
      </c>
      <c r="D687" s="4">
        <v>1047</v>
      </c>
      <c r="E687" s="6" t="s">
        <v>69</v>
      </c>
      <c r="F687" s="6" t="s">
        <v>82</v>
      </c>
      <c r="G687" s="7" t="s">
        <v>98</v>
      </c>
      <c r="H687" s="6" t="s">
        <v>110</v>
      </c>
      <c r="I687" s="4">
        <v>21</v>
      </c>
      <c r="J687" s="4">
        <v>6</v>
      </c>
      <c r="K687" s="4">
        <v>1993</v>
      </c>
      <c r="L687" s="6">
        <f t="shared" si="206"/>
        <v>34141</v>
      </c>
      <c r="M687" s="4">
        <f t="shared" si="202"/>
        <v>26</v>
      </c>
      <c r="N687" s="6" t="str">
        <f t="shared" si="207"/>
        <v>&lt;30</v>
      </c>
      <c r="O687" s="4">
        <v>1</v>
      </c>
      <c r="P687" s="6" t="str">
        <f t="shared" si="195"/>
        <v>Nam</v>
      </c>
      <c r="Q687" s="6" t="str">
        <f t="shared" si="196"/>
        <v>Ông</v>
      </c>
      <c r="R687" s="7" t="s">
        <v>50</v>
      </c>
      <c r="S687" s="6" t="s">
        <v>314</v>
      </c>
      <c r="T687" s="6" t="s">
        <v>289</v>
      </c>
      <c r="U687" s="6" t="s">
        <v>266</v>
      </c>
      <c r="V687" s="6" t="str">
        <f t="shared" si="203"/>
        <v>Yên Viên  -  Gia Lâm  -  Hà Nội</v>
      </c>
      <c r="W687" s="6" t="s">
        <v>51</v>
      </c>
      <c r="X687" s="6" t="s">
        <v>100</v>
      </c>
      <c r="Y687" s="4">
        <f t="shared" si="204"/>
        <v>35</v>
      </c>
      <c r="Z687" s="7" t="str">
        <f t="shared" si="205"/>
        <v>Từ 24 - 36 tháng</v>
      </c>
      <c r="AA687" s="5">
        <v>42577</v>
      </c>
      <c r="AB687" s="4" t="s">
        <v>66</v>
      </c>
      <c r="AC687" s="8">
        <f t="shared" si="197"/>
        <v>42636</v>
      </c>
      <c r="AD687" s="5" t="s">
        <v>53</v>
      </c>
      <c r="AE687" s="4">
        <v>1</v>
      </c>
      <c r="AF687" s="7" t="str">
        <f t="shared" si="198"/>
        <v>12 tháng</v>
      </c>
      <c r="AG687" s="5">
        <f t="shared" si="199"/>
        <v>42637</v>
      </c>
      <c r="AH687" s="5">
        <f t="shared" si="200"/>
        <v>43001</v>
      </c>
      <c r="AI687" s="9">
        <v>2</v>
      </c>
      <c r="AJ687" s="7" t="str">
        <f t="shared" si="210"/>
        <v>24 tháng</v>
      </c>
      <c r="AK687" s="5">
        <f t="shared" si="208"/>
        <v>43002</v>
      </c>
      <c r="AL687" s="5">
        <f t="shared" si="211"/>
        <v>43731</v>
      </c>
      <c r="AM687" s="5" t="str">
        <f t="shared" si="212"/>
        <v/>
      </c>
      <c r="AN687" s="7" t="str">
        <f t="shared" si="201"/>
        <v>24 tháng</v>
      </c>
      <c r="AO687" s="5"/>
      <c r="AP687" s="7"/>
      <c r="AQ687" s="16"/>
    </row>
    <row r="688" spans="1:43" ht="14.5" x14ac:dyDescent="0.35">
      <c r="A688" s="12">
        <f>IF(E688="","",SUBTOTAL(3,$B$2:B688))</f>
        <v>687</v>
      </c>
      <c r="B688" s="5">
        <v>43646</v>
      </c>
      <c r="C688" s="4" t="s">
        <v>45</v>
      </c>
      <c r="D688" s="4">
        <v>1048</v>
      </c>
      <c r="E688" s="6" t="s">
        <v>131</v>
      </c>
      <c r="F688" s="6" t="s">
        <v>102</v>
      </c>
      <c r="G688" s="7" t="s">
        <v>104</v>
      </c>
      <c r="H688" s="6" t="s">
        <v>105</v>
      </c>
      <c r="I688" s="4">
        <v>20</v>
      </c>
      <c r="J688" s="4">
        <v>8</v>
      </c>
      <c r="K688" s="4">
        <v>1989</v>
      </c>
      <c r="L688" s="6">
        <f t="shared" si="206"/>
        <v>32740</v>
      </c>
      <c r="M688" s="4">
        <f t="shared" si="202"/>
        <v>29</v>
      </c>
      <c r="N688" s="6" t="str">
        <f t="shared" si="207"/>
        <v>&lt;30</v>
      </c>
      <c r="O688" s="4">
        <v>1</v>
      </c>
      <c r="P688" s="6" t="str">
        <f t="shared" si="195"/>
        <v>Nam</v>
      </c>
      <c r="Q688" s="6" t="str">
        <f t="shared" si="196"/>
        <v>Ông</v>
      </c>
      <c r="R688" s="7" t="s">
        <v>72</v>
      </c>
      <c r="S688" s="6" t="s">
        <v>270</v>
      </c>
      <c r="T688" s="6" t="s">
        <v>268</v>
      </c>
      <c r="U688" s="6" t="s">
        <v>269</v>
      </c>
      <c r="V688" s="6" t="str">
        <f t="shared" si="203"/>
        <v>Đại Đồng  -  Tiên Du  -  Bắc Ninh</v>
      </c>
      <c r="W688" s="6" t="s">
        <v>51</v>
      </c>
      <c r="X688" s="6" t="s">
        <v>65</v>
      </c>
      <c r="Y688" s="4">
        <f t="shared" si="204"/>
        <v>35</v>
      </c>
      <c r="Z688" s="7" t="str">
        <f t="shared" si="205"/>
        <v>Từ 24 - 36 tháng</v>
      </c>
      <c r="AA688" s="5">
        <v>42581</v>
      </c>
      <c r="AB688" s="4" t="s">
        <v>66</v>
      </c>
      <c r="AC688" s="8">
        <f t="shared" si="197"/>
        <v>42640</v>
      </c>
      <c r="AD688" s="5" t="s">
        <v>53</v>
      </c>
      <c r="AE688" s="4">
        <v>1</v>
      </c>
      <c r="AF688" s="7" t="str">
        <f t="shared" si="198"/>
        <v>12 tháng</v>
      </c>
      <c r="AG688" s="5">
        <f t="shared" si="199"/>
        <v>42641</v>
      </c>
      <c r="AH688" s="5">
        <f t="shared" si="200"/>
        <v>43005</v>
      </c>
      <c r="AI688" s="9">
        <v>1</v>
      </c>
      <c r="AJ688" s="7" t="str">
        <f t="shared" si="210"/>
        <v>12 tháng</v>
      </c>
      <c r="AK688" s="5">
        <f t="shared" si="208"/>
        <v>43006</v>
      </c>
      <c r="AL688" s="5">
        <f t="shared" si="211"/>
        <v>43370</v>
      </c>
      <c r="AM688" s="5">
        <f t="shared" si="212"/>
        <v>43371</v>
      </c>
      <c r="AN688" s="7" t="str">
        <f t="shared" si="201"/>
        <v>Không xác định</v>
      </c>
      <c r="AO688" s="5"/>
      <c r="AP688" s="7"/>
      <c r="AQ688" s="16"/>
    </row>
    <row r="689" spans="1:43" ht="14.5" x14ac:dyDescent="0.35">
      <c r="A689" s="12">
        <f>IF(E689="","",SUBTOTAL(3,$B$2:B689))</f>
        <v>688</v>
      </c>
      <c r="B689" s="5">
        <v>43646</v>
      </c>
      <c r="C689" s="4" t="s">
        <v>45</v>
      </c>
      <c r="D689" s="4">
        <v>1049</v>
      </c>
      <c r="E689" s="6" t="s">
        <v>132</v>
      </c>
      <c r="F689" s="6" t="s">
        <v>102</v>
      </c>
      <c r="G689" s="7" t="s">
        <v>104</v>
      </c>
      <c r="H689" s="6" t="s">
        <v>105</v>
      </c>
      <c r="I689" s="4">
        <v>29</v>
      </c>
      <c r="J689" s="4">
        <v>1</v>
      </c>
      <c r="K689" s="4">
        <v>1994</v>
      </c>
      <c r="L689" s="6">
        <f t="shared" si="206"/>
        <v>34363</v>
      </c>
      <c r="M689" s="4">
        <f t="shared" si="202"/>
        <v>25</v>
      </c>
      <c r="N689" s="6" t="str">
        <f t="shared" si="207"/>
        <v>&lt;30</v>
      </c>
      <c r="O689" s="4">
        <v>2</v>
      </c>
      <c r="P689" s="6" t="str">
        <f t="shared" si="195"/>
        <v>Nữ</v>
      </c>
      <c r="Q689" s="6" t="str">
        <f t="shared" si="196"/>
        <v>Bà</v>
      </c>
      <c r="R689" s="7" t="s">
        <v>50</v>
      </c>
      <c r="S689" s="6" t="s">
        <v>315</v>
      </c>
      <c r="T689" s="6" t="s">
        <v>260</v>
      </c>
      <c r="U689" s="6" t="s">
        <v>255</v>
      </c>
      <c r="V689" s="6" t="str">
        <f t="shared" si="203"/>
        <v>Dương Hưu  -  Sơn Động  -  Bắc Giang</v>
      </c>
      <c r="W689" s="6" t="s">
        <v>51</v>
      </c>
      <c r="X689" s="6" t="s">
        <v>106</v>
      </c>
      <c r="Y689" s="4">
        <f t="shared" si="204"/>
        <v>34</v>
      </c>
      <c r="Z689" s="7" t="str">
        <f t="shared" si="205"/>
        <v>Từ 24 - 36 tháng</v>
      </c>
      <c r="AA689" s="5">
        <v>42584</v>
      </c>
      <c r="AB689" s="4" t="s">
        <v>66</v>
      </c>
      <c r="AC689" s="8">
        <f t="shared" si="197"/>
        <v>42643</v>
      </c>
      <c r="AD689" s="5" t="s">
        <v>53</v>
      </c>
      <c r="AE689" s="4">
        <v>1</v>
      </c>
      <c r="AF689" s="7" t="str">
        <f t="shared" si="198"/>
        <v>12 tháng</v>
      </c>
      <c r="AG689" s="5">
        <f t="shared" si="199"/>
        <v>42644</v>
      </c>
      <c r="AH689" s="5">
        <f t="shared" si="200"/>
        <v>43008</v>
      </c>
      <c r="AI689" s="9">
        <v>3</v>
      </c>
      <c r="AJ689" s="7" t="str">
        <f t="shared" si="210"/>
        <v>36 tháng</v>
      </c>
      <c r="AK689" s="5">
        <f t="shared" si="208"/>
        <v>43009</v>
      </c>
      <c r="AL689" s="5">
        <f t="shared" si="211"/>
        <v>44104</v>
      </c>
      <c r="AM689" s="5" t="str">
        <f t="shared" si="212"/>
        <v/>
      </c>
      <c r="AN689" s="7" t="str">
        <f t="shared" si="201"/>
        <v>36 tháng</v>
      </c>
      <c r="AO689" s="5"/>
      <c r="AP689" s="7"/>
      <c r="AQ689" s="16"/>
    </row>
    <row r="690" spans="1:43" ht="14.5" x14ac:dyDescent="0.35">
      <c r="A690" s="12">
        <f>IF(E690="","",SUBTOTAL(3,$B$2:B690))</f>
        <v>689</v>
      </c>
      <c r="B690" s="5">
        <v>43646</v>
      </c>
      <c r="C690" s="4" t="s">
        <v>45</v>
      </c>
      <c r="D690" s="4">
        <v>1050</v>
      </c>
      <c r="E690" s="6" t="s">
        <v>133</v>
      </c>
      <c r="F690" s="6" t="s">
        <v>96</v>
      </c>
      <c r="G690" s="7" t="s">
        <v>104</v>
      </c>
      <c r="H690" s="6" t="s">
        <v>134</v>
      </c>
      <c r="I690" s="4">
        <v>2</v>
      </c>
      <c r="J690" s="4">
        <v>4</v>
      </c>
      <c r="K690" s="4">
        <v>1990</v>
      </c>
      <c r="L690" s="6">
        <f t="shared" si="206"/>
        <v>32965</v>
      </c>
      <c r="M690" s="4">
        <f t="shared" si="202"/>
        <v>29</v>
      </c>
      <c r="N690" s="6" t="str">
        <f t="shared" si="207"/>
        <v>&lt;30</v>
      </c>
      <c r="O690" s="4">
        <v>2</v>
      </c>
      <c r="P690" s="6" t="str">
        <f t="shared" si="195"/>
        <v>Nữ</v>
      </c>
      <c r="Q690" s="6" t="str">
        <f t="shared" si="196"/>
        <v>Bà</v>
      </c>
      <c r="R690" s="7" t="s">
        <v>50</v>
      </c>
      <c r="S690" s="6" t="s">
        <v>316</v>
      </c>
      <c r="T690" s="6" t="s">
        <v>317</v>
      </c>
      <c r="U690" s="6" t="s">
        <v>280</v>
      </c>
      <c r="V690" s="6" t="str">
        <f t="shared" si="203"/>
        <v>Thiện Thuật  -  Bình Gia  -  Lạng Sơn</v>
      </c>
      <c r="W690" s="6" t="s">
        <v>51</v>
      </c>
      <c r="X690" s="6" t="s">
        <v>65</v>
      </c>
      <c r="Y690" s="4">
        <f t="shared" si="204"/>
        <v>34</v>
      </c>
      <c r="Z690" s="7" t="str">
        <f t="shared" si="205"/>
        <v>Từ 24 - 36 tháng</v>
      </c>
      <c r="AA690" s="5">
        <v>42590</v>
      </c>
      <c r="AB690" s="4" t="s">
        <v>66</v>
      </c>
      <c r="AC690" s="8">
        <f t="shared" si="197"/>
        <v>42649</v>
      </c>
      <c r="AD690" s="5" t="s">
        <v>53</v>
      </c>
      <c r="AE690" s="4">
        <v>1</v>
      </c>
      <c r="AF690" s="7" t="str">
        <f t="shared" si="198"/>
        <v>12 tháng</v>
      </c>
      <c r="AG690" s="5">
        <f t="shared" si="199"/>
        <v>42650</v>
      </c>
      <c r="AH690" s="5">
        <f t="shared" si="200"/>
        <v>43014</v>
      </c>
      <c r="AI690" s="9">
        <v>1</v>
      </c>
      <c r="AJ690" s="7" t="str">
        <f t="shared" si="210"/>
        <v>12 tháng</v>
      </c>
      <c r="AK690" s="5">
        <f t="shared" si="208"/>
        <v>43015</v>
      </c>
      <c r="AL690" s="5">
        <f t="shared" si="211"/>
        <v>43379</v>
      </c>
      <c r="AM690" s="5">
        <f t="shared" si="212"/>
        <v>43380</v>
      </c>
      <c r="AN690" s="7" t="str">
        <f t="shared" si="201"/>
        <v>Không xác định</v>
      </c>
      <c r="AO690" s="5"/>
      <c r="AP690" s="7"/>
      <c r="AQ690" s="16"/>
    </row>
    <row r="691" spans="1:43" ht="14.5" x14ac:dyDescent="0.35">
      <c r="A691" s="12">
        <f>IF(E691="","",SUBTOTAL(3,$B$2:B691))</f>
        <v>690</v>
      </c>
      <c r="B691" s="5">
        <v>43646</v>
      </c>
      <c r="C691" s="4" t="s">
        <v>45</v>
      </c>
      <c r="D691" s="4">
        <v>1051</v>
      </c>
      <c r="E691" s="6" t="s">
        <v>135</v>
      </c>
      <c r="F691" s="6" t="s">
        <v>82</v>
      </c>
      <c r="G691" s="7" t="s">
        <v>61</v>
      </c>
      <c r="H691" s="6" t="s">
        <v>62</v>
      </c>
      <c r="I691" s="4">
        <v>14</v>
      </c>
      <c r="J691" s="4">
        <v>4</v>
      </c>
      <c r="K691" s="4">
        <v>1989</v>
      </c>
      <c r="L691" s="6">
        <f t="shared" si="206"/>
        <v>32612</v>
      </c>
      <c r="M691" s="4">
        <f t="shared" si="202"/>
        <v>30</v>
      </c>
      <c r="N691" s="6" t="str">
        <f t="shared" si="207"/>
        <v>30 - 45</v>
      </c>
      <c r="O691" s="4">
        <v>1</v>
      </c>
      <c r="P691" s="6" t="str">
        <f t="shared" si="195"/>
        <v>Nam</v>
      </c>
      <c r="Q691" s="6" t="str">
        <f t="shared" si="196"/>
        <v>Ông</v>
      </c>
      <c r="R691" s="7" t="s">
        <v>50</v>
      </c>
      <c r="S691" s="6" t="s">
        <v>318</v>
      </c>
      <c r="T691" s="6" t="s">
        <v>319</v>
      </c>
      <c r="U691" s="6" t="s">
        <v>269</v>
      </c>
      <c r="V691" s="6" t="str">
        <f t="shared" si="203"/>
        <v>Hồ  -  Thuận Thành  -  Bắc Ninh</v>
      </c>
      <c r="W691" s="6" t="s">
        <v>51</v>
      </c>
      <c r="X691" s="6" t="s">
        <v>65</v>
      </c>
      <c r="Y691" s="4">
        <f t="shared" si="204"/>
        <v>34</v>
      </c>
      <c r="Z691" s="7" t="str">
        <f t="shared" si="205"/>
        <v>Từ 24 - 36 tháng</v>
      </c>
      <c r="AA691" s="5">
        <v>42600</v>
      </c>
      <c r="AB691" s="4" t="s">
        <v>66</v>
      </c>
      <c r="AC691" s="8">
        <f t="shared" si="197"/>
        <v>42659</v>
      </c>
      <c r="AD691" s="5" t="s">
        <v>53</v>
      </c>
      <c r="AE691" s="4">
        <v>1</v>
      </c>
      <c r="AF691" s="7" t="str">
        <f t="shared" si="198"/>
        <v>12 tháng</v>
      </c>
      <c r="AG691" s="5">
        <f t="shared" si="199"/>
        <v>42660</v>
      </c>
      <c r="AH691" s="5">
        <f t="shared" si="200"/>
        <v>43024</v>
      </c>
      <c r="AI691" s="9">
        <v>1</v>
      </c>
      <c r="AJ691" s="7" t="str">
        <f t="shared" si="210"/>
        <v>12 tháng</v>
      </c>
      <c r="AK691" s="5">
        <f t="shared" si="208"/>
        <v>43025</v>
      </c>
      <c r="AL691" s="5">
        <f t="shared" si="211"/>
        <v>43389</v>
      </c>
      <c r="AM691" s="5">
        <f t="shared" si="212"/>
        <v>43390</v>
      </c>
      <c r="AN691" s="7" t="str">
        <f t="shared" si="201"/>
        <v>Không xác định</v>
      </c>
      <c r="AO691" s="5"/>
      <c r="AP691" s="7"/>
      <c r="AQ691" s="16"/>
    </row>
    <row r="692" spans="1:43" ht="14.5" x14ac:dyDescent="0.35">
      <c r="A692" s="12">
        <f>IF(E692="","",SUBTOTAL(3,$B$2:B692))</f>
        <v>691</v>
      </c>
      <c r="B692" s="5">
        <v>43646</v>
      </c>
      <c r="C692" s="4" t="s">
        <v>45</v>
      </c>
      <c r="D692" s="4">
        <v>1052</v>
      </c>
      <c r="E692" s="6" t="s">
        <v>136</v>
      </c>
      <c r="F692" s="6" t="s">
        <v>47</v>
      </c>
      <c r="G692" s="7" t="s">
        <v>93</v>
      </c>
      <c r="H692" s="6" t="s">
        <v>94</v>
      </c>
      <c r="I692" s="4">
        <v>2</v>
      </c>
      <c r="J692" s="4">
        <v>4</v>
      </c>
      <c r="K692" s="4">
        <v>1990</v>
      </c>
      <c r="L692" s="6">
        <f t="shared" si="206"/>
        <v>32965</v>
      </c>
      <c r="M692" s="4">
        <f t="shared" si="202"/>
        <v>29</v>
      </c>
      <c r="N692" s="6" t="str">
        <f t="shared" si="207"/>
        <v>&lt;30</v>
      </c>
      <c r="O692" s="4">
        <v>2</v>
      </c>
      <c r="P692" s="6" t="str">
        <f t="shared" si="195"/>
        <v>Nữ</v>
      </c>
      <c r="Q692" s="6" t="str">
        <f t="shared" si="196"/>
        <v>Bà</v>
      </c>
      <c r="R692" s="7" t="s">
        <v>72</v>
      </c>
      <c r="S692" s="6" t="s">
        <v>320</v>
      </c>
      <c r="T692" s="6" t="s">
        <v>321</v>
      </c>
      <c r="U692" s="6" t="s">
        <v>266</v>
      </c>
      <c r="V692" s="6" t="str">
        <f t="shared" si="203"/>
        <v>Xuân Tiên  -  Chương Mỹ  -  Hà Nội</v>
      </c>
      <c r="W692" s="6" t="s">
        <v>51</v>
      </c>
      <c r="X692" s="6" t="s">
        <v>65</v>
      </c>
      <c r="Y692" s="4">
        <f t="shared" si="204"/>
        <v>34</v>
      </c>
      <c r="Z692" s="7" t="str">
        <f t="shared" si="205"/>
        <v>Từ 24 - 36 tháng</v>
      </c>
      <c r="AA692" s="5">
        <v>42609</v>
      </c>
      <c r="AB692" s="4">
        <v>0</v>
      </c>
      <c r="AC692" s="8">
        <f t="shared" si="197"/>
        <v>42609</v>
      </c>
      <c r="AD692" s="5" t="s">
        <v>53</v>
      </c>
      <c r="AE692" s="4">
        <v>3</v>
      </c>
      <c r="AF692" s="7" t="str">
        <f t="shared" si="198"/>
        <v>36 tháng</v>
      </c>
      <c r="AG692" s="5">
        <f t="shared" si="199"/>
        <v>42609</v>
      </c>
      <c r="AH692" s="5">
        <f t="shared" si="200"/>
        <v>43703</v>
      </c>
      <c r="AI692" s="9"/>
      <c r="AJ692" s="7" t="str">
        <f t="shared" si="210"/>
        <v/>
      </c>
      <c r="AK692" s="5" t="str">
        <f t="shared" si="208"/>
        <v/>
      </c>
      <c r="AL692" s="5" t="str">
        <f t="shared" si="211"/>
        <v/>
      </c>
      <c r="AM692" s="5" t="str">
        <f t="shared" si="212"/>
        <v/>
      </c>
      <c r="AN692" s="7" t="str">
        <f t="shared" si="201"/>
        <v>36 tháng</v>
      </c>
      <c r="AO692" s="5"/>
      <c r="AP692" s="7"/>
      <c r="AQ692" s="16"/>
    </row>
    <row r="693" spans="1:43" ht="14.5" x14ac:dyDescent="0.35">
      <c r="A693" s="12">
        <f>IF(E693="","",SUBTOTAL(3,$B$2:B693))</f>
        <v>692</v>
      </c>
      <c r="B693" s="5">
        <v>43646</v>
      </c>
      <c r="C693" s="4" t="s">
        <v>45</v>
      </c>
      <c r="D693" s="4">
        <v>1054</v>
      </c>
      <c r="E693" s="6" t="s">
        <v>137</v>
      </c>
      <c r="F693" s="6" t="s">
        <v>47</v>
      </c>
      <c r="G693" s="7" t="s">
        <v>87</v>
      </c>
      <c r="H693" s="6" t="s">
        <v>87</v>
      </c>
      <c r="I693" s="4">
        <v>28</v>
      </c>
      <c r="J693" s="4">
        <v>9</v>
      </c>
      <c r="K693" s="4">
        <v>1989</v>
      </c>
      <c r="L693" s="6">
        <f t="shared" si="206"/>
        <v>32779</v>
      </c>
      <c r="M693" s="4">
        <f t="shared" si="202"/>
        <v>29</v>
      </c>
      <c r="N693" s="6" t="str">
        <f t="shared" si="207"/>
        <v>&lt;30</v>
      </c>
      <c r="O693" s="4">
        <v>1</v>
      </c>
      <c r="P693" s="6" t="str">
        <f t="shared" si="195"/>
        <v>Nam</v>
      </c>
      <c r="Q693" s="6" t="str">
        <f t="shared" si="196"/>
        <v>Ông</v>
      </c>
      <c r="R693" s="7" t="s">
        <v>72</v>
      </c>
      <c r="S693" s="6" t="s">
        <v>270</v>
      </c>
      <c r="T693" s="6" t="s">
        <v>268</v>
      </c>
      <c r="U693" s="6" t="s">
        <v>269</v>
      </c>
      <c r="V693" s="6" t="str">
        <f t="shared" si="203"/>
        <v>Đại Đồng  -  Tiên Du  -  Bắc Ninh</v>
      </c>
      <c r="W693" s="6" t="s">
        <v>51</v>
      </c>
      <c r="X693" s="6" t="s">
        <v>65</v>
      </c>
      <c r="Y693" s="4">
        <f t="shared" si="204"/>
        <v>33</v>
      </c>
      <c r="Z693" s="7" t="str">
        <f t="shared" si="205"/>
        <v>Từ 24 - 36 tháng</v>
      </c>
      <c r="AA693" s="5">
        <v>42628</v>
      </c>
      <c r="AB693" s="4" t="s">
        <v>66</v>
      </c>
      <c r="AC693" s="8">
        <f t="shared" si="197"/>
        <v>42687</v>
      </c>
      <c r="AD693" s="5" t="s">
        <v>53</v>
      </c>
      <c r="AE693" s="4">
        <v>3</v>
      </c>
      <c r="AF693" s="7" t="str">
        <f t="shared" si="198"/>
        <v>36 tháng</v>
      </c>
      <c r="AG693" s="5">
        <f t="shared" si="199"/>
        <v>42688</v>
      </c>
      <c r="AH693" s="5">
        <f t="shared" si="200"/>
        <v>43782</v>
      </c>
      <c r="AI693" s="9"/>
      <c r="AJ693" s="7" t="str">
        <f t="shared" si="210"/>
        <v/>
      </c>
      <c r="AK693" s="5" t="str">
        <f t="shared" si="208"/>
        <v/>
      </c>
      <c r="AL693" s="5" t="str">
        <f t="shared" si="211"/>
        <v/>
      </c>
      <c r="AM693" s="5" t="str">
        <f t="shared" si="212"/>
        <v/>
      </c>
      <c r="AN693" s="7" t="str">
        <f t="shared" si="201"/>
        <v>36 tháng</v>
      </c>
      <c r="AO693" s="5"/>
      <c r="AP693" s="7"/>
      <c r="AQ693" s="16"/>
    </row>
    <row r="694" spans="1:43" ht="14.5" x14ac:dyDescent="0.35">
      <c r="A694" s="12">
        <f>IF(E694="","",SUBTOTAL(3,$B$2:B694))</f>
        <v>693</v>
      </c>
      <c r="B694" s="5">
        <v>43646</v>
      </c>
      <c r="C694" s="4" t="s">
        <v>45</v>
      </c>
      <c r="D694" s="4">
        <v>1057</v>
      </c>
      <c r="E694" s="6" t="s">
        <v>140</v>
      </c>
      <c r="F694" s="6" t="s">
        <v>47</v>
      </c>
      <c r="G694" s="7" t="s">
        <v>76</v>
      </c>
      <c r="H694" s="6" t="s">
        <v>141</v>
      </c>
      <c r="I694" s="4">
        <v>9</v>
      </c>
      <c r="J694" s="4">
        <v>5</v>
      </c>
      <c r="K694" s="4">
        <v>1987</v>
      </c>
      <c r="L694" s="6">
        <f t="shared" si="206"/>
        <v>31906</v>
      </c>
      <c r="M694" s="4">
        <f t="shared" si="202"/>
        <v>32</v>
      </c>
      <c r="N694" s="6" t="str">
        <f t="shared" si="207"/>
        <v>30 - 45</v>
      </c>
      <c r="O694" s="4">
        <v>1</v>
      </c>
      <c r="P694" s="6" t="str">
        <f t="shared" si="195"/>
        <v>Nam</v>
      </c>
      <c r="Q694" s="6" t="str">
        <f t="shared" si="196"/>
        <v>Ông</v>
      </c>
      <c r="R694" s="7" t="s">
        <v>50</v>
      </c>
      <c r="S694" s="6" t="s">
        <v>264</v>
      </c>
      <c r="T694" s="6" t="s">
        <v>265</v>
      </c>
      <c r="U694" s="6" t="s">
        <v>266</v>
      </c>
      <c r="V694" s="6" t="str">
        <f t="shared" si="203"/>
        <v>Xuân Thu  -  Sóc Sơn  -  Hà Nội</v>
      </c>
      <c r="W694" s="6" t="s">
        <v>51</v>
      </c>
      <c r="X694" s="6" t="s">
        <v>65</v>
      </c>
      <c r="Y694" s="4">
        <f t="shared" si="204"/>
        <v>32</v>
      </c>
      <c r="Z694" s="7" t="str">
        <f t="shared" si="205"/>
        <v>Từ 24 - 36 tháng</v>
      </c>
      <c r="AA694" s="5">
        <v>42649</v>
      </c>
      <c r="AB694" s="4" t="s">
        <v>66</v>
      </c>
      <c r="AC694" s="8">
        <f t="shared" si="197"/>
        <v>42708</v>
      </c>
      <c r="AD694" s="5" t="s">
        <v>53</v>
      </c>
      <c r="AE694" s="4">
        <v>1</v>
      </c>
      <c r="AF694" s="7" t="str">
        <f t="shared" si="198"/>
        <v>12 tháng</v>
      </c>
      <c r="AG694" s="5">
        <f t="shared" si="199"/>
        <v>42709</v>
      </c>
      <c r="AH694" s="5">
        <f t="shared" si="200"/>
        <v>43073</v>
      </c>
      <c r="AI694" s="9">
        <v>1</v>
      </c>
      <c r="AJ694" s="7" t="str">
        <f t="shared" si="210"/>
        <v>12 tháng</v>
      </c>
      <c r="AK694" s="5">
        <f t="shared" si="208"/>
        <v>43074</v>
      </c>
      <c r="AL694" s="5">
        <f t="shared" si="211"/>
        <v>43438</v>
      </c>
      <c r="AM694" s="5">
        <f t="shared" si="212"/>
        <v>43439</v>
      </c>
      <c r="AN694" s="7" t="str">
        <f t="shared" si="201"/>
        <v>Không xác định</v>
      </c>
      <c r="AO694" s="5"/>
      <c r="AP694" s="7"/>
      <c r="AQ694" s="16"/>
    </row>
    <row r="695" spans="1:43" ht="14.5" x14ac:dyDescent="0.35">
      <c r="A695" s="12">
        <f>IF(E695="","",SUBTOTAL(3,$B$2:B695))</f>
        <v>694</v>
      </c>
      <c r="B695" s="5">
        <v>43646</v>
      </c>
      <c r="C695" s="4" t="s">
        <v>45</v>
      </c>
      <c r="D695" s="4">
        <v>1058</v>
      </c>
      <c r="E695" s="6" t="s">
        <v>142</v>
      </c>
      <c r="F695" s="6" t="s">
        <v>112</v>
      </c>
      <c r="G695" s="7" t="s">
        <v>61</v>
      </c>
      <c r="H695" s="6" t="s">
        <v>62</v>
      </c>
      <c r="I695" s="4">
        <v>20</v>
      </c>
      <c r="J695" s="4">
        <v>8</v>
      </c>
      <c r="K695" s="4">
        <v>1989</v>
      </c>
      <c r="L695" s="6">
        <f t="shared" si="206"/>
        <v>32740</v>
      </c>
      <c r="M695" s="4">
        <f t="shared" si="202"/>
        <v>29</v>
      </c>
      <c r="N695" s="6" t="str">
        <f t="shared" si="207"/>
        <v>&lt;30</v>
      </c>
      <c r="O695" s="4">
        <v>1</v>
      </c>
      <c r="P695" s="6" t="str">
        <f t="shared" si="195"/>
        <v>Nam</v>
      </c>
      <c r="Q695" s="6" t="str">
        <f t="shared" si="196"/>
        <v>Ông</v>
      </c>
      <c r="R695" s="7" t="s">
        <v>50</v>
      </c>
      <c r="S695" s="6" t="s">
        <v>273</v>
      </c>
      <c r="T695" s="6" t="s">
        <v>274</v>
      </c>
      <c r="U695" s="6" t="s">
        <v>266</v>
      </c>
      <c r="V695" s="6" t="str">
        <f t="shared" si="203"/>
        <v>Liên Hà  -  Đông Anh  -  Hà Nội</v>
      </c>
      <c r="W695" s="6" t="s">
        <v>51</v>
      </c>
      <c r="X695" s="6" t="s">
        <v>65</v>
      </c>
      <c r="Y695" s="4">
        <f t="shared" si="204"/>
        <v>32</v>
      </c>
      <c r="Z695" s="7" t="str">
        <f t="shared" si="205"/>
        <v>Từ 24 - 36 tháng</v>
      </c>
      <c r="AA695" s="5">
        <v>42663</v>
      </c>
      <c r="AB695" s="4" t="s">
        <v>66</v>
      </c>
      <c r="AC695" s="8">
        <f t="shared" si="197"/>
        <v>42722</v>
      </c>
      <c r="AD695" s="5" t="s">
        <v>53</v>
      </c>
      <c r="AE695" s="4">
        <v>1</v>
      </c>
      <c r="AF695" s="7" t="str">
        <f t="shared" si="198"/>
        <v>12 tháng</v>
      </c>
      <c r="AG695" s="5">
        <f t="shared" si="199"/>
        <v>42723</v>
      </c>
      <c r="AH695" s="5">
        <f t="shared" si="200"/>
        <v>43087</v>
      </c>
      <c r="AI695" s="9">
        <v>1</v>
      </c>
      <c r="AJ695" s="7" t="str">
        <f t="shared" si="210"/>
        <v>12 tháng</v>
      </c>
      <c r="AK695" s="5">
        <f t="shared" si="208"/>
        <v>43088</v>
      </c>
      <c r="AL695" s="5">
        <f t="shared" si="211"/>
        <v>43452</v>
      </c>
      <c r="AM695" s="5">
        <f t="shared" si="212"/>
        <v>43453</v>
      </c>
      <c r="AN695" s="7" t="str">
        <f t="shared" si="201"/>
        <v>Không xác định</v>
      </c>
      <c r="AO695" s="5"/>
      <c r="AP695" s="7"/>
      <c r="AQ695" s="16"/>
    </row>
    <row r="696" spans="1:43" ht="14.5" x14ac:dyDescent="0.35">
      <c r="A696" s="12">
        <f>IF(E696="","",SUBTOTAL(3,$B$2:B696))</f>
        <v>695</v>
      </c>
      <c r="B696" s="5">
        <v>43646</v>
      </c>
      <c r="C696" s="4" t="s">
        <v>45</v>
      </c>
      <c r="D696" s="4">
        <v>1059</v>
      </c>
      <c r="E696" s="6" t="s">
        <v>143</v>
      </c>
      <c r="F696" s="6" t="s">
        <v>47</v>
      </c>
      <c r="G696" s="7" t="s">
        <v>76</v>
      </c>
      <c r="H696" s="6" t="s">
        <v>144</v>
      </c>
      <c r="I696" s="4">
        <v>25</v>
      </c>
      <c r="J696" s="4">
        <v>12</v>
      </c>
      <c r="K696" s="4">
        <v>1989</v>
      </c>
      <c r="L696" s="6">
        <f t="shared" si="206"/>
        <v>32867</v>
      </c>
      <c r="M696" s="4">
        <f t="shared" si="202"/>
        <v>29</v>
      </c>
      <c r="N696" s="6" t="str">
        <f t="shared" si="207"/>
        <v>&lt;30</v>
      </c>
      <c r="O696" s="4">
        <v>1</v>
      </c>
      <c r="P696" s="6" t="str">
        <f t="shared" si="195"/>
        <v>Nam</v>
      </c>
      <c r="Q696" s="6" t="str">
        <f t="shared" si="196"/>
        <v>Ông</v>
      </c>
      <c r="R696" s="7" t="s">
        <v>72</v>
      </c>
      <c r="S696" s="6" t="s">
        <v>323</v>
      </c>
      <c r="T696" s="6" t="s">
        <v>324</v>
      </c>
      <c r="U696" s="6" t="s">
        <v>280</v>
      </c>
      <c r="V696" s="6" t="str">
        <f t="shared" si="203"/>
        <v>Hòa Bình  -  Hữu Lũng  -  Lạng Sơn</v>
      </c>
      <c r="W696" s="6" t="s">
        <v>145</v>
      </c>
      <c r="X696" s="6" t="s">
        <v>65</v>
      </c>
      <c r="Y696" s="4">
        <f t="shared" si="204"/>
        <v>32</v>
      </c>
      <c r="Z696" s="7" t="str">
        <f t="shared" si="205"/>
        <v>Từ 24 - 36 tháng</v>
      </c>
      <c r="AA696" s="5">
        <v>42672</v>
      </c>
      <c r="AB696" s="4" t="s">
        <v>66</v>
      </c>
      <c r="AC696" s="8">
        <f t="shared" si="197"/>
        <v>42731</v>
      </c>
      <c r="AD696" s="5" t="s">
        <v>53</v>
      </c>
      <c r="AE696" s="4">
        <v>1</v>
      </c>
      <c r="AF696" s="7" t="str">
        <f t="shared" si="198"/>
        <v>12 tháng</v>
      </c>
      <c r="AG696" s="5">
        <f t="shared" si="199"/>
        <v>42732</v>
      </c>
      <c r="AH696" s="5">
        <f t="shared" si="200"/>
        <v>43096</v>
      </c>
      <c r="AI696" s="9">
        <v>1</v>
      </c>
      <c r="AJ696" s="7" t="str">
        <f t="shared" si="210"/>
        <v>12 tháng</v>
      </c>
      <c r="AK696" s="5">
        <f t="shared" si="208"/>
        <v>43097</v>
      </c>
      <c r="AL696" s="5">
        <f t="shared" si="211"/>
        <v>43461</v>
      </c>
      <c r="AM696" s="5">
        <f t="shared" si="212"/>
        <v>43462</v>
      </c>
      <c r="AN696" s="7" t="str">
        <f t="shared" si="201"/>
        <v>Không xác định</v>
      </c>
      <c r="AO696" s="5"/>
      <c r="AP696" s="7"/>
      <c r="AQ696" s="16"/>
    </row>
    <row r="697" spans="1:43" ht="14.5" x14ac:dyDescent="0.35">
      <c r="A697" s="12">
        <f>IF(E697="","",SUBTOTAL(3,$B$2:B697))</f>
        <v>696</v>
      </c>
      <c r="B697" s="5">
        <v>43646</v>
      </c>
      <c r="C697" s="4" t="s">
        <v>45</v>
      </c>
      <c r="D697" s="4">
        <v>1060</v>
      </c>
      <c r="E697" s="6" t="s">
        <v>146</v>
      </c>
      <c r="F697" s="6" t="s">
        <v>96</v>
      </c>
      <c r="G697" s="7" t="s">
        <v>104</v>
      </c>
      <c r="H697" s="6" t="s">
        <v>147</v>
      </c>
      <c r="I697" s="4">
        <v>26</v>
      </c>
      <c r="J697" s="4">
        <v>8</v>
      </c>
      <c r="K697" s="4">
        <v>1990</v>
      </c>
      <c r="L697" s="6">
        <f t="shared" si="206"/>
        <v>33111</v>
      </c>
      <c r="M697" s="4">
        <f t="shared" si="202"/>
        <v>28</v>
      </c>
      <c r="N697" s="6" t="str">
        <f t="shared" si="207"/>
        <v>&lt;30</v>
      </c>
      <c r="O697" s="4">
        <v>2</v>
      </c>
      <c r="P697" s="6" t="str">
        <f t="shared" si="195"/>
        <v>Nữ</v>
      </c>
      <c r="Q697" s="6" t="str">
        <f t="shared" si="196"/>
        <v>Bà</v>
      </c>
      <c r="R697" s="7" t="s">
        <v>50</v>
      </c>
      <c r="S697" s="6" t="s">
        <v>325</v>
      </c>
      <c r="T697" s="6" t="s">
        <v>260</v>
      </c>
      <c r="U697" s="6" t="s">
        <v>255</v>
      </c>
      <c r="V697" s="6" t="str">
        <f t="shared" si="203"/>
        <v>Tuấn Mậu  -  Sơn Động  -  Bắc Giang</v>
      </c>
      <c r="W697" s="6" t="s">
        <v>51</v>
      </c>
      <c r="X697" s="6" t="s">
        <v>65</v>
      </c>
      <c r="Y697" s="4">
        <f t="shared" si="204"/>
        <v>31</v>
      </c>
      <c r="Z697" s="7" t="str">
        <f t="shared" si="205"/>
        <v>Từ 24 - 36 tháng</v>
      </c>
      <c r="AA697" s="5">
        <v>42678</v>
      </c>
      <c r="AB697" s="4" t="s">
        <v>66</v>
      </c>
      <c r="AC697" s="8">
        <f t="shared" si="197"/>
        <v>42737</v>
      </c>
      <c r="AD697" s="5" t="s">
        <v>53</v>
      </c>
      <c r="AE697" s="4">
        <v>1</v>
      </c>
      <c r="AF697" s="7" t="str">
        <f t="shared" si="198"/>
        <v>12 tháng</v>
      </c>
      <c r="AG697" s="5">
        <f t="shared" si="199"/>
        <v>42738</v>
      </c>
      <c r="AH697" s="5">
        <f t="shared" si="200"/>
        <v>43102</v>
      </c>
      <c r="AI697" s="9">
        <v>2</v>
      </c>
      <c r="AJ697" s="7" t="str">
        <f t="shared" si="210"/>
        <v>24 tháng</v>
      </c>
      <c r="AK697" s="5">
        <f t="shared" si="208"/>
        <v>43103</v>
      </c>
      <c r="AL697" s="5">
        <f t="shared" si="211"/>
        <v>43832</v>
      </c>
      <c r="AM697" s="5" t="str">
        <f t="shared" si="212"/>
        <v/>
      </c>
      <c r="AN697" s="7" t="str">
        <f t="shared" si="201"/>
        <v>24 tháng</v>
      </c>
      <c r="AO697" s="5"/>
      <c r="AP697" s="7"/>
      <c r="AQ697" s="16"/>
    </row>
    <row r="698" spans="1:43" ht="14.5" x14ac:dyDescent="0.35">
      <c r="A698" s="12">
        <f>IF(E698="","",SUBTOTAL(3,$B$2:B698))</f>
        <v>697</v>
      </c>
      <c r="B698" s="5">
        <v>43646</v>
      </c>
      <c r="C698" s="4" t="s">
        <v>45</v>
      </c>
      <c r="D698" s="4">
        <v>1061</v>
      </c>
      <c r="E698" s="6" t="s">
        <v>148</v>
      </c>
      <c r="F698" s="6" t="s">
        <v>112</v>
      </c>
      <c r="G698" s="7" t="s">
        <v>104</v>
      </c>
      <c r="H698" s="6" t="s">
        <v>147</v>
      </c>
      <c r="I698" s="4">
        <v>30</v>
      </c>
      <c r="J698" s="4">
        <v>3</v>
      </c>
      <c r="K698" s="4">
        <v>1992</v>
      </c>
      <c r="L698" s="6">
        <f t="shared" si="206"/>
        <v>33693</v>
      </c>
      <c r="M698" s="4">
        <f t="shared" si="202"/>
        <v>27</v>
      </c>
      <c r="N698" s="6" t="str">
        <f t="shared" si="207"/>
        <v>&lt;30</v>
      </c>
      <c r="O698" s="4">
        <v>1</v>
      </c>
      <c r="P698" s="6" t="str">
        <f t="shared" si="195"/>
        <v>Nam</v>
      </c>
      <c r="Q698" s="6" t="str">
        <f t="shared" si="196"/>
        <v>Ông</v>
      </c>
      <c r="R698" s="7" t="s">
        <v>50</v>
      </c>
      <c r="S698" s="6" t="s">
        <v>295</v>
      </c>
      <c r="T698" s="6" t="s">
        <v>272</v>
      </c>
      <c r="U698" s="6" t="s">
        <v>269</v>
      </c>
      <c r="V698" s="6" t="str">
        <f t="shared" si="203"/>
        <v>Tân Hồng  -  Từ Sơn  -  Bắc Ninh</v>
      </c>
      <c r="W698" s="6" t="s">
        <v>145</v>
      </c>
      <c r="X698" s="6" t="s">
        <v>65</v>
      </c>
      <c r="Y698" s="4">
        <f t="shared" si="204"/>
        <v>31</v>
      </c>
      <c r="Z698" s="7" t="str">
        <f t="shared" si="205"/>
        <v>Từ 24 - 36 tháng</v>
      </c>
      <c r="AA698" s="5">
        <v>42683</v>
      </c>
      <c r="AB698" s="4" t="s">
        <v>66</v>
      </c>
      <c r="AC698" s="8">
        <f t="shared" si="197"/>
        <v>42742</v>
      </c>
      <c r="AD698" s="5" t="s">
        <v>53</v>
      </c>
      <c r="AE698" s="4">
        <v>1</v>
      </c>
      <c r="AF698" s="7" t="str">
        <f t="shared" si="198"/>
        <v>12 tháng</v>
      </c>
      <c r="AG698" s="5">
        <f t="shared" si="199"/>
        <v>42743</v>
      </c>
      <c r="AH698" s="5">
        <f t="shared" si="200"/>
        <v>43107</v>
      </c>
      <c r="AI698" s="9">
        <v>1</v>
      </c>
      <c r="AJ698" s="7" t="str">
        <f t="shared" si="210"/>
        <v>12 tháng</v>
      </c>
      <c r="AK698" s="5">
        <f t="shared" si="208"/>
        <v>43108</v>
      </c>
      <c r="AL698" s="5">
        <f t="shared" si="211"/>
        <v>43472</v>
      </c>
      <c r="AM698" s="5">
        <f t="shared" si="212"/>
        <v>43473</v>
      </c>
      <c r="AN698" s="7" t="str">
        <f t="shared" si="201"/>
        <v>Không xác định</v>
      </c>
      <c r="AO698" s="5"/>
      <c r="AP698" s="7"/>
      <c r="AQ698" s="16"/>
    </row>
    <row r="699" spans="1:43" ht="14.5" x14ac:dyDescent="0.35">
      <c r="A699" s="12">
        <f>IF(E699="","",SUBTOTAL(3,$B$2:B699))</f>
        <v>698</v>
      </c>
      <c r="B699" s="5">
        <v>43646</v>
      </c>
      <c r="C699" s="4" t="s">
        <v>45</v>
      </c>
      <c r="D699" s="4">
        <v>1063</v>
      </c>
      <c r="E699" s="6" t="s">
        <v>150</v>
      </c>
      <c r="F699" s="6" t="s">
        <v>112</v>
      </c>
      <c r="G699" s="7" t="s">
        <v>61</v>
      </c>
      <c r="H699" s="6" t="s">
        <v>62</v>
      </c>
      <c r="I699" s="4">
        <v>7</v>
      </c>
      <c r="J699" s="4">
        <v>4</v>
      </c>
      <c r="K699" s="4">
        <v>1993</v>
      </c>
      <c r="L699" s="6">
        <f t="shared" si="206"/>
        <v>34066</v>
      </c>
      <c r="M699" s="4">
        <f t="shared" si="202"/>
        <v>26</v>
      </c>
      <c r="N699" s="6" t="str">
        <f t="shared" si="207"/>
        <v>&lt;30</v>
      </c>
      <c r="O699" s="4">
        <v>2</v>
      </c>
      <c r="P699" s="6" t="str">
        <f t="shared" si="195"/>
        <v>Nữ</v>
      </c>
      <c r="Q699" s="6" t="str">
        <f t="shared" si="196"/>
        <v>Bà</v>
      </c>
      <c r="R699" s="7" t="s">
        <v>50</v>
      </c>
      <c r="S699" s="6" t="s">
        <v>322</v>
      </c>
      <c r="T699" s="6" t="s">
        <v>274</v>
      </c>
      <c r="U699" s="6" t="s">
        <v>266</v>
      </c>
      <c r="V699" s="6" t="str">
        <f t="shared" si="203"/>
        <v>Dục Tú  -  Đông Anh  -  Hà Nội</v>
      </c>
      <c r="W699" s="6" t="s">
        <v>151</v>
      </c>
      <c r="X699" s="6" t="s">
        <v>65</v>
      </c>
      <c r="Y699" s="4">
        <f t="shared" si="204"/>
        <v>31</v>
      </c>
      <c r="Z699" s="7" t="str">
        <f t="shared" si="205"/>
        <v>Từ 24 - 36 tháng</v>
      </c>
      <c r="AA699" s="5">
        <v>42694</v>
      </c>
      <c r="AB699" s="4" t="s">
        <v>66</v>
      </c>
      <c r="AC699" s="8">
        <f t="shared" si="197"/>
        <v>42753</v>
      </c>
      <c r="AD699" s="5" t="s">
        <v>53</v>
      </c>
      <c r="AE699" s="4">
        <v>1</v>
      </c>
      <c r="AF699" s="7" t="str">
        <f t="shared" si="198"/>
        <v>12 tháng</v>
      </c>
      <c r="AG699" s="5">
        <f t="shared" si="199"/>
        <v>42754</v>
      </c>
      <c r="AH699" s="5">
        <f t="shared" si="200"/>
        <v>43118</v>
      </c>
      <c r="AI699" s="9">
        <v>4</v>
      </c>
      <c r="AJ699" s="7" t="str">
        <f t="shared" si="210"/>
        <v>Không xác định</v>
      </c>
      <c r="AK699" s="5">
        <f t="shared" si="208"/>
        <v>43119</v>
      </c>
      <c r="AL699" s="5" t="str">
        <f t="shared" si="211"/>
        <v/>
      </c>
      <c r="AM699" s="5">
        <f t="shared" si="212"/>
        <v>43119</v>
      </c>
      <c r="AN699" s="7" t="str">
        <f t="shared" si="201"/>
        <v>Không xác định</v>
      </c>
      <c r="AO699" s="5"/>
      <c r="AP699" s="7"/>
      <c r="AQ699" s="16"/>
    </row>
    <row r="700" spans="1:43" ht="14.5" x14ac:dyDescent="0.35">
      <c r="A700" s="12">
        <f>IF(E700="","",SUBTOTAL(3,$B$2:B700))</f>
        <v>699</v>
      </c>
      <c r="B700" s="5">
        <v>43646</v>
      </c>
      <c r="C700" s="4" t="s">
        <v>45</v>
      </c>
      <c r="D700" s="4">
        <v>1064</v>
      </c>
      <c r="E700" s="6" t="s">
        <v>152</v>
      </c>
      <c r="F700" s="6" t="s">
        <v>96</v>
      </c>
      <c r="G700" s="7" t="s">
        <v>104</v>
      </c>
      <c r="H700" s="6" t="s">
        <v>105</v>
      </c>
      <c r="I700" s="4">
        <v>16</v>
      </c>
      <c r="J700" s="4">
        <v>10</v>
      </c>
      <c r="K700" s="4">
        <v>1993</v>
      </c>
      <c r="L700" s="6">
        <f t="shared" si="206"/>
        <v>34258</v>
      </c>
      <c r="M700" s="4">
        <f t="shared" si="202"/>
        <v>25</v>
      </c>
      <c r="N700" s="6" t="str">
        <f t="shared" si="207"/>
        <v>&lt;30</v>
      </c>
      <c r="O700" s="4">
        <v>1</v>
      </c>
      <c r="P700" s="6" t="str">
        <f t="shared" si="195"/>
        <v>Nam</v>
      </c>
      <c r="Q700" s="6" t="str">
        <f t="shared" si="196"/>
        <v>Ông</v>
      </c>
      <c r="R700" s="7" t="s">
        <v>63</v>
      </c>
      <c r="S700" s="6" t="s">
        <v>328</v>
      </c>
      <c r="T700" s="6" t="s">
        <v>329</v>
      </c>
      <c r="U700" s="6" t="s">
        <v>255</v>
      </c>
      <c r="V700" s="6" t="str">
        <f t="shared" si="203"/>
        <v>Liên Chung  -  Tân Yên  -  Bắc Giang</v>
      </c>
      <c r="W700" s="6" t="s">
        <v>145</v>
      </c>
      <c r="X700" s="6" t="s">
        <v>106</v>
      </c>
      <c r="Y700" s="4">
        <f t="shared" si="204"/>
        <v>31</v>
      </c>
      <c r="Z700" s="7" t="str">
        <f t="shared" si="205"/>
        <v>Từ 24 - 36 tháng</v>
      </c>
      <c r="AA700" s="5">
        <v>42696</v>
      </c>
      <c r="AB700" s="4" t="s">
        <v>66</v>
      </c>
      <c r="AC700" s="8">
        <f t="shared" si="197"/>
        <v>42755</v>
      </c>
      <c r="AD700" s="5" t="s">
        <v>53</v>
      </c>
      <c r="AE700" s="4">
        <v>1</v>
      </c>
      <c r="AF700" s="7" t="str">
        <f t="shared" si="198"/>
        <v>12 tháng</v>
      </c>
      <c r="AG700" s="5">
        <f t="shared" si="199"/>
        <v>42756</v>
      </c>
      <c r="AH700" s="5">
        <f t="shared" si="200"/>
        <v>43120</v>
      </c>
      <c r="AI700" s="9">
        <v>2</v>
      </c>
      <c r="AJ700" s="7" t="str">
        <f t="shared" si="210"/>
        <v>24 tháng</v>
      </c>
      <c r="AK700" s="5">
        <f t="shared" si="208"/>
        <v>43121</v>
      </c>
      <c r="AL700" s="5">
        <f t="shared" si="211"/>
        <v>43850</v>
      </c>
      <c r="AM700" s="5" t="str">
        <f t="shared" si="212"/>
        <v/>
      </c>
      <c r="AN700" s="7" t="str">
        <f t="shared" si="201"/>
        <v>24 tháng</v>
      </c>
      <c r="AO700" s="5"/>
      <c r="AP700" s="7"/>
      <c r="AQ700" s="16"/>
    </row>
    <row r="701" spans="1:43" ht="14.5" x14ac:dyDescent="0.35">
      <c r="A701" s="12">
        <f>IF(E701="","",SUBTOTAL(3,$B$2:B701))</f>
        <v>700</v>
      </c>
      <c r="B701" s="5">
        <v>43646</v>
      </c>
      <c r="C701" s="4" t="s">
        <v>45</v>
      </c>
      <c r="D701" s="4">
        <v>1065</v>
      </c>
      <c r="E701" s="6" t="s">
        <v>153</v>
      </c>
      <c r="F701" s="6" t="s">
        <v>82</v>
      </c>
      <c r="G701" s="7" t="s">
        <v>98</v>
      </c>
      <c r="H701" s="6" t="s">
        <v>110</v>
      </c>
      <c r="I701" s="4">
        <v>2</v>
      </c>
      <c r="J701" s="4">
        <v>8</v>
      </c>
      <c r="K701" s="4">
        <v>1989</v>
      </c>
      <c r="L701" s="6">
        <f t="shared" si="206"/>
        <v>32722</v>
      </c>
      <c r="M701" s="4">
        <f t="shared" si="202"/>
        <v>29</v>
      </c>
      <c r="N701" s="6" t="str">
        <f t="shared" si="207"/>
        <v>&lt;30</v>
      </c>
      <c r="O701" s="4">
        <v>2</v>
      </c>
      <c r="P701" s="6" t="str">
        <f t="shared" si="195"/>
        <v>Nữ</v>
      </c>
      <c r="Q701" s="6" t="str">
        <f t="shared" si="196"/>
        <v>Bà</v>
      </c>
      <c r="R701" s="7" t="s">
        <v>50</v>
      </c>
      <c r="S701" s="6" t="s">
        <v>330</v>
      </c>
      <c r="T701" s="6" t="s">
        <v>331</v>
      </c>
      <c r="U701" s="6" t="s">
        <v>304</v>
      </c>
      <c r="V701" s="6" t="str">
        <f t="shared" si="203"/>
        <v>Lê Lợi  -  Chí Linh  -  Hải Dương</v>
      </c>
      <c r="W701" s="6" t="s">
        <v>51</v>
      </c>
      <c r="X701" s="6" t="s">
        <v>100</v>
      </c>
      <c r="Y701" s="4">
        <f t="shared" si="204"/>
        <v>31</v>
      </c>
      <c r="Z701" s="7" t="str">
        <f t="shared" si="205"/>
        <v>Từ 24 - 36 tháng</v>
      </c>
      <c r="AA701" s="5">
        <v>42699</v>
      </c>
      <c r="AB701" s="4" t="s">
        <v>66</v>
      </c>
      <c r="AC701" s="8">
        <f t="shared" si="197"/>
        <v>42758</v>
      </c>
      <c r="AD701" s="5" t="s">
        <v>53</v>
      </c>
      <c r="AE701" s="4">
        <v>1</v>
      </c>
      <c r="AF701" s="7" t="str">
        <f t="shared" si="198"/>
        <v>12 tháng</v>
      </c>
      <c r="AG701" s="5">
        <f t="shared" si="199"/>
        <v>42759</v>
      </c>
      <c r="AH701" s="5">
        <f t="shared" si="200"/>
        <v>43123</v>
      </c>
      <c r="AI701" s="9">
        <v>1</v>
      </c>
      <c r="AJ701" s="7" t="str">
        <f t="shared" si="210"/>
        <v>12 tháng</v>
      </c>
      <c r="AK701" s="5">
        <f t="shared" si="208"/>
        <v>43124</v>
      </c>
      <c r="AL701" s="5">
        <f t="shared" si="211"/>
        <v>43488</v>
      </c>
      <c r="AM701" s="5">
        <f t="shared" si="212"/>
        <v>43489</v>
      </c>
      <c r="AN701" s="7" t="str">
        <f t="shared" si="201"/>
        <v>Không xác định</v>
      </c>
      <c r="AO701" s="5"/>
      <c r="AP701" s="7"/>
      <c r="AQ701" s="16"/>
    </row>
    <row r="702" spans="1:43" ht="14.5" x14ac:dyDescent="0.35">
      <c r="A702" s="12">
        <f>IF(E702="","",SUBTOTAL(3,$B$2:B702))</f>
        <v>701</v>
      </c>
      <c r="B702" s="5">
        <v>43646</v>
      </c>
      <c r="C702" s="4" t="s">
        <v>45</v>
      </c>
      <c r="D702" s="4">
        <v>1067</v>
      </c>
      <c r="E702" s="6" t="s">
        <v>97</v>
      </c>
      <c r="F702" s="6" t="s">
        <v>47</v>
      </c>
      <c r="G702" s="7" t="s">
        <v>70</v>
      </c>
      <c r="H702" s="6" t="s">
        <v>71</v>
      </c>
      <c r="I702" s="4">
        <v>9</v>
      </c>
      <c r="J702" s="4">
        <v>1</v>
      </c>
      <c r="K702" s="4">
        <v>1992</v>
      </c>
      <c r="L702" s="6">
        <f t="shared" si="206"/>
        <v>33612</v>
      </c>
      <c r="M702" s="4">
        <f t="shared" si="202"/>
        <v>27</v>
      </c>
      <c r="N702" s="6" t="str">
        <f t="shared" si="207"/>
        <v>&lt;30</v>
      </c>
      <c r="O702" s="4">
        <v>1</v>
      </c>
      <c r="P702" s="6" t="str">
        <f t="shared" si="195"/>
        <v>Nam</v>
      </c>
      <c r="Q702" s="6" t="str">
        <f t="shared" si="196"/>
        <v>Ông</v>
      </c>
      <c r="R702" s="7" t="s">
        <v>63</v>
      </c>
      <c r="S702" s="6" t="s">
        <v>333</v>
      </c>
      <c r="T702" s="6" t="s">
        <v>324</v>
      </c>
      <c r="U702" s="6" t="s">
        <v>280</v>
      </c>
      <c r="V702" s="6" t="str">
        <f t="shared" si="203"/>
        <v>Thanh Sơn  -  Hữu Lũng  -  Lạng Sơn</v>
      </c>
      <c r="W702" s="6" t="s">
        <v>145</v>
      </c>
      <c r="X702" s="6" t="s">
        <v>65</v>
      </c>
      <c r="Y702" s="4">
        <f t="shared" si="204"/>
        <v>30</v>
      </c>
      <c r="Z702" s="7" t="str">
        <f t="shared" si="205"/>
        <v>Từ 24 - 36 tháng</v>
      </c>
      <c r="AA702" s="5">
        <v>42708</v>
      </c>
      <c r="AB702" s="4" t="s">
        <v>66</v>
      </c>
      <c r="AC702" s="8">
        <f t="shared" si="197"/>
        <v>42767</v>
      </c>
      <c r="AD702" s="5" t="s">
        <v>53</v>
      </c>
      <c r="AE702" s="4">
        <v>3</v>
      </c>
      <c r="AF702" s="7" t="str">
        <f t="shared" si="198"/>
        <v>36 tháng</v>
      </c>
      <c r="AG702" s="5">
        <f t="shared" si="199"/>
        <v>42768</v>
      </c>
      <c r="AH702" s="5">
        <f t="shared" si="200"/>
        <v>43862</v>
      </c>
      <c r="AI702" s="9"/>
      <c r="AJ702" s="7" t="str">
        <f t="shared" si="210"/>
        <v/>
      </c>
      <c r="AK702" s="5" t="str">
        <f t="shared" si="208"/>
        <v/>
      </c>
      <c r="AL702" s="5" t="str">
        <f t="shared" si="211"/>
        <v/>
      </c>
      <c r="AM702" s="5" t="str">
        <f t="shared" si="212"/>
        <v/>
      </c>
      <c r="AN702" s="7" t="str">
        <f t="shared" si="201"/>
        <v>36 tháng</v>
      </c>
      <c r="AO702" s="5"/>
      <c r="AP702" s="7"/>
      <c r="AQ702" s="16"/>
    </row>
    <row r="703" spans="1:43" ht="14.5" x14ac:dyDescent="0.35">
      <c r="A703" s="12">
        <f>IF(E703="","",SUBTOTAL(3,$B$2:B703))</f>
        <v>702</v>
      </c>
      <c r="B703" s="5">
        <v>43646</v>
      </c>
      <c r="C703" s="4" t="s">
        <v>45</v>
      </c>
      <c r="D703" s="4">
        <v>1068</v>
      </c>
      <c r="E703" s="6" t="s">
        <v>155</v>
      </c>
      <c r="F703" s="6" t="s">
        <v>47</v>
      </c>
      <c r="G703" s="7" t="s">
        <v>156</v>
      </c>
      <c r="H703" s="6" t="s">
        <v>157</v>
      </c>
      <c r="I703" s="4">
        <v>9</v>
      </c>
      <c r="J703" s="4">
        <v>11</v>
      </c>
      <c r="K703" s="4">
        <v>1988</v>
      </c>
      <c r="L703" s="6">
        <f t="shared" si="206"/>
        <v>32456</v>
      </c>
      <c r="M703" s="4">
        <f t="shared" si="202"/>
        <v>30</v>
      </c>
      <c r="N703" s="6" t="str">
        <f t="shared" si="207"/>
        <v>30 - 45</v>
      </c>
      <c r="O703" s="4">
        <v>2</v>
      </c>
      <c r="P703" s="6" t="str">
        <f t="shared" si="195"/>
        <v>Nữ</v>
      </c>
      <c r="Q703" s="6" t="str">
        <f t="shared" si="196"/>
        <v>Bà</v>
      </c>
      <c r="R703" s="7" t="s">
        <v>50</v>
      </c>
      <c r="S703" s="6" t="s">
        <v>316</v>
      </c>
      <c r="T703" s="6" t="s">
        <v>317</v>
      </c>
      <c r="U703" s="6" t="s">
        <v>280</v>
      </c>
      <c r="V703" s="6" t="str">
        <f t="shared" si="203"/>
        <v>Thiện Thuật  -  Bình Gia  -  Lạng Sơn</v>
      </c>
      <c r="W703" s="6" t="s">
        <v>145</v>
      </c>
      <c r="X703" s="6" t="s">
        <v>65</v>
      </c>
      <c r="Y703" s="4">
        <f t="shared" si="204"/>
        <v>30</v>
      </c>
      <c r="Z703" s="7" t="str">
        <f t="shared" si="205"/>
        <v>Từ 24 - 36 tháng</v>
      </c>
      <c r="AA703" s="5">
        <v>42714</v>
      </c>
      <c r="AB703" s="4" t="s">
        <v>66</v>
      </c>
      <c r="AC703" s="8">
        <f t="shared" si="197"/>
        <v>42773</v>
      </c>
      <c r="AD703" s="5" t="s">
        <v>53</v>
      </c>
      <c r="AE703" s="4">
        <v>1</v>
      </c>
      <c r="AF703" s="7" t="str">
        <f t="shared" si="198"/>
        <v>12 tháng</v>
      </c>
      <c r="AG703" s="5">
        <f t="shared" si="199"/>
        <v>42774</v>
      </c>
      <c r="AH703" s="5">
        <f t="shared" si="200"/>
        <v>43138</v>
      </c>
      <c r="AI703" s="9">
        <v>1</v>
      </c>
      <c r="AJ703" s="7" t="str">
        <f t="shared" si="210"/>
        <v>12 tháng</v>
      </c>
      <c r="AK703" s="5">
        <f t="shared" si="208"/>
        <v>43139</v>
      </c>
      <c r="AL703" s="5">
        <f t="shared" si="211"/>
        <v>43503</v>
      </c>
      <c r="AM703" s="5">
        <f t="shared" si="212"/>
        <v>43504</v>
      </c>
      <c r="AN703" s="7" t="str">
        <f t="shared" si="201"/>
        <v>Không xác định</v>
      </c>
      <c r="AO703" s="5"/>
      <c r="AP703" s="7"/>
      <c r="AQ703" s="16"/>
    </row>
    <row r="704" spans="1:43" ht="14.5" x14ac:dyDescent="0.35">
      <c r="A704" s="12">
        <f>IF(E704="","",SUBTOTAL(3,$B$2:B704))</f>
        <v>703</v>
      </c>
      <c r="B704" s="5">
        <v>43646</v>
      </c>
      <c r="C704" s="4" t="s">
        <v>45</v>
      </c>
      <c r="D704" s="4">
        <v>1070</v>
      </c>
      <c r="E704" s="6" t="s">
        <v>161</v>
      </c>
      <c r="F704" s="6" t="s">
        <v>47</v>
      </c>
      <c r="G704" s="7" t="s">
        <v>76</v>
      </c>
      <c r="H704" s="6" t="s">
        <v>77</v>
      </c>
      <c r="I704" s="4">
        <v>22</v>
      </c>
      <c r="J704" s="4">
        <v>8</v>
      </c>
      <c r="K704" s="4">
        <v>1994</v>
      </c>
      <c r="L704" s="6">
        <f t="shared" si="206"/>
        <v>34568</v>
      </c>
      <c r="M704" s="4">
        <f t="shared" si="202"/>
        <v>24</v>
      </c>
      <c r="N704" s="6" t="str">
        <f t="shared" si="207"/>
        <v>&lt;30</v>
      </c>
      <c r="O704" s="4">
        <v>1</v>
      </c>
      <c r="P704" s="6" t="str">
        <f t="shared" si="195"/>
        <v>Nam</v>
      </c>
      <c r="Q704" s="6" t="str">
        <f t="shared" si="196"/>
        <v>Ông</v>
      </c>
      <c r="R704" s="7" t="s">
        <v>63</v>
      </c>
      <c r="S704" s="6" t="s">
        <v>295</v>
      </c>
      <c r="T704" s="6" t="s">
        <v>296</v>
      </c>
      <c r="U704" s="6" t="s">
        <v>269</v>
      </c>
      <c r="V704" s="6" t="str">
        <f t="shared" si="203"/>
        <v>Tân Hồng  -  Tx. Từ Sơn  -  Bắc Ninh</v>
      </c>
      <c r="W704" s="6" t="s">
        <v>51</v>
      </c>
      <c r="X704" s="6" t="s">
        <v>65</v>
      </c>
      <c r="Y704" s="4">
        <f t="shared" si="204"/>
        <v>30</v>
      </c>
      <c r="Z704" s="7" t="str">
        <f t="shared" si="205"/>
        <v>Từ 24 - 36 tháng</v>
      </c>
      <c r="AA704" s="5">
        <v>42722</v>
      </c>
      <c r="AB704" s="4" t="s">
        <v>66</v>
      </c>
      <c r="AC704" s="8">
        <f t="shared" si="197"/>
        <v>42781</v>
      </c>
      <c r="AD704" s="5" t="s">
        <v>53</v>
      </c>
      <c r="AE704" s="4">
        <v>1</v>
      </c>
      <c r="AF704" s="7" t="str">
        <f t="shared" si="198"/>
        <v>12 tháng</v>
      </c>
      <c r="AG704" s="5">
        <f t="shared" si="199"/>
        <v>42782</v>
      </c>
      <c r="AH704" s="5">
        <f t="shared" si="200"/>
        <v>43146</v>
      </c>
      <c r="AI704" s="9">
        <v>1</v>
      </c>
      <c r="AJ704" s="7" t="str">
        <f t="shared" si="210"/>
        <v>12 tháng</v>
      </c>
      <c r="AK704" s="5">
        <f t="shared" si="208"/>
        <v>43147</v>
      </c>
      <c r="AL704" s="5">
        <f t="shared" si="211"/>
        <v>43511</v>
      </c>
      <c r="AM704" s="5">
        <f t="shared" si="212"/>
        <v>43512</v>
      </c>
      <c r="AN704" s="7" t="str">
        <f t="shared" si="201"/>
        <v>Không xác định</v>
      </c>
      <c r="AO704" s="5"/>
      <c r="AP704" s="7"/>
      <c r="AQ704" s="16"/>
    </row>
    <row r="705" spans="1:43" ht="14.5" x14ac:dyDescent="0.35">
      <c r="A705" s="12">
        <f>IF(E705="","",SUBTOTAL(3,$B$2:B705))</f>
        <v>704</v>
      </c>
      <c r="B705" s="5">
        <v>43646</v>
      </c>
      <c r="C705" s="4" t="s">
        <v>45</v>
      </c>
      <c r="D705" s="4">
        <v>1071</v>
      </c>
      <c r="E705" s="6" t="s">
        <v>162</v>
      </c>
      <c r="F705" s="6" t="s">
        <v>47</v>
      </c>
      <c r="G705" s="7" t="s">
        <v>76</v>
      </c>
      <c r="H705" s="6" t="s">
        <v>77</v>
      </c>
      <c r="I705" s="4">
        <v>2</v>
      </c>
      <c r="J705" s="4">
        <v>12</v>
      </c>
      <c r="K705" s="4">
        <v>1970</v>
      </c>
      <c r="L705" s="6">
        <f t="shared" si="206"/>
        <v>25904</v>
      </c>
      <c r="M705" s="4">
        <f t="shared" si="202"/>
        <v>48</v>
      </c>
      <c r="N705" s="6" t="str">
        <f t="shared" si="207"/>
        <v>45+</v>
      </c>
      <c r="O705" s="4">
        <v>1</v>
      </c>
      <c r="P705" s="6" t="str">
        <f t="shared" si="195"/>
        <v>Nam</v>
      </c>
      <c r="Q705" s="6" t="str">
        <f t="shared" si="196"/>
        <v>Ông</v>
      </c>
      <c r="R705" s="7" t="s">
        <v>72</v>
      </c>
      <c r="S705" s="6" t="s">
        <v>334</v>
      </c>
      <c r="T705" s="6" t="s">
        <v>296</v>
      </c>
      <c r="U705" s="6" t="s">
        <v>269</v>
      </c>
      <c r="V705" s="6" t="str">
        <f t="shared" si="203"/>
        <v>Phù Chẩn  -  Tx. Từ Sơn  -  Bắc Ninh</v>
      </c>
      <c r="W705" s="6" t="s">
        <v>51</v>
      </c>
      <c r="X705" s="6" t="s">
        <v>65</v>
      </c>
      <c r="Y705" s="4">
        <f t="shared" si="204"/>
        <v>30</v>
      </c>
      <c r="Z705" s="7" t="str">
        <f t="shared" si="205"/>
        <v>Từ 24 - 36 tháng</v>
      </c>
      <c r="AA705" s="5">
        <v>42725</v>
      </c>
      <c r="AB705" s="4" t="s">
        <v>117</v>
      </c>
      <c r="AC705" s="8">
        <f t="shared" si="197"/>
        <v>42754</v>
      </c>
      <c r="AD705" s="5" t="s">
        <v>53</v>
      </c>
      <c r="AE705" s="4">
        <v>1</v>
      </c>
      <c r="AF705" s="7" t="str">
        <f t="shared" si="198"/>
        <v>12 tháng</v>
      </c>
      <c r="AG705" s="5">
        <f t="shared" si="199"/>
        <v>42755</v>
      </c>
      <c r="AH705" s="5">
        <f t="shared" si="200"/>
        <v>43119</v>
      </c>
      <c r="AI705" s="9">
        <v>1</v>
      </c>
      <c r="AJ705" s="7" t="str">
        <f t="shared" si="210"/>
        <v>12 tháng</v>
      </c>
      <c r="AK705" s="5">
        <f t="shared" si="208"/>
        <v>43120</v>
      </c>
      <c r="AL705" s="5">
        <f t="shared" si="211"/>
        <v>43484</v>
      </c>
      <c r="AM705" s="5">
        <f t="shared" si="212"/>
        <v>43485</v>
      </c>
      <c r="AN705" s="7" t="str">
        <f t="shared" si="201"/>
        <v>Không xác định</v>
      </c>
      <c r="AO705" s="5"/>
      <c r="AP705" s="7"/>
      <c r="AQ705" s="16"/>
    </row>
    <row r="706" spans="1:43" ht="14.5" x14ac:dyDescent="0.35">
      <c r="A706" s="12">
        <f>IF(E706="","",SUBTOTAL(3,$B$2:B706))</f>
        <v>705</v>
      </c>
      <c r="B706" s="5">
        <v>43646</v>
      </c>
      <c r="C706" s="4" t="s">
        <v>45</v>
      </c>
      <c r="D706" s="4">
        <v>1073</v>
      </c>
      <c r="E706" s="6" t="s">
        <v>163</v>
      </c>
      <c r="F706" s="6" t="s">
        <v>96</v>
      </c>
      <c r="G706" s="7" t="s">
        <v>61</v>
      </c>
      <c r="H706" s="6" t="s">
        <v>62</v>
      </c>
      <c r="I706" s="4">
        <v>26</v>
      </c>
      <c r="J706" s="4">
        <v>11</v>
      </c>
      <c r="K706" s="4">
        <v>1991</v>
      </c>
      <c r="L706" s="6">
        <f t="shared" si="206"/>
        <v>33568</v>
      </c>
      <c r="M706" s="4">
        <f t="shared" si="202"/>
        <v>27</v>
      </c>
      <c r="N706" s="6" t="str">
        <f t="shared" si="207"/>
        <v>&lt;30</v>
      </c>
      <c r="O706" s="4">
        <v>1</v>
      </c>
      <c r="P706" s="6" t="str">
        <f t="shared" ref="P706:P769" si="213">IF(O706=1,"Nam",IF(O706=2,"Nữ",""))</f>
        <v>Nam</v>
      </c>
      <c r="Q706" s="6" t="str">
        <f t="shared" ref="Q706:Q769" si="214">IF(O706=1,"Ông",IF(O706=2,"Bà",""))</f>
        <v>Ông</v>
      </c>
      <c r="R706" s="7" t="s">
        <v>50</v>
      </c>
      <c r="S706" s="6" t="s">
        <v>322</v>
      </c>
      <c r="T706" s="6" t="s">
        <v>274</v>
      </c>
      <c r="U706" s="6" t="s">
        <v>266</v>
      </c>
      <c r="V706" s="6" t="str">
        <f t="shared" si="203"/>
        <v>Dục Tú  -  Đông Anh  -  Hà Nội</v>
      </c>
      <c r="W706" s="6" t="s">
        <v>145</v>
      </c>
      <c r="X706" s="6" t="s">
        <v>52</v>
      </c>
      <c r="Y706" s="4">
        <f t="shared" si="204"/>
        <v>30</v>
      </c>
      <c r="Z706" s="7" t="str">
        <f t="shared" si="205"/>
        <v>Từ 24 - 36 tháng</v>
      </c>
      <c r="AA706" s="5">
        <v>42733</v>
      </c>
      <c r="AB706" s="4" t="s">
        <v>66</v>
      </c>
      <c r="AC706" s="8">
        <f t="shared" ref="AC706:AC769" si="215">IF(AB706="60 ngày",AA706+59,IF(AB706="30 ngày",AA706+29,AA706))</f>
        <v>42792</v>
      </c>
      <c r="AD706" s="5" t="s">
        <v>53</v>
      </c>
      <c r="AE706" s="4">
        <v>1</v>
      </c>
      <c r="AF706" s="7" t="str">
        <f t="shared" ref="AF706:AF769" si="216">VLOOKUP(AE706,$AW$2:$AX$6,2,0)</f>
        <v>12 tháng</v>
      </c>
      <c r="AG706" s="5">
        <f t="shared" ref="AG706:AG769" si="217">IF(AE706=5,"",IF(AB706=0,AA706,AC706+1))</f>
        <v>42793</v>
      </c>
      <c r="AH706" s="5">
        <f t="shared" ref="AH706:AH769" si="218">IF(AE706=4,"",IF(AE706=1,EDATE(AG706,12)-1,IF(AE706=2,EDATE(AG706,24)-1,IF(AE706=3,EDATE(AG706,36)-1,""))))</f>
        <v>43157</v>
      </c>
      <c r="AI706" s="9">
        <v>1</v>
      </c>
      <c r="AJ706" s="7" t="str">
        <f t="shared" si="210"/>
        <v>12 tháng</v>
      </c>
      <c r="AK706" s="5">
        <f t="shared" si="208"/>
        <v>43158</v>
      </c>
      <c r="AL706" s="5">
        <f t="shared" si="211"/>
        <v>43522</v>
      </c>
      <c r="AM706" s="5">
        <f t="shared" si="212"/>
        <v>43523</v>
      </c>
      <c r="AN706" s="7" t="str">
        <f t="shared" ref="AN706:AN769" si="219">IF(AM706&lt;&gt;"","Không xác định",IF(AJ706&lt;&gt;"",AJ706,IF(AF706&lt;&gt;"",AF706,"")))</f>
        <v>Không xác định</v>
      </c>
      <c r="AO706" s="5"/>
      <c r="AP706" s="7"/>
      <c r="AQ706" s="16"/>
    </row>
    <row r="707" spans="1:43" ht="14.5" x14ac:dyDescent="0.35">
      <c r="A707" s="12">
        <f>IF(E707="","",SUBTOTAL(3,$B$2:B707))</f>
        <v>706</v>
      </c>
      <c r="B707" s="5">
        <v>43646</v>
      </c>
      <c r="C707" s="4" t="s">
        <v>45</v>
      </c>
      <c r="D707" s="4">
        <v>1074</v>
      </c>
      <c r="E707" s="6" t="s">
        <v>164</v>
      </c>
      <c r="F707" s="6" t="s">
        <v>96</v>
      </c>
      <c r="G707" s="7" t="s">
        <v>61</v>
      </c>
      <c r="H707" s="6" t="s">
        <v>62</v>
      </c>
      <c r="I707" s="4">
        <v>20</v>
      </c>
      <c r="J707" s="4">
        <v>2</v>
      </c>
      <c r="K707" s="4">
        <v>1986</v>
      </c>
      <c r="L707" s="6">
        <f t="shared" si="206"/>
        <v>31463</v>
      </c>
      <c r="M707" s="4">
        <f t="shared" ref="M707:M770" si="220">DATEDIF(L707,B707+1,"y")</f>
        <v>33</v>
      </c>
      <c r="N707" s="6" t="str">
        <f t="shared" si="207"/>
        <v>30 - 45</v>
      </c>
      <c r="O707" s="4">
        <v>2</v>
      </c>
      <c r="P707" s="6" t="str">
        <f t="shared" si="213"/>
        <v>Nữ</v>
      </c>
      <c r="Q707" s="6" t="str">
        <f t="shared" si="214"/>
        <v>Bà</v>
      </c>
      <c r="R707" s="7" t="s">
        <v>72</v>
      </c>
      <c r="S707" s="6" t="s">
        <v>334</v>
      </c>
      <c r="T707" s="6" t="s">
        <v>296</v>
      </c>
      <c r="U707" s="6" t="s">
        <v>269</v>
      </c>
      <c r="V707" s="6" t="str">
        <f t="shared" ref="V707:V770" si="221">IF(AND(S707&lt;&gt;"",T707&lt;&gt;"",U707&lt;&gt;""),CONCATENATE(S707," - ",T707," - ",U707))</f>
        <v>Phù Chẩn  -  Tx. Từ Sơn  -  Bắc Ninh</v>
      </c>
      <c r="W707" s="6" t="s">
        <v>51</v>
      </c>
      <c r="X707" s="6" t="s">
        <v>65</v>
      </c>
      <c r="Y707" s="4">
        <f t="shared" si="204"/>
        <v>29</v>
      </c>
      <c r="Z707" s="7" t="str">
        <f t="shared" si="205"/>
        <v>Từ 24 - 36 tháng</v>
      </c>
      <c r="AA707" s="5">
        <v>42745</v>
      </c>
      <c r="AB707" s="4" t="s">
        <v>66</v>
      </c>
      <c r="AC707" s="8">
        <f t="shared" si="215"/>
        <v>42804</v>
      </c>
      <c r="AD707" s="5" t="s">
        <v>53</v>
      </c>
      <c r="AE707" s="4">
        <v>1</v>
      </c>
      <c r="AF707" s="7" t="str">
        <f t="shared" si="216"/>
        <v>12 tháng</v>
      </c>
      <c r="AG707" s="5">
        <f t="shared" si="217"/>
        <v>42805</v>
      </c>
      <c r="AH707" s="5">
        <f t="shared" si="218"/>
        <v>43169</v>
      </c>
      <c r="AI707" s="9">
        <v>1</v>
      </c>
      <c r="AJ707" s="7" t="str">
        <f t="shared" si="210"/>
        <v>12 tháng</v>
      </c>
      <c r="AK707" s="5">
        <f t="shared" si="208"/>
        <v>43170</v>
      </c>
      <c r="AL707" s="5">
        <f t="shared" si="211"/>
        <v>43534</v>
      </c>
      <c r="AM707" s="5">
        <f t="shared" si="212"/>
        <v>43535</v>
      </c>
      <c r="AN707" s="7" t="str">
        <f t="shared" si="219"/>
        <v>Không xác định</v>
      </c>
      <c r="AO707" s="5"/>
      <c r="AP707" s="7"/>
      <c r="AQ707" s="16"/>
    </row>
    <row r="708" spans="1:43" ht="14.5" x14ac:dyDescent="0.35">
      <c r="A708" s="12">
        <f>IF(E708="","",SUBTOTAL(3,$B$2:B708))</f>
        <v>707</v>
      </c>
      <c r="B708" s="5">
        <v>43646</v>
      </c>
      <c r="C708" s="4" t="s">
        <v>45</v>
      </c>
      <c r="D708" s="4">
        <v>1075</v>
      </c>
      <c r="E708" s="6" t="s">
        <v>165</v>
      </c>
      <c r="F708" s="6" t="s">
        <v>96</v>
      </c>
      <c r="G708" s="7" t="s">
        <v>61</v>
      </c>
      <c r="H708" s="6" t="s">
        <v>62</v>
      </c>
      <c r="I708" s="4">
        <v>9</v>
      </c>
      <c r="J708" s="4">
        <v>11</v>
      </c>
      <c r="K708" s="4">
        <v>1996</v>
      </c>
      <c r="L708" s="6">
        <f t="shared" si="206"/>
        <v>35378</v>
      </c>
      <c r="M708" s="4">
        <f t="shared" si="220"/>
        <v>22</v>
      </c>
      <c r="N708" s="6" t="str">
        <f t="shared" si="207"/>
        <v>&lt;30</v>
      </c>
      <c r="O708" s="4">
        <v>1</v>
      </c>
      <c r="P708" s="6" t="str">
        <f t="shared" si="213"/>
        <v>Nam</v>
      </c>
      <c r="Q708" s="6" t="str">
        <f t="shared" si="214"/>
        <v>Ông</v>
      </c>
      <c r="R708" s="7" t="s">
        <v>50</v>
      </c>
      <c r="S708" s="6" t="s">
        <v>335</v>
      </c>
      <c r="T708" s="6" t="s">
        <v>336</v>
      </c>
      <c r="U708" s="6" t="s">
        <v>280</v>
      </c>
      <c r="V708" s="6" t="str">
        <f t="shared" si="221"/>
        <v>Văn An  -  Văn Quan  -  Lạng Sơn</v>
      </c>
      <c r="W708" s="6" t="s">
        <v>51</v>
      </c>
      <c r="X708" s="6" t="s">
        <v>65</v>
      </c>
      <c r="Y708" s="4">
        <f t="shared" si="204"/>
        <v>29</v>
      </c>
      <c r="Z708" s="7" t="str">
        <f t="shared" si="205"/>
        <v>Từ 24 - 36 tháng</v>
      </c>
      <c r="AA708" s="5">
        <v>42751</v>
      </c>
      <c r="AB708" s="4" t="s">
        <v>66</v>
      </c>
      <c r="AC708" s="8">
        <f t="shared" si="215"/>
        <v>42810</v>
      </c>
      <c r="AD708" s="5" t="s">
        <v>53</v>
      </c>
      <c r="AE708" s="4">
        <v>1</v>
      </c>
      <c r="AF708" s="7" t="str">
        <f t="shared" si="216"/>
        <v>12 tháng</v>
      </c>
      <c r="AG708" s="5">
        <f t="shared" si="217"/>
        <v>42811</v>
      </c>
      <c r="AH708" s="5">
        <f t="shared" si="218"/>
        <v>43175</v>
      </c>
      <c r="AI708" s="9">
        <v>1</v>
      </c>
      <c r="AJ708" s="7" t="str">
        <f t="shared" si="210"/>
        <v>12 tháng</v>
      </c>
      <c r="AK708" s="5">
        <f t="shared" si="208"/>
        <v>43176</v>
      </c>
      <c r="AL708" s="5">
        <f t="shared" si="211"/>
        <v>43540</v>
      </c>
      <c r="AM708" s="5">
        <f t="shared" si="212"/>
        <v>43541</v>
      </c>
      <c r="AN708" s="7" t="str">
        <f t="shared" si="219"/>
        <v>Không xác định</v>
      </c>
      <c r="AO708" s="5"/>
      <c r="AP708" s="7"/>
      <c r="AQ708" s="16"/>
    </row>
    <row r="709" spans="1:43" ht="14.5" x14ac:dyDescent="0.35">
      <c r="A709" s="12">
        <f>IF(E709="","",SUBTOTAL(3,$B$2:B709))</f>
        <v>708</v>
      </c>
      <c r="B709" s="5">
        <v>43646</v>
      </c>
      <c r="C709" s="4" t="s">
        <v>45</v>
      </c>
      <c r="D709" s="4">
        <v>1076</v>
      </c>
      <c r="E709" s="6" t="s">
        <v>166</v>
      </c>
      <c r="F709" s="6" t="s">
        <v>96</v>
      </c>
      <c r="G709" s="7" t="s">
        <v>61</v>
      </c>
      <c r="H709" s="6" t="s">
        <v>62</v>
      </c>
      <c r="I709" s="4">
        <v>6</v>
      </c>
      <c r="J709" s="4">
        <v>7</v>
      </c>
      <c r="K709" s="4">
        <v>1993</v>
      </c>
      <c r="L709" s="6">
        <f t="shared" si="206"/>
        <v>34156</v>
      </c>
      <c r="M709" s="4">
        <f t="shared" si="220"/>
        <v>25</v>
      </c>
      <c r="N709" s="6" t="str">
        <f t="shared" si="207"/>
        <v>&lt;30</v>
      </c>
      <c r="O709" s="4">
        <v>2</v>
      </c>
      <c r="P709" s="6" t="str">
        <f t="shared" si="213"/>
        <v>Nữ</v>
      </c>
      <c r="Q709" s="6" t="str">
        <f t="shared" si="214"/>
        <v>Bà</v>
      </c>
      <c r="R709" s="7" t="s">
        <v>50</v>
      </c>
      <c r="S709" s="6" t="s">
        <v>337</v>
      </c>
      <c r="T709" s="6" t="s">
        <v>310</v>
      </c>
      <c r="U709" s="6" t="s">
        <v>255</v>
      </c>
      <c r="V709" s="6" t="str">
        <f t="shared" si="221"/>
        <v>Tân Hưng  -  Lạng Giang  -  Bắc Giang</v>
      </c>
      <c r="W709" s="6" t="s">
        <v>78</v>
      </c>
      <c r="X709" s="6" t="s">
        <v>65</v>
      </c>
      <c r="Y709" s="4">
        <f t="shared" ref="Y709:Y772" si="222">DATEDIF(AA709,B709,"M")</f>
        <v>28</v>
      </c>
      <c r="Z709" s="7" t="str">
        <f t="shared" ref="Z709:Z772" si="223">LOOKUP(Y709,$AS$2:$AT$7,$AU$2:$AU$7)</f>
        <v>Từ 24 - 36 tháng</v>
      </c>
      <c r="AA709" s="5">
        <v>42775</v>
      </c>
      <c r="AB709" s="4" t="s">
        <v>66</v>
      </c>
      <c r="AC709" s="8">
        <f t="shared" si="215"/>
        <v>42834</v>
      </c>
      <c r="AD709" s="5" t="s">
        <v>53</v>
      </c>
      <c r="AE709" s="4">
        <v>1</v>
      </c>
      <c r="AF709" s="7" t="str">
        <f t="shared" si="216"/>
        <v>12 tháng</v>
      </c>
      <c r="AG709" s="5">
        <f t="shared" si="217"/>
        <v>42835</v>
      </c>
      <c r="AH709" s="5">
        <f t="shared" si="218"/>
        <v>43199</v>
      </c>
      <c r="AI709" s="9">
        <v>1</v>
      </c>
      <c r="AJ709" s="7" t="str">
        <f t="shared" si="210"/>
        <v>12 tháng</v>
      </c>
      <c r="AK709" s="5">
        <f t="shared" si="208"/>
        <v>43200</v>
      </c>
      <c r="AL709" s="5">
        <f t="shared" si="211"/>
        <v>43564</v>
      </c>
      <c r="AM709" s="5">
        <f t="shared" si="212"/>
        <v>43565</v>
      </c>
      <c r="AN709" s="7" t="str">
        <f t="shared" si="219"/>
        <v>Không xác định</v>
      </c>
      <c r="AO709" s="5"/>
      <c r="AP709" s="7"/>
      <c r="AQ709" s="16"/>
    </row>
    <row r="710" spans="1:43" ht="14.5" x14ac:dyDescent="0.35">
      <c r="A710" s="12">
        <f>IF(E710="","",SUBTOTAL(3,$B$2:B710))</f>
        <v>709</v>
      </c>
      <c r="B710" s="5">
        <v>43646</v>
      </c>
      <c r="C710" s="4" t="s">
        <v>45</v>
      </c>
      <c r="D710" s="4">
        <v>1077</v>
      </c>
      <c r="E710" s="6" t="s">
        <v>167</v>
      </c>
      <c r="F710" s="6" t="s">
        <v>96</v>
      </c>
      <c r="G710" s="7" t="s">
        <v>61</v>
      </c>
      <c r="H710" s="6" t="s">
        <v>62</v>
      </c>
      <c r="I710" s="4">
        <v>22</v>
      </c>
      <c r="J710" s="4">
        <v>8</v>
      </c>
      <c r="K710" s="4">
        <v>1994</v>
      </c>
      <c r="L710" s="6">
        <f t="shared" si="206"/>
        <v>34568</v>
      </c>
      <c r="M710" s="4">
        <f t="shared" si="220"/>
        <v>24</v>
      </c>
      <c r="N710" s="6" t="str">
        <f t="shared" si="207"/>
        <v>&lt;30</v>
      </c>
      <c r="O710" s="4">
        <v>1</v>
      </c>
      <c r="P710" s="6" t="str">
        <f t="shared" si="213"/>
        <v>Nam</v>
      </c>
      <c r="Q710" s="6" t="str">
        <f t="shared" si="214"/>
        <v>Ông</v>
      </c>
      <c r="R710" s="7" t="s">
        <v>50</v>
      </c>
      <c r="S710" s="6" t="s">
        <v>334</v>
      </c>
      <c r="T710" s="6" t="s">
        <v>272</v>
      </c>
      <c r="U710" s="6" t="s">
        <v>269</v>
      </c>
      <c r="V710" s="6" t="str">
        <f t="shared" si="221"/>
        <v>Phù Chẩn  -  Từ Sơn  -  Bắc Ninh</v>
      </c>
      <c r="W710" s="6" t="s">
        <v>51</v>
      </c>
      <c r="X710" s="6" t="s">
        <v>65</v>
      </c>
      <c r="Y710" s="4">
        <f t="shared" si="222"/>
        <v>28</v>
      </c>
      <c r="Z710" s="7" t="str">
        <f t="shared" si="223"/>
        <v>Từ 24 - 36 tháng</v>
      </c>
      <c r="AA710" s="5">
        <v>42778</v>
      </c>
      <c r="AB710" s="4" t="s">
        <v>66</v>
      </c>
      <c r="AC710" s="8">
        <f t="shared" si="215"/>
        <v>42837</v>
      </c>
      <c r="AD710" s="5" t="s">
        <v>53</v>
      </c>
      <c r="AE710" s="4">
        <v>1</v>
      </c>
      <c r="AF710" s="7" t="str">
        <f t="shared" si="216"/>
        <v>12 tháng</v>
      </c>
      <c r="AG710" s="5">
        <f t="shared" si="217"/>
        <v>42838</v>
      </c>
      <c r="AH710" s="5">
        <f t="shared" si="218"/>
        <v>43202</v>
      </c>
      <c r="AI710" s="9">
        <v>1</v>
      </c>
      <c r="AJ710" s="7" t="str">
        <f t="shared" si="210"/>
        <v>12 tháng</v>
      </c>
      <c r="AK710" s="5">
        <f t="shared" si="208"/>
        <v>43203</v>
      </c>
      <c r="AL710" s="5">
        <f t="shared" si="211"/>
        <v>43567</v>
      </c>
      <c r="AM710" s="5">
        <f t="shared" si="212"/>
        <v>43568</v>
      </c>
      <c r="AN710" s="7" t="str">
        <f t="shared" si="219"/>
        <v>Không xác định</v>
      </c>
      <c r="AO710" s="5"/>
      <c r="AP710" s="7"/>
      <c r="AQ710" s="16"/>
    </row>
    <row r="711" spans="1:43" ht="14.5" x14ac:dyDescent="0.35">
      <c r="A711" s="12">
        <f>IF(E711="","",SUBTOTAL(3,$B$2:B711))</f>
        <v>710</v>
      </c>
      <c r="B711" s="5">
        <v>43646</v>
      </c>
      <c r="C711" s="4" t="s">
        <v>45</v>
      </c>
      <c r="D711" s="4">
        <v>1078</v>
      </c>
      <c r="E711" s="6" t="s">
        <v>168</v>
      </c>
      <c r="F711" s="6" t="s">
        <v>112</v>
      </c>
      <c r="G711" s="7" t="s">
        <v>104</v>
      </c>
      <c r="H711" s="6" t="s">
        <v>105</v>
      </c>
      <c r="I711" s="4">
        <v>30</v>
      </c>
      <c r="J711" s="4">
        <v>7</v>
      </c>
      <c r="K711" s="4">
        <v>1978</v>
      </c>
      <c r="L711" s="6">
        <f t="shared" si="206"/>
        <v>28701</v>
      </c>
      <c r="M711" s="4">
        <f t="shared" si="220"/>
        <v>40</v>
      </c>
      <c r="N711" s="6" t="str">
        <f t="shared" si="207"/>
        <v>30 - 45</v>
      </c>
      <c r="O711" s="4">
        <v>1</v>
      </c>
      <c r="P711" s="6" t="str">
        <f t="shared" si="213"/>
        <v>Nam</v>
      </c>
      <c r="Q711" s="6" t="str">
        <f t="shared" si="214"/>
        <v>Ông</v>
      </c>
      <c r="R711" s="7" t="s">
        <v>50</v>
      </c>
      <c r="S711" s="6" t="s">
        <v>338</v>
      </c>
      <c r="T711" s="6" t="s">
        <v>303</v>
      </c>
      <c r="U711" s="6" t="s">
        <v>304</v>
      </c>
      <c r="V711" s="6" t="str">
        <f t="shared" si="221"/>
        <v>Ninh Hải  -  Ninh Giang  -  Hải Dương</v>
      </c>
      <c r="W711" s="6" t="s">
        <v>51</v>
      </c>
      <c r="X711" s="6" t="s">
        <v>106</v>
      </c>
      <c r="Y711" s="4">
        <f t="shared" si="222"/>
        <v>28</v>
      </c>
      <c r="Z711" s="7" t="str">
        <f t="shared" si="223"/>
        <v>Từ 24 - 36 tháng</v>
      </c>
      <c r="AA711" s="5">
        <v>42791</v>
      </c>
      <c r="AB711" s="4" t="s">
        <v>66</v>
      </c>
      <c r="AC711" s="8">
        <f t="shared" si="215"/>
        <v>42850</v>
      </c>
      <c r="AD711" s="5" t="s">
        <v>53</v>
      </c>
      <c r="AE711" s="4">
        <v>1</v>
      </c>
      <c r="AF711" s="7" t="str">
        <f t="shared" si="216"/>
        <v>12 tháng</v>
      </c>
      <c r="AG711" s="5">
        <f t="shared" si="217"/>
        <v>42851</v>
      </c>
      <c r="AH711" s="5">
        <f t="shared" si="218"/>
        <v>43215</v>
      </c>
      <c r="AI711" s="9">
        <v>4</v>
      </c>
      <c r="AJ711" s="7" t="str">
        <f t="shared" si="210"/>
        <v>Không xác định</v>
      </c>
      <c r="AK711" s="5">
        <f t="shared" si="208"/>
        <v>43216</v>
      </c>
      <c r="AL711" s="5" t="str">
        <f t="shared" si="211"/>
        <v/>
      </c>
      <c r="AM711" s="5">
        <f t="shared" si="212"/>
        <v>43216</v>
      </c>
      <c r="AN711" s="7" t="str">
        <f t="shared" si="219"/>
        <v>Không xác định</v>
      </c>
      <c r="AO711" s="5"/>
      <c r="AP711" s="7"/>
      <c r="AQ711" s="16"/>
    </row>
    <row r="712" spans="1:43" ht="14.5" x14ac:dyDescent="0.35">
      <c r="A712" s="12">
        <f>IF(E712="","",SUBTOTAL(3,$B$2:B712))</f>
        <v>711</v>
      </c>
      <c r="B712" s="5">
        <v>43646</v>
      </c>
      <c r="C712" s="4" t="s">
        <v>45</v>
      </c>
      <c r="D712" s="4">
        <v>1079</v>
      </c>
      <c r="E712" s="6" t="s">
        <v>125</v>
      </c>
      <c r="F712" s="6" t="s">
        <v>82</v>
      </c>
      <c r="G712" s="7" t="s">
        <v>104</v>
      </c>
      <c r="H712" s="6" t="s">
        <v>105</v>
      </c>
      <c r="I712" s="4">
        <v>1</v>
      </c>
      <c r="J712" s="4">
        <v>8</v>
      </c>
      <c r="K712" s="4">
        <v>1992</v>
      </c>
      <c r="L712" s="6">
        <f t="shared" si="206"/>
        <v>33817</v>
      </c>
      <c r="M712" s="4">
        <f t="shared" si="220"/>
        <v>26</v>
      </c>
      <c r="N712" s="6" t="str">
        <f t="shared" si="207"/>
        <v>&lt;30</v>
      </c>
      <c r="O712" s="4">
        <v>1</v>
      </c>
      <c r="P712" s="6" t="str">
        <f t="shared" si="213"/>
        <v>Nam</v>
      </c>
      <c r="Q712" s="6" t="str">
        <f t="shared" si="214"/>
        <v>Ông</v>
      </c>
      <c r="R712" s="7" t="s">
        <v>50</v>
      </c>
      <c r="S712" s="6" t="s">
        <v>339</v>
      </c>
      <c r="T712" s="6" t="s">
        <v>329</v>
      </c>
      <c r="U712" s="6" t="s">
        <v>255</v>
      </c>
      <c r="V712" s="6" t="str">
        <f t="shared" si="221"/>
        <v>Việt Ngọc  -  Tân Yên  -  Bắc Giang</v>
      </c>
      <c r="W712" s="6" t="s">
        <v>51</v>
      </c>
      <c r="X712" s="6" t="s">
        <v>65</v>
      </c>
      <c r="Y712" s="4">
        <f t="shared" si="222"/>
        <v>27</v>
      </c>
      <c r="Z712" s="7" t="str">
        <f t="shared" si="223"/>
        <v>Từ 24 - 36 tháng</v>
      </c>
      <c r="AA712" s="5">
        <v>42803</v>
      </c>
      <c r="AB712" s="4" t="s">
        <v>66</v>
      </c>
      <c r="AC712" s="8">
        <f t="shared" si="215"/>
        <v>42862</v>
      </c>
      <c r="AD712" s="5" t="s">
        <v>53</v>
      </c>
      <c r="AE712" s="4">
        <v>1</v>
      </c>
      <c r="AF712" s="7" t="str">
        <f t="shared" si="216"/>
        <v>12 tháng</v>
      </c>
      <c r="AG712" s="5">
        <f t="shared" si="217"/>
        <v>42863</v>
      </c>
      <c r="AH712" s="5">
        <f t="shared" si="218"/>
        <v>43227</v>
      </c>
      <c r="AI712" s="9">
        <v>1</v>
      </c>
      <c r="AJ712" s="7" t="str">
        <f t="shared" si="210"/>
        <v>12 tháng</v>
      </c>
      <c r="AK712" s="5">
        <f t="shared" si="208"/>
        <v>43228</v>
      </c>
      <c r="AL712" s="5">
        <f t="shared" si="211"/>
        <v>43592</v>
      </c>
      <c r="AM712" s="5">
        <f t="shared" si="212"/>
        <v>43593</v>
      </c>
      <c r="AN712" s="7" t="str">
        <f t="shared" si="219"/>
        <v>Không xác định</v>
      </c>
      <c r="AO712" s="5"/>
      <c r="AP712" s="7"/>
      <c r="AQ712" s="16"/>
    </row>
    <row r="713" spans="1:43" ht="14.5" x14ac:dyDescent="0.35">
      <c r="A713" s="12">
        <f>IF(E713="","",SUBTOTAL(3,$B$2:B713))</f>
        <v>712</v>
      </c>
      <c r="B713" s="5">
        <v>43646</v>
      </c>
      <c r="C713" s="4" t="s">
        <v>45</v>
      </c>
      <c r="D713" s="4">
        <v>1080</v>
      </c>
      <c r="E713" s="6" t="s">
        <v>169</v>
      </c>
      <c r="F713" s="6" t="s">
        <v>82</v>
      </c>
      <c r="G713" s="7" t="s">
        <v>104</v>
      </c>
      <c r="H713" s="6" t="s">
        <v>105</v>
      </c>
      <c r="I713" s="4">
        <v>28</v>
      </c>
      <c r="J713" s="4">
        <v>8</v>
      </c>
      <c r="K713" s="4">
        <v>1991</v>
      </c>
      <c r="L713" s="6">
        <f t="shared" si="206"/>
        <v>33478</v>
      </c>
      <c r="M713" s="4">
        <f t="shared" si="220"/>
        <v>27</v>
      </c>
      <c r="N713" s="6" t="str">
        <f t="shared" si="207"/>
        <v>&lt;30</v>
      </c>
      <c r="O713" s="4">
        <v>2</v>
      </c>
      <c r="P713" s="6" t="str">
        <f t="shared" si="213"/>
        <v>Nữ</v>
      </c>
      <c r="Q713" s="6" t="str">
        <f t="shared" si="214"/>
        <v>Bà</v>
      </c>
      <c r="R713" s="7" t="s">
        <v>50</v>
      </c>
      <c r="S713" s="6" t="s">
        <v>305</v>
      </c>
      <c r="T713" s="6" t="s">
        <v>265</v>
      </c>
      <c r="U713" s="6" t="s">
        <v>266</v>
      </c>
      <c r="V713" s="6" t="str">
        <f t="shared" si="221"/>
        <v>Đông Xuân  -  Sóc Sơn  -  Hà Nội</v>
      </c>
      <c r="W713" s="6" t="s">
        <v>51</v>
      </c>
      <c r="X713" s="6" t="s">
        <v>65</v>
      </c>
      <c r="Y713" s="4">
        <f t="shared" si="222"/>
        <v>27</v>
      </c>
      <c r="Z713" s="7" t="str">
        <f t="shared" si="223"/>
        <v>Từ 24 - 36 tháng</v>
      </c>
      <c r="AA713" s="5">
        <v>42804</v>
      </c>
      <c r="AB713" s="4" t="s">
        <v>66</v>
      </c>
      <c r="AC713" s="8">
        <f t="shared" si="215"/>
        <v>42863</v>
      </c>
      <c r="AD713" s="5" t="s">
        <v>53</v>
      </c>
      <c r="AE713" s="4">
        <v>1</v>
      </c>
      <c r="AF713" s="7" t="str">
        <f t="shared" si="216"/>
        <v>12 tháng</v>
      </c>
      <c r="AG713" s="5">
        <f t="shared" si="217"/>
        <v>42864</v>
      </c>
      <c r="AH713" s="5">
        <f t="shared" si="218"/>
        <v>43228</v>
      </c>
      <c r="AI713" s="9">
        <v>1</v>
      </c>
      <c r="AJ713" s="7" t="str">
        <f t="shared" si="210"/>
        <v>12 tháng</v>
      </c>
      <c r="AK713" s="5">
        <f t="shared" si="208"/>
        <v>43229</v>
      </c>
      <c r="AL713" s="5">
        <f t="shared" si="211"/>
        <v>43593</v>
      </c>
      <c r="AM713" s="5">
        <f t="shared" si="212"/>
        <v>43594</v>
      </c>
      <c r="AN713" s="7" t="str">
        <f t="shared" si="219"/>
        <v>Không xác định</v>
      </c>
      <c r="AO713" s="5"/>
      <c r="AP713" s="7"/>
      <c r="AQ713" s="16"/>
    </row>
    <row r="714" spans="1:43" ht="14.5" x14ac:dyDescent="0.35">
      <c r="A714" s="12">
        <f>IF(E714="","",SUBTOTAL(3,$B$2:B714))</f>
        <v>713</v>
      </c>
      <c r="B714" s="5">
        <v>43646</v>
      </c>
      <c r="C714" s="4" t="s">
        <v>45</v>
      </c>
      <c r="D714" s="4">
        <v>1081</v>
      </c>
      <c r="E714" s="6" t="s">
        <v>128</v>
      </c>
      <c r="F714" s="6" t="s">
        <v>82</v>
      </c>
      <c r="G714" s="7" t="s">
        <v>104</v>
      </c>
      <c r="H714" s="6" t="s">
        <v>105</v>
      </c>
      <c r="I714" s="4">
        <v>9</v>
      </c>
      <c r="J714" s="4">
        <v>8</v>
      </c>
      <c r="K714" s="4">
        <v>1991</v>
      </c>
      <c r="L714" s="6">
        <f t="shared" si="206"/>
        <v>33459</v>
      </c>
      <c r="M714" s="4">
        <f t="shared" si="220"/>
        <v>27</v>
      </c>
      <c r="N714" s="6" t="str">
        <f t="shared" si="207"/>
        <v>&lt;30</v>
      </c>
      <c r="O714" s="4">
        <v>2</v>
      </c>
      <c r="P714" s="6" t="str">
        <f t="shared" si="213"/>
        <v>Nữ</v>
      </c>
      <c r="Q714" s="6" t="str">
        <f t="shared" si="214"/>
        <v>Bà</v>
      </c>
      <c r="R714" s="7" t="s">
        <v>63</v>
      </c>
      <c r="S714" s="6" t="s">
        <v>340</v>
      </c>
      <c r="T714" s="6" t="s">
        <v>276</v>
      </c>
      <c r="U714" s="6" t="s">
        <v>255</v>
      </c>
      <c r="V714" s="6" t="str">
        <f t="shared" si="221"/>
        <v>Đông Hưng  -  Lục Nam  -  Bắc Giang</v>
      </c>
      <c r="W714" s="6" t="s">
        <v>51</v>
      </c>
      <c r="X714" s="6" t="s">
        <v>65</v>
      </c>
      <c r="Y714" s="4">
        <f t="shared" si="222"/>
        <v>27</v>
      </c>
      <c r="Z714" s="7" t="str">
        <f t="shared" si="223"/>
        <v>Từ 24 - 36 tháng</v>
      </c>
      <c r="AA714" s="5">
        <v>42810</v>
      </c>
      <c r="AB714" s="4" t="s">
        <v>66</v>
      </c>
      <c r="AC714" s="8">
        <f t="shared" si="215"/>
        <v>42869</v>
      </c>
      <c r="AD714" s="5" t="s">
        <v>53</v>
      </c>
      <c r="AE714" s="4">
        <v>1</v>
      </c>
      <c r="AF714" s="7" t="str">
        <f t="shared" si="216"/>
        <v>12 tháng</v>
      </c>
      <c r="AG714" s="5">
        <f t="shared" si="217"/>
        <v>42870</v>
      </c>
      <c r="AH714" s="5">
        <f t="shared" si="218"/>
        <v>43234</v>
      </c>
      <c r="AI714" s="9">
        <v>1</v>
      </c>
      <c r="AJ714" s="7" t="str">
        <f t="shared" si="210"/>
        <v>12 tháng</v>
      </c>
      <c r="AK714" s="5">
        <f t="shared" si="208"/>
        <v>43235</v>
      </c>
      <c r="AL714" s="5">
        <f t="shared" si="211"/>
        <v>43599</v>
      </c>
      <c r="AM714" s="5">
        <f t="shared" si="212"/>
        <v>43600</v>
      </c>
      <c r="AN714" s="7" t="str">
        <f t="shared" si="219"/>
        <v>Không xác định</v>
      </c>
      <c r="AO714" s="5"/>
      <c r="AP714" s="7"/>
      <c r="AQ714" s="16"/>
    </row>
    <row r="715" spans="1:43" ht="14.5" x14ac:dyDescent="0.35">
      <c r="A715" s="12">
        <f>IF(E715="","",SUBTOTAL(3,$B$2:B715))</f>
        <v>714</v>
      </c>
      <c r="B715" s="5">
        <v>43646</v>
      </c>
      <c r="C715" s="4" t="s">
        <v>45</v>
      </c>
      <c r="D715" s="4">
        <v>1082</v>
      </c>
      <c r="E715" s="6" t="s">
        <v>170</v>
      </c>
      <c r="F715" s="6" t="s">
        <v>82</v>
      </c>
      <c r="G715" s="7" t="s">
        <v>104</v>
      </c>
      <c r="H715" s="6" t="s">
        <v>105</v>
      </c>
      <c r="I715" s="4">
        <v>7</v>
      </c>
      <c r="J715" s="4">
        <v>9</v>
      </c>
      <c r="K715" s="4">
        <v>1988</v>
      </c>
      <c r="L715" s="6">
        <f t="shared" ref="L715:L778" si="224">IF(AND(I715&lt;&gt;"",J715&lt;&gt;"",K715&lt;&gt;""),DATE(K715,J715,I715),"")</f>
        <v>32393</v>
      </c>
      <c r="M715" s="4">
        <f t="shared" si="220"/>
        <v>30</v>
      </c>
      <c r="N715" s="6" t="str">
        <f t="shared" ref="N715:N778" si="225">IF(M715&gt;=45,"45+",IF(M715&gt;=30,"30 - 45","&lt;30"))</f>
        <v>30 - 45</v>
      </c>
      <c r="O715" s="4">
        <v>2</v>
      </c>
      <c r="P715" s="6" t="str">
        <f t="shared" si="213"/>
        <v>Nữ</v>
      </c>
      <c r="Q715" s="6" t="str">
        <f t="shared" si="214"/>
        <v>Bà</v>
      </c>
      <c r="R715" s="7" t="s">
        <v>50</v>
      </c>
      <c r="S715" s="6" t="s">
        <v>341</v>
      </c>
      <c r="T715" s="6" t="s">
        <v>276</v>
      </c>
      <c r="U715" s="6" t="s">
        <v>255</v>
      </c>
      <c r="V715" s="6" t="str">
        <f t="shared" si="221"/>
        <v>Yên Sơn  -  Lục Nam  -  Bắc Giang</v>
      </c>
      <c r="W715" s="6" t="s">
        <v>51</v>
      </c>
      <c r="X715" s="6" t="s">
        <v>65</v>
      </c>
      <c r="Y715" s="4">
        <f t="shared" si="222"/>
        <v>26</v>
      </c>
      <c r="Z715" s="7" t="str">
        <f t="shared" si="223"/>
        <v>Từ 24 - 36 tháng</v>
      </c>
      <c r="AA715" s="5">
        <v>42834</v>
      </c>
      <c r="AB715" s="4" t="s">
        <v>66</v>
      </c>
      <c r="AC715" s="8">
        <f t="shared" si="215"/>
        <v>42893</v>
      </c>
      <c r="AD715" s="5" t="s">
        <v>53</v>
      </c>
      <c r="AE715" s="4">
        <v>1</v>
      </c>
      <c r="AF715" s="7" t="str">
        <f t="shared" si="216"/>
        <v>12 tháng</v>
      </c>
      <c r="AG715" s="5">
        <f t="shared" si="217"/>
        <v>42894</v>
      </c>
      <c r="AH715" s="5">
        <f t="shared" si="218"/>
        <v>43258</v>
      </c>
      <c r="AI715" s="9">
        <v>1</v>
      </c>
      <c r="AJ715" s="7" t="str">
        <f t="shared" si="210"/>
        <v>12 tháng</v>
      </c>
      <c r="AK715" s="5">
        <f t="shared" si="208"/>
        <v>43259</v>
      </c>
      <c r="AL715" s="5">
        <f t="shared" si="211"/>
        <v>43623</v>
      </c>
      <c r="AM715" s="5">
        <f t="shared" si="212"/>
        <v>43624</v>
      </c>
      <c r="AN715" s="7" t="str">
        <f t="shared" si="219"/>
        <v>Không xác định</v>
      </c>
      <c r="AO715" s="5"/>
      <c r="AP715" s="7"/>
      <c r="AQ715" s="16"/>
    </row>
    <row r="716" spans="1:43" ht="14.5" x14ac:dyDescent="0.35">
      <c r="A716" s="12">
        <f>IF(E716="","",SUBTOTAL(3,$B$2:B716))</f>
        <v>715</v>
      </c>
      <c r="B716" s="5">
        <v>43646</v>
      </c>
      <c r="C716" s="4" t="s">
        <v>45</v>
      </c>
      <c r="D716" s="4">
        <v>1084</v>
      </c>
      <c r="E716" s="6" t="s">
        <v>142</v>
      </c>
      <c r="F716" s="6" t="s">
        <v>82</v>
      </c>
      <c r="G716" s="7" t="s">
        <v>61</v>
      </c>
      <c r="H716" s="6" t="s">
        <v>62</v>
      </c>
      <c r="I716" s="4">
        <v>26</v>
      </c>
      <c r="J716" s="4">
        <v>11</v>
      </c>
      <c r="K716" s="4">
        <v>1986</v>
      </c>
      <c r="L716" s="6">
        <f t="shared" si="224"/>
        <v>31742</v>
      </c>
      <c r="M716" s="4">
        <f t="shared" si="220"/>
        <v>32</v>
      </c>
      <c r="N716" s="6" t="str">
        <f t="shared" si="225"/>
        <v>30 - 45</v>
      </c>
      <c r="O716" s="4">
        <v>2</v>
      </c>
      <c r="P716" s="6" t="str">
        <f t="shared" si="213"/>
        <v>Nữ</v>
      </c>
      <c r="Q716" s="6" t="str">
        <f t="shared" si="214"/>
        <v>Bà</v>
      </c>
      <c r="R716" s="7" t="s">
        <v>50</v>
      </c>
      <c r="S716" s="6" t="s">
        <v>342</v>
      </c>
      <c r="T716" s="6" t="s">
        <v>319</v>
      </c>
      <c r="U716" s="6" t="s">
        <v>269</v>
      </c>
      <c r="V716" s="6" t="str">
        <f t="shared" si="221"/>
        <v>Song Hồ  -  Thuận Thành  -  Bắc Ninh</v>
      </c>
      <c r="W716" s="6" t="s">
        <v>51</v>
      </c>
      <c r="X716" s="6" t="s">
        <v>65</v>
      </c>
      <c r="Y716" s="4">
        <f t="shared" si="222"/>
        <v>24</v>
      </c>
      <c r="Z716" s="7" t="str">
        <f t="shared" si="223"/>
        <v>Từ 24 - 36 tháng</v>
      </c>
      <c r="AA716" s="5">
        <v>42896</v>
      </c>
      <c r="AB716" s="4" t="s">
        <v>66</v>
      </c>
      <c r="AC716" s="8">
        <f t="shared" si="215"/>
        <v>42955</v>
      </c>
      <c r="AD716" s="5" t="s">
        <v>53</v>
      </c>
      <c r="AE716" s="4">
        <v>1</v>
      </c>
      <c r="AF716" s="7" t="str">
        <f t="shared" si="216"/>
        <v>12 tháng</v>
      </c>
      <c r="AG716" s="5">
        <f t="shared" si="217"/>
        <v>42956</v>
      </c>
      <c r="AH716" s="5">
        <f t="shared" si="218"/>
        <v>43320</v>
      </c>
      <c r="AI716" s="9">
        <v>1</v>
      </c>
      <c r="AJ716" s="7" t="str">
        <f t="shared" si="210"/>
        <v>12 tháng</v>
      </c>
      <c r="AK716" s="5">
        <f t="shared" si="208"/>
        <v>43321</v>
      </c>
      <c r="AL716" s="5">
        <f t="shared" si="211"/>
        <v>43685</v>
      </c>
      <c r="AM716" s="5" t="str">
        <f t="shared" si="212"/>
        <v/>
      </c>
      <c r="AN716" s="7" t="str">
        <f t="shared" si="219"/>
        <v>12 tháng</v>
      </c>
      <c r="AO716" s="5"/>
      <c r="AP716" s="7"/>
      <c r="AQ716" s="16"/>
    </row>
    <row r="717" spans="1:43" ht="14.5" x14ac:dyDescent="0.35">
      <c r="A717" s="12">
        <f>IF(E717="","",SUBTOTAL(3,$B$2:B717))</f>
        <v>716</v>
      </c>
      <c r="B717" s="5">
        <v>43646</v>
      </c>
      <c r="C717" s="4" t="s">
        <v>45</v>
      </c>
      <c r="D717" s="4">
        <v>1085</v>
      </c>
      <c r="E717" s="6" t="s">
        <v>171</v>
      </c>
      <c r="F717" s="6" t="s">
        <v>82</v>
      </c>
      <c r="G717" s="7" t="s">
        <v>61</v>
      </c>
      <c r="H717" s="6" t="s">
        <v>62</v>
      </c>
      <c r="I717" s="4">
        <v>29</v>
      </c>
      <c r="J717" s="4">
        <v>9</v>
      </c>
      <c r="K717" s="4">
        <v>1996</v>
      </c>
      <c r="L717" s="6">
        <f t="shared" si="224"/>
        <v>35337</v>
      </c>
      <c r="M717" s="4">
        <f t="shared" si="220"/>
        <v>22</v>
      </c>
      <c r="N717" s="6" t="str">
        <f t="shared" si="225"/>
        <v>&lt;30</v>
      </c>
      <c r="O717" s="4">
        <v>1</v>
      </c>
      <c r="P717" s="6" t="str">
        <f t="shared" si="213"/>
        <v>Nam</v>
      </c>
      <c r="Q717" s="6" t="str">
        <f t="shared" si="214"/>
        <v>Ông</v>
      </c>
      <c r="R717" s="7" t="s">
        <v>50</v>
      </c>
      <c r="S717" s="6" t="s">
        <v>343</v>
      </c>
      <c r="T717" s="6" t="s">
        <v>254</v>
      </c>
      <c r="U717" s="6" t="s">
        <v>255</v>
      </c>
      <c r="V717" s="6" t="str">
        <f t="shared" si="221"/>
        <v>Mai Đình  -  Hiệp Hòa  -  Bắc Giang</v>
      </c>
      <c r="W717" s="6" t="s">
        <v>51</v>
      </c>
      <c r="X717" s="6" t="s">
        <v>65</v>
      </c>
      <c r="Y717" s="4">
        <f t="shared" si="222"/>
        <v>24</v>
      </c>
      <c r="Z717" s="7" t="str">
        <f t="shared" si="223"/>
        <v>Từ 24 - 36 tháng</v>
      </c>
      <c r="AA717" s="5">
        <v>42903</v>
      </c>
      <c r="AB717" s="4" t="s">
        <v>66</v>
      </c>
      <c r="AC717" s="8">
        <f t="shared" si="215"/>
        <v>42962</v>
      </c>
      <c r="AD717" s="5" t="s">
        <v>53</v>
      </c>
      <c r="AE717" s="4">
        <v>1</v>
      </c>
      <c r="AF717" s="7" t="str">
        <f t="shared" si="216"/>
        <v>12 tháng</v>
      </c>
      <c r="AG717" s="5">
        <f t="shared" si="217"/>
        <v>42963</v>
      </c>
      <c r="AH717" s="5">
        <f t="shared" si="218"/>
        <v>43327</v>
      </c>
      <c r="AI717" s="9">
        <v>1</v>
      </c>
      <c r="AJ717" s="7" t="str">
        <f t="shared" si="210"/>
        <v>12 tháng</v>
      </c>
      <c r="AK717" s="5">
        <f t="shared" ref="AK717:AK730" si="226">IFERROR(IF(AI717="","",AH717+1),"")</f>
        <v>43328</v>
      </c>
      <c r="AL717" s="5">
        <f t="shared" si="211"/>
        <v>43692</v>
      </c>
      <c r="AM717" s="5" t="str">
        <f t="shared" ref="AM717:AM742" si="227">IFERROR(IF(AE717=4,AG717,IF(AI717=4,AH717+1,IF(AND(AI717&lt;&gt;4,AL717&gt;B717),"",AL717+1))),"")</f>
        <v/>
      </c>
      <c r="AN717" s="7" t="str">
        <f t="shared" si="219"/>
        <v>12 tháng</v>
      </c>
      <c r="AO717" s="5"/>
      <c r="AP717" s="7"/>
      <c r="AQ717" s="16"/>
    </row>
    <row r="718" spans="1:43" ht="14.5" x14ac:dyDescent="0.35">
      <c r="A718" s="12">
        <f>IF(E718="","",SUBTOTAL(3,$B$2:B718))</f>
        <v>717</v>
      </c>
      <c r="B718" s="5">
        <v>43646</v>
      </c>
      <c r="C718" s="4" t="s">
        <v>45</v>
      </c>
      <c r="D718" s="4">
        <v>1086</v>
      </c>
      <c r="E718" s="6" t="s">
        <v>172</v>
      </c>
      <c r="F718" s="6" t="s">
        <v>82</v>
      </c>
      <c r="G718" s="7" t="s">
        <v>98</v>
      </c>
      <c r="H718" s="6" t="s">
        <v>108</v>
      </c>
      <c r="I718" s="4">
        <v>27</v>
      </c>
      <c r="J718" s="4">
        <v>9</v>
      </c>
      <c r="K718" s="4">
        <v>1991</v>
      </c>
      <c r="L718" s="6">
        <f t="shared" si="224"/>
        <v>33508</v>
      </c>
      <c r="M718" s="4">
        <f t="shared" si="220"/>
        <v>27</v>
      </c>
      <c r="N718" s="6" t="str">
        <f t="shared" si="225"/>
        <v>&lt;30</v>
      </c>
      <c r="O718" s="4">
        <v>1</v>
      </c>
      <c r="P718" s="6" t="str">
        <f t="shared" si="213"/>
        <v>Nam</v>
      </c>
      <c r="Q718" s="6" t="str">
        <f t="shared" si="214"/>
        <v>Ông</v>
      </c>
      <c r="R718" s="7" t="s">
        <v>50</v>
      </c>
      <c r="S718" s="6" t="s">
        <v>273</v>
      </c>
      <c r="T718" s="6" t="s">
        <v>274</v>
      </c>
      <c r="U718" s="6" t="s">
        <v>266</v>
      </c>
      <c r="V718" s="6" t="str">
        <f t="shared" si="221"/>
        <v>Liên Hà  -  Đông Anh  -  Hà Nội</v>
      </c>
      <c r="W718" s="6" t="s">
        <v>51</v>
      </c>
      <c r="X718" s="6" t="s">
        <v>65</v>
      </c>
      <c r="Y718" s="4">
        <f t="shared" si="222"/>
        <v>24</v>
      </c>
      <c r="Z718" s="7" t="str">
        <f t="shared" si="223"/>
        <v>Từ 24 - 36 tháng</v>
      </c>
      <c r="AA718" s="5">
        <v>42911</v>
      </c>
      <c r="AB718" s="4" t="s">
        <v>66</v>
      </c>
      <c r="AC718" s="8">
        <f t="shared" si="215"/>
        <v>42970</v>
      </c>
      <c r="AD718" s="5" t="s">
        <v>53</v>
      </c>
      <c r="AE718" s="4">
        <v>1</v>
      </c>
      <c r="AF718" s="7" t="str">
        <f t="shared" si="216"/>
        <v>12 tháng</v>
      </c>
      <c r="AG718" s="5">
        <f t="shared" si="217"/>
        <v>42971</v>
      </c>
      <c r="AH718" s="5">
        <f t="shared" si="218"/>
        <v>43335</v>
      </c>
      <c r="AI718" s="9">
        <v>1</v>
      </c>
      <c r="AJ718" s="7" t="str">
        <f t="shared" ref="AJ718:AJ781" si="228">IFERROR(VLOOKUP(AI718,$AW$2:$AX$6,2,0),"")</f>
        <v>12 tháng</v>
      </c>
      <c r="AK718" s="5">
        <f t="shared" si="226"/>
        <v>43336</v>
      </c>
      <c r="AL718" s="5">
        <f t="shared" ref="AL718:AL730" si="229">IFERROR(IF(OR(AI718="",AI718=4),"",IF(AI718=1,EDATE(AK718,12)-1,IF(AI718=2,EDATE(AK718,24)-1,IF(AI718=3,EDATE(AK718,36)-1)))),"")</f>
        <v>43700</v>
      </c>
      <c r="AM718" s="5" t="str">
        <f t="shared" si="227"/>
        <v/>
      </c>
      <c r="AN718" s="7" t="str">
        <f t="shared" si="219"/>
        <v>12 tháng</v>
      </c>
      <c r="AO718" s="5"/>
      <c r="AP718" s="7"/>
      <c r="AQ718" s="16"/>
    </row>
    <row r="719" spans="1:43" ht="14.5" x14ac:dyDescent="0.35">
      <c r="A719" s="12">
        <f>IF(E719="","",SUBTOTAL(3,$B$2:B719))</f>
        <v>718</v>
      </c>
      <c r="B719" s="5">
        <v>43646</v>
      </c>
      <c r="C719" s="4" t="s">
        <v>45</v>
      </c>
      <c r="D719" s="4">
        <v>1087</v>
      </c>
      <c r="E719" s="6" t="s">
        <v>173</v>
      </c>
      <c r="F719" s="6" t="s">
        <v>102</v>
      </c>
      <c r="G719" s="7" t="s">
        <v>104</v>
      </c>
      <c r="H719" s="6" t="s">
        <v>147</v>
      </c>
      <c r="I719" s="4">
        <v>9</v>
      </c>
      <c r="J719" s="4">
        <v>9</v>
      </c>
      <c r="K719" s="4">
        <v>1996</v>
      </c>
      <c r="L719" s="6">
        <f t="shared" si="224"/>
        <v>35317</v>
      </c>
      <c r="M719" s="4">
        <f t="shared" si="220"/>
        <v>22</v>
      </c>
      <c r="N719" s="6" t="str">
        <f t="shared" si="225"/>
        <v>&lt;30</v>
      </c>
      <c r="O719" s="4">
        <v>1</v>
      </c>
      <c r="P719" s="6" t="str">
        <f t="shared" si="213"/>
        <v>Nam</v>
      </c>
      <c r="Q719" s="6" t="str">
        <f t="shared" si="214"/>
        <v>Ông</v>
      </c>
      <c r="R719" s="7" t="s">
        <v>50</v>
      </c>
      <c r="S719" s="6" t="s">
        <v>344</v>
      </c>
      <c r="T719" s="6" t="s">
        <v>336</v>
      </c>
      <c r="U719" s="6" t="s">
        <v>280</v>
      </c>
      <c r="V719" s="6" t="str">
        <f t="shared" si="221"/>
        <v>Thị trấn Văn Quan  -  Văn Quan  -  Lạng Sơn</v>
      </c>
      <c r="W719" s="6" t="s">
        <v>51</v>
      </c>
      <c r="X719" s="6" t="s">
        <v>65</v>
      </c>
      <c r="Y719" s="4">
        <f t="shared" si="222"/>
        <v>23</v>
      </c>
      <c r="Z719" s="7" t="str">
        <f t="shared" si="223"/>
        <v>Từ 12 - 24 tháng</v>
      </c>
      <c r="AA719" s="5">
        <v>42934</v>
      </c>
      <c r="AB719" s="4" t="s">
        <v>66</v>
      </c>
      <c r="AC719" s="8">
        <f t="shared" si="215"/>
        <v>42993</v>
      </c>
      <c r="AD719" s="5" t="s">
        <v>53</v>
      </c>
      <c r="AE719" s="4">
        <v>1</v>
      </c>
      <c r="AF719" s="7" t="str">
        <f t="shared" si="216"/>
        <v>12 tháng</v>
      </c>
      <c r="AG719" s="5">
        <f t="shared" si="217"/>
        <v>42994</v>
      </c>
      <c r="AH719" s="5">
        <f t="shared" si="218"/>
        <v>43358</v>
      </c>
      <c r="AI719" s="9">
        <v>1</v>
      </c>
      <c r="AJ719" s="7" t="str">
        <f t="shared" si="228"/>
        <v>12 tháng</v>
      </c>
      <c r="AK719" s="5">
        <f t="shared" si="226"/>
        <v>43359</v>
      </c>
      <c r="AL719" s="5">
        <f t="shared" si="229"/>
        <v>43723</v>
      </c>
      <c r="AM719" s="5" t="str">
        <f t="shared" si="227"/>
        <v/>
      </c>
      <c r="AN719" s="7" t="str">
        <f t="shared" si="219"/>
        <v>12 tháng</v>
      </c>
      <c r="AO719" s="5"/>
      <c r="AP719" s="7"/>
      <c r="AQ719" s="16"/>
    </row>
    <row r="720" spans="1:43" ht="14.5" x14ac:dyDescent="0.35">
      <c r="A720" s="12">
        <f>IF(E720="","",SUBTOTAL(3,$B$2:B720))</f>
        <v>719</v>
      </c>
      <c r="B720" s="5">
        <v>43646</v>
      </c>
      <c r="C720" s="4" t="s">
        <v>45</v>
      </c>
      <c r="D720" s="4">
        <v>1088</v>
      </c>
      <c r="E720" s="6" t="s">
        <v>174</v>
      </c>
      <c r="F720" s="6" t="s">
        <v>47</v>
      </c>
      <c r="G720" s="7" t="s">
        <v>70</v>
      </c>
      <c r="H720" s="6" t="s">
        <v>99</v>
      </c>
      <c r="I720" s="4">
        <v>20</v>
      </c>
      <c r="J720" s="4">
        <v>2</v>
      </c>
      <c r="K720" s="4">
        <v>1986</v>
      </c>
      <c r="L720" s="6">
        <f t="shared" si="224"/>
        <v>31463</v>
      </c>
      <c r="M720" s="4">
        <f t="shared" si="220"/>
        <v>33</v>
      </c>
      <c r="N720" s="6" t="str">
        <f t="shared" si="225"/>
        <v>30 - 45</v>
      </c>
      <c r="O720" s="4">
        <v>1</v>
      </c>
      <c r="P720" s="6" t="str">
        <f t="shared" si="213"/>
        <v>Nam</v>
      </c>
      <c r="Q720" s="6" t="str">
        <f t="shared" si="214"/>
        <v>Ông</v>
      </c>
      <c r="R720" s="7" t="s">
        <v>50</v>
      </c>
      <c r="S720" s="6" t="s">
        <v>293</v>
      </c>
      <c r="T720" s="6" t="s">
        <v>294</v>
      </c>
      <c r="U720" s="6" t="s">
        <v>263</v>
      </c>
      <c r="V720" s="6" t="str">
        <f t="shared" si="221"/>
        <v>Phúc Ứng  -  Sơn Dương  -  Tuyên Quang</v>
      </c>
      <c r="W720" s="6" t="s">
        <v>78</v>
      </c>
      <c r="X720" s="6" t="s">
        <v>100</v>
      </c>
      <c r="Y720" s="4">
        <f t="shared" si="222"/>
        <v>23</v>
      </c>
      <c r="Z720" s="7" t="str">
        <f t="shared" si="223"/>
        <v>Từ 12 - 24 tháng</v>
      </c>
      <c r="AA720" s="5">
        <v>42942</v>
      </c>
      <c r="AB720" s="4" t="s">
        <v>117</v>
      </c>
      <c r="AC720" s="8">
        <f t="shared" si="215"/>
        <v>42971</v>
      </c>
      <c r="AD720" s="5" t="s">
        <v>53</v>
      </c>
      <c r="AE720" s="4">
        <v>4</v>
      </c>
      <c r="AF720" s="7" t="str">
        <f t="shared" si="216"/>
        <v>Không xác định</v>
      </c>
      <c r="AG720" s="5">
        <f t="shared" si="217"/>
        <v>42972</v>
      </c>
      <c r="AH720" s="5" t="str">
        <f t="shared" si="218"/>
        <v/>
      </c>
      <c r="AI720" s="9" t="str">
        <f>IF(OR(AE720=4,AE720=""),"","Điền")</f>
        <v/>
      </c>
      <c r="AJ720" s="7" t="str">
        <f t="shared" si="228"/>
        <v/>
      </c>
      <c r="AK720" s="5" t="str">
        <f t="shared" si="226"/>
        <v/>
      </c>
      <c r="AL720" s="5" t="str">
        <f t="shared" si="229"/>
        <v/>
      </c>
      <c r="AM720" s="5">
        <f t="shared" si="227"/>
        <v>42972</v>
      </c>
      <c r="AN720" s="7" t="str">
        <f t="shared" si="219"/>
        <v>Không xác định</v>
      </c>
      <c r="AO720" s="5"/>
      <c r="AP720" s="7"/>
      <c r="AQ720" s="16"/>
    </row>
    <row r="721" spans="1:43" ht="14.5" x14ac:dyDescent="0.35">
      <c r="A721" s="12">
        <f>IF(E721="","",SUBTOTAL(3,$B$2:B721))</f>
        <v>720</v>
      </c>
      <c r="B721" s="5">
        <v>43646</v>
      </c>
      <c r="C721" s="4" t="s">
        <v>45</v>
      </c>
      <c r="D721" s="4">
        <v>1089</v>
      </c>
      <c r="E721" s="6" t="s">
        <v>175</v>
      </c>
      <c r="F721" s="6" t="s">
        <v>47</v>
      </c>
      <c r="G721" s="7" t="s">
        <v>93</v>
      </c>
      <c r="H721" s="6" t="s">
        <v>176</v>
      </c>
      <c r="I721" s="4">
        <v>19</v>
      </c>
      <c r="J721" s="4">
        <v>7</v>
      </c>
      <c r="K721" s="4">
        <v>1987</v>
      </c>
      <c r="L721" s="6">
        <f t="shared" si="224"/>
        <v>31977</v>
      </c>
      <c r="M721" s="4">
        <f t="shared" si="220"/>
        <v>31</v>
      </c>
      <c r="N721" s="6" t="str">
        <f t="shared" si="225"/>
        <v>30 - 45</v>
      </c>
      <c r="O721" s="4">
        <v>1</v>
      </c>
      <c r="P721" s="6" t="str">
        <f t="shared" si="213"/>
        <v>Nam</v>
      </c>
      <c r="Q721" s="6" t="str">
        <f t="shared" si="214"/>
        <v>Ông</v>
      </c>
      <c r="R721" s="7" t="s">
        <v>72</v>
      </c>
      <c r="S721" s="6" t="s">
        <v>334</v>
      </c>
      <c r="T721" s="6" t="s">
        <v>272</v>
      </c>
      <c r="U721" s="6" t="s">
        <v>269</v>
      </c>
      <c r="V721" s="6" t="str">
        <f t="shared" si="221"/>
        <v>Phù Chẩn  -  Từ Sơn  -  Bắc Ninh</v>
      </c>
      <c r="W721" s="6" t="s">
        <v>51</v>
      </c>
      <c r="X721" s="6" t="s">
        <v>65</v>
      </c>
      <c r="Y721" s="4">
        <f t="shared" si="222"/>
        <v>22</v>
      </c>
      <c r="Z721" s="7" t="str">
        <f t="shared" si="223"/>
        <v>Từ 12 - 24 tháng</v>
      </c>
      <c r="AA721" s="5">
        <v>42976</v>
      </c>
      <c r="AB721" s="4" t="s">
        <v>117</v>
      </c>
      <c r="AC721" s="8">
        <f t="shared" si="215"/>
        <v>43005</v>
      </c>
      <c r="AD721" s="5" t="s">
        <v>53</v>
      </c>
      <c r="AE721" s="4">
        <v>1</v>
      </c>
      <c r="AF721" s="7" t="str">
        <f t="shared" si="216"/>
        <v>12 tháng</v>
      </c>
      <c r="AG721" s="5">
        <f t="shared" si="217"/>
        <v>43006</v>
      </c>
      <c r="AH721" s="5">
        <f t="shared" si="218"/>
        <v>43370</v>
      </c>
      <c r="AI721" s="9">
        <v>1</v>
      </c>
      <c r="AJ721" s="7" t="str">
        <f t="shared" si="228"/>
        <v>12 tháng</v>
      </c>
      <c r="AK721" s="5">
        <f t="shared" si="226"/>
        <v>43371</v>
      </c>
      <c r="AL721" s="5">
        <f t="shared" si="229"/>
        <v>43735</v>
      </c>
      <c r="AM721" s="5" t="str">
        <f t="shared" si="227"/>
        <v/>
      </c>
      <c r="AN721" s="7" t="str">
        <f t="shared" si="219"/>
        <v>12 tháng</v>
      </c>
      <c r="AO721" s="5"/>
      <c r="AP721" s="7"/>
      <c r="AQ721" s="16"/>
    </row>
    <row r="722" spans="1:43" ht="14.5" x14ac:dyDescent="0.35">
      <c r="A722" s="12">
        <f>IF(E722="","",SUBTOTAL(3,$B$2:B722))</f>
        <v>721</v>
      </c>
      <c r="B722" s="5">
        <v>43646</v>
      </c>
      <c r="C722" s="4" t="s">
        <v>45</v>
      </c>
      <c r="D722" s="4">
        <v>1090</v>
      </c>
      <c r="E722" s="6" t="s">
        <v>177</v>
      </c>
      <c r="F722" s="6" t="s">
        <v>47</v>
      </c>
      <c r="G722" s="7" t="s">
        <v>70</v>
      </c>
      <c r="H722" s="6" t="s">
        <v>178</v>
      </c>
      <c r="I722" s="4">
        <v>25</v>
      </c>
      <c r="J722" s="4">
        <v>12</v>
      </c>
      <c r="K722" s="4">
        <v>1991</v>
      </c>
      <c r="L722" s="6">
        <f t="shared" si="224"/>
        <v>33597</v>
      </c>
      <c r="M722" s="4">
        <f t="shared" si="220"/>
        <v>27</v>
      </c>
      <c r="N722" s="6" t="str">
        <f t="shared" si="225"/>
        <v>&lt;30</v>
      </c>
      <c r="O722" s="4">
        <v>2</v>
      </c>
      <c r="P722" s="6" t="str">
        <f t="shared" si="213"/>
        <v>Nữ</v>
      </c>
      <c r="Q722" s="6" t="str">
        <f t="shared" si="214"/>
        <v>Bà</v>
      </c>
      <c r="R722" s="7" t="s">
        <v>72</v>
      </c>
      <c r="S722" s="6" t="s">
        <v>345</v>
      </c>
      <c r="T722" s="6" t="s">
        <v>346</v>
      </c>
      <c r="U722" s="6" t="s">
        <v>347</v>
      </c>
      <c r="V722" s="6" t="str">
        <f t="shared" si="221"/>
        <v>Đông Quang  -  Đông Sơn  -  Thanh Hóa</v>
      </c>
      <c r="W722" s="6" t="s">
        <v>51</v>
      </c>
      <c r="X722" s="6" t="s">
        <v>65</v>
      </c>
      <c r="Y722" s="4">
        <f t="shared" si="222"/>
        <v>19</v>
      </c>
      <c r="Z722" s="7" t="str">
        <f t="shared" si="223"/>
        <v>Từ 12 - 24 tháng</v>
      </c>
      <c r="AA722" s="5">
        <v>43046</v>
      </c>
      <c r="AB722" s="4" t="s">
        <v>66</v>
      </c>
      <c r="AC722" s="8">
        <f t="shared" si="215"/>
        <v>43105</v>
      </c>
      <c r="AD722" s="5" t="s">
        <v>53</v>
      </c>
      <c r="AE722" s="4">
        <v>1</v>
      </c>
      <c r="AF722" s="7" t="str">
        <f t="shared" si="216"/>
        <v>12 tháng</v>
      </c>
      <c r="AG722" s="5">
        <f t="shared" si="217"/>
        <v>43106</v>
      </c>
      <c r="AH722" s="5">
        <f t="shared" si="218"/>
        <v>43470</v>
      </c>
      <c r="AI722" s="9">
        <v>1</v>
      </c>
      <c r="AJ722" s="7" t="str">
        <f t="shared" si="228"/>
        <v>12 tháng</v>
      </c>
      <c r="AK722" s="5">
        <f t="shared" si="226"/>
        <v>43471</v>
      </c>
      <c r="AL722" s="5">
        <f t="shared" si="229"/>
        <v>43835</v>
      </c>
      <c r="AM722" s="5" t="str">
        <f t="shared" si="227"/>
        <v/>
      </c>
      <c r="AN722" s="7" t="str">
        <f t="shared" si="219"/>
        <v>12 tháng</v>
      </c>
      <c r="AO722" s="5"/>
      <c r="AP722" s="7"/>
      <c r="AQ722" s="16"/>
    </row>
    <row r="723" spans="1:43" ht="14.5" x14ac:dyDescent="0.35">
      <c r="A723" s="12">
        <f>IF(E723="","",SUBTOTAL(3,$B$2:B723))</f>
        <v>722</v>
      </c>
      <c r="B723" s="5">
        <v>43646</v>
      </c>
      <c r="C723" s="4" t="s">
        <v>45</v>
      </c>
      <c r="D723" s="4">
        <v>1091</v>
      </c>
      <c r="E723" s="6" t="s">
        <v>179</v>
      </c>
      <c r="F723" s="6" t="s">
        <v>47</v>
      </c>
      <c r="G723" s="7" t="s">
        <v>70</v>
      </c>
      <c r="H723" s="6" t="s">
        <v>180</v>
      </c>
      <c r="I723" s="4">
        <v>9</v>
      </c>
      <c r="J723" s="4">
        <v>3</v>
      </c>
      <c r="K723" s="4">
        <v>1994</v>
      </c>
      <c r="L723" s="6">
        <f t="shared" si="224"/>
        <v>34402</v>
      </c>
      <c r="M723" s="4">
        <f t="shared" si="220"/>
        <v>25</v>
      </c>
      <c r="N723" s="6" t="str">
        <f t="shared" si="225"/>
        <v>&lt;30</v>
      </c>
      <c r="O723" s="4">
        <v>2</v>
      </c>
      <c r="P723" s="6" t="str">
        <f t="shared" si="213"/>
        <v>Nữ</v>
      </c>
      <c r="Q723" s="6" t="str">
        <f t="shared" si="214"/>
        <v>Bà</v>
      </c>
      <c r="R723" s="7" t="s">
        <v>72</v>
      </c>
      <c r="S723" s="6" t="s">
        <v>348</v>
      </c>
      <c r="T723" s="6" t="s">
        <v>274</v>
      </c>
      <c r="U723" s="6" t="s">
        <v>266</v>
      </c>
      <c r="V723" s="6" t="str">
        <f t="shared" si="221"/>
        <v>Thụy Lâm  -  Đông Anh  -  Hà Nội</v>
      </c>
      <c r="W723" s="6" t="s">
        <v>51</v>
      </c>
      <c r="X723" s="6" t="s">
        <v>65</v>
      </c>
      <c r="Y723" s="4">
        <f t="shared" si="222"/>
        <v>19</v>
      </c>
      <c r="Z723" s="7" t="str">
        <f t="shared" si="223"/>
        <v>Từ 12 - 24 tháng</v>
      </c>
      <c r="AA723" s="5">
        <v>43062</v>
      </c>
      <c r="AB723" s="4" t="s">
        <v>66</v>
      </c>
      <c r="AC723" s="8">
        <f t="shared" si="215"/>
        <v>43121</v>
      </c>
      <c r="AD723" s="5" t="s">
        <v>53</v>
      </c>
      <c r="AE723" s="4">
        <v>1</v>
      </c>
      <c r="AF723" s="7" t="str">
        <f t="shared" si="216"/>
        <v>12 tháng</v>
      </c>
      <c r="AG723" s="5">
        <f t="shared" si="217"/>
        <v>43122</v>
      </c>
      <c r="AH723" s="5">
        <f t="shared" si="218"/>
        <v>43486</v>
      </c>
      <c r="AI723" s="9">
        <v>4</v>
      </c>
      <c r="AJ723" s="7" t="str">
        <f t="shared" si="228"/>
        <v>Không xác định</v>
      </c>
      <c r="AK723" s="5">
        <f t="shared" si="226"/>
        <v>43487</v>
      </c>
      <c r="AL723" s="5" t="str">
        <f t="shared" si="229"/>
        <v/>
      </c>
      <c r="AM723" s="5">
        <f t="shared" si="227"/>
        <v>43487</v>
      </c>
      <c r="AN723" s="7" t="str">
        <f t="shared" si="219"/>
        <v>Không xác định</v>
      </c>
      <c r="AO723" s="5"/>
      <c r="AP723" s="7"/>
      <c r="AQ723" s="16"/>
    </row>
    <row r="724" spans="1:43" ht="14.5" x14ac:dyDescent="0.35">
      <c r="A724" s="12">
        <f>IF(E724="","",SUBTOTAL(3,$B$2:B724))</f>
        <v>723</v>
      </c>
      <c r="B724" s="5">
        <v>43646</v>
      </c>
      <c r="C724" s="4" t="s">
        <v>45</v>
      </c>
      <c r="D724" s="4">
        <v>1092</v>
      </c>
      <c r="E724" s="6" t="s">
        <v>181</v>
      </c>
      <c r="F724" s="6" t="s">
        <v>96</v>
      </c>
      <c r="G724" s="7" t="s">
        <v>104</v>
      </c>
      <c r="H724" s="6" t="s">
        <v>105</v>
      </c>
      <c r="I724" s="4">
        <v>25</v>
      </c>
      <c r="J724" s="4">
        <v>12</v>
      </c>
      <c r="K724" s="4">
        <v>1991</v>
      </c>
      <c r="L724" s="6">
        <f t="shared" si="224"/>
        <v>33597</v>
      </c>
      <c r="M724" s="4">
        <f t="shared" si="220"/>
        <v>27</v>
      </c>
      <c r="N724" s="6" t="str">
        <f t="shared" si="225"/>
        <v>&lt;30</v>
      </c>
      <c r="O724" s="4">
        <v>2</v>
      </c>
      <c r="P724" s="6" t="str">
        <f t="shared" si="213"/>
        <v>Nữ</v>
      </c>
      <c r="Q724" s="6" t="str">
        <f t="shared" si="214"/>
        <v>Bà</v>
      </c>
      <c r="R724" s="7" t="s">
        <v>50</v>
      </c>
      <c r="S724" s="6" t="s">
        <v>323</v>
      </c>
      <c r="T724" s="6" t="s">
        <v>324</v>
      </c>
      <c r="U724" s="6" t="s">
        <v>280</v>
      </c>
      <c r="V724" s="6" t="str">
        <f t="shared" si="221"/>
        <v>Hòa Bình  -  Hữu Lũng  -  Lạng Sơn</v>
      </c>
      <c r="W724" s="6" t="s">
        <v>51</v>
      </c>
      <c r="X724" s="6" t="s">
        <v>106</v>
      </c>
      <c r="Y724" s="4">
        <f t="shared" si="222"/>
        <v>18</v>
      </c>
      <c r="Z724" s="7" t="str">
        <f t="shared" si="223"/>
        <v>Từ 12 - 24 tháng</v>
      </c>
      <c r="AA724" s="5">
        <v>43074</v>
      </c>
      <c r="AB724" s="4" t="s">
        <v>66</v>
      </c>
      <c r="AC724" s="8">
        <f t="shared" si="215"/>
        <v>43133</v>
      </c>
      <c r="AD724" s="5" t="s">
        <v>53</v>
      </c>
      <c r="AE724" s="4">
        <v>1</v>
      </c>
      <c r="AF724" s="7" t="str">
        <f t="shared" si="216"/>
        <v>12 tháng</v>
      </c>
      <c r="AG724" s="5">
        <f t="shared" si="217"/>
        <v>43134</v>
      </c>
      <c r="AH724" s="5">
        <f t="shared" si="218"/>
        <v>43498</v>
      </c>
      <c r="AI724" s="9">
        <v>1</v>
      </c>
      <c r="AJ724" s="7" t="str">
        <f t="shared" si="228"/>
        <v>12 tháng</v>
      </c>
      <c r="AK724" s="5">
        <f t="shared" si="226"/>
        <v>43499</v>
      </c>
      <c r="AL724" s="5">
        <f t="shared" si="229"/>
        <v>43863</v>
      </c>
      <c r="AM724" s="5" t="str">
        <f t="shared" si="227"/>
        <v/>
      </c>
      <c r="AN724" s="7" t="str">
        <f t="shared" si="219"/>
        <v>12 tháng</v>
      </c>
      <c r="AO724" s="5"/>
      <c r="AP724" s="7"/>
      <c r="AQ724" s="16"/>
    </row>
    <row r="725" spans="1:43" ht="14.5" x14ac:dyDescent="0.35">
      <c r="A725" s="12">
        <f>IF(E725="","",SUBTOTAL(3,$B$2:B725))</f>
        <v>724</v>
      </c>
      <c r="B725" s="5">
        <v>43646</v>
      </c>
      <c r="C725" s="4" t="s">
        <v>45</v>
      </c>
      <c r="D725" s="4">
        <v>1094</v>
      </c>
      <c r="E725" s="6" t="s">
        <v>182</v>
      </c>
      <c r="F725" s="6" t="s">
        <v>102</v>
      </c>
      <c r="G725" s="7" t="s">
        <v>104</v>
      </c>
      <c r="H725" s="6" t="s">
        <v>134</v>
      </c>
      <c r="I725" s="4">
        <v>14</v>
      </c>
      <c r="J725" s="4">
        <v>2</v>
      </c>
      <c r="K725" s="4">
        <v>1989</v>
      </c>
      <c r="L725" s="6">
        <f t="shared" si="224"/>
        <v>32553</v>
      </c>
      <c r="M725" s="4">
        <f t="shared" si="220"/>
        <v>30</v>
      </c>
      <c r="N725" s="6" t="str">
        <f t="shared" si="225"/>
        <v>30 - 45</v>
      </c>
      <c r="O725" s="4">
        <v>2</v>
      </c>
      <c r="P725" s="6" t="str">
        <f t="shared" si="213"/>
        <v>Nữ</v>
      </c>
      <c r="Q725" s="6" t="str">
        <f t="shared" si="214"/>
        <v>Bà</v>
      </c>
      <c r="R725" s="7" t="s">
        <v>72</v>
      </c>
      <c r="S725" s="6" t="s">
        <v>349</v>
      </c>
      <c r="T725" s="6" t="s">
        <v>324</v>
      </c>
      <c r="U725" s="6" t="s">
        <v>280</v>
      </c>
      <c r="V725" s="6" t="str">
        <f t="shared" si="221"/>
        <v>Đồng Tân  -  Hữu Lũng  -  Lạng Sơn</v>
      </c>
      <c r="W725" s="6" t="s">
        <v>51</v>
      </c>
      <c r="X725" s="6" t="s">
        <v>65</v>
      </c>
      <c r="Y725" s="4">
        <f t="shared" si="222"/>
        <v>17</v>
      </c>
      <c r="Z725" s="7" t="str">
        <f t="shared" si="223"/>
        <v>Từ 12 - 24 tháng</v>
      </c>
      <c r="AA725" s="5">
        <v>43105</v>
      </c>
      <c r="AB725" s="4" t="s">
        <v>66</v>
      </c>
      <c r="AC725" s="8">
        <f t="shared" si="215"/>
        <v>43164</v>
      </c>
      <c r="AD725" s="5" t="s">
        <v>53</v>
      </c>
      <c r="AE725" s="4">
        <v>1</v>
      </c>
      <c r="AF725" s="7" t="str">
        <f t="shared" si="216"/>
        <v>12 tháng</v>
      </c>
      <c r="AG725" s="5">
        <f t="shared" si="217"/>
        <v>43165</v>
      </c>
      <c r="AH725" s="5">
        <f t="shared" si="218"/>
        <v>43529</v>
      </c>
      <c r="AI725" s="9">
        <v>1</v>
      </c>
      <c r="AJ725" s="7" t="str">
        <f t="shared" si="228"/>
        <v>12 tháng</v>
      </c>
      <c r="AK725" s="5">
        <f t="shared" si="226"/>
        <v>43530</v>
      </c>
      <c r="AL725" s="5">
        <f t="shared" si="229"/>
        <v>43895</v>
      </c>
      <c r="AM725" s="5" t="str">
        <f t="shared" si="227"/>
        <v/>
      </c>
      <c r="AN725" s="7" t="str">
        <f t="shared" si="219"/>
        <v>12 tháng</v>
      </c>
      <c r="AO725" s="5"/>
      <c r="AP725" s="7"/>
      <c r="AQ725" s="16"/>
    </row>
    <row r="726" spans="1:43" ht="14.5" x14ac:dyDescent="0.35">
      <c r="A726" s="12">
        <f>IF(E726="","",SUBTOTAL(3,$B$2:B726))</f>
        <v>725</v>
      </c>
      <c r="B726" s="5">
        <v>43646</v>
      </c>
      <c r="C726" s="4" t="s">
        <v>45</v>
      </c>
      <c r="D726" s="4">
        <v>1095</v>
      </c>
      <c r="E726" s="6" t="s">
        <v>183</v>
      </c>
      <c r="F726" s="6" t="s">
        <v>96</v>
      </c>
      <c r="G726" s="7" t="s">
        <v>61</v>
      </c>
      <c r="H726" s="6" t="s">
        <v>62</v>
      </c>
      <c r="I726" s="4">
        <v>28</v>
      </c>
      <c r="J726" s="4">
        <v>9</v>
      </c>
      <c r="K726" s="4">
        <v>1989</v>
      </c>
      <c r="L726" s="6">
        <f t="shared" si="224"/>
        <v>32779</v>
      </c>
      <c r="M726" s="4">
        <f t="shared" si="220"/>
        <v>29</v>
      </c>
      <c r="N726" s="6" t="str">
        <f t="shared" si="225"/>
        <v>&lt;30</v>
      </c>
      <c r="O726" s="4">
        <v>2</v>
      </c>
      <c r="P726" s="6" t="str">
        <f t="shared" si="213"/>
        <v>Nữ</v>
      </c>
      <c r="Q726" s="6" t="str">
        <f t="shared" si="214"/>
        <v>Bà</v>
      </c>
      <c r="R726" s="7" t="s">
        <v>63</v>
      </c>
      <c r="S726" s="6" t="s">
        <v>350</v>
      </c>
      <c r="T726" s="6" t="s">
        <v>289</v>
      </c>
      <c r="U726" s="6" t="s">
        <v>266</v>
      </c>
      <c r="V726" s="6" t="str">
        <f t="shared" si="221"/>
        <v>34/67/38/14 Hà Huy Tập  -  Gia Lâm  -  Hà Nội</v>
      </c>
      <c r="W726" s="6" t="s">
        <v>145</v>
      </c>
      <c r="X726" s="6" t="s">
        <v>65</v>
      </c>
      <c r="Y726" s="4">
        <f t="shared" si="222"/>
        <v>17</v>
      </c>
      <c r="Z726" s="7" t="str">
        <f t="shared" si="223"/>
        <v>Từ 12 - 24 tháng</v>
      </c>
      <c r="AA726" s="5">
        <v>43112</v>
      </c>
      <c r="AB726" s="4" t="s">
        <v>66</v>
      </c>
      <c r="AC726" s="8">
        <f t="shared" si="215"/>
        <v>43171</v>
      </c>
      <c r="AD726" s="5" t="s">
        <v>53</v>
      </c>
      <c r="AE726" s="4">
        <v>4</v>
      </c>
      <c r="AF726" s="7" t="str">
        <f t="shared" si="216"/>
        <v>Không xác định</v>
      </c>
      <c r="AG726" s="5">
        <f t="shared" si="217"/>
        <v>43172</v>
      </c>
      <c r="AH726" s="5" t="str">
        <f t="shared" si="218"/>
        <v/>
      </c>
      <c r="AI726" s="9"/>
      <c r="AJ726" s="7" t="str">
        <f t="shared" si="228"/>
        <v/>
      </c>
      <c r="AK726" s="5" t="str">
        <f t="shared" si="226"/>
        <v/>
      </c>
      <c r="AL726" s="5" t="str">
        <f t="shared" si="229"/>
        <v/>
      </c>
      <c r="AM726" s="5">
        <f t="shared" si="227"/>
        <v>43172</v>
      </c>
      <c r="AN726" s="7" t="str">
        <f t="shared" si="219"/>
        <v>Không xác định</v>
      </c>
      <c r="AO726" s="5"/>
      <c r="AP726" s="7"/>
      <c r="AQ726" s="16"/>
    </row>
    <row r="727" spans="1:43" ht="14.5" x14ac:dyDescent="0.35">
      <c r="A727" s="12">
        <f>IF(E727="","",SUBTOTAL(3,$B$2:B727))</f>
        <v>726</v>
      </c>
      <c r="B727" s="5">
        <v>43646</v>
      </c>
      <c r="C727" s="4" t="s">
        <v>45</v>
      </c>
      <c r="D727" s="4">
        <v>1096</v>
      </c>
      <c r="E727" s="6" t="s">
        <v>184</v>
      </c>
      <c r="F727" s="6" t="s">
        <v>96</v>
      </c>
      <c r="G727" s="7" t="s">
        <v>61</v>
      </c>
      <c r="H727" s="6" t="s">
        <v>62</v>
      </c>
      <c r="I727" s="4">
        <v>25</v>
      </c>
      <c r="J727" s="4">
        <v>12</v>
      </c>
      <c r="K727" s="4">
        <v>1989</v>
      </c>
      <c r="L727" s="6">
        <f t="shared" si="224"/>
        <v>32867</v>
      </c>
      <c r="M727" s="4">
        <f t="shared" si="220"/>
        <v>29</v>
      </c>
      <c r="N727" s="6" t="str">
        <f t="shared" si="225"/>
        <v>&lt;30</v>
      </c>
      <c r="O727" s="4">
        <v>1</v>
      </c>
      <c r="P727" s="6" t="str">
        <f t="shared" si="213"/>
        <v>Nam</v>
      </c>
      <c r="Q727" s="6" t="str">
        <f t="shared" si="214"/>
        <v>Ông</v>
      </c>
      <c r="R727" s="7" t="s">
        <v>50</v>
      </c>
      <c r="S727" s="6" t="s">
        <v>351</v>
      </c>
      <c r="T727" s="6" t="s">
        <v>352</v>
      </c>
      <c r="U727" s="6" t="s">
        <v>280</v>
      </c>
      <c r="V727" s="6" t="str">
        <f t="shared" si="221"/>
        <v>Bằng Hữu  -  Chi Lăng  -  Lạng Sơn</v>
      </c>
      <c r="W727" s="6" t="s">
        <v>51</v>
      </c>
      <c r="X727" s="6" t="s">
        <v>65</v>
      </c>
      <c r="Y727" s="4">
        <f t="shared" si="222"/>
        <v>17</v>
      </c>
      <c r="Z727" s="7" t="str">
        <f t="shared" si="223"/>
        <v>Từ 12 - 24 tháng</v>
      </c>
      <c r="AA727" s="5">
        <v>43119</v>
      </c>
      <c r="AB727" s="4" t="s">
        <v>66</v>
      </c>
      <c r="AC727" s="8">
        <f t="shared" si="215"/>
        <v>43178</v>
      </c>
      <c r="AD727" s="5" t="s">
        <v>53</v>
      </c>
      <c r="AE727" s="4">
        <v>1</v>
      </c>
      <c r="AF727" s="7" t="str">
        <f t="shared" si="216"/>
        <v>12 tháng</v>
      </c>
      <c r="AG727" s="5">
        <f t="shared" si="217"/>
        <v>43179</v>
      </c>
      <c r="AH727" s="5">
        <f t="shared" si="218"/>
        <v>43543</v>
      </c>
      <c r="AI727" s="9">
        <v>1</v>
      </c>
      <c r="AJ727" s="7" t="str">
        <f t="shared" si="228"/>
        <v>12 tháng</v>
      </c>
      <c r="AK727" s="5">
        <f t="shared" si="226"/>
        <v>43544</v>
      </c>
      <c r="AL727" s="5">
        <f t="shared" si="229"/>
        <v>43909</v>
      </c>
      <c r="AM727" s="5" t="str">
        <f t="shared" si="227"/>
        <v/>
      </c>
      <c r="AN727" s="7" t="str">
        <f t="shared" si="219"/>
        <v>12 tháng</v>
      </c>
      <c r="AO727" s="5"/>
      <c r="AP727" s="7"/>
      <c r="AQ727" s="16"/>
    </row>
    <row r="728" spans="1:43" ht="14.5" x14ac:dyDescent="0.35">
      <c r="A728" s="12">
        <f>IF(E728="","",SUBTOTAL(3,$B$2:B728))</f>
        <v>727</v>
      </c>
      <c r="B728" s="5">
        <v>43646</v>
      </c>
      <c r="C728" s="4" t="s">
        <v>45</v>
      </c>
      <c r="D728" s="4">
        <v>1097</v>
      </c>
      <c r="E728" s="6" t="s">
        <v>171</v>
      </c>
      <c r="F728" s="6" t="s">
        <v>112</v>
      </c>
      <c r="G728" s="7" t="s">
        <v>61</v>
      </c>
      <c r="H728" s="6" t="s">
        <v>62</v>
      </c>
      <c r="I728" s="4">
        <v>21</v>
      </c>
      <c r="J728" s="4">
        <v>5</v>
      </c>
      <c r="K728" s="4">
        <v>1981</v>
      </c>
      <c r="L728" s="6">
        <f t="shared" si="224"/>
        <v>29727</v>
      </c>
      <c r="M728" s="4">
        <f t="shared" si="220"/>
        <v>38</v>
      </c>
      <c r="N728" s="6" t="str">
        <f t="shared" si="225"/>
        <v>30 - 45</v>
      </c>
      <c r="O728" s="4">
        <v>2</v>
      </c>
      <c r="P728" s="6" t="str">
        <f t="shared" si="213"/>
        <v>Nữ</v>
      </c>
      <c r="Q728" s="6" t="str">
        <f t="shared" si="214"/>
        <v>Bà</v>
      </c>
      <c r="R728" s="7" t="s">
        <v>50</v>
      </c>
      <c r="S728" s="6" t="s">
        <v>353</v>
      </c>
      <c r="T728" s="6" t="s">
        <v>289</v>
      </c>
      <c r="U728" s="6" t="s">
        <v>266</v>
      </c>
      <c r="V728" s="6" t="str">
        <f t="shared" si="221"/>
        <v>Phù Đổng  -  Gia Lâm  -  Hà Nội</v>
      </c>
      <c r="W728" s="6" t="s">
        <v>51</v>
      </c>
      <c r="X728" s="6" t="s">
        <v>65</v>
      </c>
      <c r="Y728" s="4">
        <f t="shared" si="222"/>
        <v>17</v>
      </c>
      <c r="Z728" s="7" t="str">
        <f t="shared" si="223"/>
        <v>Từ 12 - 24 tháng</v>
      </c>
      <c r="AA728" s="5">
        <v>43119</v>
      </c>
      <c r="AB728" s="4" t="s">
        <v>66</v>
      </c>
      <c r="AC728" s="8">
        <f t="shared" si="215"/>
        <v>43178</v>
      </c>
      <c r="AD728" s="5" t="s">
        <v>53</v>
      </c>
      <c r="AE728" s="4">
        <v>1</v>
      </c>
      <c r="AF728" s="7" t="str">
        <f t="shared" si="216"/>
        <v>12 tháng</v>
      </c>
      <c r="AG728" s="5">
        <f t="shared" si="217"/>
        <v>43179</v>
      </c>
      <c r="AH728" s="5">
        <f t="shared" si="218"/>
        <v>43543</v>
      </c>
      <c r="AI728" s="9">
        <v>1</v>
      </c>
      <c r="AJ728" s="7" t="str">
        <f t="shared" si="228"/>
        <v>12 tháng</v>
      </c>
      <c r="AK728" s="5">
        <f t="shared" si="226"/>
        <v>43544</v>
      </c>
      <c r="AL728" s="5">
        <f t="shared" si="229"/>
        <v>43909</v>
      </c>
      <c r="AM728" s="5" t="str">
        <f t="shared" si="227"/>
        <v/>
      </c>
      <c r="AN728" s="7" t="str">
        <f t="shared" si="219"/>
        <v>12 tháng</v>
      </c>
      <c r="AO728" s="5"/>
      <c r="AP728" s="7"/>
      <c r="AQ728" s="16"/>
    </row>
    <row r="729" spans="1:43" ht="14.5" x14ac:dyDescent="0.35">
      <c r="A729" s="12">
        <f>IF(E729="","",SUBTOTAL(3,$B$2:B729))</f>
        <v>728</v>
      </c>
      <c r="B729" s="5">
        <v>43646</v>
      </c>
      <c r="C729" s="4" t="s">
        <v>45</v>
      </c>
      <c r="D729" s="4">
        <v>1098</v>
      </c>
      <c r="E729" s="13" t="s">
        <v>185</v>
      </c>
      <c r="F729" s="13" t="s">
        <v>82</v>
      </c>
      <c r="G729" s="13" t="s">
        <v>104</v>
      </c>
      <c r="H729" s="14" t="s">
        <v>105</v>
      </c>
      <c r="I729" s="15">
        <v>26</v>
      </c>
      <c r="J729" s="15">
        <v>11</v>
      </c>
      <c r="K729" s="4">
        <v>1992</v>
      </c>
      <c r="L729" s="6">
        <f t="shared" si="224"/>
        <v>33934</v>
      </c>
      <c r="M729" s="4">
        <f t="shared" si="220"/>
        <v>26</v>
      </c>
      <c r="N729" s="7" t="str">
        <f t="shared" si="225"/>
        <v>&lt;30</v>
      </c>
      <c r="O729" s="4">
        <v>2</v>
      </c>
      <c r="P729" s="6" t="str">
        <f t="shared" si="213"/>
        <v>Nữ</v>
      </c>
      <c r="Q729" s="6" t="str">
        <f t="shared" si="214"/>
        <v>Bà</v>
      </c>
      <c r="R729" s="7" t="s">
        <v>50</v>
      </c>
      <c r="S729" s="10" t="s">
        <v>342</v>
      </c>
      <c r="T729" s="10" t="s">
        <v>319</v>
      </c>
      <c r="U729" s="10" t="s">
        <v>269</v>
      </c>
      <c r="V729" s="6" t="str">
        <f t="shared" si="221"/>
        <v>Song Hồ  -  Thuận Thành  -  Bắc Ninh</v>
      </c>
      <c r="W729" s="10" t="s">
        <v>51</v>
      </c>
      <c r="X729" s="10" t="s">
        <v>65</v>
      </c>
      <c r="Y729" s="4">
        <f t="shared" si="222"/>
        <v>17</v>
      </c>
      <c r="Z729" s="7" t="str">
        <f t="shared" si="223"/>
        <v>Từ 12 - 24 tháng</v>
      </c>
      <c r="AA729" s="5">
        <v>43119</v>
      </c>
      <c r="AB729" s="4" t="s">
        <v>66</v>
      </c>
      <c r="AC729" s="8">
        <f t="shared" si="215"/>
        <v>43178</v>
      </c>
      <c r="AD729" s="4" t="s">
        <v>53</v>
      </c>
      <c r="AE729" s="4">
        <v>1</v>
      </c>
      <c r="AF729" s="7" t="str">
        <f t="shared" si="216"/>
        <v>12 tháng</v>
      </c>
      <c r="AG729" s="5">
        <f t="shared" si="217"/>
        <v>43179</v>
      </c>
      <c r="AH729" s="5">
        <f t="shared" si="218"/>
        <v>43543</v>
      </c>
      <c r="AI729" s="4">
        <v>1</v>
      </c>
      <c r="AJ729" s="7" t="str">
        <f t="shared" si="228"/>
        <v>12 tháng</v>
      </c>
      <c r="AK729" s="5">
        <f t="shared" si="226"/>
        <v>43544</v>
      </c>
      <c r="AL729" s="5">
        <f t="shared" si="229"/>
        <v>43909</v>
      </c>
      <c r="AM729" s="5" t="str">
        <f t="shared" si="227"/>
        <v/>
      </c>
      <c r="AN729" s="7" t="str">
        <f t="shared" si="219"/>
        <v>12 tháng</v>
      </c>
      <c r="AO729" s="6"/>
      <c r="AP729" s="7"/>
      <c r="AQ729" s="16"/>
    </row>
    <row r="730" spans="1:43" ht="14.5" x14ac:dyDescent="0.35">
      <c r="A730" s="12">
        <f>IF(E730="","",SUBTOTAL(3,$B$2:B730))</f>
        <v>729</v>
      </c>
      <c r="B730" s="5">
        <v>43646</v>
      </c>
      <c r="C730" s="4" t="s">
        <v>45</v>
      </c>
      <c r="D730" s="4">
        <v>1099</v>
      </c>
      <c r="E730" s="6" t="s">
        <v>186</v>
      </c>
      <c r="F730" s="6" t="s">
        <v>82</v>
      </c>
      <c r="G730" s="7" t="s">
        <v>104</v>
      </c>
      <c r="H730" s="6" t="s">
        <v>134</v>
      </c>
      <c r="I730" s="4">
        <v>29</v>
      </c>
      <c r="J730" s="4">
        <v>12</v>
      </c>
      <c r="K730" s="4">
        <v>1986</v>
      </c>
      <c r="L730" s="6">
        <f t="shared" si="224"/>
        <v>31775</v>
      </c>
      <c r="M730" s="4">
        <f t="shared" si="220"/>
        <v>32</v>
      </c>
      <c r="N730" s="6" t="str">
        <f t="shared" si="225"/>
        <v>30 - 45</v>
      </c>
      <c r="O730" s="4">
        <v>2</v>
      </c>
      <c r="P730" s="6" t="str">
        <f t="shared" si="213"/>
        <v>Nữ</v>
      </c>
      <c r="Q730" s="6" t="str">
        <f t="shared" si="214"/>
        <v>Bà</v>
      </c>
      <c r="R730" s="7" t="s">
        <v>50</v>
      </c>
      <c r="S730" s="6" t="s">
        <v>354</v>
      </c>
      <c r="T730" s="6" t="s">
        <v>355</v>
      </c>
      <c r="U730" s="6" t="s">
        <v>347</v>
      </c>
      <c r="V730" s="6" t="str">
        <f t="shared" si="221"/>
        <v>Thọ Dân  -  Triệu Sơn  -  Thanh Hóa</v>
      </c>
      <c r="W730" s="6" t="s">
        <v>51</v>
      </c>
      <c r="X730" s="6" t="s">
        <v>65</v>
      </c>
      <c r="Y730" s="4">
        <f t="shared" si="222"/>
        <v>17</v>
      </c>
      <c r="Z730" s="7" t="str">
        <f t="shared" si="223"/>
        <v>Từ 12 - 24 tháng</v>
      </c>
      <c r="AA730" s="5">
        <v>43123</v>
      </c>
      <c r="AB730" s="4" t="s">
        <v>66</v>
      </c>
      <c r="AC730" s="8">
        <f t="shared" si="215"/>
        <v>43182</v>
      </c>
      <c r="AD730" s="5" t="s">
        <v>53</v>
      </c>
      <c r="AE730" s="4">
        <v>2</v>
      </c>
      <c r="AF730" s="7" t="str">
        <f t="shared" si="216"/>
        <v>24 tháng</v>
      </c>
      <c r="AG730" s="5">
        <f t="shared" si="217"/>
        <v>43183</v>
      </c>
      <c r="AH730" s="5">
        <f t="shared" si="218"/>
        <v>43913</v>
      </c>
      <c r="AI730" s="9">
        <v>1</v>
      </c>
      <c r="AJ730" s="7" t="str">
        <f t="shared" si="228"/>
        <v>12 tháng</v>
      </c>
      <c r="AK730" s="5">
        <f t="shared" si="226"/>
        <v>43914</v>
      </c>
      <c r="AL730" s="5">
        <f t="shared" si="229"/>
        <v>44278</v>
      </c>
      <c r="AM730" s="5" t="str">
        <f t="shared" si="227"/>
        <v/>
      </c>
      <c r="AN730" s="7" t="str">
        <f t="shared" si="219"/>
        <v>12 tháng</v>
      </c>
      <c r="AO730" s="5"/>
      <c r="AP730" s="7"/>
      <c r="AQ730" s="16"/>
    </row>
    <row r="731" spans="1:43" ht="14.5" x14ac:dyDescent="0.35">
      <c r="A731" s="12">
        <f>IF(E731="","",SUBTOTAL(3,$B$2:B731))</f>
        <v>730</v>
      </c>
      <c r="B731" s="5">
        <v>43646</v>
      </c>
      <c r="C731" s="4" t="s">
        <v>45</v>
      </c>
      <c r="D731" s="4">
        <v>1103</v>
      </c>
      <c r="E731" s="13" t="s">
        <v>187</v>
      </c>
      <c r="F731" s="13" t="s">
        <v>102</v>
      </c>
      <c r="G731" s="13" t="s">
        <v>104</v>
      </c>
      <c r="H731" s="14" t="s">
        <v>105</v>
      </c>
      <c r="I731" s="15">
        <v>20</v>
      </c>
      <c r="J731" s="15">
        <v>7</v>
      </c>
      <c r="K731" s="4">
        <v>1991</v>
      </c>
      <c r="L731" s="6">
        <f t="shared" si="224"/>
        <v>33439</v>
      </c>
      <c r="M731" s="4">
        <f t="shared" si="220"/>
        <v>27</v>
      </c>
      <c r="N731" s="7" t="str">
        <f t="shared" si="225"/>
        <v>&lt;30</v>
      </c>
      <c r="O731" s="4">
        <v>2</v>
      </c>
      <c r="P731" s="6" t="str">
        <f t="shared" si="213"/>
        <v>Nữ</v>
      </c>
      <c r="Q731" s="6" t="str">
        <f t="shared" si="214"/>
        <v>Bà</v>
      </c>
      <c r="R731" s="7" t="s">
        <v>50</v>
      </c>
      <c r="S731" s="10" t="s">
        <v>356</v>
      </c>
      <c r="T731" s="10" t="s">
        <v>324</v>
      </c>
      <c r="U731" s="10" t="s">
        <v>280</v>
      </c>
      <c r="V731" s="6" t="str">
        <f t="shared" si="221"/>
        <v>Vân Nham  -  Hữu Lũng  -  Lạng Sơn</v>
      </c>
      <c r="W731" s="10" t="s">
        <v>51</v>
      </c>
      <c r="X731" s="10" t="s">
        <v>65</v>
      </c>
      <c r="Y731" s="4">
        <f t="shared" si="222"/>
        <v>16</v>
      </c>
      <c r="Z731" s="7" t="str">
        <f t="shared" si="223"/>
        <v>Từ 12 - 24 tháng</v>
      </c>
      <c r="AA731" s="5">
        <v>43146</v>
      </c>
      <c r="AB731" s="4" t="s">
        <v>66</v>
      </c>
      <c r="AC731" s="8">
        <f t="shared" si="215"/>
        <v>43205</v>
      </c>
      <c r="AD731" s="4" t="s">
        <v>53</v>
      </c>
      <c r="AE731" s="4">
        <v>1</v>
      </c>
      <c r="AF731" s="7" t="str">
        <f t="shared" si="216"/>
        <v>12 tháng</v>
      </c>
      <c r="AG731" s="5">
        <f t="shared" si="217"/>
        <v>43206</v>
      </c>
      <c r="AH731" s="5">
        <f t="shared" si="218"/>
        <v>43570</v>
      </c>
      <c r="AI731" s="4"/>
      <c r="AJ731" s="7" t="str">
        <f t="shared" si="228"/>
        <v/>
      </c>
      <c r="AK731" s="5" t="str">
        <f t="shared" ref="AK731:AK794" si="230">IF(AI731="","",AH731+1)</f>
        <v/>
      </c>
      <c r="AL731" s="5" t="str">
        <f t="shared" ref="AL731:AL794" si="231">IF(AI731="","",IF(AI731=1,EDATE(AK731,12)-1,IF(AI731=2,EDATE(AK731,24)-1,IF(AK731=3,EDATE(AK731,36)-1))))</f>
        <v/>
      </c>
      <c r="AM731" s="5" t="str">
        <f t="shared" si="227"/>
        <v/>
      </c>
      <c r="AN731" s="7" t="str">
        <f t="shared" si="219"/>
        <v>12 tháng</v>
      </c>
      <c r="AO731" s="6"/>
      <c r="AP731" s="7"/>
      <c r="AQ731" s="16"/>
    </row>
    <row r="732" spans="1:43" ht="14.5" x14ac:dyDescent="0.35">
      <c r="A732" s="12">
        <f>IF(E732="","",SUBTOTAL(3,$B$2:B732))</f>
        <v>731</v>
      </c>
      <c r="B732" s="5">
        <v>43646</v>
      </c>
      <c r="C732" s="4" t="s">
        <v>45</v>
      </c>
      <c r="D732" s="4">
        <v>1104</v>
      </c>
      <c r="E732" s="13" t="s">
        <v>188</v>
      </c>
      <c r="F732" s="13" t="s">
        <v>102</v>
      </c>
      <c r="G732" s="13" t="s">
        <v>104</v>
      </c>
      <c r="H732" s="14" t="s">
        <v>105</v>
      </c>
      <c r="I732" s="15">
        <v>12</v>
      </c>
      <c r="J732" s="15">
        <v>10</v>
      </c>
      <c r="K732" s="4">
        <v>1989</v>
      </c>
      <c r="L732" s="6">
        <f t="shared" si="224"/>
        <v>32793</v>
      </c>
      <c r="M732" s="4">
        <f t="shared" si="220"/>
        <v>29</v>
      </c>
      <c r="N732" s="7" t="str">
        <f t="shared" si="225"/>
        <v>&lt;30</v>
      </c>
      <c r="O732" s="4">
        <v>1</v>
      </c>
      <c r="P732" s="6" t="str">
        <f t="shared" si="213"/>
        <v>Nam</v>
      </c>
      <c r="Q732" s="6" t="str">
        <f t="shared" si="214"/>
        <v>Ông</v>
      </c>
      <c r="R732" s="7" t="s">
        <v>72</v>
      </c>
      <c r="S732" s="10" t="s">
        <v>357</v>
      </c>
      <c r="T732" s="10" t="s">
        <v>358</v>
      </c>
      <c r="U732" s="10" t="s">
        <v>286</v>
      </c>
      <c r="V732" s="6" t="str">
        <f t="shared" si="221"/>
        <v>Đồng Chum  -  Đà Bắc  -  Hòa Bình</v>
      </c>
      <c r="W732" s="10" t="s">
        <v>51</v>
      </c>
      <c r="X732" s="10" t="s">
        <v>65</v>
      </c>
      <c r="Y732" s="4">
        <f t="shared" si="222"/>
        <v>16</v>
      </c>
      <c r="Z732" s="7" t="str">
        <f t="shared" si="223"/>
        <v>Từ 12 - 24 tháng</v>
      </c>
      <c r="AA732" s="5">
        <v>43153</v>
      </c>
      <c r="AB732" s="4" t="s">
        <v>117</v>
      </c>
      <c r="AC732" s="8">
        <f t="shared" si="215"/>
        <v>43182</v>
      </c>
      <c r="AD732" s="4" t="s">
        <v>53</v>
      </c>
      <c r="AE732" s="4">
        <v>1</v>
      </c>
      <c r="AF732" s="7" t="str">
        <f t="shared" si="216"/>
        <v>12 tháng</v>
      </c>
      <c r="AG732" s="5">
        <f t="shared" si="217"/>
        <v>43183</v>
      </c>
      <c r="AH732" s="5">
        <f t="shared" si="218"/>
        <v>43547</v>
      </c>
      <c r="AI732" s="4">
        <v>2</v>
      </c>
      <c r="AJ732" s="7" t="str">
        <f t="shared" si="228"/>
        <v>24 tháng</v>
      </c>
      <c r="AK732" s="5">
        <f t="shared" si="230"/>
        <v>43548</v>
      </c>
      <c r="AL732" s="5">
        <f t="shared" si="231"/>
        <v>44278</v>
      </c>
      <c r="AM732" s="5" t="str">
        <f t="shared" si="227"/>
        <v/>
      </c>
      <c r="AN732" s="7" t="str">
        <f t="shared" si="219"/>
        <v>24 tháng</v>
      </c>
      <c r="AO732" s="6"/>
      <c r="AP732" s="7"/>
      <c r="AQ732" s="16"/>
    </row>
    <row r="733" spans="1:43" ht="14.5" x14ac:dyDescent="0.35">
      <c r="A733" s="12">
        <f>IF(E733="","",SUBTOTAL(3,$B$2:B733))</f>
        <v>732</v>
      </c>
      <c r="B733" s="5">
        <v>43646</v>
      </c>
      <c r="C733" s="4" t="s">
        <v>45</v>
      </c>
      <c r="D733" s="4">
        <v>1105</v>
      </c>
      <c r="E733" s="6" t="s">
        <v>189</v>
      </c>
      <c r="F733" s="6" t="s">
        <v>102</v>
      </c>
      <c r="G733" s="7" t="s">
        <v>104</v>
      </c>
      <c r="H733" s="6" t="s">
        <v>105</v>
      </c>
      <c r="I733" s="4">
        <v>29</v>
      </c>
      <c r="J733" s="4">
        <v>11</v>
      </c>
      <c r="K733" s="4">
        <v>1993</v>
      </c>
      <c r="L733" s="6">
        <f t="shared" si="224"/>
        <v>34302</v>
      </c>
      <c r="M733" s="4">
        <f t="shared" si="220"/>
        <v>25</v>
      </c>
      <c r="N733" s="6" t="str">
        <f t="shared" si="225"/>
        <v>&lt;30</v>
      </c>
      <c r="O733" s="4">
        <v>2</v>
      </c>
      <c r="P733" s="6" t="str">
        <f t="shared" si="213"/>
        <v>Nữ</v>
      </c>
      <c r="Q733" s="6" t="str">
        <f t="shared" si="214"/>
        <v>Bà</v>
      </c>
      <c r="R733" s="7" t="s">
        <v>50</v>
      </c>
      <c r="S733" s="6" t="s">
        <v>359</v>
      </c>
      <c r="T733" s="6" t="s">
        <v>329</v>
      </c>
      <c r="U733" s="6" t="s">
        <v>255</v>
      </c>
      <c r="V733" s="6" t="str">
        <f t="shared" si="221"/>
        <v>Hợp Đức  -  Tân Yên  -  Bắc Giang</v>
      </c>
      <c r="W733" s="6" t="s">
        <v>51</v>
      </c>
      <c r="X733" s="6" t="s">
        <v>106</v>
      </c>
      <c r="Y733" s="4">
        <f t="shared" si="222"/>
        <v>15</v>
      </c>
      <c r="Z733" s="7" t="str">
        <f t="shared" si="223"/>
        <v>Từ 12 - 24 tháng</v>
      </c>
      <c r="AA733" s="5">
        <v>43161</v>
      </c>
      <c r="AB733" s="4" t="s">
        <v>66</v>
      </c>
      <c r="AC733" s="8">
        <f t="shared" si="215"/>
        <v>43220</v>
      </c>
      <c r="AD733" s="5" t="s">
        <v>53</v>
      </c>
      <c r="AE733" s="4">
        <v>1</v>
      </c>
      <c r="AF733" s="7" t="str">
        <f t="shared" si="216"/>
        <v>12 tháng</v>
      </c>
      <c r="AG733" s="5">
        <f t="shared" si="217"/>
        <v>43221</v>
      </c>
      <c r="AH733" s="5">
        <f t="shared" si="218"/>
        <v>43585</v>
      </c>
      <c r="AI733" s="9">
        <v>1</v>
      </c>
      <c r="AJ733" s="7" t="str">
        <f t="shared" si="228"/>
        <v>12 tháng</v>
      </c>
      <c r="AK733" s="5">
        <f t="shared" si="230"/>
        <v>43586</v>
      </c>
      <c r="AL733" s="5">
        <f t="shared" si="231"/>
        <v>43951</v>
      </c>
      <c r="AM733" s="5" t="str">
        <f t="shared" si="227"/>
        <v/>
      </c>
      <c r="AN733" s="7" t="str">
        <f t="shared" si="219"/>
        <v>12 tháng</v>
      </c>
      <c r="AO733" s="5"/>
      <c r="AP733" s="7"/>
      <c r="AQ733" s="16"/>
    </row>
    <row r="734" spans="1:43" ht="14.5" x14ac:dyDescent="0.35">
      <c r="A734" s="12">
        <f>IF(E734="","",SUBTOTAL(3,$B$2:B734))</f>
        <v>733</v>
      </c>
      <c r="B734" s="5">
        <v>43646</v>
      </c>
      <c r="C734" s="4" t="s">
        <v>45</v>
      </c>
      <c r="D734" s="4">
        <v>1106</v>
      </c>
      <c r="E734" s="6" t="s">
        <v>190</v>
      </c>
      <c r="F734" s="6" t="s">
        <v>102</v>
      </c>
      <c r="G734" s="7" t="s">
        <v>61</v>
      </c>
      <c r="H734" s="6" t="s">
        <v>62</v>
      </c>
      <c r="I734" s="4">
        <v>18</v>
      </c>
      <c r="J734" s="4">
        <v>8</v>
      </c>
      <c r="K734" s="4">
        <v>1979</v>
      </c>
      <c r="L734" s="6">
        <f t="shared" si="224"/>
        <v>29085</v>
      </c>
      <c r="M734" s="4">
        <f t="shared" si="220"/>
        <v>39</v>
      </c>
      <c r="N734" s="6" t="str">
        <f t="shared" si="225"/>
        <v>30 - 45</v>
      </c>
      <c r="O734" s="4">
        <v>2</v>
      </c>
      <c r="P734" s="6" t="str">
        <f t="shared" si="213"/>
        <v>Nữ</v>
      </c>
      <c r="Q734" s="6" t="str">
        <f t="shared" si="214"/>
        <v>Bà</v>
      </c>
      <c r="R734" s="7" t="s">
        <v>72</v>
      </c>
      <c r="S734" s="6" t="s">
        <v>360</v>
      </c>
      <c r="T734" s="6" t="s">
        <v>310</v>
      </c>
      <c r="U734" s="6" t="s">
        <v>255</v>
      </c>
      <c r="V734" s="6" t="str">
        <f t="shared" si="221"/>
        <v>Xuân Hương  -  Lạng Giang  -  Bắc Giang</v>
      </c>
      <c r="W734" s="6" t="s">
        <v>145</v>
      </c>
      <c r="X734" s="6" t="s">
        <v>65</v>
      </c>
      <c r="Y734" s="4">
        <f t="shared" si="222"/>
        <v>15</v>
      </c>
      <c r="Z734" s="7" t="str">
        <f t="shared" si="223"/>
        <v>Từ 12 - 24 tháng</v>
      </c>
      <c r="AA734" s="5">
        <v>43166</v>
      </c>
      <c r="AB734" s="4">
        <v>0</v>
      </c>
      <c r="AC734" s="8">
        <f t="shared" si="215"/>
        <v>43166</v>
      </c>
      <c r="AD734" s="5" t="s">
        <v>53</v>
      </c>
      <c r="AE734" s="4">
        <v>1</v>
      </c>
      <c r="AF734" s="7" t="str">
        <f t="shared" si="216"/>
        <v>12 tháng</v>
      </c>
      <c r="AG734" s="5">
        <f t="shared" si="217"/>
        <v>43166</v>
      </c>
      <c r="AH734" s="5">
        <f t="shared" si="218"/>
        <v>43530</v>
      </c>
      <c r="AI734" s="9">
        <v>1</v>
      </c>
      <c r="AJ734" s="7" t="str">
        <f t="shared" si="228"/>
        <v>12 tháng</v>
      </c>
      <c r="AK734" s="5">
        <f t="shared" si="230"/>
        <v>43531</v>
      </c>
      <c r="AL734" s="5">
        <f t="shared" si="231"/>
        <v>43896</v>
      </c>
      <c r="AM734" s="5" t="str">
        <f t="shared" si="227"/>
        <v/>
      </c>
      <c r="AN734" s="7" t="str">
        <f t="shared" si="219"/>
        <v>12 tháng</v>
      </c>
      <c r="AO734" s="5"/>
      <c r="AP734" s="7"/>
      <c r="AQ734" s="16"/>
    </row>
    <row r="735" spans="1:43" ht="14.5" x14ac:dyDescent="0.35">
      <c r="A735" s="12">
        <f>IF(E735="","",SUBTOTAL(3,$B$2:B735))</f>
        <v>734</v>
      </c>
      <c r="B735" s="5">
        <v>43646</v>
      </c>
      <c r="C735" s="4" t="s">
        <v>45</v>
      </c>
      <c r="D735" s="4">
        <v>1107</v>
      </c>
      <c r="E735" s="6" t="s">
        <v>191</v>
      </c>
      <c r="F735" s="6" t="s">
        <v>102</v>
      </c>
      <c r="G735" s="7" t="s">
        <v>61</v>
      </c>
      <c r="H735" s="6" t="s">
        <v>62</v>
      </c>
      <c r="I735" s="4">
        <v>10</v>
      </c>
      <c r="J735" s="4">
        <v>11</v>
      </c>
      <c r="K735" s="4">
        <v>1992</v>
      </c>
      <c r="L735" s="6">
        <f t="shared" si="224"/>
        <v>33918</v>
      </c>
      <c r="M735" s="4">
        <f t="shared" si="220"/>
        <v>26</v>
      </c>
      <c r="N735" s="6" t="str">
        <f t="shared" si="225"/>
        <v>&lt;30</v>
      </c>
      <c r="O735" s="4">
        <v>2</v>
      </c>
      <c r="P735" s="6" t="str">
        <f t="shared" si="213"/>
        <v>Nữ</v>
      </c>
      <c r="Q735" s="6" t="str">
        <f t="shared" si="214"/>
        <v>Bà</v>
      </c>
      <c r="R735" s="7" t="s">
        <v>50</v>
      </c>
      <c r="S735" s="6" t="s">
        <v>270</v>
      </c>
      <c r="T735" s="6" t="s">
        <v>268</v>
      </c>
      <c r="U735" s="6" t="s">
        <v>269</v>
      </c>
      <c r="V735" s="6" t="str">
        <f t="shared" si="221"/>
        <v>Đại Đồng  -  Tiên Du  -  Bắc Ninh</v>
      </c>
      <c r="W735" s="6" t="s">
        <v>51</v>
      </c>
      <c r="X735" s="6" t="s">
        <v>65</v>
      </c>
      <c r="Y735" s="4">
        <f t="shared" si="222"/>
        <v>15</v>
      </c>
      <c r="Z735" s="7" t="str">
        <f t="shared" si="223"/>
        <v>Từ 12 - 24 tháng</v>
      </c>
      <c r="AA735" s="5">
        <v>43172</v>
      </c>
      <c r="AB735" s="4" t="s">
        <v>117</v>
      </c>
      <c r="AC735" s="8">
        <f t="shared" si="215"/>
        <v>43201</v>
      </c>
      <c r="AD735" s="5" t="s">
        <v>53</v>
      </c>
      <c r="AE735" s="4">
        <v>1</v>
      </c>
      <c r="AF735" s="7" t="str">
        <f t="shared" si="216"/>
        <v>12 tháng</v>
      </c>
      <c r="AG735" s="5">
        <f t="shared" si="217"/>
        <v>43202</v>
      </c>
      <c r="AH735" s="5">
        <f t="shared" si="218"/>
        <v>43566</v>
      </c>
      <c r="AI735" s="9">
        <v>1</v>
      </c>
      <c r="AJ735" s="7" t="str">
        <f t="shared" si="228"/>
        <v>12 tháng</v>
      </c>
      <c r="AK735" s="5">
        <f t="shared" si="230"/>
        <v>43567</v>
      </c>
      <c r="AL735" s="5">
        <f t="shared" si="231"/>
        <v>43932</v>
      </c>
      <c r="AM735" s="5" t="str">
        <f t="shared" si="227"/>
        <v/>
      </c>
      <c r="AN735" s="7" t="str">
        <f t="shared" si="219"/>
        <v>12 tháng</v>
      </c>
      <c r="AO735" s="5"/>
      <c r="AP735" s="7"/>
      <c r="AQ735" s="16"/>
    </row>
    <row r="736" spans="1:43" ht="14.5" x14ac:dyDescent="0.35">
      <c r="A736" s="12">
        <f>IF(E736="","",SUBTOTAL(3,$B$2:B736))</f>
        <v>735</v>
      </c>
      <c r="B736" s="5">
        <v>43646</v>
      </c>
      <c r="C736" s="4" t="s">
        <v>45</v>
      </c>
      <c r="D736" s="4">
        <v>1108</v>
      </c>
      <c r="E736" s="6" t="s">
        <v>192</v>
      </c>
      <c r="F736" s="6" t="s">
        <v>102</v>
      </c>
      <c r="G736" s="7" t="s">
        <v>61</v>
      </c>
      <c r="H736" s="6" t="s">
        <v>62</v>
      </c>
      <c r="I736" s="4">
        <v>25</v>
      </c>
      <c r="J736" s="4">
        <v>2</v>
      </c>
      <c r="K736" s="4">
        <v>1996</v>
      </c>
      <c r="L736" s="6">
        <f t="shared" si="224"/>
        <v>35120</v>
      </c>
      <c r="M736" s="4">
        <f t="shared" si="220"/>
        <v>23</v>
      </c>
      <c r="N736" s="6" t="str">
        <f t="shared" si="225"/>
        <v>&lt;30</v>
      </c>
      <c r="O736" s="4">
        <v>1</v>
      </c>
      <c r="P736" s="6" t="str">
        <f t="shared" si="213"/>
        <v>Nam</v>
      </c>
      <c r="Q736" s="6" t="str">
        <f t="shared" si="214"/>
        <v>Ông</v>
      </c>
      <c r="R736" s="7" t="s">
        <v>50</v>
      </c>
      <c r="S736" s="6" t="s">
        <v>322</v>
      </c>
      <c r="T736" s="6" t="s">
        <v>274</v>
      </c>
      <c r="U736" s="6" t="s">
        <v>266</v>
      </c>
      <c r="V736" s="6" t="str">
        <f t="shared" si="221"/>
        <v>Dục Tú  -  Đông Anh  -  Hà Nội</v>
      </c>
      <c r="W736" s="6" t="s">
        <v>78</v>
      </c>
      <c r="X736" s="6" t="s">
        <v>65</v>
      </c>
      <c r="Y736" s="4">
        <f t="shared" si="222"/>
        <v>15</v>
      </c>
      <c r="Z736" s="7" t="str">
        <f t="shared" si="223"/>
        <v>Từ 12 - 24 tháng</v>
      </c>
      <c r="AA736" s="5">
        <v>43179</v>
      </c>
      <c r="AB736" s="4" t="s">
        <v>66</v>
      </c>
      <c r="AC736" s="8">
        <f t="shared" si="215"/>
        <v>43238</v>
      </c>
      <c r="AD736" s="5" t="s">
        <v>53</v>
      </c>
      <c r="AE736" s="4">
        <v>1</v>
      </c>
      <c r="AF736" s="7" t="str">
        <f t="shared" si="216"/>
        <v>12 tháng</v>
      </c>
      <c r="AG736" s="5">
        <f t="shared" si="217"/>
        <v>43239</v>
      </c>
      <c r="AH736" s="5">
        <f t="shared" si="218"/>
        <v>43603</v>
      </c>
      <c r="AI736" s="9">
        <v>1</v>
      </c>
      <c r="AJ736" s="7" t="str">
        <f t="shared" si="228"/>
        <v>12 tháng</v>
      </c>
      <c r="AK736" s="5">
        <f t="shared" si="230"/>
        <v>43604</v>
      </c>
      <c r="AL736" s="5">
        <f t="shared" si="231"/>
        <v>43969</v>
      </c>
      <c r="AM736" s="5" t="str">
        <f t="shared" si="227"/>
        <v/>
      </c>
      <c r="AN736" s="7" t="str">
        <f t="shared" si="219"/>
        <v>12 tháng</v>
      </c>
      <c r="AO736" s="5"/>
      <c r="AP736" s="7"/>
      <c r="AQ736" s="16"/>
    </row>
    <row r="737" spans="1:43" ht="14.5" x14ac:dyDescent="0.35">
      <c r="A737" s="12">
        <f>IF(E737="","",SUBTOTAL(3,$B$2:B737))</f>
        <v>736</v>
      </c>
      <c r="B737" s="5">
        <v>43646</v>
      </c>
      <c r="C737" s="4" t="s">
        <v>45</v>
      </c>
      <c r="D737" s="4">
        <v>1109</v>
      </c>
      <c r="E737" s="6" t="s">
        <v>193</v>
      </c>
      <c r="F737" s="6" t="s">
        <v>102</v>
      </c>
      <c r="G737" s="7" t="s">
        <v>61</v>
      </c>
      <c r="H737" s="6" t="s">
        <v>62</v>
      </c>
      <c r="I737" s="4">
        <v>13</v>
      </c>
      <c r="J737" s="4">
        <v>1</v>
      </c>
      <c r="K737" s="4">
        <v>1992</v>
      </c>
      <c r="L737" s="6">
        <f t="shared" si="224"/>
        <v>33616</v>
      </c>
      <c r="M737" s="4">
        <f t="shared" si="220"/>
        <v>27</v>
      </c>
      <c r="N737" s="6" t="str">
        <f t="shared" si="225"/>
        <v>&lt;30</v>
      </c>
      <c r="O737" s="4">
        <v>2</v>
      </c>
      <c r="P737" s="6" t="str">
        <f t="shared" si="213"/>
        <v>Nữ</v>
      </c>
      <c r="Q737" s="6" t="str">
        <f t="shared" si="214"/>
        <v>Bà</v>
      </c>
      <c r="R737" s="7" t="s">
        <v>72</v>
      </c>
      <c r="S737" s="6" t="s">
        <v>361</v>
      </c>
      <c r="T737" s="6" t="s">
        <v>362</v>
      </c>
      <c r="U737" s="6" t="s">
        <v>269</v>
      </c>
      <c r="V737" s="6" t="str">
        <f t="shared" si="221"/>
        <v>Vạn Ninh  -  Gia Bình  -  Bắc Ninh</v>
      </c>
      <c r="W737" s="6" t="s">
        <v>51</v>
      </c>
      <c r="X737" s="6" t="s">
        <v>65</v>
      </c>
      <c r="Y737" s="4">
        <f t="shared" si="222"/>
        <v>15</v>
      </c>
      <c r="Z737" s="7" t="str">
        <f t="shared" si="223"/>
        <v>Từ 12 - 24 tháng</v>
      </c>
      <c r="AA737" s="5">
        <v>43181</v>
      </c>
      <c r="AB737" s="4" t="s">
        <v>117</v>
      </c>
      <c r="AC737" s="8">
        <f t="shared" si="215"/>
        <v>43210</v>
      </c>
      <c r="AD737" s="5" t="s">
        <v>53</v>
      </c>
      <c r="AE737" s="4">
        <v>1</v>
      </c>
      <c r="AF737" s="7" t="str">
        <f t="shared" si="216"/>
        <v>12 tháng</v>
      </c>
      <c r="AG737" s="5">
        <f t="shared" si="217"/>
        <v>43211</v>
      </c>
      <c r="AH737" s="5">
        <f t="shared" si="218"/>
        <v>43575</v>
      </c>
      <c r="AI737" s="9">
        <v>1</v>
      </c>
      <c r="AJ737" s="7" t="str">
        <f t="shared" si="228"/>
        <v>12 tháng</v>
      </c>
      <c r="AK737" s="5">
        <f t="shared" si="230"/>
        <v>43576</v>
      </c>
      <c r="AL737" s="5">
        <f t="shared" si="231"/>
        <v>43941</v>
      </c>
      <c r="AM737" s="5" t="str">
        <f t="shared" si="227"/>
        <v/>
      </c>
      <c r="AN737" s="7" t="str">
        <f t="shared" si="219"/>
        <v>12 tháng</v>
      </c>
      <c r="AO737" s="5"/>
      <c r="AP737" s="7"/>
      <c r="AQ737" s="16"/>
    </row>
    <row r="738" spans="1:43" ht="14.5" x14ac:dyDescent="0.35">
      <c r="A738" s="12">
        <f>IF(E738="","",SUBTOTAL(3,$B$2:B738))</f>
        <v>737</v>
      </c>
      <c r="B738" s="5">
        <v>43646</v>
      </c>
      <c r="C738" s="4" t="s">
        <v>45</v>
      </c>
      <c r="D738" s="4">
        <v>1110</v>
      </c>
      <c r="E738" s="6" t="s">
        <v>194</v>
      </c>
      <c r="F738" s="6" t="s">
        <v>102</v>
      </c>
      <c r="G738" s="7" t="s">
        <v>61</v>
      </c>
      <c r="H738" s="6" t="s">
        <v>62</v>
      </c>
      <c r="I738" s="4">
        <v>23</v>
      </c>
      <c r="J738" s="4">
        <v>9</v>
      </c>
      <c r="K738" s="4">
        <v>1990</v>
      </c>
      <c r="L738" s="6">
        <f t="shared" si="224"/>
        <v>33139</v>
      </c>
      <c r="M738" s="4">
        <f t="shared" si="220"/>
        <v>28</v>
      </c>
      <c r="N738" s="6" t="str">
        <f t="shared" si="225"/>
        <v>&lt;30</v>
      </c>
      <c r="O738" s="4">
        <v>2</v>
      </c>
      <c r="P738" s="6" t="str">
        <f t="shared" si="213"/>
        <v>Nữ</v>
      </c>
      <c r="Q738" s="6" t="str">
        <f t="shared" si="214"/>
        <v>Bà</v>
      </c>
      <c r="R738" s="7" t="s">
        <v>50</v>
      </c>
      <c r="S738" s="6" t="s">
        <v>363</v>
      </c>
      <c r="T738" s="6" t="s">
        <v>260</v>
      </c>
      <c r="U738" s="6" t="s">
        <v>255</v>
      </c>
      <c r="V738" s="6" t="str">
        <f t="shared" si="221"/>
        <v>An Lập  -  Sơn Động  -  Bắc Giang</v>
      </c>
      <c r="W738" s="6" t="s">
        <v>51</v>
      </c>
      <c r="X738" s="6" t="s">
        <v>65</v>
      </c>
      <c r="Y738" s="4">
        <f t="shared" si="222"/>
        <v>15</v>
      </c>
      <c r="Z738" s="7" t="str">
        <f t="shared" si="223"/>
        <v>Từ 12 - 24 tháng</v>
      </c>
      <c r="AA738" s="5">
        <v>43188</v>
      </c>
      <c r="AB738" s="4" t="s">
        <v>66</v>
      </c>
      <c r="AC738" s="8">
        <f t="shared" si="215"/>
        <v>43247</v>
      </c>
      <c r="AD738" s="5" t="s">
        <v>53</v>
      </c>
      <c r="AE738" s="4">
        <v>1</v>
      </c>
      <c r="AF738" s="7" t="str">
        <f t="shared" si="216"/>
        <v>12 tháng</v>
      </c>
      <c r="AG738" s="5">
        <f t="shared" si="217"/>
        <v>43248</v>
      </c>
      <c r="AH738" s="5">
        <f t="shared" si="218"/>
        <v>43612</v>
      </c>
      <c r="AI738" s="9">
        <v>1</v>
      </c>
      <c r="AJ738" s="7" t="str">
        <f t="shared" si="228"/>
        <v>12 tháng</v>
      </c>
      <c r="AK738" s="5">
        <f t="shared" si="230"/>
        <v>43613</v>
      </c>
      <c r="AL738" s="5">
        <f t="shared" si="231"/>
        <v>43978</v>
      </c>
      <c r="AM738" s="5" t="str">
        <f t="shared" si="227"/>
        <v/>
      </c>
      <c r="AN738" s="7" t="str">
        <f t="shared" si="219"/>
        <v>12 tháng</v>
      </c>
      <c r="AO738" s="5"/>
      <c r="AP738" s="7"/>
      <c r="AQ738" s="16"/>
    </row>
    <row r="739" spans="1:43" ht="14.5" x14ac:dyDescent="0.35">
      <c r="A739" s="12">
        <f>IF(E739="","",SUBTOTAL(3,$B$2:B739))</f>
        <v>738</v>
      </c>
      <c r="B739" s="5">
        <v>43646</v>
      </c>
      <c r="C739" s="4" t="s">
        <v>45</v>
      </c>
      <c r="D739" s="4">
        <v>1111</v>
      </c>
      <c r="E739" s="6" t="s">
        <v>195</v>
      </c>
      <c r="F739" s="6" t="s">
        <v>102</v>
      </c>
      <c r="G739" s="7" t="s">
        <v>61</v>
      </c>
      <c r="H739" s="6" t="s">
        <v>62</v>
      </c>
      <c r="I739" s="4">
        <v>24</v>
      </c>
      <c r="J739" s="4">
        <v>6</v>
      </c>
      <c r="K739" s="4">
        <v>1991</v>
      </c>
      <c r="L739" s="6">
        <f t="shared" si="224"/>
        <v>33413</v>
      </c>
      <c r="M739" s="4">
        <f t="shared" si="220"/>
        <v>28</v>
      </c>
      <c r="N739" s="6" t="str">
        <f t="shared" si="225"/>
        <v>&lt;30</v>
      </c>
      <c r="O739" s="4">
        <v>1</v>
      </c>
      <c r="P739" s="6" t="str">
        <f t="shared" si="213"/>
        <v>Nam</v>
      </c>
      <c r="Q739" s="6" t="str">
        <f t="shared" si="214"/>
        <v>Ông</v>
      </c>
      <c r="R739" s="7" t="s">
        <v>63</v>
      </c>
      <c r="S739" s="6" t="s">
        <v>364</v>
      </c>
      <c r="T739" s="6" t="s">
        <v>324</v>
      </c>
      <c r="U739" s="6" t="s">
        <v>280</v>
      </c>
      <c r="V739" s="6" t="str">
        <f t="shared" si="221"/>
        <v>Tân Thành  -  Hữu Lũng  -  Lạng Sơn</v>
      </c>
      <c r="W739" s="6" t="s">
        <v>145</v>
      </c>
      <c r="X739" s="6" t="s">
        <v>65</v>
      </c>
      <c r="Y739" s="4">
        <f t="shared" si="222"/>
        <v>14</v>
      </c>
      <c r="Z739" s="7" t="str">
        <f t="shared" si="223"/>
        <v>Từ 12 - 24 tháng</v>
      </c>
      <c r="AA739" s="5">
        <v>43196</v>
      </c>
      <c r="AB739" s="4" t="s">
        <v>117</v>
      </c>
      <c r="AC739" s="8">
        <f t="shared" si="215"/>
        <v>43225</v>
      </c>
      <c r="AD739" s="5" t="s">
        <v>53</v>
      </c>
      <c r="AE739" s="4">
        <v>1</v>
      </c>
      <c r="AF739" s="7" t="str">
        <f t="shared" si="216"/>
        <v>12 tháng</v>
      </c>
      <c r="AG739" s="5">
        <f t="shared" si="217"/>
        <v>43226</v>
      </c>
      <c r="AH739" s="5">
        <f t="shared" si="218"/>
        <v>43590</v>
      </c>
      <c r="AI739" s="9">
        <v>1</v>
      </c>
      <c r="AJ739" s="7" t="str">
        <f t="shared" si="228"/>
        <v>12 tháng</v>
      </c>
      <c r="AK739" s="5">
        <f t="shared" si="230"/>
        <v>43591</v>
      </c>
      <c r="AL739" s="5">
        <f t="shared" si="231"/>
        <v>43956</v>
      </c>
      <c r="AM739" s="5" t="str">
        <f t="shared" si="227"/>
        <v/>
      </c>
      <c r="AN739" s="7" t="str">
        <f t="shared" si="219"/>
        <v>12 tháng</v>
      </c>
      <c r="AO739" s="5"/>
      <c r="AP739" s="7"/>
      <c r="AQ739" s="16"/>
    </row>
    <row r="740" spans="1:43" ht="14.5" x14ac:dyDescent="0.35">
      <c r="A740" s="12">
        <f>IF(E740="","",SUBTOTAL(3,$B$2:B740))</f>
        <v>739</v>
      </c>
      <c r="B740" s="5">
        <v>43646</v>
      </c>
      <c r="C740" s="4" t="s">
        <v>45</v>
      </c>
      <c r="D740" s="4">
        <v>1112</v>
      </c>
      <c r="E740" s="6" t="s">
        <v>196</v>
      </c>
      <c r="F740" s="6" t="s">
        <v>102</v>
      </c>
      <c r="G740" s="7" t="s">
        <v>98</v>
      </c>
      <c r="H740" s="6" t="s">
        <v>108</v>
      </c>
      <c r="I740" s="4">
        <v>14</v>
      </c>
      <c r="J740" s="4">
        <v>1</v>
      </c>
      <c r="K740" s="4">
        <v>1994</v>
      </c>
      <c r="L740" s="6">
        <f t="shared" si="224"/>
        <v>34348</v>
      </c>
      <c r="M740" s="4">
        <f t="shared" si="220"/>
        <v>25</v>
      </c>
      <c r="N740" s="6" t="str">
        <f t="shared" si="225"/>
        <v>&lt;30</v>
      </c>
      <c r="O740" s="4">
        <v>1</v>
      </c>
      <c r="P740" s="6" t="str">
        <f t="shared" si="213"/>
        <v>Nam</v>
      </c>
      <c r="Q740" s="6" t="str">
        <f t="shared" si="214"/>
        <v>Ông</v>
      </c>
      <c r="R740" s="7" t="s">
        <v>50</v>
      </c>
      <c r="S740" s="6" t="s">
        <v>365</v>
      </c>
      <c r="T740" s="6" t="s">
        <v>324</v>
      </c>
      <c r="U740" s="6" t="s">
        <v>280</v>
      </c>
      <c r="V740" s="6" t="str">
        <f t="shared" si="221"/>
        <v>Đô Lương  -  Hữu Lũng  -  Lạng Sơn</v>
      </c>
      <c r="W740" s="6" t="s">
        <v>145</v>
      </c>
      <c r="X740" s="6" t="s">
        <v>65</v>
      </c>
      <c r="Y740" s="4">
        <f t="shared" si="222"/>
        <v>14</v>
      </c>
      <c r="Z740" s="7" t="str">
        <f t="shared" si="223"/>
        <v>Từ 12 - 24 tháng</v>
      </c>
      <c r="AA740" s="5">
        <v>43201</v>
      </c>
      <c r="AB740" s="4" t="s">
        <v>66</v>
      </c>
      <c r="AC740" s="8">
        <f t="shared" si="215"/>
        <v>43260</v>
      </c>
      <c r="AD740" s="5" t="s">
        <v>53</v>
      </c>
      <c r="AE740" s="4">
        <v>1</v>
      </c>
      <c r="AF740" s="7" t="str">
        <f t="shared" si="216"/>
        <v>12 tháng</v>
      </c>
      <c r="AG740" s="5">
        <f t="shared" si="217"/>
        <v>43261</v>
      </c>
      <c r="AH740" s="5">
        <f t="shared" si="218"/>
        <v>43625</v>
      </c>
      <c r="AI740" s="9">
        <v>1</v>
      </c>
      <c r="AJ740" s="7" t="str">
        <f t="shared" si="228"/>
        <v>12 tháng</v>
      </c>
      <c r="AK740" s="5">
        <f t="shared" si="230"/>
        <v>43626</v>
      </c>
      <c r="AL740" s="5">
        <f t="shared" si="231"/>
        <v>43991</v>
      </c>
      <c r="AM740" s="5" t="str">
        <f t="shared" si="227"/>
        <v/>
      </c>
      <c r="AN740" s="7" t="str">
        <f t="shared" si="219"/>
        <v>12 tháng</v>
      </c>
      <c r="AO740" s="5"/>
      <c r="AP740" s="7"/>
      <c r="AQ740" s="16"/>
    </row>
    <row r="741" spans="1:43" ht="14.5" x14ac:dyDescent="0.35">
      <c r="A741" s="12">
        <f>IF(E741="","",SUBTOTAL(3,$B$2:B741))</f>
        <v>740</v>
      </c>
      <c r="B741" s="5">
        <v>43646</v>
      </c>
      <c r="C741" s="4" t="s">
        <v>45</v>
      </c>
      <c r="D741" s="4">
        <v>1113</v>
      </c>
      <c r="E741" s="6" t="s">
        <v>197</v>
      </c>
      <c r="F741" s="6" t="s">
        <v>102</v>
      </c>
      <c r="G741" s="7" t="s">
        <v>98</v>
      </c>
      <c r="H741" s="6" t="s">
        <v>99</v>
      </c>
      <c r="I741" s="4">
        <v>12</v>
      </c>
      <c r="J741" s="4">
        <v>9</v>
      </c>
      <c r="K741" s="4">
        <v>1991</v>
      </c>
      <c r="L741" s="6">
        <f t="shared" si="224"/>
        <v>33493</v>
      </c>
      <c r="M741" s="4">
        <f t="shared" si="220"/>
        <v>27</v>
      </c>
      <c r="N741" s="6" t="str">
        <f t="shared" si="225"/>
        <v>&lt;30</v>
      </c>
      <c r="O741" s="4">
        <v>2</v>
      </c>
      <c r="P741" s="6" t="str">
        <f t="shared" si="213"/>
        <v>Nữ</v>
      </c>
      <c r="Q741" s="6" t="str">
        <f t="shared" si="214"/>
        <v>Bà</v>
      </c>
      <c r="R741" s="7" t="s">
        <v>63</v>
      </c>
      <c r="S741" s="6" t="s">
        <v>342</v>
      </c>
      <c r="T741" s="6" t="s">
        <v>319</v>
      </c>
      <c r="U741" s="6" t="s">
        <v>269</v>
      </c>
      <c r="V741" s="6" t="str">
        <f t="shared" si="221"/>
        <v>Song Hồ  -  Thuận Thành  -  Bắc Ninh</v>
      </c>
      <c r="W741" s="6" t="s">
        <v>145</v>
      </c>
      <c r="X741" s="6" t="s">
        <v>100</v>
      </c>
      <c r="Y741" s="4">
        <f t="shared" si="222"/>
        <v>14</v>
      </c>
      <c r="Z741" s="7" t="str">
        <f t="shared" si="223"/>
        <v>Từ 12 - 24 tháng</v>
      </c>
      <c r="AA741" s="5">
        <v>43207</v>
      </c>
      <c r="AB741" s="4" t="s">
        <v>117</v>
      </c>
      <c r="AC741" s="8">
        <f t="shared" si="215"/>
        <v>43236</v>
      </c>
      <c r="AD741" s="5" t="s">
        <v>53</v>
      </c>
      <c r="AE741" s="4">
        <v>1</v>
      </c>
      <c r="AF741" s="7" t="str">
        <f t="shared" si="216"/>
        <v>12 tháng</v>
      </c>
      <c r="AG741" s="5">
        <f t="shared" si="217"/>
        <v>43237</v>
      </c>
      <c r="AH741" s="5">
        <f t="shared" si="218"/>
        <v>43601</v>
      </c>
      <c r="AI741" s="9">
        <v>1</v>
      </c>
      <c r="AJ741" s="7" t="str">
        <f t="shared" si="228"/>
        <v>12 tháng</v>
      </c>
      <c r="AK741" s="5">
        <f t="shared" si="230"/>
        <v>43602</v>
      </c>
      <c r="AL741" s="5">
        <f t="shared" si="231"/>
        <v>43967</v>
      </c>
      <c r="AM741" s="5" t="str">
        <f t="shared" si="227"/>
        <v/>
      </c>
      <c r="AN741" s="7" t="str">
        <f t="shared" si="219"/>
        <v>12 tháng</v>
      </c>
      <c r="AO741" s="5"/>
      <c r="AP741" s="7"/>
      <c r="AQ741" s="16"/>
    </row>
    <row r="742" spans="1:43" ht="14.5" x14ac:dyDescent="0.35">
      <c r="A742" s="12">
        <f>IF(E742="","",SUBTOTAL(3,$B$2:B742))</f>
        <v>741</v>
      </c>
      <c r="B742" s="5">
        <v>43646</v>
      </c>
      <c r="C742" s="4" t="s">
        <v>45</v>
      </c>
      <c r="D742" s="4">
        <v>1114</v>
      </c>
      <c r="E742" s="6" t="s">
        <v>198</v>
      </c>
      <c r="F742" s="6" t="s">
        <v>102</v>
      </c>
      <c r="G742" s="7" t="s">
        <v>98</v>
      </c>
      <c r="H742" s="6" t="s">
        <v>99</v>
      </c>
      <c r="I742" s="4">
        <v>12</v>
      </c>
      <c r="J742" s="4">
        <v>11</v>
      </c>
      <c r="K742" s="4">
        <v>1990</v>
      </c>
      <c r="L742" s="6">
        <f t="shared" si="224"/>
        <v>33189</v>
      </c>
      <c r="M742" s="4">
        <f t="shared" si="220"/>
        <v>28</v>
      </c>
      <c r="N742" s="6" t="str">
        <f t="shared" si="225"/>
        <v>&lt;30</v>
      </c>
      <c r="O742" s="4">
        <v>1</v>
      </c>
      <c r="P742" s="6" t="str">
        <f t="shared" si="213"/>
        <v>Nam</v>
      </c>
      <c r="Q742" s="6" t="str">
        <f t="shared" si="214"/>
        <v>Ông</v>
      </c>
      <c r="R742" s="7" t="s">
        <v>50</v>
      </c>
      <c r="S742" s="6" t="s">
        <v>366</v>
      </c>
      <c r="T742" s="6" t="s">
        <v>367</v>
      </c>
      <c r="U742" s="6" t="s">
        <v>368</v>
      </c>
      <c r="V742" s="6" t="str">
        <f t="shared" si="221"/>
        <v>Đôn Nhân  -  Sông Lô  -  Vĩnh Phúc</v>
      </c>
      <c r="W742" s="6" t="s">
        <v>78</v>
      </c>
      <c r="X742" s="6" t="s">
        <v>100</v>
      </c>
      <c r="Y742" s="4">
        <f t="shared" si="222"/>
        <v>14</v>
      </c>
      <c r="Z742" s="7" t="str">
        <f t="shared" si="223"/>
        <v>Từ 12 - 24 tháng</v>
      </c>
      <c r="AA742" s="5">
        <v>43218</v>
      </c>
      <c r="AB742" s="4" t="s">
        <v>66</v>
      </c>
      <c r="AC742" s="8">
        <f t="shared" si="215"/>
        <v>43277</v>
      </c>
      <c r="AD742" s="5" t="s">
        <v>53</v>
      </c>
      <c r="AE742" s="4">
        <v>1</v>
      </c>
      <c r="AF742" s="7" t="str">
        <f t="shared" si="216"/>
        <v>12 tháng</v>
      </c>
      <c r="AG742" s="5">
        <f t="shared" si="217"/>
        <v>43278</v>
      </c>
      <c r="AH742" s="5">
        <f t="shared" si="218"/>
        <v>43642</v>
      </c>
      <c r="AI742" s="9">
        <v>1</v>
      </c>
      <c r="AJ742" s="7" t="str">
        <f t="shared" si="228"/>
        <v>12 tháng</v>
      </c>
      <c r="AK742" s="5">
        <f t="shared" si="230"/>
        <v>43643</v>
      </c>
      <c r="AL742" s="5">
        <f t="shared" si="231"/>
        <v>44008</v>
      </c>
      <c r="AM742" s="5" t="str">
        <f t="shared" si="227"/>
        <v/>
      </c>
      <c r="AN742" s="7" t="str">
        <f t="shared" si="219"/>
        <v>12 tháng</v>
      </c>
      <c r="AO742" s="5"/>
      <c r="AP742" s="7"/>
      <c r="AQ742" s="16"/>
    </row>
    <row r="743" spans="1:43" ht="14.5" x14ac:dyDescent="0.35">
      <c r="A743" s="12">
        <f>IF(E743="","",SUBTOTAL(3,$B$2:B743))</f>
        <v>742</v>
      </c>
      <c r="B743" s="5">
        <v>43646</v>
      </c>
      <c r="C743" s="4" t="s">
        <v>45</v>
      </c>
      <c r="D743" s="4">
        <v>1115</v>
      </c>
      <c r="E743" s="6" t="s">
        <v>199</v>
      </c>
      <c r="F743" s="6" t="s">
        <v>102</v>
      </c>
      <c r="G743" s="7" t="s">
        <v>98</v>
      </c>
      <c r="H743" s="6" t="s">
        <v>110</v>
      </c>
      <c r="I743" s="4">
        <v>5</v>
      </c>
      <c r="J743" s="4">
        <v>10</v>
      </c>
      <c r="K743" s="4">
        <v>1989</v>
      </c>
      <c r="L743" s="6">
        <f t="shared" si="224"/>
        <v>32786</v>
      </c>
      <c r="M743" s="4">
        <f t="shared" si="220"/>
        <v>29</v>
      </c>
      <c r="N743" s="6" t="str">
        <f t="shared" si="225"/>
        <v>&lt;30</v>
      </c>
      <c r="O743" s="4">
        <v>2</v>
      </c>
      <c r="P743" s="6" t="str">
        <f t="shared" si="213"/>
        <v>Nữ</v>
      </c>
      <c r="Q743" s="6" t="str">
        <f t="shared" si="214"/>
        <v>Bà</v>
      </c>
      <c r="R743" s="7" t="s">
        <v>72</v>
      </c>
      <c r="S743" s="6" t="s">
        <v>369</v>
      </c>
      <c r="T743" s="6" t="s">
        <v>370</v>
      </c>
      <c r="U743" s="6" t="s">
        <v>280</v>
      </c>
      <c r="V743" s="6" t="str">
        <f t="shared" si="221"/>
        <v>Vũ Sơn  -  Bắc Sơn  -  Lạng Sơn</v>
      </c>
      <c r="W743" s="6" t="s">
        <v>64</v>
      </c>
      <c r="X743" s="6" t="s">
        <v>100</v>
      </c>
      <c r="Y743" s="4">
        <f t="shared" si="222"/>
        <v>13</v>
      </c>
      <c r="Z743" s="7" t="str">
        <f t="shared" si="223"/>
        <v>Từ 12 - 24 tháng</v>
      </c>
      <c r="AA743" s="5">
        <v>43225</v>
      </c>
      <c r="AB743" s="4" t="s">
        <v>66</v>
      </c>
      <c r="AC743" s="8">
        <f t="shared" si="215"/>
        <v>43284</v>
      </c>
      <c r="AD743" s="5" t="s">
        <v>53</v>
      </c>
      <c r="AE743" s="4">
        <v>1</v>
      </c>
      <c r="AF743" s="7" t="str">
        <f t="shared" si="216"/>
        <v>12 tháng</v>
      </c>
      <c r="AG743" s="5">
        <f t="shared" si="217"/>
        <v>43285</v>
      </c>
      <c r="AH743" s="5">
        <f t="shared" si="218"/>
        <v>43649</v>
      </c>
      <c r="AI743" s="9"/>
      <c r="AJ743" s="7" t="str">
        <f t="shared" si="228"/>
        <v/>
      </c>
      <c r="AK743" s="5" t="str">
        <f t="shared" si="230"/>
        <v/>
      </c>
      <c r="AL743" s="5" t="str">
        <f t="shared" si="231"/>
        <v/>
      </c>
      <c r="AM743" s="5" t="str">
        <f t="shared" ref="AM743:AM794" ca="1" si="232">IF(AE743=4,AG743,IF(TODAY()&gt;AL743,AL743+1,""))</f>
        <v/>
      </c>
      <c r="AN743" s="7" t="str">
        <f t="shared" ca="1" si="219"/>
        <v>12 tháng</v>
      </c>
      <c r="AO743" s="5"/>
      <c r="AP743" s="7"/>
      <c r="AQ743" s="16"/>
    </row>
    <row r="744" spans="1:43" ht="14.5" x14ac:dyDescent="0.35">
      <c r="A744" s="12">
        <f>IF(E744="","",SUBTOTAL(3,$B$2:B744))</f>
        <v>743</v>
      </c>
      <c r="B744" s="5">
        <v>43646</v>
      </c>
      <c r="C744" s="4" t="s">
        <v>45</v>
      </c>
      <c r="D744" s="4">
        <v>1116</v>
      </c>
      <c r="E744" s="6" t="s">
        <v>200</v>
      </c>
      <c r="F744" s="6" t="s">
        <v>96</v>
      </c>
      <c r="G744" s="7" t="s">
        <v>61</v>
      </c>
      <c r="H744" s="6" t="s">
        <v>61</v>
      </c>
      <c r="I744" s="4">
        <v>20</v>
      </c>
      <c r="J744" s="4">
        <v>2</v>
      </c>
      <c r="K744" s="4">
        <v>1991</v>
      </c>
      <c r="L744" s="6">
        <f t="shared" si="224"/>
        <v>33289</v>
      </c>
      <c r="M744" s="4">
        <f t="shared" si="220"/>
        <v>28</v>
      </c>
      <c r="N744" s="6" t="str">
        <f t="shared" si="225"/>
        <v>&lt;30</v>
      </c>
      <c r="O744" s="4">
        <v>1</v>
      </c>
      <c r="P744" s="6" t="str">
        <f t="shared" si="213"/>
        <v>Nam</v>
      </c>
      <c r="Q744" s="6" t="str">
        <f t="shared" si="214"/>
        <v>Ông</v>
      </c>
      <c r="R744" s="7" t="s">
        <v>50</v>
      </c>
      <c r="S744" s="6" t="s">
        <v>267</v>
      </c>
      <c r="T744" s="6" t="s">
        <v>268</v>
      </c>
      <c r="U744" s="6" t="s">
        <v>269</v>
      </c>
      <c r="V744" s="6" t="str">
        <f t="shared" si="221"/>
        <v>Minh Đạo  -  Tiên Du  -  Bắc Ninh</v>
      </c>
      <c r="W744" s="6" t="s">
        <v>51</v>
      </c>
      <c r="X744" s="6" t="s">
        <v>65</v>
      </c>
      <c r="Y744" s="4">
        <f t="shared" si="222"/>
        <v>13</v>
      </c>
      <c r="Z744" s="7" t="str">
        <f t="shared" si="223"/>
        <v>Từ 12 - 24 tháng</v>
      </c>
      <c r="AA744" s="5">
        <v>43234</v>
      </c>
      <c r="AB744" s="4" t="s">
        <v>66</v>
      </c>
      <c r="AC744" s="8">
        <f t="shared" si="215"/>
        <v>43293</v>
      </c>
      <c r="AD744" s="5" t="s">
        <v>53</v>
      </c>
      <c r="AE744" s="4">
        <v>1</v>
      </c>
      <c r="AF744" s="7" t="str">
        <f t="shared" si="216"/>
        <v>12 tháng</v>
      </c>
      <c r="AG744" s="5">
        <f t="shared" si="217"/>
        <v>43294</v>
      </c>
      <c r="AH744" s="5">
        <f t="shared" si="218"/>
        <v>43658</v>
      </c>
      <c r="AI744" s="9"/>
      <c r="AJ744" s="7" t="str">
        <f t="shared" si="228"/>
        <v/>
      </c>
      <c r="AK744" s="5" t="str">
        <f t="shared" si="230"/>
        <v/>
      </c>
      <c r="AL744" s="5" t="str">
        <f t="shared" si="231"/>
        <v/>
      </c>
      <c r="AM744" s="5" t="str">
        <f t="shared" ca="1" si="232"/>
        <v/>
      </c>
      <c r="AN744" s="7" t="str">
        <f t="shared" ca="1" si="219"/>
        <v>12 tháng</v>
      </c>
      <c r="AO744" s="5"/>
      <c r="AP744" s="7"/>
      <c r="AQ744" s="16"/>
    </row>
    <row r="745" spans="1:43" ht="14.5" x14ac:dyDescent="0.35">
      <c r="A745" s="12">
        <f>IF(E745="","",SUBTOTAL(3,$B$2:B745))</f>
        <v>744</v>
      </c>
      <c r="B745" s="5">
        <v>43646</v>
      </c>
      <c r="C745" s="4" t="s">
        <v>45</v>
      </c>
      <c r="D745" s="4">
        <v>1117</v>
      </c>
      <c r="E745" s="6" t="s">
        <v>188</v>
      </c>
      <c r="F745" s="6" t="s">
        <v>96</v>
      </c>
      <c r="G745" s="7" t="s">
        <v>61</v>
      </c>
      <c r="H745" s="6" t="s">
        <v>61</v>
      </c>
      <c r="I745" s="4">
        <v>28</v>
      </c>
      <c r="J745" s="4">
        <v>9</v>
      </c>
      <c r="K745" s="4">
        <v>1990</v>
      </c>
      <c r="L745" s="6">
        <f t="shared" si="224"/>
        <v>33144</v>
      </c>
      <c r="M745" s="4">
        <f t="shared" si="220"/>
        <v>28</v>
      </c>
      <c r="N745" s="6" t="str">
        <f t="shared" si="225"/>
        <v>&lt;30</v>
      </c>
      <c r="O745" s="4">
        <v>1</v>
      </c>
      <c r="P745" s="6" t="str">
        <f t="shared" si="213"/>
        <v>Nam</v>
      </c>
      <c r="Q745" s="6" t="str">
        <f t="shared" si="214"/>
        <v>Ông</v>
      </c>
      <c r="R745" s="7" t="s">
        <v>72</v>
      </c>
      <c r="S745" s="6" t="s">
        <v>270</v>
      </c>
      <c r="T745" s="6" t="s">
        <v>268</v>
      </c>
      <c r="U745" s="6" t="s">
        <v>269</v>
      </c>
      <c r="V745" s="6" t="str">
        <f t="shared" si="221"/>
        <v>Đại Đồng  -  Tiên Du  -  Bắc Ninh</v>
      </c>
      <c r="W745" s="6" t="s">
        <v>51</v>
      </c>
      <c r="X745" s="6" t="s">
        <v>65</v>
      </c>
      <c r="Y745" s="4">
        <f t="shared" si="222"/>
        <v>13</v>
      </c>
      <c r="Z745" s="7" t="str">
        <f t="shared" si="223"/>
        <v>Từ 12 - 24 tháng</v>
      </c>
      <c r="AA745" s="5">
        <v>43242</v>
      </c>
      <c r="AB745" s="4" t="s">
        <v>66</v>
      </c>
      <c r="AC745" s="8">
        <f t="shared" si="215"/>
        <v>43301</v>
      </c>
      <c r="AD745" s="5" t="s">
        <v>53</v>
      </c>
      <c r="AE745" s="4">
        <v>1</v>
      </c>
      <c r="AF745" s="7" t="str">
        <f t="shared" si="216"/>
        <v>12 tháng</v>
      </c>
      <c r="AG745" s="5">
        <f t="shared" si="217"/>
        <v>43302</v>
      </c>
      <c r="AH745" s="5">
        <f t="shared" si="218"/>
        <v>43666</v>
      </c>
      <c r="AI745" s="9"/>
      <c r="AJ745" s="7" t="str">
        <f t="shared" si="228"/>
        <v/>
      </c>
      <c r="AK745" s="5" t="str">
        <f t="shared" si="230"/>
        <v/>
      </c>
      <c r="AL745" s="5" t="str">
        <f t="shared" si="231"/>
        <v/>
      </c>
      <c r="AM745" s="5" t="str">
        <f t="shared" ca="1" si="232"/>
        <v/>
      </c>
      <c r="AN745" s="7" t="str">
        <f t="shared" ca="1" si="219"/>
        <v>12 tháng</v>
      </c>
      <c r="AO745" s="5"/>
      <c r="AP745" s="7"/>
      <c r="AQ745" s="16"/>
    </row>
    <row r="746" spans="1:43" ht="14.5" x14ac:dyDescent="0.35">
      <c r="A746" s="12">
        <f>IF(E746="","",SUBTOTAL(3,$B$2:B746))</f>
        <v>745</v>
      </c>
      <c r="B746" s="5">
        <v>43646</v>
      </c>
      <c r="C746" s="4" t="s">
        <v>45</v>
      </c>
      <c r="D746" s="4">
        <v>1118</v>
      </c>
      <c r="E746" s="6" t="s">
        <v>189</v>
      </c>
      <c r="F746" s="6" t="s">
        <v>102</v>
      </c>
      <c r="G746" s="7" t="s">
        <v>104</v>
      </c>
      <c r="H746" s="6" t="s">
        <v>104</v>
      </c>
      <c r="I746" s="4">
        <v>28</v>
      </c>
      <c r="J746" s="4">
        <v>10</v>
      </c>
      <c r="K746" s="4">
        <v>1996</v>
      </c>
      <c r="L746" s="6">
        <f t="shared" si="224"/>
        <v>35366</v>
      </c>
      <c r="M746" s="4">
        <f t="shared" si="220"/>
        <v>22</v>
      </c>
      <c r="N746" s="6" t="str">
        <f t="shared" si="225"/>
        <v>&lt;30</v>
      </c>
      <c r="O746" s="4">
        <v>2</v>
      </c>
      <c r="P746" s="6" t="str">
        <f t="shared" si="213"/>
        <v>Nữ</v>
      </c>
      <c r="Q746" s="6" t="str">
        <f t="shared" si="214"/>
        <v>Bà</v>
      </c>
      <c r="R746" s="7" t="s">
        <v>72</v>
      </c>
      <c r="S746" s="6" t="s">
        <v>290</v>
      </c>
      <c r="T746" s="6" t="s">
        <v>291</v>
      </c>
      <c r="U746" s="6" t="s">
        <v>292</v>
      </c>
      <c r="V746" s="6" t="str">
        <f t="shared" si="221"/>
        <v>Thụy Ninh  -  Thái Thụy  -  Thái Bình</v>
      </c>
      <c r="W746" s="6" t="s">
        <v>51</v>
      </c>
      <c r="X746" s="6" t="s">
        <v>65</v>
      </c>
      <c r="Y746" s="4">
        <f t="shared" si="222"/>
        <v>12</v>
      </c>
      <c r="Z746" s="7" t="str">
        <f t="shared" si="223"/>
        <v>Từ 12 - 24 tháng</v>
      </c>
      <c r="AA746" s="5">
        <v>43256</v>
      </c>
      <c r="AB746" s="4" t="s">
        <v>66</v>
      </c>
      <c r="AC746" s="8">
        <f t="shared" si="215"/>
        <v>43315</v>
      </c>
      <c r="AD746" s="5" t="s">
        <v>53</v>
      </c>
      <c r="AE746" s="4">
        <v>1</v>
      </c>
      <c r="AF746" s="7" t="str">
        <f t="shared" si="216"/>
        <v>12 tháng</v>
      </c>
      <c r="AG746" s="5">
        <f t="shared" si="217"/>
        <v>43316</v>
      </c>
      <c r="AH746" s="5">
        <f t="shared" si="218"/>
        <v>43680</v>
      </c>
      <c r="AI746" s="9"/>
      <c r="AJ746" s="7" t="str">
        <f t="shared" si="228"/>
        <v/>
      </c>
      <c r="AK746" s="5" t="str">
        <f t="shared" si="230"/>
        <v/>
      </c>
      <c r="AL746" s="5" t="str">
        <f t="shared" si="231"/>
        <v/>
      </c>
      <c r="AM746" s="5" t="str">
        <f t="shared" ca="1" si="232"/>
        <v/>
      </c>
      <c r="AN746" s="7" t="str">
        <f t="shared" ca="1" si="219"/>
        <v>12 tháng</v>
      </c>
      <c r="AO746" s="5"/>
      <c r="AP746" s="7"/>
      <c r="AQ746" s="16"/>
    </row>
    <row r="747" spans="1:43" ht="14.5" x14ac:dyDescent="0.35">
      <c r="A747" s="12">
        <f>IF(E747="","",SUBTOTAL(3,$B$2:B747))</f>
        <v>746</v>
      </c>
      <c r="B747" s="5">
        <v>43646</v>
      </c>
      <c r="C747" s="4" t="s">
        <v>45</v>
      </c>
      <c r="D747" s="4">
        <v>1119</v>
      </c>
      <c r="E747" s="6" t="s">
        <v>190</v>
      </c>
      <c r="F747" s="6" t="s">
        <v>102</v>
      </c>
      <c r="G747" s="7" t="s">
        <v>104</v>
      </c>
      <c r="H747" s="6" t="s">
        <v>104</v>
      </c>
      <c r="I747" s="4">
        <v>9</v>
      </c>
      <c r="J747" s="4">
        <v>9</v>
      </c>
      <c r="K747" s="4">
        <v>1995</v>
      </c>
      <c r="L747" s="6">
        <f t="shared" si="224"/>
        <v>34951</v>
      </c>
      <c r="M747" s="4">
        <f t="shared" si="220"/>
        <v>23</v>
      </c>
      <c r="N747" s="6" t="str">
        <f t="shared" si="225"/>
        <v>&lt;30</v>
      </c>
      <c r="O747" s="4">
        <v>1</v>
      </c>
      <c r="P747" s="6" t="str">
        <f t="shared" si="213"/>
        <v>Nam</v>
      </c>
      <c r="Q747" s="6" t="str">
        <f t="shared" si="214"/>
        <v>Ông</v>
      </c>
      <c r="R747" s="7" t="s">
        <v>72</v>
      </c>
      <c r="S747" s="6" t="s">
        <v>348</v>
      </c>
      <c r="T747" s="6" t="s">
        <v>274</v>
      </c>
      <c r="U747" s="6" t="s">
        <v>266</v>
      </c>
      <c r="V747" s="6" t="str">
        <f t="shared" si="221"/>
        <v>Thụy Lâm  -  Đông Anh  -  Hà Nội</v>
      </c>
      <c r="W747" s="6" t="s">
        <v>51</v>
      </c>
      <c r="X747" s="6" t="s">
        <v>106</v>
      </c>
      <c r="Y747" s="4">
        <f t="shared" si="222"/>
        <v>12</v>
      </c>
      <c r="Z747" s="7" t="str">
        <f t="shared" si="223"/>
        <v>Từ 12 - 24 tháng</v>
      </c>
      <c r="AA747" s="5">
        <v>43261</v>
      </c>
      <c r="AB747" s="4" t="s">
        <v>66</v>
      </c>
      <c r="AC747" s="8">
        <f t="shared" si="215"/>
        <v>43320</v>
      </c>
      <c r="AD747" s="5" t="s">
        <v>53</v>
      </c>
      <c r="AE747" s="4">
        <v>1</v>
      </c>
      <c r="AF747" s="7" t="str">
        <f t="shared" si="216"/>
        <v>12 tháng</v>
      </c>
      <c r="AG747" s="5">
        <f t="shared" si="217"/>
        <v>43321</v>
      </c>
      <c r="AH747" s="5">
        <f t="shared" si="218"/>
        <v>43685</v>
      </c>
      <c r="AI747" s="9"/>
      <c r="AJ747" s="7" t="str">
        <f t="shared" si="228"/>
        <v/>
      </c>
      <c r="AK747" s="5" t="str">
        <f t="shared" si="230"/>
        <v/>
      </c>
      <c r="AL747" s="5" t="str">
        <f t="shared" si="231"/>
        <v/>
      </c>
      <c r="AM747" s="5" t="str">
        <f t="shared" ca="1" si="232"/>
        <v/>
      </c>
      <c r="AN747" s="7" t="str">
        <f t="shared" ca="1" si="219"/>
        <v>12 tháng</v>
      </c>
      <c r="AO747" s="5"/>
      <c r="AP747" s="7"/>
      <c r="AQ747" s="16"/>
    </row>
    <row r="748" spans="1:43" ht="14.5" x14ac:dyDescent="0.35">
      <c r="A748" s="12">
        <f>IF(E748="","",SUBTOTAL(3,$B$2:B748))</f>
        <v>747</v>
      </c>
      <c r="B748" s="5">
        <v>43646</v>
      </c>
      <c r="C748" s="4" t="s">
        <v>45</v>
      </c>
      <c r="D748" s="4">
        <v>1120</v>
      </c>
      <c r="E748" s="6" t="s">
        <v>201</v>
      </c>
      <c r="F748" s="6" t="s">
        <v>47</v>
      </c>
      <c r="G748" s="7" t="s">
        <v>93</v>
      </c>
      <c r="H748" s="6" t="s">
        <v>94</v>
      </c>
      <c r="I748" s="4">
        <v>5</v>
      </c>
      <c r="J748" s="4">
        <v>4</v>
      </c>
      <c r="K748" s="4">
        <v>1980</v>
      </c>
      <c r="L748" s="6">
        <f t="shared" si="224"/>
        <v>29316</v>
      </c>
      <c r="M748" s="4">
        <f t="shared" si="220"/>
        <v>39</v>
      </c>
      <c r="N748" s="6" t="str">
        <f t="shared" si="225"/>
        <v>30 - 45</v>
      </c>
      <c r="O748" s="4">
        <v>1</v>
      </c>
      <c r="P748" s="6" t="str">
        <f t="shared" si="213"/>
        <v>Nam</v>
      </c>
      <c r="Q748" s="6" t="str">
        <f t="shared" si="214"/>
        <v>Ông</v>
      </c>
      <c r="R748" s="7" t="s">
        <v>50</v>
      </c>
      <c r="S748" s="6" t="s">
        <v>371</v>
      </c>
      <c r="T748" s="6" t="s">
        <v>372</v>
      </c>
      <c r="U748" s="6" t="s">
        <v>266</v>
      </c>
      <c r="V748" s="6" t="str">
        <f t="shared" si="221"/>
        <v>Vật Lại  -  Ba Vì  -  Hà Nội</v>
      </c>
      <c r="W748" s="6" t="s">
        <v>51</v>
      </c>
      <c r="X748" s="6" t="s">
        <v>65</v>
      </c>
      <c r="Y748" s="4">
        <f t="shared" si="222"/>
        <v>12</v>
      </c>
      <c r="Z748" s="7" t="str">
        <f t="shared" si="223"/>
        <v>Từ 12 - 24 tháng</v>
      </c>
      <c r="AA748" s="5">
        <v>43265</v>
      </c>
      <c r="AB748" s="4">
        <v>0</v>
      </c>
      <c r="AC748" s="8">
        <f t="shared" si="215"/>
        <v>43265</v>
      </c>
      <c r="AD748" s="5" t="s">
        <v>53</v>
      </c>
      <c r="AE748" s="4">
        <v>1</v>
      </c>
      <c r="AF748" s="7" t="str">
        <f t="shared" si="216"/>
        <v>12 tháng</v>
      </c>
      <c r="AG748" s="5">
        <f t="shared" si="217"/>
        <v>43265</v>
      </c>
      <c r="AH748" s="5">
        <f t="shared" si="218"/>
        <v>43629</v>
      </c>
      <c r="AI748" s="9">
        <v>1</v>
      </c>
      <c r="AJ748" s="7" t="str">
        <f t="shared" si="228"/>
        <v>12 tháng</v>
      </c>
      <c r="AK748" s="5">
        <f t="shared" si="230"/>
        <v>43630</v>
      </c>
      <c r="AL748" s="5">
        <f t="shared" si="231"/>
        <v>43995</v>
      </c>
      <c r="AM748" s="5">
        <f t="shared" ca="1" si="232"/>
        <v>43996</v>
      </c>
      <c r="AN748" s="7" t="str">
        <f t="shared" ca="1" si="219"/>
        <v>Không xác định</v>
      </c>
      <c r="AO748" s="5"/>
      <c r="AP748" s="7"/>
      <c r="AQ748" s="16"/>
    </row>
    <row r="749" spans="1:43" ht="14.5" x14ac:dyDescent="0.35">
      <c r="A749" s="12">
        <f>IF(E749="","",SUBTOTAL(3,$B$2:B749))</f>
        <v>748</v>
      </c>
      <c r="B749" s="5">
        <v>43646</v>
      </c>
      <c r="C749" s="4" t="s">
        <v>45</v>
      </c>
      <c r="D749" s="4">
        <v>1121</v>
      </c>
      <c r="E749" s="6" t="s">
        <v>202</v>
      </c>
      <c r="F749" s="6" t="s">
        <v>47</v>
      </c>
      <c r="G749" s="7" t="s">
        <v>93</v>
      </c>
      <c r="H749" s="6" t="s">
        <v>94</v>
      </c>
      <c r="I749" s="4">
        <v>3</v>
      </c>
      <c r="J749" s="4">
        <v>5</v>
      </c>
      <c r="K749" s="4">
        <v>1985</v>
      </c>
      <c r="L749" s="6">
        <f t="shared" si="224"/>
        <v>31170</v>
      </c>
      <c r="M749" s="4">
        <f t="shared" si="220"/>
        <v>34</v>
      </c>
      <c r="N749" s="6" t="str">
        <f t="shared" si="225"/>
        <v>30 - 45</v>
      </c>
      <c r="O749" s="4">
        <v>2</v>
      </c>
      <c r="P749" s="6" t="str">
        <f t="shared" si="213"/>
        <v>Nữ</v>
      </c>
      <c r="Q749" s="6" t="str">
        <f t="shared" si="214"/>
        <v>Bà</v>
      </c>
      <c r="R749" s="7" t="s">
        <v>72</v>
      </c>
      <c r="S749" s="6" t="s">
        <v>373</v>
      </c>
      <c r="T749" s="6" t="s">
        <v>374</v>
      </c>
      <c r="U749" s="6" t="s">
        <v>375</v>
      </c>
      <c r="V749" s="6" t="str">
        <f t="shared" si="221"/>
        <v>Thanh Thủy  -  Thanh Chương  -  Nghệ An</v>
      </c>
      <c r="W749" s="6" t="s">
        <v>51</v>
      </c>
      <c r="X749" s="6" t="s">
        <v>65</v>
      </c>
      <c r="Y749" s="4">
        <f t="shared" si="222"/>
        <v>12</v>
      </c>
      <c r="Z749" s="7" t="str">
        <f t="shared" si="223"/>
        <v>Từ 12 - 24 tháng</v>
      </c>
      <c r="AA749" s="5">
        <v>43270</v>
      </c>
      <c r="AB749" s="4" t="s">
        <v>66</v>
      </c>
      <c r="AC749" s="8">
        <f t="shared" si="215"/>
        <v>43329</v>
      </c>
      <c r="AD749" s="5" t="s">
        <v>53</v>
      </c>
      <c r="AE749" s="4">
        <v>1</v>
      </c>
      <c r="AF749" s="7" t="str">
        <f t="shared" si="216"/>
        <v>12 tháng</v>
      </c>
      <c r="AG749" s="5">
        <f t="shared" si="217"/>
        <v>43330</v>
      </c>
      <c r="AH749" s="5">
        <f t="shared" si="218"/>
        <v>43694</v>
      </c>
      <c r="AI749" s="9"/>
      <c r="AJ749" s="7" t="str">
        <f t="shared" si="228"/>
        <v/>
      </c>
      <c r="AK749" s="5" t="str">
        <f t="shared" si="230"/>
        <v/>
      </c>
      <c r="AL749" s="5" t="str">
        <f t="shared" si="231"/>
        <v/>
      </c>
      <c r="AM749" s="5" t="str">
        <f t="shared" ca="1" si="232"/>
        <v/>
      </c>
      <c r="AN749" s="7" t="str">
        <f t="shared" ca="1" si="219"/>
        <v>12 tháng</v>
      </c>
      <c r="AO749" s="5"/>
      <c r="AP749" s="7"/>
      <c r="AQ749" s="16"/>
    </row>
    <row r="750" spans="1:43" ht="14.5" x14ac:dyDescent="0.35">
      <c r="A750" s="12">
        <f>IF(E750="","",SUBTOTAL(3,$B$2:B750))</f>
        <v>749</v>
      </c>
      <c r="B750" s="5">
        <v>43646</v>
      </c>
      <c r="C750" s="4" t="s">
        <v>45</v>
      </c>
      <c r="D750" s="4">
        <v>1122</v>
      </c>
      <c r="E750" s="6" t="s">
        <v>203</v>
      </c>
      <c r="F750" s="6" t="s">
        <v>47</v>
      </c>
      <c r="G750" s="7" t="s">
        <v>70</v>
      </c>
      <c r="H750" s="6" t="s">
        <v>178</v>
      </c>
      <c r="I750" s="4">
        <v>7</v>
      </c>
      <c r="J750" s="4">
        <v>1</v>
      </c>
      <c r="K750" s="4">
        <v>1990</v>
      </c>
      <c r="L750" s="6">
        <f t="shared" si="224"/>
        <v>32880</v>
      </c>
      <c r="M750" s="4">
        <f t="shared" si="220"/>
        <v>29</v>
      </c>
      <c r="N750" s="6" t="str">
        <f t="shared" si="225"/>
        <v>&lt;30</v>
      </c>
      <c r="O750" s="4">
        <v>2</v>
      </c>
      <c r="P750" s="6" t="str">
        <f t="shared" si="213"/>
        <v>Nữ</v>
      </c>
      <c r="Q750" s="6" t="str">
        <f t="shared" si="214"/>
        <v>Bà</v>
      </c>
      <c r="R750" s="7" t="s">
        <v>50</v>
      </c>
      <c r="S750" s="6" t="s">
        <v>364</v>
      </c>
      <c r="T750" s="6" t="s">
        <v>376</v>
      </c>
      <c r="U750" s="6" t="s">
        <v>283</v>
      </c>
      <c r="V750" s="6" t="str">
        <f t="shared" si="221"/>
        <v>Tân Thành  -  Phú Bình  -  Thái Nguyên</v>
      </c>
      <c r="W750" s="6" t="s">
        <v>78</v>
      </c>
      <c r="X750" s="6" t="s">
        <v>65</v>
      </c>
      <c r="Y750" s="4">
        <f t="shared" si="222"/>
        <v>12</v>
      </c>
      <c r="Z750" s="7" t="str">
        <f t="shared" si="223"/>
        <v>Từ 12 - 24 tháng</v>
      </c>
      <c r="AA750" s="5">
        <v>43275</v>
      </c>
      <c r="AB750" s="4" t="s">
        <v>117</v>
      </c>
      <c r="AC750" s="8">
        <f t="shared" si="215"/>
        <v>43304</v>
      </c>
      <c r="AD750" s="5" t="s">
        <v>53</v>
      </c>
      <c r="AE750" s="4">
        <v>1</v>
      </c>
      <c r="AF750" s="7" t="str">
        <f t="shared" si="216"/>
        <v>12 tháng</v>
      </c>
      <c r="AG750" s="5">
        <f t="shared" si="217"/>
        <v>43305</v>
      </c>
      <c r="AH750" s="5">
        <f t="shared" si="218"/>
        <v>43669</v>
      </c>
      <c r="AI750" s="9"/>
      <c r="AJ750" s="7" t="str">
        <f t="shared" si="228"/>
        <v/>
      </c>
      <c r="AK750" s="5" t="str">
        <f t="shared" si="230"/>
        <v/>
      </c>
      <c r="AL750" s="5" t="str">
        <f t="shared" si="231"/>
        <v/>
      </c>
      <c r="AM750" s="5" t="str">
        <f t="shared" ca="1" si="232"/>
        <v/>
      </c>
      <c r="AN750" s="7" t="str">
        <f t="shared" ca="1" si="219"/>
        <v>12 tháng</v>
      </c>
      <c r="AO750" s="5"/>
      <c r="AP750" s="7"/>
      <c r="AQ750" s="16"/>
    </row>
    <row r="751" spans="1:43" ht="14.5" x14ac:dyDescent="0.35">
      <c r="A751" s="12">
        <f>IF(E751="","",SUBTOTAL(3,$B$2:B751))</f>
        <v>750</v>
      </c>
      <c r="B751" s="5">
        <v>43646</v>
      </c>
      <c r="C751" s="4" t="s">
        <v>45</v>
      </c>
      <c r="D751" s="4">
        <v>1123</v>
      </c>
      <c r="E751" s="6" t="s">
        <v>200</v>
      </c>
      <c r="F751" s="6" t="s">
        <v>47</v>
      </c>
      <c r="G751" s="7" t="s">
        <v>70</v>
      </c>
      <c r="H751" s="6" t="s">
        <v>71</v>
      </c>
      <c r="I751" s="4">
        <v>2</v>
      </c>
      <c r="J751" s="4">
        <v>1</v>
      </c>
      <c r="K751" s="4">
        <v>1992</v>
      </c>
      <c r="L751" s="6">
        <f t="shared" si="224"/>
        <v>33605</v>
      </c>
      <c r="M751" s="4">
        <f t="shared" si="220"/>
        <v>27</v>
      </c>
      <c r="N751" s="6" t="str">
        <f t="shared" si="225"/>
        <v>&lt;30</v>
      </c>
      <c r="O751" s="4">
        <v>1</v>
      </c>
      <c r="P751" s="6" t="str">
        <f t="shared" si="213"/>
        <v>Nam</v>
      </c>
      <c r="Q751" s="6" t="str">
        <f t="shared" si="214"/>
        <v>Ông</v>
      </c>
      <c r="R751" s="7" t="s">
        <v>72</v>
      </c>
      <c r="S751" s="6" t="s">
        <v>377</v>
      </c>
      <c r="T751" s="6" t="s">
        <v>378</v>
      </c>
      <c r="U751" s="6" t="s">
        <v>280</v>
      </c>
      <c r="V751" s="6" t="str">
        <f t="shared" si="221"/>
        <v>Hùng Sơn  -  Tràng Định  -  Lạng Sơn</v>
      </c>
      <c r="W751" s="6" t="s">
        <v>51</v>
      </c>
      <c r="X751" s="6" t="s">
        <v>65</v>
      </c>
      <c r="Y751" s="4">
        <f t="shared" si="222"/>
        <v>12</v>
      </c>
      <c r="Z751" s="7" t="str">
        <f t="shared" si="223"/>
        <v>Từ 12 - 24 tháng</v>
      </c>
      <c r="AA751" s="5">
        <v>43279</v>
      </c>
      <c r="AB751" s="4" t="s">
        <v>66</v>
      </c>
      <c r="AC751" s="8">
        <f t="shared" si="215"/>
        <v>43338</v>
      </c>
      <c r="AD751" s="5" t="s">
        <v>53</v>
      </c>
      <c r="AE751" s="4">
        <v>1</v>
      </c>
      <c r="AF751" s="7" t="str">
        <f t="shared" si="216"/>
        <v>12 tháng</v>
      </c>
      <c r="AG751" s="5">
        <f t="shared" si="217"/>
        <v>43339</v>
      </c>
      <c r="AH751" s="5">
        <f t="shared" si="218"/>
        <v>43703</v>
      </c>
      <c r="AI751" s="9"/>
      <c r="AJ751" s="7" t="str">
        <f t="shared" si="228"/>
        <v/>
      </c>
      <c r="AK751" s="5" t="str">
        <f t="shared" si="230"/>
        <v/>
      </c>
      <c r="AL751" s="5" t="str">
        <f t="shared" si="231"/>
        <v/>
      </c>
      <c r="AM751" s="5" t="str">
        <f t="shared" ca="1" si="232"/>
        <v/>
      </c>
      <c r="AN751" s="7" t="str">
        <f t="shared" ca="1" si="219"/>
        <v>12 tháng</v>
      </c>
      <c r="AO751" s="5"/>
      <c r="AP751" s="7"/>
      <c r="AQ751" s="16"/>
    </row>
    <row r="752" spans="1:43" ht="14.5" x14ac:dyDescent="0.35">
      <c r="A752" s="12">
        <f>IF(E752="","",SUBTOTAL(3,$B$2:B752))</f>
        <v>751</v>
      </c>
      <c r="B752" s="5">
        <v>43646</v>
      </c>
      <c r="C752" s="4" t="s">
        <v>45</v>
      </c>
      <c r="D752" s="4">
        <v>1124</v>
      </c>
      <c r="E752" s="6" t="s">
        <v>188</v>
      </c>
      <c r="F752" s="6" t="s">
        <v>47</v>
      </c>
      <c r="G752" s="7" t="s">
        <v>70</v>
      </c>
      <c r="H752" s="6" t="s">
        <v>71</v>
      </c>
      <c r="I752" s="4">
        <v>19</v>
      </c>
      <c r="J752" s="4">
        <v>7</v>
      </c>
      <c r="K752" s="4">
        <v>1987</v>
      </c>
      <c r="L752" s="6">
        <f t="shared" si="224"/>
        <v>31977</v>
      </c>
      <c r="M752" s="4">
        <f t="shared" si="220"/>
        <v>31</v>
      </c>
      <c r="N752" s="6" t="str">
        <f t="shared" si="225"/>
        <v>30 - 45</v>
      </c>
      <c r="O752" s="4">
        <v>1</v>
      </c>
      <c r="P752" s="6" t="str">
        <f t="shared" si="213"/>
        <v>Nam</v>
      </c>
      <c r="Q752" s="6" t="str">
        <f t="shared" si="214"/>
        <v>Ông</v>
      </c>
      <c r="R752" s="7" t="s">
        <v>63</v>
      </c>
      <c r="S752" s="6" t="s">
        <v>379</v>
      </c>
      <c r="T752" s="6" t="s">
        <v>294</v>
      </c>
      <c r="U752" s="6" t="s">
        <v>263</v>
      </c>
      <c r="V752" s="6" t="str">
        <f t="shared" si="221"/>
        <v>Bình Yên  -  Sơn Dương  -  Tuyên Quang</v>
      </c>
      <c r="W752" s="6" t="s">
        <v>51</v>
      </c>
      <c r="X752" s="6" t="s">
        <v>65</v>
      </c>
      <c r="Y752" s="4">
        <f t="shared" si="222"/>
        <v>11</v>
      </c>
      <c r="Z752" s="7" t="str">
        <f t="shared" si="223"/>
        <v>Từ 2 - 12 tháng</v>
      </c>
      <c r="AA752" s="5">
        <v>43286</v>
      </c>
      <c r="AB752" s="4" t="s">
        <v>66</v>
      </c>
      <c r="AC752" s="8">
        <f t="shared" si="215"/>
        <v>43345</v>
      </c>
      <c r="AD752" s="5" t="s">
        <v>53</v>
      </c>
      <c r="AE752" s="4">
        <v>1</v>
      </c>
      <c r="AF752" s="7" t="str">
        <f t="shared" si="216"/>
        <v>12 tháng</v>
      </c>
      <c r="AG752" s="5">
        <f t="shared" si="217"/>
        <v>43346</v>
      </c>
      <c r="AH752" s="5">
        <f t="shared" si="218"/>
        <v>43710</v>
      </c>
      <c r="AI752" s="9"/>
      <c r="AJ752" s="7" t="str">
        <f t="shared" si="228"/>
        <v/>
      </c>
      <c r="AK752" s="5" t="str">
        <f t="shared" si="230"/>
        <v/>
      </c>
      <c r="AL752" s="5" t="str">
        <f t="shared" si="231"/>
        <v/>
      </c>
      <c r="AM752" s="5" t="str">
        <f t="shared" ca="1" si="232"/>
        <v/>
      </c>
      <c r="AN752" s="7" t="str">
        <f t="shared" ca="1" si="219"/>
        <v>12 tháng</v>
      </c>
      <c r="AO752" s="5"/>
      <c r="AP752" s="7"/>
      <c r="AQ752" s="16"/>
    </row>
    <row r="753" spans="1:43" ht="14.5" x14ac:dyDescent="0.35">
      <c r="A753" s="12">
        <f>IF(E753="","",SUBTOTAL(3,$B$2:B753))</f>
        <v>752</v>
      </c>
      <c r="B753" s="5">
        <v>43646</v>
      </c>
      <c r="C753" s="4" t="s">
        <v>45</v>
      </c>
      <c r="D753" s="4">
        <v>1125</v>
      </c>
      <c r="E753" s="6" t="s">
        <v>189</v>
      </c>
      <c r="F753" s="6" t="s">
        <v>96</v>
      </c>
      <c r="G753" s="7" t="s">
        <v>104</v>
      </c>
      <c r="H753" s="6" t="s">
        <v>105</v>
      </c>
      <c r="I753" s="4">
        <v>26</v>
      </c>
      <c r="J753" s="4">
        <v>1</v>
      </c>
      <c r="K753" s="4">
        <v>1988</v>
      </c>
      <c r="L753" s="6">
        <f t="shared" si="224"/>
        <v>32168</v>
      </c>
      <c r="M753" s="4">
        <f t="shared" si="220"/>
        <v>31</v>
      </c>
      <c r="N753" s="6" t="str">
        <f t="shared" si="225"/>
        <v>30 - 45</v>
      </c>
      <c r="O753" s="4">
        <v>2</v>
      </c>
      <c r="P753" s="6" t="str">
        <f t="shared" si="213"/>
        <v>Nữ</v>
      </c>
      <c r="Q753" s="6" t="str">
        <f t="shared" si="214"/>
        <v>Bà</v>
      </c>
      <c r="R753" s="7" t="s">
        <v>50</v>
      </c>
      <c r="S753" s="6" t="s">
        <v>380</v>
      </c>
      <c r="T753" s="6" t="s">
        <v>329</v>
      </c>
      <c r="U753" s="6" t="s">
        <v>255</v>
      </c>
      <c r="V753" s="6" t="str">
        <f t="shared" si="221"/>
        <v>Phúc Sơn  -  Tân Yên  -  Bắc Giang</v>
      </c>
      <c r="W753" s="6" t="s">
        <v>64</v>
      </c>
      <c r="X753" s="6" t="s">
        <v>65</v>
      </c>
      <c r="Y753" s="4">
        <f t="shared" si="222"/>
        <v>11</v>
      </c>
      <c r="Z753" s="7" t="str">
        <f t="shared" si="223"/>
        <v>Từ 2 - 12 tháng</v>
      </c>
      <c r="AA753" s="5">
        <v>43298</v>
      </c>
      <c r="AB753" s="4" t="s">
        <v>66</v>
      </c>
      <c r="AC753" s="8">
        <f t="shared" si="215"/>
        <v>43357</v>
      </c>
      <c r="AD753" s="5" t="s">
        <v>53</v>
      </c>
      <c r="AE753" s="4">
        <v>1</v>
      </c>
      <c r="AF753" s="7" t="str">
        <f t="shared" si="216"/>
        <v>12 tháng</v>
      </c>
      <c r="AG753" s="5">
        <f t="shared" si="217"/>
        <v>43358</v>
      </c>
      <c r="AH753" s="5">
        <f t="shared" si="218"/>
        <v>43722</v>
      </c>
      <c r="AI753" s="9"/>
      <c r="AJ753" s="7" t="str">
        <f t="shared" si="228"/>
        <v/>
      </c>
      <c r="AK753" s="5" t="str">
        <f t="shared" si="230"/>
        <v/>
      </c>
      <c r="AL753" s="5" t="str">
        <f t="shared" si="231"/>
        <v/>
      </c>
      <c r="AM753" s="5" t="str">
        <f t="shared" ca="1" si="232"/>
        <v/>
      </c>
      <c r="AN753" s="7" t="str">
        <f t="shared" ca="1" si="219"/>
        <v>12 tháng</v>
      </c>
      <c r="AO753" s="5"/>
      <c r="AP753" s="7"/>
      <c r="AQ753" s="16"/>
    </row>
    <row r="754" spans="1:43" ht="14.5" x14ac:dyDescent="0.35">
      <c r="A754" s="12">
        <f>IF(E754="","",SUBTOTAL(3,$B$2:B754))</f>
        <v>753</v>
      </c>
      <c r="B754" s="5">
        <v>43646</v>
      </c>
      <c r="C754" s="4" t="s">
        <v>45</v>
      </c>
      <c r="D754" s="4">
        <v>1126</v>
      </c>
      <c r="E754" s="6" t="s">
        <v>190</v>
      </c>
      <c r="F754" s="6" t="s">
        <v>96</v>
      </c>
      <c r="G754" s="7" t="s">
        <v>104</v>
      </c>
      <c r="H754" s="6" t="s">
        <v>105</v>
      </c>
      <c r="I754" s="4">
        <v>2</v>
      </c>
      <c r="J754" s="4">
        <v>4</v>
      </c>
      <c r="K754" s="4">
        <v>1990</v>
      </c>
      <c r="L754" s="6">
        <f t="shared" si="224"/>
        <v>32965</v>
      </c>
      <c r="M754" s="4">
        <f t="shared" si="220"/>
        <v>29</v>
      </c>
      <c r="N754" s="6" t="str">
        <f t="shared" si="225"/>
        <v>&lt;30</v>
      </c>
      <c r="O754" s="4">
        <v>1</v>
      </c>
      <c r="P754" s="6" t="str">
        <f t="shared" si="213"/>
        <v>Nam</v>
      </c>
      <c r="Q754" s="6" t="str">
        <f t="shared" si="214"/>
        <v>Ông</v>
      </c>
      <c r="R754" s="7" t="s">
        <v>63</v>
      </c>
      <c r="S754" s="6" t="s">
        <v>328</v>
      </c>
      <c r="T754" s="6" t="s">
        <v>329</v>
      </c>
      <c r="U754" s="6" t="s">
        <v>255</v>
      </c>
      <c r="V754" s="6" t="str">
        <f t="shared" si="221"/>
        <v>Liên Chung  -  Tân Yên  -  Bắc Giang</v>
      </c>
      <c r="W754" s="6" t="s">
        <v>51</v>
      </c>
      <c r="X754" s="6" t="s">
        <v>65</v>
      </c>
      <c r="Y754" s="4">
        <f t="shared" si="222"/>
        <v>11</v>
      </c>
      <c r="Z754" s="7" t="str">
        <f t="shared" si="223"/>
        <v>Từ 2 - 12 tháng</v>
      </c>
      <c r="AA754" s="5">
        <v>43309</v>
      </c>
      <c r="AB754" s="4" t="s">
        <v>66</v>
      </c>
      <c r="AC754" s="8">
        <f t="shared" si="215"/>
        <v>43368</v>
      </c>
      <c r="AD754" s="5" t="s">
        <v>53</v>
      </c>
      <c r="AE754" s="4">
        <v>1</v>
      </c>
      <c r="AF754" s="7" t="str">
        <f t="shared" si="216"/>
        <v>12 tháng</v>
      </c>
      <c r="AG754" s="5">
        <f t="shared" si="217"/>
        <v>43369</v>
      </c>
      <c r="AH754" s="5">
        <f t="shared" si="218"/>
        <v>43733</v>
      </c>
      <c r="AI754" s="9"/>
      <c r="AJ754" s="7" t="str">
        <f t="shared" si="228"/>
        <v/>
      </c>
      <c r="AK754" s="5" t="str">
        <f t="shared" si="230"/>
        <v/>
      </c>
      <c r="AL754" s="5" t="str">
        <f t="shared" si="231"/>
        <v/>
      </c>
      <c r="AM754" s="5" t="str">
        <f t="shared" ca="1" si="232"/>
        <v/>
      </c>
      <c r="AN754" s="7" t="str">
        <f t="shared" ca="1" si="219"/>
        <v>12 tháng</v>
      </c>
      <c r="AO754" s="5"/>
      <c r="AP754" s="7"/>
      <c r="AQ754" s="16"/>
    </row>
    <row r="755" spans="1:43" ht="14.5" x14ac:dyDescent="0.35">
      <c r="A755" s="12">
        <f>IF(E755="","",SUBTOTAL(3,$B$2:B755))</f>
        <v>754</v>
      </c>
      <c r="B755" s="5">
        <v>43646</v>
      </c>
      <c r="C755" s="4" t="s">
        <v>45</v>
      </c>
      <c r="D755" s="4">
        <v>1127</v>
      </c>
      <c r="E755" s="6" t="s">
        <v>191</v>
      </c>
      <c r="F755" s="6" t="s">
        <v>96</v>
      </c>
      <c r="G755" s="7" t="s">
        <v>61</v>
      </c>
      <c r="H755" s="6" t="s">
        <v>62</v>
      </c>
      <c r="I755" s="4">
        <v>26</v>
      </c>
      <c r="J755" s="4">
        <v>8</v>
      </c>
      <c r="K755" s="4">
        <v>1990</v>
      </c>
      <c r="L755" s="6">
        <f t="shared" si="224"/>
        <v>33111</v>
      </c>
      <c r="M755" s="4">
        <f t="shared" si="220"/>
        <v>28</v>
      </c>
      <c r="N755" s="6" t="str">
        <f t="shared" si="225"/>
        <v>&lt;30</v>
      </c>
      <c r="O755" s="4">
        <v>2</v>
      </c>
      <c r="P755" s="6" t="str">
        <f t="shared" si="213"/>
        <v>Nữ</v>
      </c>
      <c r="Q755" s="6" t="str">
        <f t="shared" si="214"/>
        <v>Bà</v>
      </c>
      <c r="R755" s="7" t="s">
        <v>50</v>
      </c>
      <c r="S755" s="6" t="s">
        <v>359</v>
      </c>
      <c r="T755" s="6" t="s">
        <v>329</v>
      </c>
      <c r="U755" s="6" t="s">
        <v>255</v>
      </c>
      <c r="V755" s="6" t="str">
        <f t="shared" si="221"/>
        <v>Hợp Đức  -  Tân Yên  -  Bắc Giang</v>
      </c>
      <c r="W755" s="6" t="s">
        <v>64</v>
      </c>
      <c r="X755" s="6" t="s">
        <v>65</v>
      </c>
      <c r="Y755" s="4">
        <f t="shared" si="222"/>
        <v>10</v>
      </c>
      <c r="Z755" s="7" t="str">
        <f t="shared" si="223"/>
        <v>Từ 2 - 12 tháng</v>
      </c>
      <c r="AA755" s="5">
        <v>43315</v>
      </c>
      <c r="AB755" s="4" t="s">
        <v>66</v>
      </c>
      <c r="AC755" s="8">
        <f t="shared" si="215"/>
        <v>43374</v>
      </c>
      <c r="AD755" s="5" t="s">
        <v>53</v>
      </c>
      <c r="AE755" s="4">
        <v>1</v>
      </c>
      <c r="AF755" s="7" t="str">
        <f t="shared" si="216"/>
        <v>12 tháng</v>
      </c>
      <c r="AG755" s="5">
        <f t="shared" si="217"/>
        <v>43375</v>
      </c>
      <c r="AH755" s="5">
        <f t="shared" si="218"/>
        <v>43739</v>
      </c>
      <c r="AI755" s="9"/>
      <c r="AJ755" s="7" t="str">
        <f t="shared" si="228"/>
        <v/>
      </c>
      <c r="AK755" s="5" t="str">
        <f t="shared" si="230"/>
        <v/>
      </c>
      <c r="AL755" s="5" t="str">
        <f t="shared" si="231"/>
        <v/>
      </c>
      <c r="AM755" s="5" t="str">
        <f t="shared" ca="1" si="232"/>
        <v/>
      </c>
      <c r="AN755" s="7" t="str">
        <f t="shared" ca="1" si="219"/>
        <v>12 tháng</v>
      </c>
      <c r="AO755" s="5"/>
      <c r="AP755" s="7"/>
      <c r="AQ755" s="16"/>
    </row>
    <row r="756" spans="1:43" ht="14.5" x14ac:dyDescent="0.35">
      <c r="A756" s="12">
        <f>IF(E756="","",SUBTOTAL(3,$B$2:B756))</f>
        <v>755</v>
      </c>
      <c r="B756" s="5">
        <v>43646</v>
      </c>
      <c r="C756" s="4" t="s">
        <v>45</v>
      </c>
      <c r="D756" s="4">
        <v>1128</v>
      </c>
      <c r="E756" s="6" t="s">
        <v>192</v>
      </c>
      <c r="F756" s="6" t="s">
        <v>96</v>
      </c>
      <c r="G756" s="7" t="s">
        <v>61</v>
      </c>
      <c r="H756" s="6" t="s">
        <v>62</v>
      </c>
      <c r="I756" s="4">
        <v>21</v>
      </c>
      <c r="J756" s="4">
        <v>8</v>
      </c>
      <c r="K756" s="4">
        <v>1990</v>
      </c>
      <c r="L756" s="6">
        <f t="shared" si="224"/>
        <v>33106</v>
      </c>
      <c r="M756" s="4">
        <f t="shared" si="220"/>
        <v>28</v>
      </c>
      <c r="N756" s="6" t="str">
        <f t="shared" si="225"/>
        <v>&lt;30</v>
      </c>
      <c r="O756" s="4">
        <v>2</v>
      </c>
      <c r="P756" s="6" t="str">
        <f t="shared" si="213"/>
        <v>Nữ</v>
      </c>
      <c r="Q756" s="6" t="str">
        <f t="shared" si="214"/>
        <v>Bà</v>
      </c>
      <c r="R756" s="7" t="s">
        <v>63</v>
      </c>
      <c r="S756" s="6" t="s">
        <v>381</v>
      </c>
      <c r="T756" s="6" t="s">
        <v>324</v>
      </c>
      <c r="U756" s="6" t="s">
        <v>280</v>
      </c>
      <c r="V756" s="6" t="str">
        <f t="shared" si="221"/>
        <v>Minh Hòa  -  Hữu Lũng  -  Lạng Sơn</v>
      </c>
      <c r="W756" s="6" t="s">
        <v>51</v>
      </c>
      <c r="X756" s="6" t="s">
        <v>65</v>
      </c>
      <c r="Y756" s="4">
        <f t="shared" si="222"/>
        <v>10</v>
      </c>
      <c r="Z756" s="7" t="str">
        <f t="shared" si="223"/>
        <v>Từ 2 - 12 tháng</v>
      </c>
      <c r="AA756" s="5">
        <v>43324</v>
      </c>
      <c r="AB756" s="4" t="s">
        <v>66</v>
      </c>
      <c r="AC756" s="8">
        <f t="shared" si="215"/>
        <v>43383</v>
      </c>
      <c r="AD756" s="5" t="s">
        <v>53</v>
      </c>
      <c r="AE756" s="4">
        <v>1</v>
      </c>
      <c r="AF756" s="7" t="str">
        <f t="shared" si="216"/>
        <v>12 tháng</v>
      </c>
      <c r="AG756" s="5">
        <f t="shared" si="217"/>
        <v>43384</v>
      </c>
      <c r="AH756" s="5">
        <f t="shared" si="218"/>
        <v>43748</v>
      </c>
      <c r="AI756" s="9"/>
      <c r="AJ756" s="7" t="str">
        <f t="shared" si="228"/>
        <v/>
      </c>
      <c r="AK756" s="5" t="str">
        <f t="shared" si="230"/>
        <v/>
      </c>
      <c r="AL756" s="5" t="str">
        <f t="shared" si="231"/>
        <v/>
      </c>
      <c r="AM756" s="5" t="str">
        <f t="shared" ca="1" si="232"/>
        <v/>
      </c>
      <c r="AN756" s="7" t="str">
        <f t="shared" ca="1" si="219"/>
        <v>12 tháng</v>
      </c>
      <c r="AO756" s="5"/>
      <c r="AP756" s="7"/>
      <c r="AQ756" s="16"/>
    </row>
    <row r="757" spans="1:43" ht="14.5" x14ac:dyDescent="0.35">
      <c r="A757" s="12">
        <f>IF(E757="","",SUBTOTAL(3,$B$2:B757))</f>
        <v>756</v>
      </c>
      <c r="B757" s="5">
        <v>43646</v>
      </c>
      <c r="C757" s="4" t="s">
        <v>45</v>
      </c>
      <c r="D757" s="4">
        <v>1129</v>
      </c>
      <c r="E757" s="6" t="s">
        <v>193</v>
      </c>
      <c r="F757" s="6" t="s">
        <v>96</v>
      </c>
      <c r="G757" s="7" t="s">
        <v>204</v>
      </c>
      <c r="H757" s="6" t="s">
        <v>99</v>
      </c>
      <c r="I757" s="4">
        <v>16</v>
      </c>
      <c r="J757" s="4">
        <v>10</v>
      </c>
      <c r="K757" s="4">
        <v>1993</v>
      </c>
      <c r="L757" s="6">
        <f t="shared" si="224"/>
        <v>34258</v>
      </c>
      <c r="M757" s="4">
        <f t="shared" si="220"/>
        <v>25</v>
      </c>
      <c r="N757" s="6" t="str">
        <f t="shared" si="225"/>
        <v>&lt;30</v>
      </c>
      <c r="O757" s="4">
        <v>1</v>
      </c>
      <c r="P757" s="6" t="str">
        <f t="shared" si="213"/>
        <v>Nam</v>
      </c>
      <c r="Q757" s="6" t="str">
        <f t="shared" si="214"/>
        <v>Ông</v>
      </c>
      <c r="R757" s="7" t="s">
        <v>50</v>
      </c>
      <c r="S757" s="6" t="s">
        <v>382</v>
      </c>
      <c r="T757" s="6" t="s">
        <v>336</v>
      </c>
      <c r="U757" s="6" t="s">
        <v>280</v>
      </c>
      <c r="V757" s="6" t="str">
        <f t="shared" si="221"/>
        <v>Yên Phúc  -  Văn Quan  -  Lạng Sơn</v>
      </c>
      <c r="W757" s="6" t="s">
        <v>78</v>
      </c>
      <c r="X757" s="6" t="s">
        <v>100</v>
      </c>
      <c r="Y757" s="4">
        <f t="shared" si="222"/>
        <v>10</v>
      </c>
      <c r="Z757" s="7" t="str">
        <f t="shared" si="223"/>
        <v>Từ 2 - 12 tháng</v>
      </c>
      <c r="AA757" s="5">
        <v>43329</v>
      </c>
      <c r="AB757" s="4" t="s">
        <v>66</v>
      </c>
      <c r="AC757" s="8">
        <f t="shared" si="215"/>
        <v>43388</v>
      </c>
      <c r="AD757" s="5" t="s">
        <v>53</v>
      </c>
      <c r="AE757" s="4">
        <v>1</v>
      </c>
      <c r="AF757" s="7" t="str">
        <f t="shared" si="216"/>
        <v>12 tháng</v>
      </c>
      <c r="AG757" s="5">
        <f t="shared" si="217"/>
        <v>43389</v>
      </c>
      <c r="AH757" s="5">
        <f t="shared" si="218"/>
        <v>43753</v>
      </c>
      <c r="AI757" s="9"/>
      <c r="AJ757" s="7" t="str">
        <f t="shared" si="228"/>
        <v/>
      </c>
      <c r="AK757" s="5" t="str">
        <f t="shared" si="230"/>
        <v/>
      </c>
      <c r="AL757" s="5" t="str">
        <f t="shared" si="231"/>
        <v/>
      </c>
      <c r="AM757" s="5" t="str">
        <f t="shared" ca="1" si="232"/>
        <v/>
      </c>
      <c r="AN757" s="7" t="str">
        <f t="shared" ca="1" si="219"/>
        <v>12 tháng</v>
      </c>
      <c r="AO757" s="5"/>
      <c r="AP757" s="7"/>
      <c r="AQ757" s="16"/>
    </row>
    <row r="758" spans="1:43" ht="14.5" x14ac:dyDescent="0.35">
      <c r="A758" s="12">
        <f>IF(E758="","",SUBTOTAL(3,$B$2:B758))</f>
        <v>757</v>
      </c>
      <c r="B758" s="5">
        <v>43646</v>
      </c>
      <c r="C758" s="4" t="s">
        <v>45</v>
      </c>
      <c r="D758" s="4">
        <v>1130</v>
      </c>
      <c r="E758" s="6" t="s">
        <v>205</v>
      </c>
      <c r="F758" s="6" t="s">
        <v>112</v>
      </c>
      <c r="G758" s="7" t="s">
        <v>104</v>
      </c>
      <c r="H758" s="6" t="s">
        <v>147</v>
      </c>
      <c r="I758" s="4">
        <v>25</v>
      </c>
      <c r="J758" s="4">
        <v>12</v>
      </c>
      <c r="K758" s="4">
        <v>1991</v>
      </c>
      <c r="L758" s="6">
        <f t="shared" si="224"/>
        <v>33597</v>
      </c>
      <c r="M758" s="4">
        <f t="shared" si="220"/>
        <v>27</v>
      </c>
      <c r="N758" s="6" t="str">
        <f t="shared" si="225"/>
        <v>&lt;30</v>
      </c>
      <c r="O758" s="4">
        <v>2</v>
      </c>
      <c r="P758" s="6" t="str">
        <f t="shared" si="213"/>
        <v>Nữ</v>
      </c>
      <c r="Q758" s="6" t="str">
        <f t="shared" si="214"/>
        <v>Bà</v>
      </c>
      <c r="R758" s="7" t="s">
        <v>63</v>
      </c>
      <c r="S758" s="6" t="s">
        <v>383</v>
      </c>
      <c r="T758" s="6" t="s">
        <v>384</v>
      </c>
      <c r="U758" s="6" t="s">
        <v>347</v>
      </c>
      <c r="V758" s="6" t="str">
        <f t="shared" si="221"/>
        <v>Trung Tiến  -  Quan Sơn  -  Thanh Hóa</v>
      </c>
      <c r="W758" s="6" t="s">
        <v>145</v>
      </c>
      <c r="X758" s="6" t="s">
        <v>65</v>
      </c>
      <c r="Y758" s="4">
        <f t="shared" si="222"/>
        <v>10</v>
      </c>
      <c r="Z758" s="7" t="str">
        <f t="shared" si="223"/>
        <v>Từ 2 - 12 tháng</v>
      </c>
      <c r="AA758" s="5">
        <v>43334</v>
      </c>
      <c r="AB758" s="4" t="s">
        <v>66</v>
      </c>
      <c r="AC758" s="8">
        <f t="shared" si="215"/>
        <v>43393</v>
      </c>
      <c r="AD758" s="5" t="s">
        <v>53</v>
      </c>
      <c r="AE758" s="4">
        <v>1</v>
      </c>
      <c r="AF758" s="7" t="str">
        <f t="shared" si="216"/>
        <v>12 tháng</v>
      </c>
      <c r="AG758" s="5">
        <f t="shared" si="217"/>
        <v>43394</v>
      </c>
      <c r="AH758" s="5">
        <f t="shared" si="218"/>
        <v>43758</v>
      </c>
      <c r="AI758" s="9"/>
      <c r="AJ758" s="7" t="str">
        <f t="shared" si="228"/>
        <v/>
      </c>
      <c r="AK758" s="5" t="str">
        <f t="shared" si="230"/>
        <v/>
      </c>
      <c r="AL758" s="5" t="str">
        <f t="shared" si="231"/>
        <v/>
      </c>
      <c r="AM758" s="5" t="str">
        <f t="shared" ca="1" si="232"/>
        <v/>
      </c>
      <c r="AN758" s="7" t="str">
        <f t="shared" ca="1" si="219"/>
        <v>12 tháng</v>
      </c>
      <c r="AO758" s="5"/>
      <c r="AP758" s="7"/>
      <c r="AQ758" s="16"/>
    </row>
    <row r="759" spans="1:43" ht="14.5" x14ac:dyDescent="0.35">
      <c r="A759" s="12">
        <f>IF(E759="","",SUBTOTAL(3,$B$2:B759))</f>
        <v>758</v>
      </c>
      <c r="B759" s="5">
        <v>43646</v>
      </c>
      <c r="C759" s="4" t="s">
        <v>45</v>
      </c>
      <c r="D759" s="4">
        <v>1131</v>
      </c>
      <c r="E759" s="6" t="s">
        <v>206</v>
      </c>
      <c r="F759" s="6" t="s">
        <v>112</v>
      </c>
      <c r="G759" s="7" t="s">
        <v>104</v>
      </c>
      <c r="H759" s="6" t="s">
        <v>105</v>
      </c>
      <c r="I759" s="4">
        <v>9</v>
      </c>
      <c r="J759" s="4">
        <v>1</v>
      </c>
      <c r="K759" s="4">
        <v>1992</v>
      </c>
      <c r="L759" s="6">
        <f t="shared" si="224"/>
        <v>33612</v>
      </c>
      <c r="M759" s="4">
        <f t="shared" si="220"/>
        <v>27</v>
      </c>
      <c r="N759" s="6" t="str">
        <f t="shared" si="225"/>
        <v>&lt;30</v>
      </c>
      <c r="O759" s="4">
        <v>2</v>
      </c>
      <c r="P759" s="6" t="str">
        <f t="shared" si="213"/>
        <v>Nữ</v>
      </c>
      <c r="Q759" s="6" t="str">
        <f t="shared" si="214"/>
        <v>Bà</v>
      </c>
      <c r="R759" s="7" t="s">
        <v>50</v>
      </c>
      <c r="S759" s="6" t="s">
        <v>385</v>
      </c>
      <c r="T759" s="6" t="s">
        <v>324</v>
      </c>
      <c r="U759" s="6" t="s">
        <v>280</v>
      </c>
      <c r="V759" s="6" t="str">
        <f t="shared" si="221"/>
        <v>Yên Bình  -  Hữu Lũng  -  Lạng Sơn</v>
      </c>
      <c r="W759" s="6" t="s">
        <v>145</v>
      </c>
      <c r="X759" s="6" t="s">
        <v>65</v>
      </c>
      <c r="Y759" s="4">
        <f t="shared" si="222"/>
        <v>9</v>
      </c>
      <c r="Z759" s="7" t="str">
        <f t="shared" si="223"/>
        <v>Từ 2 - 12 tháng</v>
      </c>
      <c r="AA759" s="5">
        <v>43349</v>
      </c>
      <c r="AB759" s="4" t="s">
        <v>66</v>
      </c>
      <c r="AC759" s="8">
        <f t="shared" si="215"/>
        <v>43408</v>
      </c>
      <c r="AD759" s="5" t="s">
        <v>53</v>
      </c>
      <c r="AE759" s="4">
        <v>1</v>
      </c>
      <c r="AF759" s="7" t="str">
        <f t="shared" si="216"/>
        <v>12 tháng</v>
      </c>
      <c r="AG759" s="5">
        <f t="shared" si="217"/>
        <v>43409</v>
      </c>
      <c r="AH759" s="5">
        <f t="shared" si="218"/>
        <v>43773</v>
      </c>
      <c r="AI759" s="9"/>
      <c r="AJ759" s="7" t="str">
        <f t="shared" si="228"/>
        <v/>
      </c>
      <c r="AK759" s="5" t="str">
        <f t="shared" si="230"/>
        <v/>
      </c>
      <c r="AL759" s="5" t="str">
        <f t="shared" si="231"/>
        <v/>
      </c>
      <c r="AM759" s="5" t="str">
        <f t="shared" ca="1" si="232"/>
        <v/>
      </c>
      <c r="AN759" s="7" t="str">
        <f t="shared" ca="1" si="219"/>
        <v>12 tháng</v>
      </c>
      <c r="AO759" s="5"/>
      <c r="AP759" s="7"/>
      <c r="AQ759" s="16"/>
    </row>
    <row r="760" spans="1:43" ht="14.5" x14ac:dyDescent="0.35">
      <c r="A760" s="12">
        <f>IF(E760="","",SUBTOTAL(3,$B$2:B760))</f>
        <v>759</v>
      </c>
      <c r="B760" s="5">
        <v>43646</v>
      </c>
      <c r="C760" s="4" t="s">
        <v>45</v>
      </c>
      <c r="D760" s="4">
        <v>1132</v>
      </c>
      <c r="E760" s="6" t="s">
        <v>207</v>
      </c>
      <c r="F760" s="6" t="s">
        <v>112</v>
      </c>
      <c r="G760" s="7" t="s">
        <v>104</v>
      </c>
      <c r="H760" s="6" t="s">
        <v>105</v>
      </c>
      <c r="I760" s="4">
        <v>17</v>
      </c>
      <c r="J760" s="4">
        <v>10</v>
      </c>
      <c r="K760" s="4">
        <v>1995</v>
      </c>
      <c r="L760" s="6">
        <f t="shared" si="224"/>
        <v>34989</v>
      </c>
      <c r="M760" s="4">
        <f t="shared" si="220"/>
        <v>23</v>
      </c>
      <c r="N760" s="6" t="str">
        <f t="shared" si="225"/>
        <v>&lt;30</v>
      </c>
      <c r="O760" s="4">
        <v>2</v>
      </c>
      <c r="P760" s="6" t="str">
        <f t="shared" si="213"/>
        <v>Nữ</v>
      </c>
      <c r="Q760" s="6" t="str">
        <f t="shared" si="214"/>
        <v>Bà</v>
      </c>
      <c r="R760" s="7" t="s">
        <v>63</v>
      </c>
      <c r="S760" s="6" t="s">
        <v>386</v>
      </c>
      <c r="T760" s="6" t="s">
        <v>336</v>
      </c>
      <c r="U760" s="6" t="s">
        <v>280</v>
      </c>
      <c r="V760" s="6" t="str">
        <f t="shared" si="221"/>
        <v>Bình Phúc  -  Văn Quan  -  Lạng Sơn</v>
      </c>
      <c r="W760" s="6" t="s">
        <v>145</v>
      </c>
      <c r="X760" s="6" t="s">
        <v>106</v>
      </c>
      <c r="Y760" s="4">
        <f t="shared" si="222"/>
        <v>9</v>
      </c>
      <c r="Z760" s="7" t="str">
        <f t="shared" si="223"/>
        <v>Từ 2 - 12 tháng</v>
      </c>
      <c r="AA760" s="5">
        <v>43357</v>
      </c>
      <c r="AB760" s="4">
        <v>0</v>
      </c>
      <c r="AC760" s="8">
        <f t="shared" si="215"/>
        <v>43357</v>
      </c>
      <c r="AD760" s="5" t="s">
        <v>53</v>
      </c>
      <c r="AE760" s="4">
        <v>1</v>
      </c>
      <c r="AF760" s="7" t="str">
        <f t="shared" si="216"/>
        <v>12 tháng</v>
      </c>
      <c r="AG760" s="5">
        <f t="shared" si="217"/>
        <v>43357</v>
      </c>
      <c r="AH760" s="5">
        <f t="shared" si="218"/>
        <v>43721</v>
      </c>
      <c r="AI760" s="9"/>
      <c r="AJ760" s="7" t="str">
        <f t="shared" si="228"/>
        <v/>
      </c>
      <c r="AK760" s="5" t="str">
        <f t="shared" si="230"/>
        <v/>
      </c>
      <c r="AL760" s="5" t="str">
        <f t="shared" si="231"/>
        <v/>
      </c>
      <c r="AM760" s="5" t="str">
        <f t="shared" ca="1" si="232"/>
        <v/>
      </c>
      <c r="AN760" s="7" t="str">
        <f t="shared" ca="1" si="219"/>
        <v>12 tháng</v>
      </c>
      <c r="AO760" s="5"/>
      <c r="AP760" s="7"/>
      <c r="AQ760" s="16"/>
    </row>
    <row r="761" spans="1:43" ht="14.5" x14ac:dyDescent="0.35">
      <c r="A761" s="12">
        <f>IF(E761="","",SUBTOTAL(3,$B$2:B761))</f>
        <v>760</v>
      </c>
      <c r="B761" s="5">
        <v>43646</v>
      </c>
      <c r="C761" s="4" t="s">
        <v>45</v>
      </c>
      <c r="D761" s="4">
        <v>1133</v>
      </c>
      <c r="E761" s="6" t="s">
        <v>197</v>
      </c>
      <c r="F761" s="6" t="s">
        <v>112</v>
      </c>
      <c r="G761" s="7" t="s">
        <v>61</v>
      </c>
      <c r="H761" s="6" t="s">
        <v>62</v>
      </c>
      <c r="I761" s="4">
        <v>28</v>
      </c>
      <c r="J761" s="4">
        <v>10</v>
      </c>
      <c r="K761" s="4">
        <v>1993</v>
      </c>
      <c r="L761" s="6">
        <f t="shared" si="224"/>
        <v>34270</v>
      </c>
      <c r="M761" s="4">
        <f t="shared" si="220"/>
        <v>25</v>
      </c>
      <c r="N761" s="6" t="str">
        <f t="shared" si="225"/>
        <v>&lt;30</v>
      </c>
      <c r="O761" s="4">
        <v>1</v>
      </c>
      <c r="P761" s="6" t="str">
        <f t="shared" si="213"/>
        <v>Nam</v>
      </c>
      <c r="Q761" s="6" t="str">
        <f t="shared" si="214"/>
        <v>Ông</v>
      </c>
      <c r="R761" s="7" t="s">
        <v>50</v>
      </c>
      <c r="S761" s="6" t="s">
        <v>387</v>
      </c>
      <c r="T761" s="6" t="s">
        <v>388</v>
      </c>
      <c r="U761" s="6" t="s">
        <v>389</v>
      </c>
      <c r="V761" s="6" t="str">
        <f t="shared" si="221"/>
        <v>Quỳnh Lưu  -  Nho Quan  -  Ninh Bình</v>
      </c>
      <c r="W761" s="6" t="s">
        <v>51</v>
      </c>
      <c r="X761" s="6" t="s">
        <v>65</v>
      </c>
      <c r="Y761" s="4">
        <f t="shared" si="222"/>
        <v>9</v>
      </c>
      <c r="Z761" s="7" t="str">
        <f t="shared" si="223"/>
        <v>Từ 2 - 12 tháng</v>
      </c>
      <c r="AA761" s="5">
        <v>43365</v>
      </c>
      <c r="AB761" s="4" t="s">
        <v>66</v>
      </c>
      <c r="AC761" s="8">
        <f t="shared" si="215"/>
        <v>43424</v>
      </c>
      <c r="AD761" s="5" t="s">
        <v>53</v>
      </c>
      <c r="AE761" s="4">
        <v>1</v>
      </c>
      <c r="AF761" s="7" t="str">
        <f t="shared" si="216"/>
        <v>12 tháng</v>
      </c>
      <c r="AG761" s="5">
        <f t="shared" si="217"/>
        <v>43425</v>
      </c>
      <c r="AH761" s="5">
        <f t="shared" si="218"/>
        <v>43789</v>
      </c>
      <c r="AI761" s="9"/>
      <c r="AJ761" s="7" t="str">
        <f t="shared" si="228"/>
        <v/>
      </c>
      <c r="AK761" s="5" t="str">
        <f t="shared" si="230"/>
        <v/>
      </c>
      <c r="AL761" s="5" t="str">
        <f t="shared" si="231"/>
        <v/>
      </c>
      <c r="AM761" s="5" t="str">
        <f t="shared" ca="1" si="232"/>
        <v/>
      </c>
      <c r="AN761" s="7" t="str">
        <f t="shared" ca="1" si="219"/>
        <v>12 tháng</v>
      </c>
      <c r="AO761" s="5"/>
      <c r="AP761" s="7"/>
      <c r="AQ761" s="16"/>
    </row>
    <row r="762" spans="1:43" ht="14.5" x14ac:dyDescent="0.35">
      <c r="A762" s="12">
        <f>IF(E762="","",SUBTOTAL(3,$B$2:B762))</f>
        <v>761</v>
      </c>
      <c r="B762" s="5">
        <v>43646</v>
      </c>
      <c r="C762" s="4" t="s">
        <v>45</v>
      </c>
      <c r="D762" s="4">
        <v>1134</v>
      </c>
      <c r="E762" s="6" t="s">
        <v>198</v>
      </c>
      <c r="F762" s="6" t="s">
        <v>112</v>
      </c>
      <c r="G762" s="7" t="s">
        <v>61</v>
      </c>
      <c r="H762" s="6" t="s">
        <v>62</v>
      </c>
      <c r="I762" s="4">
        <v>9</v>
      </c>
      <c r="J762" s="4">
        <v>3</v>
      </c>
      <c r="K762" s="4">
        <v>1994</v>
      </c>
      <c r="L762" s="6">
        <f t="shared" si="224"/>
        <v>34402</v>
      </c>
      <c r="M762" s="4">
        <f t="shared" si="220"/>
        <v>25</v>
      </c>
      <c r="N762" s="6" t="str">
        <f t="shared" si="225"/>
        <v>&lt;30</v>
      </c>
      <c r="O762" s="4">
        <v>2</v>
      </c>
      <c r="P762" s="6" t="str">
        <f t="shared" si="213"/>
        <v>Nữ</v>
      </c>
      <c r="Q762" s="6" t="str">
        <f t="shared" si="214"/>
        <v>Bà</v>
      </c>
      <c r="R762" s="7" t="s">
        <v>72</v>
      </c>
      <c r="S762" s="6" t="s">
        <v>390</v>
      </c>
      <c r="T762" s="6" t="s">
        <v>268</v>
      </c>
      <c r="U762" s="6" t="s">
        <v>269</v>
      </c>
      <c r="V762" s="6" t="str">
        <f t="shared" si="221"/>
        <v>Cảnh Hưng  -  Tiên Du  -  Bắc Ninh</v>
      </c>
      <c r="W762" s="6" t="s">
        <v>51</v>
      </c>
      <c r="X762" s="6" t="s">
        <v>65</v>
      </c>
      <c r="Y762" s="4">
        <f t="shared" si="222"/>
        <v>8</v>
      </c>
      <c r="Z762" s="7" t="str">
        <f t="shared" si="223"/>
        <v>Từ 2 - 12 tháng</v>
      </c>
      <c r="AA762" s="5">
        <v>43379</v>
      </c>
      <c r="AB762" s="4" t="s">
        <v>117</v>
      </c>
      <c r="AC762" s="8">
        <f t="shared" si="215"/>
        <v>43408</v>
      </c>
      <c r="AD762" s="5" t="s">
        <v>53</v>
      </c>
      <c r="AE762" s="4">
        <v>1</v>
      </c>
      <c r="AF762" s="7" t="str">
        <f t="shared" si="216"/>
        <v>12 tháng</v>
      </c>
      <c r="AG762" s="5">
        <f t="shared" si="217"/>
        <v>43409</v>
      </c>
      <c r="AH762" s="5">
        <f t="shared" si="218"/>
        <v>43773</v>
      </c>
      <c r="AI762" s="9"/>
      <c r="AJ762" s="7" t="str">
        <f t="shared" si="228"/>
        <v/>
      </c>
      <c r="AK762" s="5" t="str">
        <f t="shared" si="230"/>
        <v/>
      </c>
      <c r="AL762" s="5" t="str">
        <f t="shared" si="231"/>
        <v/>
      </c>
      <c r="AM762" s="5" t="str">
        <f t="shared" ca="1" si="232"/>
        <v/>
      </c>
      <c r="AN762" s="7" t="str">
        <f t="shared" ca="1" si="219"/>
        <v>12 tháng</v>
      </c>
      <c r="AO762" s="5"/>
      <c r="AP762" s="7"/>
      <c r="AQ762" s="16"/>
    </row>
    <row r="763" spans="1:43" ht="14.5" x14ac:dyDescent="0.35">
      <c r="A763" s="12">
        <f>IF(E763="","",SUBTOTAL(3,$B$2:B763))</f>
        <v>762</v>
      </c>
      <c r="B763" s="5">
        <v>43646</v>
      </c>
      <c r="C763" s="4" t="s">
        <v>45</v>
      </c>
      <c r="D763" s="4">
        <v>1135</v>
      </c>
      <c r="E763" s="6" t="s">
        <v>199</v>
      </c>
      <c r="F763" s="6" t="s">
        <v>112</v>
      </c>
      <c r="G763" s="7" t="s">
        <v>98</v>
      </c>
      <c r="H763" s="6" t="s">
        <v>99</v>
      </c>
      <c r="I763" s="4">
        <v>26</v>
      </c>
      <c r="J763" s="4">
        <v>11</v>
      </c>
      <c r="K763" s="4">
        <v>1991</v>
      </c>
      <c r="L763" s="6">
        <f t="shared" si="224"/>
        <v>33568</v>
      </c>
      <c r="M763" s="4">
        <f t="shared" si="220"/>
        <v>27</v>
      </c>
      <c r="N763" s="6" t="str">
        <f t="shared" si="225"/>
        <v>&lt;30</v>
      </c>
      <c r="O763" s="4">
        <v>2</v>
      </c>
      <c r="P763" s="6" t="str">
        <f t="shared" si="213"/>
        <v>Nữ</v>
      </c>
      <c r="Q763" s="6" t="str">
        <f t="shared" si="214"/>
        <v>Bà</v>
      </c>
      <c r="R763" s="7" t="s">
        <v>50</v>
      </c>
      <c r="S763" s="6" t="s">
        <v>391</v>
      </c>
      <c r="T763" s="6" t="s">
        <v>254</v>
      </c>
      <c r="U763" s="6" t="s">
        <v>255</v>
      </c>
      <c r="V763" s="6" t="str">
        <f t="shared" si="221"/>
        <v>Mai Trung  -  Hiệp Hòa  -  Bắc Giang</v>
      </c>
      <c r="W763" s="6" t="s">
        <v>145</v>
      </c>
      <c r="X763" s="6" t="s">
        <v>100</v>
      </c>
      <c r="Y763" s="4">
        <f t="shared" si="222"/>
        <v>8</v>
      </c>
      <c r="Z763" s="7" t="str">
        <f t="shared" si="223"/>
        <v>Từ 2 - 12 tháng</v>
      </c>
      <c r="AA763" s="5">
        <v>43384</v>
      </c>
      <c r="AB763" s="4" t="s">
        <v>66</v>
      </c>
      <c r="AC763" s="8">
        <f t="shared" si="215"/>
        <v>43443</v>
      </c>
      <c r="AD763" s="5" t="s">
        <v>53</v>
      </c>
      <c r="AE763" s="4">
        <v>1</v>
      </c>
      <c r="AF763" s="7" t="str">
        <f t="shared" si="216"/>
        <v>12 tháng</v>
      </c>
      <c r="AG763" s="5">
        <f t="shared" si="217"/>
        <v>43444</v>
      </c>
      <c r="AH763" s="5">
        <f t="shared" si="218"/>
        <v>43808</v>
      </c>
      <c r="AI763" s="9"/>
      <c r="AJ763" s="7" t="str">
        <f t="shared" si="228"/>
        <v/>
      </c>
      <c r="AK763" s="5" t="str">
        <f t="shared" si="230"/>
        <v/>
      </c>
      <c r="AL763" s="5" t="str">
        <f t="shared" si="231"/>
        <v/>
      </c>
      <c r="AM763" s="5" t="str">
        <f t="shared" ca="1" si="232"/>
        <v/>
      </c>
      <c r="AN763" s="7" t="str">
        <f t="shared" ca="1" si="219"/>
        <v>12 tháng</v>
      </c>
      <c r="AO763" s="5"/>
      <c r="AP763" s="7"/>
      <c r="AQ763" s="16"/>
    </row>
    <row r="764" spans="1:43" ht="14.5" x14ac:dyDescent="0.35">
      <c r="A764" s="12">
        <f>IF(E764="","",SUBTOTAL(3,$B$2:B764))</f>
        <v>763</v>
      </c>
      <c r="B764" s="5">
        <v>43646</v>
      </c>
      <c r="C764" s="4" t="s">
        <v>45</v>
      </c>
      <c r="D764" s="4">
        <v>1136</v>
      </c>
      <c r="E764" s="6" t="s">
        <v>208</v>
      </c>
      <c r="F764" s="6" t="s">
        <v>82</v>
      </c>
      <c r="G764" s="7" t="s">
        <v>104</v>
      </c>
      <c r="H764" s="6" t="s">
        <v>105</v>
      </c>
      <c r="I764" s="4">
        <v>20</v>
      </c>
      <c r="J764" s="4">
        <v>2</v>
      </c>
      <c r="K764" s="4">
        <v>1986</v>
      </c>
      <c r="L764" s="6">
        <f t="shared" si="224"/>
        <v>31463</v>
      </c>
      <c r="M764" s="4">
        <f t="shared" si="220"/>
        <v>33</v>
      </c>
      <c r="N764" s="6" t="str">
        <f t="shared" si="225"/>
        <v>30 - 45</v>
      </c>
      <c r="O764" s="4">
        <v>2</v>
      </c>
      <c r="P764" s="6" t="str">
        <f t="shared" si="213"/>
        <v>Nữ</v>
      </c>
      <c r="Q764" s="6" t="str">
        <f t="shared" si="214"/>
        <v>Bà</v>
      </c>
      <c r="R764" s="7" t="s">
        <v>50</v>
      </c>
      <c r="S764" s="6" t="s">
        <v>392</v>
      </c>
      <c r="T764" s="6" t="s">
        <v>393</v>
      </c>
      <c r="U764" s="6" t="s">
        <v>394</v>
      </c>
      <c r="V764" s="6" t="str">
        <f t="shared" si="221"/>
        <v>Yên Thắng  -  Lục Yên  -  Yên Bái</v>
      </c>
      <c r="W764" s="6" t="s">
        <v>51</v>
      </c>
      <c r="X764" s="6" t="s">
        <v>65</v>
      </c>
      <c r="Y764" s="4">
        <f t="shared" si="222"/>
        <v>8</v>
      </c>
      <c r="Z764" s="7" t="str">
        <f t="shared" si="223"/>
        <v>Từ 2 - 12 tháng</v>
      </c>
      <c r="AA764" s="5">
        <v>43392</v>
      </c>
      <c r="AB764" s="4" t="s">
        <v>117</v>
      </c>
      <c r="AC764" s="8">
        <f t="shared" si="215"/>
        <v>43421</v>
      </c>
      <c r="AD764" s="5" t="s">
        <v>53</v>
      </c>
      <c r="AE764" s="4">
        <v>1</v>
      </c>
      <c r="AF764" s="7" t="str">
        <f t="shared" si="216"/>
        <v>12 tháng</v>
      </c>
      <c r="AG764" s="5">
        <f t="shared" si="217"/>
        <v>43422</v>
      </c>
      <c r="AH764" s="5">
        <f t="shared" si="218"/>
        <v>43786</v>
      </c>
      <c r="AI764" s="9"/>
      <c r="AJ764" s="7" t="str">
        <f t="shared" si="228"/>
        <v/>
      </c>
      <c r="AK764" s="5" t="str">
        <f t="shared" si="230"/>
        <v/>
      </c>
      <c r="AL764" s="5" t="str">
        <f t="shared" si="231"/>
        <v/>
      </c>
      <c r="AM764" s="5" t="str">
        <f t="shared" ca="1" si="232"/>
        <v/>
      </c>
      <c r="AN764" s="7" t="str">
        <f t="shared" ca="1" si="219"/>
        <v>12 tháng</v>
      </c>
      <c r="AO764" s="5"/>
      <c r="AP764" s="7"/>
      <c r="AQ764" s="16"/>
    </row>
    <row r="765" spans="1:43" ht="14.5" x14ac:dyDescent="0.35">
      <c r="A765" s="12">
        <f>IF(E765="","",SUBTOTAL(3,$B$2:B765))</f>
        <v>764</v>
      </c>
      <c r="B765" s="5">
        <v>43646</v>
      </c>
      <c r="C765" s="4" t="s">
        <v>45</v>
      </c>
      <c r="D765" s="4">
        <v>1137</v>
      </c>
      <c r="E765" s="6" t="s">
        <v>209</v>
      </c>
      <c r="F765" s="6" t="s">
        <v>82</v>
      </c>
      <c r="G765" s="7" t="s">
        <v>104</v>
      </c>
      <c r="H765" s="6" t="s">
        <v>105</v>
      </c>
      <c r="I765" s="4">
        <v>9</v>
      </c>
      <c r="J765" s="4">
        <v>11</v>
      </c>
      <c r="K765" s="4">
        <v>1988</v>
      </c>
      <c r="L765" s="6">
        <f t="shared" si="224"/>
        <v>32456</v>
      </c>
      <c r="M765" s="4">
        <f t="shared" si="220"/>
        <v>30</v>
      </c>
      <c r="N765" s="6" t="str">
        <f t="shared" si="225"/>
        <v>30 - 45</v>
      </c>
      <c r="O765" s="4">
        <v>2</v>
      </c>
      <c r="P765" s="6" t="str">
        <f t="shared" si="213"/>
        <v>Nữ</v>
      </c>
      <c r="Q765" s="6" t="str">
        <f t="shared" si="214"/>
        <v>Bà</v>
      </c>
      <c r="R765" s="7" t="s">
        <v>72</v>
      </c>
      <c r="S765" s="6" t="s">
        <v>395</v>
      </c>
      <c r="T765" s="6" t="s">
        <v>352</v>
      </c>
      <c r="U765" s="6" t="s">
        <v>280</v>
      </c>
      <c r="V765" s="6" t="str">
        <f t="shared" si="221"/>
        <v>Gia Lộc  -  Chi Lăng  -  Lạng Sơn</v>
      </c>
      <c r="W765" s="6" t="s">
        <v>51</v>
      </c>
      <c r="X765" s="6" t="s">
        <v>65</v>
      </c>
      <c r="Y765" s="4">
        <f t="shared" si="222"/>
        <v>8</v>
      </c>
      <c r="Z765" s="7" t="str">
        <f t="shared" si="223"/>
        <v>Từ 2 - 12 tháng</v>
      </c>
      <c r="AA765" s="5">
        <v>43398</v>
      </c>
      <c r="AB765" s="4" t="s">
        <v>66</v>
      </c>
      <c r="AC765" s="8">
        <f t="shared" si="215"/>
        <v>43457</v>
      </c>
      <c r="AD765" s="5" t="s">
        <v>53</v>
      </c>
      <c r="AE765" s="4">
        <v>1</v>
      </c>
      <c r="AF765" s="7" t="str">
        <f t="shared" si="216"/>
        <v>12 tháng</v>
      </c>
      <c r="AG765" s="5">
        <f t="shared" si="217"/>
        <v>43458</v>
      </c>
      <c r="AH765" s="5">
        <f t="shared" si="218"/>
        <v>43822</v>
      </c>
      <c r="AI765" s="9"/>
      <c r="AJ765" s="7" t="str">
        <f t="shared" si="228"/>
        <v/>
      </c>
      <c r="AK765" s="5" t="str">
        <f t="shared" si="230"/>
        <v/>
      </c>
      <c r="AL765" s="5" t="str">
        <f t="shared" si="231"/>
        <v/>
      </c>
      <c r="AM765" s="5" t="str">
        <f t="shared" ca="1" si="232"/>
        <v/>
      </c>
      <c r="AN765" s="7" t="str">
        <f t="shared" ca="1" si="219"/>
        <v>12 tháng</v>
      </c>
      <c r="AO765" s="5"/>
      <c r="AP765" s="7"/>
      <c r="AQ765" s="16"/>
    </row>
    <row r="766" spans="1:43" ht="14.5" x14ac:dyDescent="0.35">
      <c r="A766" s="12">
        <f>IF(E766="","",SUBTOTAL(3,$B$2:B766))</f>
        <v>765</v>
      </c>
      <c r="B766" s="5">
        <v>43646</v>
      </c>
      <c r="C766" s="4" t="s">
        <v>45</v>
      </c>
      <c r="D766" s="4">
        <v>1138</v>
      </c>
      <c r="E766" s="6" t="s">
        <v>210</v>
      </c>
      <c r="F766" s="6" t="s">
        <v>82</v>
      </c>
      <c r="G766" s="7" t="s">
        <v>104</v>
      </c>
      <c r="H766" s="6" t="s">
        <v>105</v>
      </c>
      <c r="I766" s="4">
        <v>20</v>
      </c>
      <c r="J766" s="4">
        <v>7</v>
      </c>
      <c r="K766" s="4">
        <v>1989</v>
      </c>
      <c r="L766" s="6">
        <f t="shared" si="224"/>
        <v>32709</v>
      </c>
      <c r="M766" s="4">
        <f t="shared" si="220"/>
        <v>29</v>
      </c>
      <c r="N766" s="6" t="str">
        <f t="shared" si="225"/>
        <v>&lt;30</v>
      </c>
      <c r="O766" s="4">
        <v>2</v>
      </c>
      <c r="P766" s="6" t="str">
        <f t="shared" si="213"/>
        <v>Nữ</v>
      </c>
      <c r="Q766" s="6" t="str">
        <f t="shared" si="214"/>
        <v>Bà</v>
      </c>
      <c r="R766" s="7" t="s">
        <v>50</v>
      </c>
      <c r="S766" s="6" t="s">
        <v>287</v>
      </c>
      <c r="T766" s="6" t="s">
        <v>268</v>
      </c>
      <c r="U766" s="6" t="s">
        <v>269</v>
      </c>
      <c r="V766" s="6" t="str">
        <f t="shared" si="221"/>
        <v>Phú Lâm  -  Tiên Du  -  Bắc Ninh</v>
      </c>
      <c r="W766" s="6" t="s">
        <v>51</v>
      </c>
      <c r="X766" s="6" t="s">
        <v>106</v>
      </c>
      <c r="Y766" s="4">
        <f t="shared" si="222"/>
        <v>7</v>
      </c>
      <c r="Z766" s="7" t="str">
        <f t="shared" si="223"/>
        <v>Từ 2 - 12 tháng</v>
      </c>
      <c r="AA766" s="5">
        <v>43408</v>
      </c>
      <c r="AB766" s="4" t="s">
        <v>117</v>
      </c>
      <c r="AC766" s="8">
        <f t="shared" si="215"/>
        <v>43437</v>
      </c>
      <c r="AD766" s="5" t="s">
        <v>53</v>
      </c>
      <c r="AE766" s="4">
        <v>1</v>
      </c>
      <c r="AF766" s="7" t="str">
        <f t="shared" si="216"/>
        <v>12 tháng</v>
      </c>
      <c r="AG766" s="5">
        <f t="shared" si="217"/>
        <v>43438</v>
      </c>
      <c r="AH766" s="5">
        <f t="shared" si="218"/>
        <v>43802</v>
      </c>
      <c r="AI766" s="9"/>
      <c r="AJ766" s="7" t="str">
        <f t="shared" si="228"/>
        <v/>
      </c>
      <c r="AK766" s="5" t="str">
        <f t="shared" si="230"/>
        <v/>
      </c>
      <c r="AL766" s="5" t="str">
        <f t="shared" si="231"/>
        <v/>
      </c>
      <c r="AM766" s="5" t="str">
        <f t="shared" ca="1" si="232"/>
        <v/>
      </c>
      <c r="AN766" s="7" t="str">
        <f t="shared" ca="1" si="219"/>
        <v>12 tháng</v>
      </c>
      <c r="AO766" s="5"/>
      <c r="AP766" s="7"/>
      <c r="AQ766" s="16"/>
    </row>
    <row r="767" spans="1:43" ht="14.5" x14ac:dyDescent="0.35">
      <c r="A767" s="12">
        <f>IF(E767="","",SUBTOTAL(3,$B$2:B767))</f>
        <v>766</v>
      </c>
      <c r="B767" s="5">
        <v>43646</v>
      </c>
      <c r="C767" s="4" t="s">
        <v>45</v>
      </c>
      <c r="D767" s="4">
        <v>1139</v>
      </c>
      <c r="E767" s="6" t="s">
        <v>211</v>
      </c>
      <c r="F767" s="6" t="s">
        <v>82</v>
      </c>
      <c r="G767" s="7" t="s">
        <v>104</v>
      </c>
      <c r="H767" s="6" t="s">
        <v>105</v>
      </c>
      <c r="I767" s="4">
        <v>20</v>
      </c>
      <c r="J767" s="4">
        <v>2</v>
      </c>
      <c r="K767" s="4">
        <v>1992</v>
      </c>
      <c r="L767" s="6">
        <f t="shared" si="224"/>
        <v>33654</v>
      </c>
      <c r="M767" s="4">
        <f t="shared" si="220"/>
        <v>27</v>
      </c>
      <c r="N767" s="6" t="str">
        <f t="shared" si="225"/>
        <v>&lt;30</v>
      </c>
      <c r="O767" s="4">
        <v>2</v>
      </c>
      <c r="P767" s="6" t="str">
        <f t="shared" si="213"/>
        <v>Nữ</v>
      </c>
      <c r="Q767" s="6" t="str">
        <f t="shared" si="214"/>
        <v>Bà</v>
      </c>
      <c r="R767" s="7" t="s">
        <v>72</v>
      </c>
      <c r="S767" s="6" t="s">
        <v>396</v>
      </c>
      <c r="T767" s="6" t="s">
        <v>397</v>
      </c>
      <c r="U767" s="6" t="s">
        <v>255</v>
      </c>
      <c r="V767" s="6" t="str">
        <f t="shared" si="221"/>
        <v>Bố Hạ  -  Yên Thế  -  Bắc Giang</v>
      </c>
      <c r="W767" s="6" t="s">
        <v>145</v>
      </c>
      <c r="X767" s="6" t="s">
        <v>65</v>
      </c>
      <c r="Y767" s="4">
        <f t="shared" si="222"/>
        <v>7</v>
      </c>
      <c r="Z767" s="7" t="str">
        <f t="shared" si="223"/>
        <v>Từ 2 - 12 tháng</v>
      </c>
      <c r="AA767" s="5">
        <v>43413</v>
      </c>
      <c r="AB767" s="4" t="s">
        <v>66</v>
      </c>
      <c r="AC767" s="8">
        <f t="shared" si="215"/>
        <v>43472</v>
      </c>
      <c r="AD767" s="5" t="s">
        <v>53</v>
      </c>
      <c r="AE767" s="4">
        <v>1</v>
      </c>
      <c r="AF767" s="7" t="str">
        <f t="shared" si="216"/>
        <v>12 tháng</v>
      </c>
      <c r="AG767" s="5">
        <f t="shared" si="217"/>
        <v>43473</v>
      </c>
      <c r="AH767" s="5">
        <f t="shared" si="218"/>
        <v>43837</v>
      </c>
      <c r="AI767" s="9"/>
      <c r="AJ767" s="7" t="str">
        <f t="shared" si="228"/>
        <v/>
      </c>
      <c r="AK767" s="5" t="str">
        <f t="shared" si="230"/>
        <v/>
      </c>
      <c r="AL767" s="5" t="str">
        <f t="shared" si="231"/>
        <v/>
      </c>
      <c r="AM767" s="5" t="str">
        <f t="shared" ca="1" si="232"/>
        <v/>
      </c>
      <c r="AN767" s="7" t="str">
        <f t="shared" ca="1" si="219"/>
        <v>12 tháng</v>
      </c>
      <c r="AO767" s="5"/>
      <c r="AP767" s="7"/>
      <c r="AQ767" s="16"/>
    </row>
    <row r="768" spans="1:43" ht="14.5" x14ac:dyDescent="0.35">
      <c r="A768" s="12">
        <f>IF(E768="","",SUBTOTAL(3,$B$2:B768))</f>
        <v>767</v>
      </c>
      <c r="B768" s="5">
        <v>43646</v>
      </c>
      <c r="C768" s="4" t="s">
        <v>45</v>
      </c>
      <c r="D768" s="4">
        <v>1140</v>
      </c>
      <c r="E768" s="6" t="s">
        <v>212</v>
      </c>
      <c r="F768" s="6" t="s">
        <v>82</v>
      </c>
      <c r="G768" s="7" t="s">
        <v>61</v>
      </c>
      <c r="H768" s="6" t="s">
        <v>62</v>
      </c>
      <c r="I768" s="4">
        <v>28</v>
      </c>
      <c r="J768" s="4">
        <v>9</v>
      </c>
      <c r="K768" s="4">
        <v>1989</v>
      </c>
      <c r="L768" s="6">
        <f t="shared" si="224"/>
        <v>32779</v>
      </c>
      <c r="M768" s="4">
        <f t="shared" si="220"/>
        <v>29</v>
      </c>
      <c r="N768" s="6" t="str">
        <f t="shared" si="225"/>
        <v>&lt;30</v>
      </c>
      <c r="O768" s="4">
        <v>1</v>
      </c>
      <c r="P768" s="6" t="str">
        <f t="shared" si="213"/>
        <v>Nam</v>
      </c>
      <c r="Q768" s="6" t="str">
        <f t="shared" si="214"/>
        <v>Ông</v>
      </c>
      <c r="R768" s="7" t="s">
        <v>50</v>
      </c>
      <c r="S768" s="6" t="s">
        <v>264</v>
      </c>
      <c r="T768" s="6" t="s">
        <v>265</v>
      </c>
      <c r="U768" s="6" t="s">
        <v>266</v>
      </c>
      <c r="V768" s="6" t="str">
        <f t="shared" si="221"/>
        <v>Xuân Thu  -  Sóc Sơn  -  Hà Nội</v>
      </c>
      <c r="W768" s="6" t="s">
        <v>78</v>
      </c>
      <c r="X768" s="6" t="s">
        <v>65</v>
      </c>
      <c r="Y768" s="4">
        <f t="shared" si="222"/>
        <v>7</v>
      </c>
      <c r="Z768" s="7" t="str">
        <f t="shared" si="223"/>
        <v>Từ 2 - 12 tháng</v>
      </c>
      <c r="AA768" s="5">
        <v>43419</v>
      </c>
      <c r="AB768" s="4" t="s">
        <v>213</v>
      </c>
      <c r="AC768" s="8">
        <f t="shared" si="215"/>
        <v>43419</v>
      </c>
      <c r="AD768" s="5" t="s">
        <v>53</v>
      </c>
      <c r="AE768" s="4">
        <v>1</v>
      </c>
      <c r="AF768" s="7" t="str">
        <f t="shared" si="216"/>
        <v>12 tháng</v>
      </c>
      <c r="AG768" s="5">
        <f t="shared" si="217"/>
        <v>43420</v>
      </c>
      <c r="AH768" s="5">
        <f t="shared" si="218"/>
        <v>43784</v>
      </c>
      <c r="AI768" s="9"/>
      <c r="AJ768" s="7" t="str">
        <f t="shared" si="228"/>
        <v/>
      </c>
      <c r="AK768" s="5" t="str">
        <f t="shared" si="230"/>
        <v/>
      </c>
      <c r="AL768" s="5" t="str">
        <f t="shared" si="231"/>
        <v/>
      </c>
      <c r="AM768" s="5" t="str">
        <f t="shared" ca="1" si="232"/>
        <v/>
      </c>
      <c r="AN768" s="7" t="str">
        <f t="shared" ca="1" si="219"/>
        <v>12 tháng</v>
      </c>
      <c r="AO768" s="5"/>
      <c r="AP768" s="7"/>
      <c r="AQ768" s="16"/>
    </row>
    <row r="769" spans="1:43" ht="14.5" x14ac:dyDescent="0.35">
      <c r="A769" s="12">
        <f>IF(E769="","",SUBTOTAL(3,$B$2:B769))</f>
        <v>768</v>
      </c>
      <c r="B769" s="5">
        <v>43646</v>
      </c>
      <c r="C769" s="4" t="s">
        <v>45</v>
      </c>
      <c r="D769" s="4">
        <v>1141</v>
      </c>
      <c r="E769" s="6" t="s">
        <v>214</v>
      </c>
      <c r="F769" s="6" t="s">
        <v>82</v>
      </c>
      <c r="G769" s="7" t="s">
        <v>61</v>
      </c>
      <c r="H769" s="6" t="s">
        <v>62</v>
      </c>
      <c r="I769" s="4">
        <v>2</v>
      </c>
      <c r="J769" s="4">
        <v>2</v>
      </c>
      <c r="K769" s="4">
        <v>1994</v>
      </c>
      <c r="L769" s="6">
        <f t="shared" si="224"/>
        <v>34367</v>
      </c>
      <c r="M769" s="4">
        <f t="shared" si="220"/>
        <v>25</v>
      </c>
      <c r="N769" s="6" t="str">
        <f t="shared" si="225"/>
        <v>&lt;30</v>
      </c>
      <c r="O769" s="4">
        <v>2</v>
      </c>
      <c r="P769" s="6" t="str">
        <f t="shared" si="213"/>
        <v>Nữ</v>
      </c>
      <c r="Q769" s="6" t="str">
        <f t="shared" si="214"/>
        <v>Bà</v>
      </c>
      <c r="R769" s="7" t="s">
        <v>72</v>
      </c>
      <c r="S769" s="6" t="s">
        <v>270</v>
      </c>
      <c r="T769" s="6" t="s">
        <v>268</v>
      </c>
      <c r="U769" s="6" t="s">
        <v>269</v>
      </c>
      <c r="V769" s="6" t="str">
        <f t="shared" si="221"/>
        <v>Đại Đồng  -  Tiên Du  -  Bắc Ninh</v>
      </c>
      <c r="W769" s="6" t="s">
        <v>151</v>
      </c>
      <c r="X769" s="6" t="s">
        <v>65</v>
      </c>
      <c r="Y769" s="4">
        <f t="shared" si="222"/>
        <v>7</v>
      </c>
      <c r="Z769" s="7" t="str">
        <f t="shared" si="223"/>
        <v>Từ 2 - 12 tháng</v>
      </c>
      <c r="AA769" s="5">
        <v>43429</v>
      </c>
      <c r="AB769" s="4" t="s">
        <v>66</v>
      </c>
      <c r="AC769" s="8">
        <f t="shared" si="215"/>
        <v>43488</v>
      </c>
      <c r="AD769" s="5" t="s">
        <v>53</v>
      </c>
      <c r="AE769" s="4">
        <v>1</v>
      </c>
      <c r="AF769" s="7" t="str">
        <f t="shared" si="216"/>
        <v>12 tháng</v>
      </c>
      <c r="AG769" s="5">
        <f t="shared" si="217"/>
        <v>43489</v>
      </c>
      <c r="AH769" s="5">
        <f t="shared" si="218"/>
        <v>43853</v>
      </c>
      <c r="AI769" s="9"/>
      <c r="AJ769" s="7" t="str">
        <f t="shared" si="228"/>
        <v/>
      </c>
      <c r="AK769" s="5" t="str">
        <f t="shared" si="230"/>
        <v/>
      </c>
      <c r="AL769" s="5" t="str">
        <f t="shared" si="231"/>
        <v/>
      </c>
      <c r="AM769" s="5" t="str">
        <f t="shared" ca="1" si="232"/>
        <v/>
      </c>
      <c r="AN769" s="7" t="str">
        <f t="shared" ca="1" si="219"/>
        <v>12 tháng</v>
      </c>
      <c r="AO769" s="5"/>
      <c r="AP769" s="7"/>
      <c r="AQ769" s="16"/>
    </row>
    <row r="770" spans="1:43" ht="14.5" x14ac:dyDescent="0.35">
      <c r="A770" s="12">
        <f>IF(E770="","",SUBTOTAL(3,$B$2:B770))</f>
        <v>769</v>
      </c>
      <c r="B770" s="5">
        <v>43646</v>
      </c>
      <c r="C770" s="4" t="s">
        <v>45</v>
      </c>
      <c r="D770" s="4">
        <v>1142</v>
      </c>
      <c r="E770" s="6" t="s">
        <v>215</v>
      </c>
      <c r="F770" s="6" t="s">
        <v>82</v>
      </c>
      <c r="G770" s="7" t="s">
        <v>61</v>
      </c>
      <c r="H770" s="6" t="s">
        <v>62</v>
      </c>
      <c r="I770" s="4">
        <v>25</v>
      </c>
      <c r="J770" s="4">
        <v>12</v>
      </c>
      <c r="K770" s="4">
        <v>1989</v>
      </c>
      <c r="L770" s="6">
        <f t="shared" si="224"/>
        <v>32867</v>
      </c>
      <c r="M770" s="4">
        <f t="shared" si="220"/>
        <v>29</v>
      </c>
      <c r="N770" s="6" t="str">
        <f t="shared" si="225"/>
        <v>&lt;30</v>
      </c>
      <c r="O770" s="4">
        <v>1</v>
      </c>
      <c r="P770" s="6" t="str">
        <f t="shared" ref="P770:P833" si="233">IF(O770=1,"Nam",IF(O770=2,"Nữ",""))</f>
        <v>Nam</v>
      </c>
      <c r="Q770" s="6" t="str">
        <f t="shared" ref="Q770:Q833" si="234">IF(O770=1,"Ông",IF(O770=2,"Bà",""))</f>
        <v>Ông</v>
      </c>
      <c r="R770" s="7" t="s">
        <v>50</v>
      </c>
      <c r="S770" s="6" t="s">
        <v>398</v>
      </c>
      <c r="T770" s="6" t="s">
        <v>272</v>
      </c>
      <c r="U770" s="6" t="s">
        <v>269</v>
      </c>
      <c r="V770" s="6" t="str">
        <f t="shared" si="221"/>
        <v>Tam Sơn  -  Từ Sơn  -  Bắc Ninh</v>
      </c>
      <c r="W770" s="6" t="s">
        <v>51</v>
      </c>
      <c r="X770" s="6" t="s">
        <v>106</v>
      </c>
      <c r="Y770" s="4">
        <f t="shared" si="222"/>
        <v>6</v>
      </c>
      <c r="Z770" s="7" t="str">
        <f t="shared" si="223"/>
        <v>Từ 2 - 12 tháng</v>
      </c>
      <c r="AA770" s="5">
        <v>43439</v>
      </c>
      <c r="AB770" s="4" t="s">
        <v>117</v>
      </c>
      <c r="AC770" s="8">
        <f t="shared" ref="AC770:AC833" si="235">IF(AB770="60 ngày",AA770+59,IF(AB770="30 ngày",AA770+29,AA770))</f>
        <v>43468</v>
      </c>
      <c r="AD770" s="5" t="s">
        <v>53</v>
      </c>
      <c r="AE770" s="4">
        <v>1</v>
      </c>
      <c r="AF770" s="7" t="str">
        <f t="shared" ref="AF770:AF833" si="236">VLOOKUP(AE770,$AW$2:$AX$6,2,0)</f>
        <v>12 tháng</v>
      </c>
      <c r="AG770" s="5">
        <f t="shared" ref="AG770:AG833" si="237">IF(AE770=5,"",IF(AB770=0,AA770,AC770+1))</f>
        <v>43469</v>
      </c>
      <c r="AH770" s="5">
        <f t="shared" ref="AH770:AH833" si="238">IF(AE770=4,"",IF(AE770=1,EDATE(AG770,12)-1,IF(AE770=2,EDATE(AG770,24)-1,IF(AE770=3,EDATE(AG770,36)-1,""))))</f>
        <v>43833</v>
      </c>
      <c r="AI770" s="9"/>
      <c r="AJ770" s="7" t="str">
        <f t="shared" si="228"/>
        <v/>
      </c>
      <c r="AK770" s="5" t="str">
        <f t="shared" si="230"/>
        <v/>
      </c>
      <c r="AL770" s="5" t="str">
        <f t="shared" si="231"/>
        <v/>
      </c>
      <c r="AM770" s="5" t="str">
        <f t="shared" ca="1" si="232"/>
        <v/>
      </c>
      <c r="AN770" s="7" t="str">
        <f t="shared" ref="AN770:AN833" ca="1" si="239">IF(AM770&lt;&gt;"","Không xác định",IF(AJ770&lt;&gt;"",AJ770,IF(AF770&lt;&gt;"",AF770,"")))</f>
        <v>12 tháng</v>
      </c>
      <c r="AO770" s="5"/>
      <c r="AP770" s="7"/>
      <c r="AQ770" s="16"/>
    </row>
    <row r="771" spans="1:43" ht="14.5" x14ac:dyDescent="0.35">
      <c r="A771" s="12">
        <f>IF(E771="","",SUBTOTAL(3,$B$2:B771))</f>
        <v>770</v>
      </c>
      <c r="B771" s="5">
        <v>43646</v>
      </c>
      <c r="C771" s="4" t="s">
        <v>45</v>
      </c>
      <c r="D771" s="4">
        <v>1143</v>
      </c>
      <c r="E771" s="6" t="s">
        <v>216</v>
      </c>
      <c r="F771" s="6" t="s">
        <v>102</v>
      </c>
      <c r="G771" s="7" t="s">
        <v>104</v>
      </c>
      <c r="H771" s="6" t="s">
        <v>134</v>
      </c>
      <c r="I771" s="4">
        <v>20</v>
      </c>
      <c r="J771" s="4">
        <v>3</v>
      </c>
      <c r="K771" s="4">
        <v>1993</v>
      </c>
      <c r="L771" s="6">
        <f t="shared" si="224"/>
        <v>34048</v>
      </c>
      <c r="M771" s="4">
        <f t="shared" ref="M771:M834" si="240">DATEDIF(L771,B771+1,"y")</f>
        <v>26</v>
      </c>
      <c r="N771" s="6" t="str">
        <f t="shared" si="225"/>
        <v>&lt;30</v>
      </c>
      <c r="O771" s="4">
        <v>2</v>
      </c>
      <c r="P771" s="6" t="str">
        <f t="shared" si="233"/>
        <v>Nữ</v>
      </c>
      <c r="Q771" s="6" t="str">
        <f t="shared" si="234"/>
        <v>Bà</v>
      </c>
      <c r="R771" s="7" t="s">
        <v>63</v>
      </c>
      <c r="S771" s="6" t="s">
        <v>311</v>
      </c>
      <c r="T771" s="6" t="s">
        <v>274</v>
      </c>
      <c r="U771" s="6" t="s">
        <v>266</v>
      </c>
      <c r="V771" s="6" t="str">
        <f t="shared" ref="V771:V834" si="241">IF(AND(S771&lt;&gt;"",T771&lt;&gt;"",U771&lt;&gt;""),CONCATENATE(S771," - ",T771," - ",U771))</f>
        <v>Cổ Loa  -  Đông Anh  -  Hà Nội</v>
      </c>
      <c r="W771" s="6" t="s">
        <v>51</v>
      </c>
      <c r="X771" s="6" t="s">
        <v>65</v>
      </c>
      <c r="Y771" s="4">
        <f t="shared" si="222"/>
        <v>6</v>
      </c>
      <c r="Z771" s="7" t="str">
        <f t="shared" si="223"/>
        <v>Từ 2 - 12 tháng</v>
      </c>
      <c r="AA771" s="5">
        <v>43446</v>
      </c>
      <c r="AB771" s="4" t="s">
        <v>66</v>
      </c>
      <c r="AC771" s="8">
        <f t="shared" si="235"/>
        <v>43505</v>
      </c>
      <c r="AD771" s="5" t="s">
        <v>53</v>
      </c>
      <c r="AE771" s="4">
        <v>1</v>
      </c>
      <c r="AF771" s="7" t="str">
        <f t="shared" si="236"/>
        <v>12 tháng</v>
      </c>
      <c r="AG771" s="5">
        <f t="shared" si="237"/>
        <v>43506</v>
      </c>
      <c r="AH771" s="5">
        <f t="shared" si="238"/>
        <v>43870</v>
      </c>
      <c r="AI771" s="9"/>
      <c r="AJ771" s="7" t="str">
        <f t="shared" si="228"/>
        <v/>
      </c>
      <c r="AK771" s="5" t="str">
        <f t="shared" si="230"/>
        <v/>
      </c>
      <c r="AL771" s="5" t="str">
        <f t="shared" si="231"/>
        <v/>
      </c>
      <c r="AM771" s="5" t="str">
        <f t="shared" ca="1" si="232"/>
        <v/>
      </c>
      <c r="AN771" s="7" t="str">
        <f t="shared" ca="1" si="239"/>
        <v>12 tháng</v>
      </c>
      <c r="AO771" s="5"/>
      <c r="AP771" s="7"/>
      <c r="AQ771" s="16"/>
    </row>
    <row r="772" spans="1:43" ht="14.5" x14ac:dyDescent="0.35">
      <c r="A772" s="12">
        <f>IF(E772="","",SUBTOTAL(3,$B$2:B772))</f>
        <v>771</v>
      </c>
      <c r="B772" s="5">
        <v>43646</v>
      </c>
      <c r="C772" s="4" t="s">
        <v>45</v>
      </c>
      <c r="D772" s="4">
        <v>1144</v>
      </c>
      <c r="E772" s="6" t="s">
        <v>217</v>
      </c>
      <c r="F772" s="6" t="s">
        <v>102</v>
      </c>
      <c r="G772" s="7" t="s">
        <v>104</v>
      </c>
      <c r="H772" s="6" t="s">
        <v>147</v>
      </c>
      <c r="I772" s="4">
        <v>22</v>
      </c>
      <c r="J772" s="4">
        <v>8</v>
      </c>
      <c r="K772" s="4">
        <v>1994</v>
      </c>
      <c r="L772" s="6">
        <f t="shared" si="224"/>
        <v>34568</v>
      </c>
      <c r="M772" s="4">
        <f t="shared" si="240"/>
        <v>24</v>
      </c>
      <c r="N772" s="6" t="str">
        <f t="shared" si="225"/>
        <v>&lt;30</v>
      </c>
      <c r="O772" s="4">
        <v>2</v>
      </c>
      <c r="P772" s="6" t="str">
        <f t="shared" si="233"/>
        <v>Nữ</v>
      </c>
      <c r="Q772" s="6" t="str">
        <f t="shared" si="234"/>
        <v>Bà</v>
      </c>
      <c r="R772" s="7" t="s">
        <v>50</v>
      </c>
      <c r="S772" s="6" t="s">
        <v>399</v>
      </c>
      <c r="T772" s="6" t="s">
        <v>400</v>
      </c>
      <c r="U772" s="6" t="s">
        <v>401</v>
      </c>
      <c r="V772" s="6" t="str">
        <f t="shared" si="241"/>
        <v>Yên Lợi  -  Ý Yên  -  Nam Định</v>
      </c>
      <c r="W772" s="6" t="s">
        <v>151</v>
      </c>
      <c r="X772" s="6" t="s">
        <v>65</v>
      </c>
      <c r="Y772" s="4">
        <f t="shared" si="222"/>
        <v>6</v>
      </c>
      <c r="Z772" s="7" t="str">
        <f t="shared" si="223"/>
        <v>Từ 2 - 12 tháng</v>
      </c>
      <c r="AA772" s="5">
        <v>43451</v>
      </c>
      <c r="AB772" s="4" t="s">
        <v>66</v>
      </c>
      <c r="AC772" s="8">
        <f t="shared" si="235"/>
        <v>43510</v>
      </c>
      <c r="AD772" s="5" t="s">
        <v>53</v>
      </c>
      <c r="AE772" s="4">
        <v>1</v>
      </c>
      <c r="AF772" s="7" t="str">
        <f t="shared" si="236"/>
        <v>12 tháng</v>
      </c>
      <c r="AG772" s="5">
        <f t="shared" si="237"/>
        <v>43511</v>
      </c>
      <c r="AH772" s="5">
        <f t="shared" si="238"/>
        <v>43875</v>
      </c>
      <c r="AI772" s="9"/>
      <c r="AJ772" s="7" t="str">
        <f t="shared" si="228"/>
        <v/>
      </c>
      <c r="AK772" s="5" t="str">
        <f t="shared" si="230"/>
        <v/>
      </c>
      <c r="AL772" s="5" t="str">
        <f t="shared" si="231"/>
        <v/>
      </c>
      <c r="AM772" s="5" t="str">
        <f t="shared" ca="1" si="232"/>
        <v/>
      </c>
      <c r="AN772" s="7" t="str">
        <f t="shared" ca="1" si="239"/>
        <v>12 tháng</v>
      </c>
      <c r="AO772" s="5"/>
      <c r="AP772" s="7"/>
      <c r="AQ772" s="16"/>
    </row>
    <row r="773" spans="1:43" ht="14.5" x14ac:dyDescent="0.35">
      <c r="A773" s="12">
        <f>IF(E773="","",SUBTOTAL(3,$B$2:B773))</f>
        <v>772</v>
      </c>
      <c r="B773" s="5">
        <v>43646</v>
      </c>
      <c r="C773" s="4" t="s">
        <v>45</v>
      </c>
      <c r="D773" s="4">
        <v>1145</v>
      </c>
      <c r="E773" s="6" t="s">
        <v>218</v>
      </c>
      <c r="F773" s="6" t="s">
        <v>102</v>
      </c>
      <c r="G773" s="7" t="s">
        <v>104</v>
      </c>
      <c r="H773" s="6" t="s">
        <v>105</v>
      </c>
      <c r="I773" s="4">
        <v>15</v>
      </c>
      <c r="J773" s="4">
        <v>2</v>
      </c>
      <c r="K773" s="4">
        <v>1994</v>
      </c>
      <c r="L773" s="6">
        <f t="shared" si="224"/>
        <v>34380</v>
      </c>
      <c r="M773" s="4">
        <f t="shared" si="240"/>
        <v>25</v>
      </c>
      <c r="N773" s="6" t="str">
        <f t="shared" si="225"/>
        <v>&lt;30</v>
      </c>
      <c r="O773" s="4">
        <v>1</v>
      </c>
      <c r="P773" s="6" t="str">
        <f t="shared" si="233"/>
        <v>Nam</v>
      </c>
      <c r="Q773" s="6" t="str">
        <f t="shared" si="234"/>
        <v>Ông</v>
      </c>
      <c r="R773" s="7" t="s">
        <v>63</v>
      </c>
      <c r="S773" s="6" t="s">
        <v>402</v>
      </c>
      <c r="T773" s="6" t="s">
        <v>403</v>
      </c>
      <c r="U773" s="6" t="s">
        <v>404</v>
      </c>
      <c r="V773" s="6" t="str">
        <f t="shared" si="241"/>
        <v xml:space="preserve">Thiệu Công  -  Thiệu Hóa  -  Thanh Hóa </v>
      </c>
      <c r="W773" s="6" t="s">
        <v>51</v>
      </c>
      <c r="X773" s="6" t="s">
        <v>65</v>
      </c>
      <c r="Y773" s="4">
        <f t="shared" ref="Y773:Y836" si="242">DATEDIF(AA773,B773,"M")</f>
        <v>6</v>
      </c>
      <c r="Z773" s="7" t="str">
        <f t="shared" ref="Z773:Z836" si="243">LOOKUP(Y773,$AS$2:$AT$7,$AU$2:$AU$7)</f>
        <v>Từ 2 - 12 tháng</v>
      </c>
      <c r="AA773" s="5">
        <v>43458</v>
      </c>
      <c r="AB773" s="4" t="s">
        <v>117</v>
      </c>
      <c r="AC773" s="8">
        <f t="shared" si="235"/>
        <v>43487</v>
      </c>
      <c r="AD773" s="5" t="s">
        <v>53</v>
      </c>
      <c r="AE773" s="4">
        <v>1</v>
      </c>
      <c r="AF773" s="7" t="str">
        <f t="shared" si="236"/>
        <v>12 tháng</v>
      </c>
      <c r="AG773" s="5">
        <f t="shared" si="237"/>
        <v>43488</v>
      </c>
      <c r="AH773" s="5">
        <f t="shared" si="238"/>
        <v>43852</v>
      </c>
      <c r="AI773" s="9"/>
      <c r="AJ773" s="7" t="str">
        <f t="shared" si="228"/>
        <v/>
      </c>
      <c r="AK773" s="5" t="str">
        <f t="shared" si="230"/>
        <v/>
      </c>
      <c r="AL773" s="5" t="str">
        <f t="shared" si="231"/>
        <v/>
      </c>
      <c r="AM773" s="5" t="str">
        <f t="shared" ca="1" si="232"/>
        <v/>
      </c>
      <c r="AN773" s="7" t="str">
        <f t="shared" ca="1" si="239"/>
        <v>12 tháng</v>
      </c>
      <c r="AO773" s="5"/>
      <c r="AP773" s="7"/>
      <c r="AQ773" s="16"/>
    </row>
    <row r="774" spans="1:43" ht="14.5" x14ac:dyDescent="0.35">
      <c r="A774" s="12">
        <f>IF(E774="","",SUBTOTAL(3,$B$2:B774))</f>
        <v>773</v>
      </c>
      <c r="B774" s="5">
        <v>43646</v>
      </c>
      <c r="C774" s="4" t="s">
        <v>45</v>
      </c>
      <c r="D774" s="4">
        <v>1146</v>
      </c>
      <c r="E774" s="6" t="s">
        <v>219</v>
      </c>
      <c r="F774" s="6" t="s">
        <v>102</v>
      </c>
      <c r="G774" s="7" t="s">
        <v>104</v>
      </c>
      <c r="H774" s="6" t="s">
        <v>105</v>
      </c>
      <c r="I774" s="4">
        <v>4</v>
      </c>
      <c r="J774" s="4">
        <v>3</v>
      </c>
      <c r="K774" s="4">
        <v>1992</v>
      </c>
      <c r="L774" s="6">
        <f t="shared" si="224"/>
        <v>33667</v>
      </c>
      <c r="M774" s="4">
        <f t="shared" si="240"/>
        <v>27</v>
      </c>
      <c r="N774" s="6" t="str">
        <f t="shared" si="225"/>
        <v>&lt;30</v>
      </c>
      <c r="O774" s="4">
        <v>1</v>
      </c>
      <c r="P774" s="6" t="str">
        <f t="shared" si="233"/>
        <v>Nam</v>
      </c>
      <c r="Q774" s="6" t="str">
        <f t="shared" si="234"/>
        <v>Ông</v>
      </c>
      <c r="R774" s="7" t="s">
        <v>50</v>
      </c>
      <c r="S774" s="6" t="s">
        <v>405</v>
      </c>
      <c r="T774" s="6" t="s">
        <v>406</v>
      </c>
      <c r="U774" s="6" t="s">
        <v>407</v>
      </c>
      <c r="V774" s="6" t="str">
        <f t="shared" si="241"/>
        <v>Sông Ray  -  Cẩm Mỹ  -  Đồng Nai</v>
      </c>
      <c r="W774" s="6" t="s">
        <v>51</v>
      </c>
      <c r="X774" s="6" t="s">
        <v>100</v>
      </c>
      <c r="Y774" s="4">
        <f t="shared" si="242"/>
        <v>4</v>
      </c>
      <c r="Z774" s="7" t="str">
        <f t="shared" si="243"/>
        <v>Từ 2 - 12 tháng</v>
      </c>
      <c r="AA774" s="5">
        <v>43503</v>
      </c>
      <c r="AB774" s="4" t="s">
        <v>66</v>
      </c>
      <c r="AC774" s="8">
        <f t="shared" si="235"/>
        <v>43562</v>
      </c>
      <c r="AD774" s="5" t="s">
        <v>53</v>
      </c>
      <c r="AE774" s="4">
        <v>1</v>
      </c>
      <c r="AF774" s="7" t="str">
        <f t="shared" si="236"/>
        <v>12 tháng</v>
      </c>
      <c r="AG774" s="5">
        <f t="shared" si="237"/>
        <v>43563</v>
      </c>
      <c r="AH774" s="5">
        <f t="shared" si="238"/>
        <v>43928</v>
      </c>
      <c r="AI774" s="9"/>
      <c r="AJ774" s="7" t="str">
        <f t="shared" si="228"/>
        <v/>
      </c>
      <c r="AK774" s="5" t="str">
        <f t="shared" si="230"/>
        <v/>
      </c>
      <c r="AL774" s="5" t="str">
        <f t="shared" si="231"/>
        <v/>
      </c>
      <c r="AM774" s="5" t="str">
        <f t="shared" ca="1" si="232"/>
        <v/>
      </c>
      <c r="AN774" s="7" t="str">
        <f t="shared" ca="1" si="239"/>
        <v>12 tháng</v>
      </c>
      <c r="AO774" s="5"/>
      <c r="AP774" s="7"/>
      <c r="AQ774" s="16"/>
    </row>
    <row r="775" spans="1:43" ht="14.5" x14ac:dyDescent="0.35">
      <c r="A775" s="12">
        <f>IF(E775="","",SUBTOTAL(3,$B$2:B775))</f>
        <v>774</v>
      </c>
      <c r="B775" s="5">
        <v>43646</v>
      </c>
      <c r="C775" s="4" t="s">
        <v>45</v>
      </c>
      <c r="D775" s="4">
        <v>1147</v>
      </c>
      <c r="E775" s="6" t="s">
        <v>221</v>
      </c>
      <c r="F775" s="6" t="s">
        <v>102</v>
      </c>
      <c r="G775" s="7" t="s">
        <v>104</v>
      </c>
      <c r="H775" s="6" t="s">
        <v>105</v>
      </c>
      <c r="I775" s="4">
        <v>25</v>
      </c>
      <c r="J775" s="4">
        <v>3</v>
      </c>
      <c r="K775" s="4">
        <v>1978</v>
      </c>
      <c r="L775" s="6">
        <f t="shared" si="224"/>
        <v>28574</v>
      </c>
      <c r="M775" s="4">
        <f t="shared" si="240"/>
        <v>41</v>
      </c>
      <c r="N775" s="6" t="str">
        <f t="shared" si="225"/>
        <v>30 - 45</v>
      </c>
      <c r="O775" s="4">
        <v>1</v>
      </c>
      <c r="P775" s="6" t="str">
        <f t="shared" si="233"/>
        <v>Nam</v>
      </c>
      <c r="Q775" s="6" t="str">
        <f t="shared" si="234"/>
        <v>Ông</v>
      </c>
      <c r="R775" s="7" t="s">
        <v>63</v>
      </c>
      <c r="S775" s="6" t="s">
        <v>408</v>
      </c>
      <c r="T775" s="6" t="s">
        <v>329</v>
      </c>
      <c r="U775" s="6" t="s">
        <v>255</v>
      </c>
      <c r="V775" s="6" t="str">
        <f t="shared" si="241"/>
        <v>Việt Lập  -  Tân Yên  -  Bắc Giang</v>
      </c>
      <c r="W775" s="6" t="s">
        <v>151</v>
      </c>
      <c r="X775" s="6" t="s">
        <v>65</v>
      </c>
      <c r="Y775" s="4">
        <f t="shared" si="242"/>
        <v>4</v>
      </c>
      <c r="Z775" s="7" t="str">
        <f t="shared" si="243"/>
        <v>Từ 2 - 12 tháng</v>
      </c>
      <c r="AA775" s="5">
        <v>43511</v>
      </c>
      <c r="AB775" s="4" t="s">
        <v>117</v>
      </c>
      <c r="AC775" s="8">
        <f t="shared" si="235"/>
        <v>43540</v>
      </c>
      <c r="AD775" s="5" t="s">
        <v>53</v>
      </c>
      <c r="AE775" s="4">
        <v>1</v>
      </c>
      <c r="AF775" s="7" t="str">
        <f t="shared" si="236"/>
        <v>12 tháng</v>
      </c>
      <c r="AG775" s="5">
        <f t="shared" si="237"/>
        <v>43541</v>
      </c>
      <c r="AH775" s="5">
        <f t="shared" si="238"/>
        <v>43906</v>
      </c>
      <c r="AI775" s="9"/>
      <c r="AJ775" s="7" t="str">
        <f t="shared" si="228"/>
        <v/>
      </c>
      <c r="AK775" s="5" t="str">
        <f t="shared" si="230"/>
        <v/>
      </c>
      <c r="AL775" s="5" t="str">
        <f t="shared" si="231"/>
        <v/>
      </c>
      <c r="AM775" s="5" t="str">
        <f t="shared" ca="1" si="232"/>
        <v/>
      </c>
      <c r="AN775" s="7" t="str">
        <f t="shared" ca="1" si="239"/>
        <v>12 tháng</v>
      </c>
      <c r="AO775" s="5"/>
      <c r="AP775" s="7"/>
      <c r="AQ775" s="16"/>
    </row>
    <row r="776" spans="1:43" ht="14.5" x14ac:dyDescent="0.35">
      <c r="A776" s="12">
        <f>IF(E776="","",SUBTOTAL(3,$B$2:B776))</f>
        <v>775</v>
      </c>
      <c r="B776" s="5">
        <v>43646</v>
      </c>
      <c r="C776" s="4" t="s">
        <v>45</v>
      </c>
      <c r="D776" s="4">
        <v>1148</v>
      </c>
      <c r="E776" s="6" t="s">
        <v>222</v>
      </c>
      <c r="F776" s="6" t="s">
        <v>102</v>
      </c>
      <c r="G776" s="7" t="s">
        <v>104</v>
      </c>
      <c r="H776" s="6" t="s">
        <v>105</v>
      </c>
      <c r="I776" s="4">
        <v>2</v>
      </c>
      <c r="J776" s="4">
        <v>12</v>
      </c>
      <c r="K776" s="4">
        <v>1970</v>
      </c>
      <c r="L776" s="6">
        <f t="shared" si="224"/>
        <v>25904</v>
      </c>
      <c r="M776" s="4">
        <f t="shared" si="240"/>
        <v>48</v>
      </c>
      <c r="N776" s="6" t="str">
        <f t="shared" si="225"/>
        <v>45+</v>
      </c>
      <c r="O776" s="4">
        <v>2</v>
      </c>
      <c r="P776" s="6" t="str">
        <f t="shared" si="233"/>
        <v>Nữ</v>
      </c>
      <c r="Q776" s="6" t="str">
        <f t="shared" si="234"/>
        <v>Bà</v>
      </c>
      <c r="R776" s="7" t="s">
        <v>72</v>
      </c>
      <c r="S776" s="6" t="s">
        <v>409</v>
      </c>
      <c r="T776" s="6" t="s">
        <v>410</v>
      </c>
      <c r="U776" s="6" t="s">
        <v>347</v>
      </c>
      <c r="V776" s="6" t="str">
        <f t="shared" si="241"/>
        <v>Xuân Khang  -  Như Thanh  -  Thanh Hóa</v>
      </c>
      <c r="W776" s="6" t="s">
        <v>51</v>
      </c>
      <c r="X776" s="6" t="s">
        <v>65</v>
      </c>
      <c r="Y776" s="4">
        <f t="shared" si="242"/>
        <v>4</v>
      </c>
      <c r="Z776" s="7" t="str">
        <f t="shared" si="243"/>
        <v>Từ 2 - 12 tháng</v>
      </c>
      <c r="AA776" s="5">
        <v>43517</v>
      </c>
      <c r="AB776" s="4" t="s">
        <v>66</v>
      </c>
      <c r="AC776" s="8">
        <f t="shared" si="235"/>
        <v>43576</v>
      </c>
      <c r="AD776" s="5" t="s">
        <v>53</v>
      </c>
      <c r="AE776" s="4">
        <v>1</v>
      </c>
      <c r="AF776" s="7" t="str">
        <f t="shared" si="236"/>
        <v>12 tháng</v>
      </c>
      <c r="AG776" s="5">
        <f t="shared" si="237"/>
        <v>43577</v>
      </c>
      <c r="AH776" s="5">
        <f t="shared" si="238"/>
        <v>43942</v>
      </c>
      <c r="AI776" s="9"/>
      <c r="AJ776" s="7" t="str">
        <f t="shared" si="228"/>
        <v/>
      </c>
      <c r="AK776" s="5" t="str">
        <f t="shared" si="230"/>
        <v/>
      </c>
      <c r="AL776" s="5" t="str">
        <f t="shared" si="231"/>
        <v/>
      </c>
      <c r="AM776" s="5" t="str">
        <f t="shared" ca="1" si="232"/>
        <v/>
      </c>
      <c r="AN776" s="7" t="str">
        <f t="shared" ca="1" si="239"/>
        <v>12 tháng</v>
      </c>
      <c r="AO776" s="5"/>
      <c r="AP776" s="7"/>
      <c r="AQ776" s="16"/>
    </row>
    <row r="777" spans="1:43" ht="14.5" x14ac:dyDescent="0.35">
      <c r="A777" s="12">
        <f>IF(E777="","",SUBTOTAL(3,$B$2:B777))</f>
        <v>776</v>
      </c>
      <c r="B777" s="5">
        <v>43646</v>
      </c>
      <c r="C777" s="4" t="s">
        <v>45</v>
      </c>
      <c r="D777" s="4">
        <v>1149</v>
      </c>
      <c r="E777" s="6" t="s">
        <v>223</v>
      </c>
      <c r="F777" s="6" t="s">
        <v>102</v>
      </c>
      <c r="G777" s="7" t="s">
        <v>61</v>
      </c>
      <c r="H777" s="6" t="s">
        <v>62</v>
      </c>
      <c r="I777" s="4">
        <v>9</v>
      </c>
      <c r="J777" s="4">
        <v>5</v>
      </c>
      <c r="K777" s="4">
        <v>1987</v>
      </c>
      <c r="L777" s="6">
        <f t="shared" si="224"/>
        <v>31906</v>
      </c>
      <c r="M777" s="4">
        <f t="shared" si="240"/>
        <v>32</v>
      </c>
      <c r="N777" s="6" t="str">
        <f t="shared" si="225"/>
        <v>30 - 45</v>
      </c>
      <c r="O777" s="4">
        <v>2</v>
      </c>
      <c r="P777" s="6" t="str">
        <f t="shared" si="233"/>
        <v>Nữ</v>
      </c>
      <c r="Q777" s="6" t="str">
        <f t="shared" si="234"/>
        <v>Bà</v>
      </c>
      <c r="R777" s="7" t="s">
        <v>63</v>
      </c>
      <c r="S777" s="6" t="s">
        <v>385</v>
      </c>
      <c r="T777" s="6" t="s">
        <v>324</v>
      </c>
      <c r="U777" s="6" t="s">
        <v>280</v>
      </c>
      <c r="V777" s="6" t="str">
        <f t="shared" si="241"/>
        <v>Yên Bình  -  Hữu Lũng  -  Lạng Sơn</v>
      </c>
      <c r="W777" s="6" t="s">
        <v>51</v>
      </c>
      <c r="X777" s="6" t="s">
        <v>65</v>
      </c>
      <c r="Y777" s="4">
        <f t="shared" si="242"/>
        <v>4</v>
      </c>
      <c r="Z777" s="7" t="str">
        <f t="shared" si="243"/>
        <v>Từ 2 - 12 tháng</v>
      </c>
      <c r="AA777" s="5">
        <v>43521</v>
      </c>
      <c r="AB777" s="4" t="s">
        <v>117</v>
      </c>
      <c r="AC777" s="8">
        <f t="shared" si="235"/>
        <v>43550</v>
      </c>
      <c r="AD777" s="5" t="s">
        <v>53</v>
      </c>
      <c r="AE777" s="4">
        <v>1</v>
      </c>
      <c r="AF777" s="7" t="str">
        <f t="shared" si="236"/>
        <v>12 tháng</v>
      </c>
      <c r="AG777" s="5">
        <f t="shared" si="237"/>
        <v>43551</v>
      </c>
      <c r="AH777" s="5">
        <f t="shared" si="238"/>
        <v>43916</v>
      </c>
      <c r="AI777" s="9"/>
      <c r="AJ777" s="7" t="str">
        <f t="shared" si="228"/>
        <v/>
      </c>
      <c r="AK777" s="5" t="str">
        <f t="shared" si="230"/>
        <v/>
      </c>
      <c r="AL777" s="5" t="str">
        <f t="shared" si="231"/>
        <v/>
      </c>
      <c r="AM777" s="5" t="str">
        <f t="shared" ca="1" si="232"/>
        <v/>
      </c>
      <c r="AN777" s="7" t="str">
        <f t="shared" ca="1" si="239"/>
        <v>12 tháng</v>
      </c>
      <c r="AO777" s="5"/>
      <c r="AP777" s="7"/>
      <c r="AQ777" s="16"/>
    </row>
    <row r="778" spans="1:43" ht="14.5" x14ac:dyDescent="0.35">
      <c r="A778" s="12">
        <f>IF(E778="","",SUBTOTAL(3,$B$2:B778))</f>
        <v>777</v>
      </c>
      <c r="B778" s="5">
        <v>43646</v>
      </c>
      <c r="C778" s="4" t="s">
        <v>45</v>
      </c>
      <c r="D778" s="4">
        <v>1150</v>
      </c>
      <c r="E778" s="6" t="s">
        <v>224</v>
      </c>
      <c r="F778" s="6" t="s">
        <v>102</v>
      </c>
      <c r="G778" s="7" t="s">
        <v>98</v>
      </c>
      <c r="H778" s="6" t="s">
        <v>108</v>
      </c>
      <c r="I778" s="4">
        <v>26</v>
      </c>
      <c r="J778" s="4">
        <v>1</v>
      </c>
      <c r="K778" s="4">
        <v>1988</v>
      </c>
      <c r="L778" s="6">
        <f t="shared" si="224"/>
        <v>32168</v>
      </c>
      <c r="M778" s="4">
        <f t="shared" si="240"/>
        <v>31</v>
      </c>
      <c r="N778" s="6" t="str">
        <f t="shared" si="225"/>
        <v>30 - 45</v>
      </c>
      <c r="O778" s="4">
        <v>2</v>
      </c>
      <c r="P778" s="6" t="str">
        <f t="shared" si="233"/>
        <v>Nữ</v>
      </c>
      <c r="Q778" s="6" t="str">
        <f t="shared" si="234"/>
        <v>Bà</v>
      </c>
      <c r="R778" s="7" t="s">
        <v>50</v>
      </c>
      <c r="S778" s="6" t="s">
        <v>383</v>
      </c>
      <c r="T778" s="6" t="s">
        <v>384</v>
      </c>
      <c r="U778" s="6" t="s">
        <v>347</v>
      </c>
      <c r="V778" s="6" t="str">
        <f t="shared" si="241"/>
        <v>Trung Tiến  -  Quan Sơn  -  Thanh Hóa</v>
      </c>
      <c r="W778" s="6" t="s">
        <v>151</v>
      </c>
      <c r="X778" s="6" t="s">
        <v>65</v>
      </c>
      <c r="Y778" s="4">
        <f t="shared" si="242"/>
        <v>3</v>
      </c>
      <c r="Z778" s="7" t="str">
        <f t="shared" si="243"/>
        <v>Từ 2 - 12 tháng</v>
      </c>
      <c r="AA778" s="5">
        <v>43533</v>
      </c>
      <c r="AB778" s="4" t="s">
        <v>117</v>
      </c>
      <c r="AC778" s="8">
        <f t="shared" si="235"/>
        <v>43562</v>
      </c>
      <c r="AD778" s="5" t="s">
        <v>53</v>
      </c>
      <c r="AE778" s="4">
        <v>1</v>
      </c>
      <c r="AF778" s="7" t="str">
        <f t="shared" si="236"/>
        <v>12 tháng</v>
      </c>
      <c r="AG778" s="5">
        <f t="shared" si="237"/>
        <v>43563</v>
      </c>
      <c r="AH778" s="5">
        <f t="shared" si="238"/>
        <v>43928</v>
      </c>
      <c r="AI778" s="9"/>
      <c r="AJ778" s="7" t="str">
        <f t="shared" si="228"/>
        <v/>
      </c>
      <c r="AK778" s="5" t="str">
        <f t="shared" si="230"/>
        <v/>
      </c>
      <c r="AL778" s="5" t="str">
        <f t="shared" si="231"/>
        <v/>
      </c>
      <c r="AM778" s="5" t="str">
        <f t="shared" ca="1" si="232"/>
        <v/>
      </c>
      <c r="AN778" s="7" t="str">
        <f t="shared" ca="1" si="239"/>
        <v>12 tháng</v>
      </c>
      <c r="AO778" s="5"/>
      <c r="AP778" s="7"/>
      <c r="AQ778" s="16"/>
    </row>
    <row r="779" spans="1:43" ht="14.5" x14ac:dyDescent="0.35">
      <c r="A779" s="12">
        <f>IF(E779="","",SUBTOTAL(3,$B$2:B779))</f>
        <v>778</v>
      </c>
      <c r="B779" s="5">
        <v>43646</v>
      </c>
      <c r="C779" s="4" t="s">
        <v>45</v>
      </c>
      <c r="D779" s="4">
        <v>1151</v>
      </c>
      <c r="E779" s="6" t="s">
        <v>225</v>
      </c>
      <c r="F779" s="6" t="s">
        <v>102</v>
      </c>
      <c r="G779" s="7" t="s">
        <v>98</v>
      </c>
      <c r="H779" s="6" t="s">
        <v>99</v>
      </c>
      <c r="I779" s="4">
        <v>2</v>
      </c>
      <c r="J779" s="4">
        <v>4</v>
      </c>
      <c r="K779" s="4">
        <v>1990</v>
      </c>
      <c r="L779" s="6">
        <f t="shared" ref="L779" si="244">IF(AND(I779&lt;&gt;"",J779&lt;&gt;"",K779&lt;&gt;""),DATE(K779,J779,I779),"")</f>
        <v>32965</v>
      </c>
      <c r="M779" s="4">
        <f t="shared" si="240"/>
        <v>29</v>
      </c>
      <c r="N779" s="6" t="str">
        <f t="shared" ref="N779" si="245">IF(M779&gt;=45,"45+",IF(M779&gt;=30,"30 - 45","&lt;30"))</f>
        <v>&lt;30</v>
      </c>
      <c r="O779" s="4">
        <v>2</v>
      </c>
      <c r="P779" s="6" t="str">
        <f t="shared" si="233"/>
        <v>Nữ</v>
      </c>
      <c r="Q779" s="6" t="str">
        <f t="shared" si="234"/>
        <v>Bà</v>
      </c>
      <c r="R779" s="7" t="s">
        <v>50</v>
      </c>
      <c r="S779" s="6" t="s">
        <v>385</v>
      </c>
      <c r="T779" s="6" t="s">
        <v>324</v>
      </c>
      <c r="U779" s="6" t="s">
        <v>280</v>
      </c>
      <c r="V779" s="6" t="str">
        <f t="shared" si="241"/>
        <v>Yên Bình  -  Hữu Lũng  -  Lạng Sơn</v>
      </c>
      <c r="W779" s="6" t="s">
        <v>145</v>
      </c>
      <c r="X779" s="6" t="s">
        <v>100</v>
      </c>
      <c r="Y779" s="4">
        <f t="shared" si="242"/>
        <v>3</v>
      </c>
      <c r="Z779" s="7" t="str">
        <f t="shared" si="243"/>
        <v>Từ 2 - 12 tháng</v>
      </c>
      <c r="AA779" s="5">
        <v>43546</v>
      </c>
      <c r="AB779" s="4" t="s">
        <v>117</v>
      </c>
      <c r="AC779" s="8">
        <f t="shared" si="235"/>
        <v>43575</v>
      </c>
      <c r="AD779" s="5" t="s">
        <v>53</v>
      </c>
      <c r="AE779" s="4">
        <v>1</v>
      </c>
      <c r="AF779" s="7" t="str">
        <f t="shared" si="236"/>
        <v>12 tháng</v>
      </c>
      <c r="AG779" s="5">
        <f t="shared" si="237"/>
        <v>43576</v>
      </c>
      <c r="AH779" s="5">
        <f t="shared" si="238"/>
        <v>43941</v>
      </c>
      <c r="AI779" s="9"/>
      <c r="AJ779" s="7" t="str">
        <f t="shared" si="228"/>
        <v/>
      </c>
      <c r="AK779" s="5" t="str">
        <f t="shared" si="230"/>
        <v/>
      </c>
      <c r="AL779" s="5" t="str">
        <f t="shared" si="231"/>
        <v/>
      </c>
      <c r="AM779" s="5" t="str">
        <f t="shared" ca="1" si="232"/>
        <v/>
      </c>
      <c r="AN779" s="7" t="str">
        <f t="shared" ca="1" si="239"/>
        <v>12 tháng</v>
      </c>
      <c r="AO779" s="5"/>
      <c r="AP779" s="7"/>
      <c r="AQ779" s="16"/>
    </row>
    <row r="780" spans="1:43" ht="14.5" x14ac:dyDescent="0.35">
      <c r="A780" s="12">
        <f>IF(E780="","",SUBTOTAL(3,$B$2:B780))</f>
        <v>779</v>
      </c>
      <c r="B780" s="5">
        <v>43646</v>
      </c>
      <c r="C780" s="4" t="s">
        <v>45</v>
      </c>
      <c r="D780" s="4">
        <v>1152</v>
      </c>
      <c r="E780" s="6" t="s">
        <v>227</v>
      </c>
      <c r="F780" s="6" t="s">
        <v>47</v>
      </c>
      <c r="G780" s="7" t="s">
        <v>61</v>
      </c>
      <c r="H780" s="6" t="s">
        <v>62</v>
      </c>
      <c r="I780" s="4">
        <v>10</v>
      </c>
      <c r="J780" s="4">
        <v>1</v>
      </c>
      <c r="K780" s="4">
        <v>1988</v>
      </c>
      <c r="L780" s="6">
        <v>32152</v>
      </c>
      <c r="M780" s="4">
        <f t="shared" si="240"/>
        <v>31</v>
      </c>
      <c r="N780" s="6" t="s">
        <v>228</v>
      </c>
      <c r="O780" s="4">
        <v>2</v>
      </c>
      <c r="P780" s="6" t="str">
        <f t="shared" si="233"/>
        <v>Nữ</v>
      </c>
      <c r="Q780" s="6" t="str">
        <f t="shared" si="234"/>
        <v>Bà</v>
      </c>
      <c r="R780" s="7" t="s">
        <v>50</v>
      </c>
      <c r="S780" s="6" t="s">
        <v>264</v>
      </c>
      <c r="T780" s="6" t="s">
        <v>265</v>
      </c>
      <c r="U780" s="6" t="s">
        <v>266</v>
      </c>
      <c r="V780" s="6" t="str">
        <f t="shared" si="241"/>
        <v>Xuân Thu  -  Sóc Sơn  -  Hà Nội</v>
      </c>
      <c r="W780" s="6" t="s">
        <v>84</v>
      </c>
      <c r="X780" s="6" t="s">
        <v>52</v>
      </c>
      <c r="Y780" s="4">
        <f t="shared" si="242"/>
        <v>2</v>
      </c>
      <c r="Z780" s="7" t="str">
        <f t="shared" si="243"/>
        <v>Từ 2 - 12 tháng</v>
      </c>
      <c r="AA780" s="5">
        <v>43560</v>
      </c>
      <c r="AB780" s="4" t="s">
        <v>66</v>
      </c>
      <c r="AC780" s="8">
        <f t="shared" si="235"/>
        <v>43619</v>
      </c>
      <c r="AD780" s="5" t="s">
        <v>53</v>
      </c>
      <c r="AE780" s="4">
        <v>1</v>
      </c>
      <c r="AF780" s="7" t="str">
        <f t="shared" si="236"/>
        <v>12 tháng</v>
      </c>
      <c r="AG780" s="5">
        <f t="shared" si="237"/>
        <v>43620</v>
      </c>
      <c r="AH780" s="5">
        <f t="shared" si="238"/>
        <v>43985</v>
      </c>
      <c r="AI780" s="9"/>
      <c r="AJ780" s="7" t="str">
        <f t="shared" si="228"/>
        <v/>
      </c>
      <c r="AK780" s="5" t="str">
        <f t="shared" si="230"/>
        <v/>
      </c>
      <c r="AL780" s="5" t="str">
        <f t="shared" si="231"/>
        <v/>
      </c>
      <c r="AM780" s="5" t="str">
        <f t="shared" ca="1" si="232"/>
        <v/>
      </c>
      <c r="AN780" s="7" t="str">
        <f t="shared" ca="1" si="239"/>
        <v>12 tháng</v>
      </c>
      <c r="AO780" s="5"/>
      <c r="AP780" s="7"/>
      <c r="AQ780" s="16"/>
    </row>
    <row r="781" spans="1:43" ht="14.5" x14ac:dyDescent="0.35">
      <c r="A781" s="12">
        <f>IF(E781="","",SUBTOTAL(3,$B$2:B781))</f>
        <v>780</v>
      </c>
      <c r="B781" s="5">
        <v>43646</v>
      </c>
      <c r="C781" s="4" t="s">
        <v>45</v>
      </c>
      <c r="D781" s="4">
        <v>1153</v>
      </c>
      <c r="E781" s="6" t="s">
        <v>229</v>
      </c>
      <c r="F781" s="6" t="s">
        <v>102</v>
      </c>
      <c r="G781" s="7" t="s">
        <v>104</v>
      </c>
      <c r="H781" s="6" t="s">
        <v>105</v>
      </c>
      <c r="I781" s="4">
        <v>1</v>
      </c>
      <c r="J781" s="4">
        <v>8</v>
      </c>
      <c r="K781" s="4">
        <v>1992</v>
      </c>
      <c r="L781" s="6">
        <v>33817</v>
      </c>
      <c r="M781" s="4">
        <f t="shared" si="240"/>
        <v>26</v>
      </c>
      <c r="N781" s="6" t="s">
        <v>230</v>
      </c>
      <c r="O781" s="4">
        <v>1</v>
      </c>
      <c r="P781" s="6" t="str">
        <f t="shared" si="233"/>
        <v>Nam</v>
      </c>
      <c r="Q781" s="6" t="str">
        <f t="shared" si="234"/>
        <v>Ông</v>
      </c>
      <c r="R781" s="7" t="s">
        <v>50</v>
      </c>
      <c r="S781" s="6" t="s">
        <v>339</v>
      </c>
      <c r="T781" s="6" t="s">
        <v>329</v>
      </c>
      <c r="U781" s="6" t="s">
        <v>255</v>
      </c>
      <c r="V781" s="6" t="str">
        <f t="shared" si="241"/>
        <v>Việt Ngọc  -  Tân Yên  -  Bắc Giang</v>
      </c>
      <c r="W781" s="6" t="s">
        <v>51</v>
      </c>
      <c r="X781" s="6" t="s">
        <v>65</v>
      </c>
      <c r="Y781" s="4">
        <f t="shared" si="242"/>
        <v>2</v>
      </c>
      <c r="Z781" s="7" t="str">
        <f t="shared" si="243"/>
        <v>Từ 2 - 12 tháng</v>
      </c>
      <c r="AA781" s="5">
        <v>43566</v>
      </c>
      <c r="AB781" s="4" t="s">
        <v>117</v>
      </c>
      <c r="AC781" s="8">
        <f t="shared" si="235"/>
        <v>43595</v>
      </c>
      <c r="AD781" s="5" t="s">
        <v>53</v>
      </c>
      <c r="AE781" s="4">
        <v>1</v>
      </c>
      <c r="AF781" s="7" t="str">
        <f t="shared" si="236"/>
        <v>12 tháng</v>
      </c>
      <c r="AG781" s="5">
        <f t="shared" si="237"/>
        <v>43596</v>
      </c>
      <c r="AH781" s="5">
        <f t="shared" si="238"/>
        <v>43961</v>
      </c>
      <c r="AI781" s="9"/>
      <c r="AJ781" s="7" t="str">
        <f t="shared" si="228"/>
        <v/>
      </c>
      <c r="AK781" s="5" t="str">
        <f t="shared" si="230"/>
        <v/>
      </c>
      <c r="AL781" s="5" t="str">
        <f t="shared" si="231"/>
        <v/>
      </c>
      <c r="AM781" s="5" t="str">
        <f t="shared" ca="1" si="232"/>
        <v/>
      </c>
      <c r="AN781" s="7" t="str">
        <f t="shared" ca="1" si="239"/>
        <v>12 tháng</v>
      </c>
      <c r="AO781" s="5"/>
      <c r="AP781" s="7"/>
      <c r="AQ781" s="16"/>
    </row>
    <row r="782" spans="1:43" ht="14.5" x14ac:dyDescent="0.35">
      <c r="A782" s="12">
        <f>IF(E782="","",SUBTOTAL(3,$B$2:B782))</f>
        <v>781</v>
      </c>
      <c r="B782" s="5">
        <v>43646</v>
      </c>
      <c r="C782" s="4" t="s">
        <v>231</v>
      </c>
      <c r="D782" s="4">
        <v>1154</v>
      </c>
      <c r="E782" s="6" t="s">
        <v>232</v>
      </c>
      <c r="F782" s="6" t="s">
        <v>82</v>
      </c>
      <c r="G782" s="7" t="s">
        <v>104</v>
      </c>
      <c r="H782" s="6" t="s">
        <v>105</v>
      </c>
      <c r="I782" s="4">
        <v>9</v>
      </c>
      <c r="J782" s="4">
        <v>8</v>
      </c>
      <c r="K782" s="4">
        <v>1991</v>
      </c>
      <c r="L782" s="6">
        <v>33459</v>
      </c>
      <c r="M782" s="4">
        <f t="shared" si="240"/>
        <v>27</v>
      </c>
      <c r="N782" s="6" t="s">
        <v>230</v>
      </c>
      <c r="O782" s="4">
        <v>2</v>
      </c>
      <c r="P782" s="6" t="str">
        <f t="shared" si="233"/>
        <v>Nữ</v>
      </c>
      <c r="Q782" s="6" t="str">
        <f t="shared" si="234"/>
        <v>Bà</v>
      </c>
      <c r="R782" s="7" t="s">
        <v>63</v>
      </c>
      <c r="S782" s="6" t="s">
        <v>340</v>
      </c>
      <c r="T782" s="6" t="s">
        <v>276</v>
      </c>
      <c r="U782" s="6" t="s">
        <v>255</v>
      </c>
      <c r="V782" s="6" t="str">
        <f t="shared" si="241"/>
        <v>Đông Hưng  -  Lục Nam  -  Bắc Giang</v>
      </c>
      <c r="W782" s="6" t="s">
        <v>51</v>
      </c>
      <c r="X782" s="6" t="s">
        <v>65</v>
      </c>
      <c r="Y782" s="4">
        <f t="shared" si="242"/>
        <v>2</v>
      </c>
      <c r="Z782" s="7" t="str">
        <f t="shared" si="243"/>
        <v>Từ 2 - 12 tháng</v>
      </c>
      <c r="AA782" s="5">
        <v>43573</v>
      </c>
      <c r="AB782" s="4" t="s">
        <v>66</v>
      </c>
      <c r="AC782" s="8">
        <f t="shared" si="235"/>
        <v>43632</v>
      </c>
      <c r="AD782" s="5" t="s">
        <v>53</v>
      </c>
      <c r="AE782" s="4">
        <v>1</v>
      </c>
      <c r="AF782" s="7" t="str">
        <f t="shared" si="236"/>
        <v>12 tháng</v>
      </c>
      <c r="AG782" s="5">
        <f t="shared" si="237"/>
        <v>43633</v>
      </c>
      <c r="AH782" s="5">
        <f t="shared" si="238"/>
        <v>43998</v>
      </c>
      <c r="AI782" s="9"/>
      <c r="AJ782" s="7" t="str">
        <f t="shared" ref="AJ782:AJ794" si="246">IFERROR(VLOOKUP(AI782,$AW$2:$AX$6,2,0),"")</f>
        <v/>
      </c>
      <c r="AK782" s="5" t="str">
        <f t="shared" si="230"/>
        <v/>
      </c>
      <c r="AL782" s="5" t="str">
        <f t="shared" si="231"/>
        <v/>
      </c>
      <c r="AM782" s="5" t="str">
        <f t="shared" ca="1" si="232"/>
        <v/>
      </c>
      <c r="AN782" s="7" t="str">
        <f t="shared" ca="1" si="239"/>
        <v>12 tháng</v>
      </c>
      <c r="AO782" s="5"/>
      <c r="AP782" s="7"/>
      <c r="AQ782" s="16"/>
    </row>
    <row r="783" spans="1:43" ht="14.5" x14ac:dyDescent="0.35">
      <c r="A783" s="12">
        <f>IF(E783="","",SUBTOTAL(3,$B$2:B783))</f>
        <v>782</v>
      </c>
      <c r="B783" s="5">
        <v>43646</v>
      </c>
      <c r="C783" s="4" t="s">
        <v>45</v>
      </c>
      <c r="D783" s="4">
        <v>1155</v>
      </c>
      <c r="E783" s="6" t="s">
        <v>236</v>
      </c>
      <c r="F783" s="6" t="s">
        <v>96</v>
      </c>
      <c r="G783" s="7" t="s">
        <v>61</v>
      </c>
      <c r="H783" s="6" t="s">
        <v>62</v>
      </c>
      <c r="I783" s="4">
        <v>27</v>
      </c>
      <c r="J783" s="4">
        <v>10</v>
      </c>
      <c r="K783" s="4">
        <v>1988</v>
      </c>
      <c r="L783" s="6">
        <v>32443</v>
      </c>
      <c r="M783" s="4">
        <f t="shared" si="240"/>
        <v>30</v>
      </c>
      <c r="N783" s="6" t="s">
        <v>228</v>
      </c>
      <c r="O783" s="4">
        <v>2</v>
      </c>
      <c r="P783" s="6" t="str">
        <f t="shared" si="233"/>
        <v>Nữ</v>
      </c>
      <c r="Q783" s="6" t="str">
        <f t="shared" si="234"/>
        <v>Bà</v>
      </c>
      <c r="R783" s="7" t="s">
        <v>50</v>
      </c>
      <c r="S783" s="6" t="s">
        <v>271</v>
      </c>
      <c r="T783" s="6" t="s">
        <v>272</v>
      </c>
      <c r="U783" s="6" t="s">
        <v>269</v>
      </c>
      <c r="V783" s="6" t="str">
        <f t="shared" si="241"/>
        <v>Đông Ngàn  -  Từ Sơn  -  Bắc Ninh</v>
      </c>
      <c r="W783" s="6" t="s">
        <v>51</v>
      </c>
      <c r="X783" s="6" t="s">
        <v>52</v>
      </c>
      <c r="Y783" s="4">
        <f t="shared" si="242"/>
        <v>2</v>
      </c>
      <c r="Z783" s="7" t="str">
        <f t="shared" si="243"/>
        <v>Từ 2 - 12 tháng</v>
      </c>
      <c r="AA783" s="5">
        <v>43580</v>
      </c>
      <c r="AB783" s="4" t="s">
        <v>117</v>
      </c>
      <c r="AC783" s="8">
        <f t="shared" si="235"/>
        <v>43609</v>
      </c>
      <c r="AD783" s="5" t="s">
        <v>53</v>
      </c>
      <c r="AE783" s="4">
        <v>1</v>
      </c>
      <c r="AF783" s="7" t="str">
        <f t="shared" si="236"/>
        <v>12 tháng</v>
      </c>
      <c r="AG783" s="5">
        <f t="shared" si="237"/>
        <v>43610</v>
      </c>
      <c r="AH783" s="5">
        <f t="shared" si="238"/>
        <v>43975</v>
      </c>
      <c r="AI783" s="9"/>
      <c r="AJ783" s="7" t="str">
        <f t="shared" si="246"/>
        <v/>
      </c>
      <c r="AK783" s="5" t="str">
        <f t="shared" si="230"/>
        <v/>
      </c>
      <c r="AL783" s="5" t="str">
        <f t="shared" si="231"/>
        <v/>
      </c>
      <c r="AM783" s="5" t="str">
        <f t="shared" ca="1" si="232"/>
        <v/>
      </c>
      <c r="AN783" s="7" t="str">
        <f t="shared" ca="1" si="239"/>
        <v>12 tháng</v>
      </c>
      <c r="AO783" s="5"/>
      <c r="AP783" s="7"/>
      <c r="AQ783" s="16"/>
    </row>
    <row r="784" spans="1:43" ht="14.5" x14ac:dyDescent="0.35">
      <c r="A784" s="12">
        <f>IF(E784="","",SUBTOTAL(3,$B$2:B784))</f>
        <v>783</v>
      </c>
      <c r="B784" s="5">
        <v>43646</v>
      </c>
      <c r="C784" s="4" t="s">
        <v>45</v>
      </c>
      <c r="D784" s="4">
        <v>1156</v>
      </c>
      <c r="E784" s="6" t="s">
        <v>237</v>
      </c>
      <c r="F784" s="6" t="s">
        <v>102</v>
      </c>
      <c r="G784" s="7" t="s">
        <v>104</v>
      </c>
      <c r="H784" s="6" t="s">
        <v>105</v>
      </c>
      <c r="I784" s="4">
        <v>20</v>
      </c>
      <c r="J784" s="4">
        <v>7</v>
      </c>
      <c r="K784" s="4">
        <v>1991</v>
      </c>
      <c r="L784" s="6">
        <v>33439</v>
      </c>
      <c r="M784" s="4">
        <f t="shared" si="240"/>
        <v>27</v>
      </c>
      <c r="N784" s="6" t="s">
        <v>230</v>
      </c>
      <c r="O784" s="4">
        <v>2</v>
      </c>
      <c r="P784" s="6" t="str">
        <f t="shared" si="233"/>
        <v>Nữ</v>
      </c>
      <c r="Q784" s="6" t="str">
        <f t="shared" si="234"/>
        <v>Bà</v>
      </c>
      <c r="R784" s="7" t="s">
        <v>50</v>
      </c>
      <c r="S784" s="6" t="s">
        <v>356</v>
      </c>
      <c r="T784" s="6" t="s">
        <v>324</v>
      </c>
      <c r="U784" s="6" t="s">
        <v>280</v>
      </c>
      <c r="V784" s="6" t="str">
        <f t="shared" si="241"/>
        <v>Vân Nham  -  Hữu Lũng  -  Lạng Sơn</v>
      </c>
      <c r="W784" s="6" t="s">
        <v>51</v>
      </c>
      <c r="X784" s="6" t="s">
        <v>65</v>
      </c>
      <c r="Y784" s="4">
        <f t="shared" si="242"/>
        <v>1</v>
      </c>
      <c r="Z784" s="7" t="str">
        <f t="shared" si="243"/>
        <v>Dưới 2 tháng</v>
      </c>
      <c r="AA784" s="5">
        <v>43588</v>
      </c>
      <c r="AB784" s="4" t="s">
        <v>66</v>
      </c>
      <c r="AC784" s="8">
        <f t="shared" si="235"/>
        <v>43647</v>
      </c>
      <c r="AD784" s="5" t="s">
        <v>80</v>
      </c>
      <c r="AE784" s="4">
        <v>5</v>
      </c>
      <c r="AF784" s="7" t="str">
        <f t="shared" si="236"/>
        <v>Thử việc</v>
      </c>
      <c r="AG784" s="5" t="str">
        <f t="shared" si="237"/>
        <v/>
      </c>
      <c r="AH784" s="5" t="str">
        <f t="shared" si="238"/>
        <v/>
      </c>
      <c r="AI784" s="9"/>
      <c r="AJ784" s="7" t="str">
        <f t="shared" si="246"/>
        <v/>
      </c>
      <c r="AK784" s="5" t="str">
        <f t="shared" si="230"/>
        <v/>
      </c>
      <c r="AL784" s="5" t="str">
        <f t="shared" si="231"/>
        <v/>
      </c>
      <c r="AM784" s="5" t="str">
        <f t="shared" ca="1" si="232"/>
        <v/>
      </c>
      <c r="AN784" s="7" t="str">
        <f t="shared" ca="1" si="239"/>
        <v>Thử việc</v>
      </c>
      <c r="AO784" s="5"/>
      <c r="AP784" s="7"/>
      <c r="AQ784" s="16"/>
    </row>
    <row r="785" spans="1:43" ht="14.5" x14ac:dyDescent="0.35">
      <c r="A785" s="12">
        <f>IF(E785="","",SUBTOTAL(3,$B$2:B785))</f>
        <v>784</v>
      </c>
      <c r="B785" s="5">
        <v>43646</v>
      </c>
      <c r="C785" s="4" t="s">
        <v>45</v>
      </c>
      <c r="D785" s="4">
        <v>1157</v>
      </c>
      <c r="E785" s="6" t="s">
        <v>238</v>
      </c>
      <c r="F785" s="6" t="s">
        <v>102</v>
      </c>
      <c r="G785" s="7" t="s">
        <v>61</v>
      </c>
      <c r="H785" s="6" t="s">
        <v>62</v>
      </c>
      <c r="I785" s="4">
        <v>10</v>
      </c>
      <c r="J785" s="4">
        <v>11</v>
      </c>
      <c r="K785" s="4">
        <v>1992</v>
      </c>
      <c r="L785" s="6">
        <v>33918</v>
      </c>
      <c r="M785" s="4">
        <f t="shared" si="240"/>
        <v>26</v>
      </c>
      <c r="N785" s="6" t="s">
        <v>230</v>
      </c>
      <c r="O785" s="4">
        <v>2</v>
      </c>
      <c r="P785" s="6" t="str">
        <f t="shared" si="233"/>
        <v>Nữ</v>
      </c>
      <c r="Q785" s="6" t="str">
        <f t="shared" si="234"/>
        <v>Bà</v>
      </c>
      <c r="R785" s="7" t="s">
        <v>50</v>
      </c>
      <c r="S785" s="6" t="s">
        <v>270</v>
      </c>
      <c r="T785" s="6" t="s">
        <v>268</v>
      </c>
      <c r="U785" s="6" t="s">
        <v>269</v>
      </c>
      <c r="V785" s="6" t="str">
        <f t="shared" si="241"/>
        <v>Đại Đồng  -  Tiên Du  -  Bắc Ninh</v>
      </c>
      <c r="W785" s="6" t="s">
        <v>51</v>
      </c>
      <c r="X785" s="6" t="s">
        <v>65</v>
      </c>
      <c r="Y785" s="4">
        <f t="shared" si="242"/>
        <v>1</v>
      </c>
      <c r="Z785" s="7" t="str">
        <f t="shared" si="243"/>
        <v>Dưới 2 tháng</v>
      </c>
      <c r="AA785" s="5">
        <v>43594</v>
      </c>
      <c r="AB785" s="4" t="s">
        <v>213</v>
      </c>
      <c r="AC785" s="8">
        <f t="shared" si="235"/>
        <v>43594</v>
      </c>
      <c r="AD785" s="5" t="s">
        <v>53</v>
      </c>
      <c r="AE785" s="4">
        <v>1</v>
      </c>
      <c r="AF785" s="7" t="str">
        <f t="shared" si="236"/>
        <v>12 tháng</v>
      </c>
      <c r="AG785" s="5">
        <f t="shared" si="237"/>
        <v>43595</v>
      </c>
      <c r="AH785" s="5">
        <f t="shared" si="238"/>
        <v>43960</v>
      </c>
      <c r="AI785" s="9"/>
      <c r="AJ785" s="7" t="str">
        <f t="shared" si="246"/>
        <v/>
      </c>
      <c r="AK785" s="5" t="str">
        <f t="shared" si="230"/>
        <v/>
      </c>
      <c r="AL785" s="5" t="str">
        <f t="shared" si="231"/>
        <v/>
      </c>
      <c r="AM785" s="5" t="str">
        <f t="shared" ca="1" si="232"/>
        <v/>
      </c>
      <c r="AN785" s="7" t="str">
        <f t="shared" ca="1" si="239"/>
        <v>12 tháng</v>
      </c>
      <c r="AO785" s="5"/>
      <c r="AP785" s="7"/>
      <c r="AQ785" s="16"/>
    </row>
    <row r="786" spans="1:43" ht="14.5" x14ac:dyDescent="0.35">
      <c r="A786" s="12">
        <f>IF(E786="","",SUBTOTAL(3,$B$2:B786))</f>
        <v>785</v>
      </c>
      <c r="B786" s="5">
        <v>43646</v>
      </c>
      <c r="C786" s="4" t="s">
        <v>45</v>
      </c>
      <c r="D786" s="4">
        <v>1158</v>
      </c>
      <c r="E786" s="6" t="s">
        <v>239</v>
      </c>
      <c r="F786" s="6" t="s">
        <v>102</v>
      </c>
      <c r="G786" s="7" t="s">
        <v>98</v>
      </c>
      <c r="H786" s="6" t="s">
        <v>108</v>
      </c>
      <c r="I786" s="4">
        <v>14</v>
      </c>
      <c r="J786" s="4">
        <v>1</v>
      </c>
      <c r="K786" s="4">
        <v>1994</v>
      </c>
      <c r="L786" s="6">
        <v>34348</v>
      </c>
      <c r="M786" s="4">
        <f t="shared" si="240"/>
        <v>25</v>
      </c>
      <c r="N786" s="6" t="s">
        <v>230</v>
      </c>
      <c r="O786" s="4">
        <v>1</v>
      </c>
      <c r="P786" s="6" t="str">
        <f t="shared" si="233"/>
        <v>Nam</v>
      </c>
      <c r="Q786" s="6" t="str">
        <f t="shared" si="234"/>
        <v>Ông</v>
      </c>
      <c r="R786" s="7" t="s">
        <v>50</v>
      </c>
      <c r="S786" s="6" t="s">
        <v>365</v>
      </c>
      <c r="T786" s="6" t="s">
        <v>324</v>
      </c>
      <c r="U786" s="6" t="s">
        <v>280</v>
      </c>
      <c r="V786" s="6" t="str">
        <f t="shared" si="241"/>
        <v>Đô Lương  -  Hữu Lũng  -  Lạng Sơn</v>
      </c>
      <c r="W786" s="6" t="s">
        <v>145</v>
      </c>
      <c r="X786" s="6" t="s">
        <v>65</v>
      </c>
      <c r="Y786" s="4">
        <f t="shared" si="242"/>
        <v>1</v>
      </c>
      <c r="Z786" s="7" t="str">
        <f t="shared" si="243"/>
        <v>Dưới 2 tháng</v>
      </c>
      <c r="AA786" s="5">
        <v>43601</v>
      </c>
      <c r="AB786" s="4" t="s">
        <v>117</v>
      </c>
      <c r="AC786" s="8">
        <f t="shared" si="235"/>
        <v>43630</v>
      </c>
      <c r="AD786" s="5" t="s">
        <v>53</v>
      </c>
      <c r="AE786" s="4">
        <v>1</v>
      </c>
      <c r="AF786" s="7" t="str">
        <f t="shared" si="236"/>
        <v>12 tháng</v>
      </c>
      <c r="AG786" s="5">
        <f t="shared" si="237"/>
        <v>43631</v>
      </c>
      <c r="AH786" s="5">
        <f t="shared" si="238"/>
        <v>43996</v>
      </c>
      <c r="AI786" s="9"/>
      <c r="AJ786" s="7" t="str">
        <f t="shared" si="246"/>
        <v/>
      </c>
      <c r="AK786" s="5" t="str">
        <f t="shared" si="230"/>
        <v/>
      </c>
      <c r="AL786" s="5" t="str">
        <f t="shared" si="231"/>
        <v/>
      </c>
      <c r="AM786" s="5" t="str">
        <f t="shared" ca="1" si="232"/>
        <v/>
      </c>
      <c r="AN786" s="7" t="str">
        <f t="shared" ca="1" si="239"/>
        <v>12 tháng</v>
      </c>
      <c r="AO786" s="5"/>
      <c r="AP786" s="7"/>
      <c r="AQ786" s="16"/>
    </row>
    <row r="787" spans="1:43" ht="14.5" x14ac:dyDescent="0.35">
      <c r="A787" s="12">
        <f>IF(E787="","",SUBTOTAL(3,$B$2:B787))</f>
        <v>786</v>
      </c>
      <c r="B787" s="5">
        <v>43646</v>
      </c>
      <c r="C787" s="4" t="s">
        <v>45</v>
      </c>
      <c r="D787" s="4">
        <v>1159</v>
      </c>
      <c r="E787" s="6" t="s">
        <v>240</v>
      </c>
      <c r="F787" s="6" t="s">
        <v>96</v>
      </c>
      <c r="G787" s="7" t="s">
        <v>61</v>
      </c>
      <c r="H787" s="6" t="s">
        <v>61</v>
      </c>
      <c r="I787" s="4">
        <v>28</v>
      </c>
      <c r="J787" s="4">
        <v>9</v>
      </c>
      <c r="K787" s="4">
        <v>1990</v>
      </c>
      <c r="L787" s="6">
        <f t="shared" ref="L787:L788" si="247">IF(AND(I787&lt;&gt;"",J787&lt;&gt;"",K787&lt;&gt;""),DATE(K787,J787,I787),"")</f>
        <v>33144</v>
      </c>
      <c r="M787" s="4">
        <f t="shared" si="240"/>
        <v>28</v>
      </c>
      <c r="N787" s="6" t="str">
        <f t="shared" ref="N787:N788" si="248">IF(M787&gt;=45,"45+",IF(M787&gt;=30,"30 - 45","&lt;30"))</f>
        <v>&lt;30</v>
      </c>
      <c r="O787" s="4">
        <v>1</v>
      </c>
      <c r="P787" s="6" t="str">
        <f t="shared" si="233"/>
        <v>Nam</v>
      </c>
      <c r="Q787" s="6" t="str">
        <f t="shared" si="234"/>
        <v>Ông</v>
      </c>
      <c r="R787" s="7" t="s">
        <v>72</v>
      </c>
      <c r="S787" s="6" t="s">
        <v>270</v>
      </c>
      <c r="T787" s="6" t="s">
        <v>268</v>
      </c>
      <c r="U787" s="6" t="s">
        <v>269</v>
      </c>
      <c r="V787" s="6" t="str">
        <f t="shared" si="241"/>
        <v>Đại Đồng  -  Tiên Du  -  Bắc Ninh</v>
      </c>
      <c r="W787" s="6" t="s">
        <v>51</v>
      </c>
      <c r="X787" s="6" t="s">
        <v>65</v>
      </c>
      <c r="Y787" s="4">
        <f t="shared" si="242"/>
        <v>1</v>
      </c>
      <c r="Z787" s="7" t="str">
        <f t="shared" si="243"/>
        <v>Dưới 2 tháng</v>
      </c>
      <c r="AA787" s="5">
        <v>43606</v>
      </c>
      <c r="AB787" s="4" t="s">
        <v>117</v>
      </c>
      <c r="AC787" s="8">
        <f t="shared" si="235"/>
        <v>43635</v>
      </c>
      <c r="AD787" s="5" t="s">
        <v>53</v>
      </c>
      <c r="AE787" s="4">
        <v>1</v>
      </c>
      <c r="AF787" s="7" t="str">
        <f t="shared" si="236"/>
        <v>12 tháng</v>
      </c>
      <c r="AG787" s="5">
        <f t="shared" si="237"/>
        <v>43636</v>
      </c>
      <c r="AH787" s="5">
        <f t="shared" si="238"/>
        <v>44001</v>
      </c>
      <c r="AI787" s="9"/>
      <c r="AJ787" s="7" t="str">
        <f t="shared" si="246"/>
        <v/>
      </c>
      <c r="AK787" s="5" t="str">
        <f t="shared" si="230"/>
        <v/>
      </c>
      <c r="AL787" s="5" t="str">
        <f t="shared" si="231"/>
        <v/>
      </c>
      <c r="AM787" s="5" t="str">
        <f t="shared" ca="1" si="232"/>
        <v/>
      </c>
      <c r="AN787" s="7" t="str">
        <f t="shared" ca="1" si="239"/>
        <v>12 tháng</v>
      </c>
      <c r="AO787" s="5"/>
      <c r="AP787" s="7"/>
      <c r="AQ787" s="16"/>
    </row>
    <row r="788" spans="1:43" ht="14.5" x14ac:dyDescent="0.35">
      <c r="A788" s="12">
        <f>IF(E788="","",SUBTOTAL(3,$B$2:B788))</f>
        <v>787</v>
      </c>
      <c r="B788" s="5">
        <v>43646</v>
      </c>
      <c r="C788" s="4" t="s">
        <v>45</v>
      </c>
      <c r="D788" s="4">
        <v>1160</v>
      </c>
      <c r="E788" s="6" t="s">
        <v>125</v>
      </c>
      <c r="F788" s="6" t="s">
        <v>96</v>
      </c>
      <c r="G788" s="7" t="s">
        <v>61</v>
      </c>
      <c r="H788" s="6" t="s">
        <v>62</v>
      </c>
      <c r="I788" s="4">
        <v>26</v>
      </c>
      <c r="J788" s="4">
        <v>8</v>
      </c>
      <c r="K788" s="4">
        <v>1990</v>
      </c>
      <c r="L788" s="6">
        <f t="shared" si="247"/>
        <v>33111</v>
      </c>
      <c r="M788" s="4">
        <f t="shared" si="240"/>
        <v>28</v>
      </c>
      <c r="N788" s="6" t="str">
        <f t="shared" si="248"/>
        <v>&lt;30</v>
      </c>
      <c r="O788" s="4">
        <v>2</v>
      </c>
      <c r="P788" s="6" t="str">
        <f t="shared" si="233"/>
        <v>Nữ</v>
      </c>
      <c r="Q788" s="6" t="str">
        <f t="shared" si="234"/>
        <v>Bà</v>
      </c>
      <c r="R788" s="7" t="s">
        <v>50</v>
      </c>
      <c r="S788" s="6" t="s">
        <v>359</v>
      </c>
      <c r="T788" s="6" t="s">
        <v>329</v>
      </c>
      <c r="U788" s="6" t="s">
        <v>255</v>
      </c>
      <c r="V788" s="6" t="str">
        <f t="shared" si="241"/>
        <v>Hợp Đức  -  Tân Yên  -  Bắc Giang</v>
      </c>
      <c r="W788" s="6" t="s">
        <v>64</v>
      </c>
      <c r="X788" s="6" t="s">
        <v>65</v>
      </c>
      <c r="Y788" s="4">
        <f t="shared" si="242"/>
        <v>1</v>
      </c>
      <c r="Z788" s="7" t="str">
        <f t="shared" si="243"/>
        <v>Dưới 2 tháng</v>
      </c>
      <c r="AA788" s="5">
        <v>43612</v>
      </c>
      <c r="AB788" s="4" t="s">
        <v>66</v>
      </c>
      <c r="AC788" s="8">
        <f t="shared" si="235"/>
        <v>43671</v>
      </c>
      <c r="AD788" s="5" t="s">
        <v>80</v>
      </c>
      <c r="AE788" s="4">
        <v>5</v>
      </c>
      <c r="AF788" s="7" t="str">
        <f t="shared" si="236"/>
        <v>Thử việc</v>
      </c>
      <c r="AG788" s="5" t="str">
        <f t="shared" si="237"/>
        <v/>
      </c>
      <c r="AH788" s="5" t="str">
        <f t="shared" si="238"/>
        <v/>
      </c>
      <c r="AI788" s="9"/>
      <c r="AJ788" s="7" t="str">
        <f t="shared" si="246"/>
        <v/>
      </c>
      <c r="AK788" s="5" t="str">
        <f t="shared" si="230"/>
        <v/>
      </c>
      <c r="AL788" s="5" t="str">
        <f t="shared" si="231"/>
        <v/>
      </c>
      <c r="AM788" s="5" t="str">
        <f t="shared" ca="1" si="232"/>
        <v/>
      </c>
      <c r="AN788" s="7" t="str">
        <f t="shared" ca="1" si="239"/>
        <v>Thử việc</v>
      </c>
      <c r="AO788" s="5"/>
      <c r="AP788" s="7"/>
      <c r="AQ788" s="16"/>
    </row>
    <row r="789" spans="1:43" ht="14.5" x14ac:dyDescent="0.35">
      <c r="A789" s="12">
        <f>IF(E789="","",SUBTOTAL(3,$B$2:B789))</f>
        <v>788</v>
      </c>
      <c r="B789" s="5">
        <v>43646</v>
      </c>
      <c r="C789" s="4" t="s">
        <v>45</v>
      </c>
      <c r="D789" s="4">
        <v>1161</v>
      </c>
      <c r="E789" s="6" t="s">
        <v>241</v>
      </c>
      <c r="F789" s="6" t="s">
        <v>112</v>
      </c>
      <c r="G789" s="7" t="s">
        <v>61</v>
      </c>
      <c r="H789" s="6" t="s">
        <v>62</v>
      </c>
      <c r="I789" s="4">
        <v>8</v>
      </c>
      <c r="J789" s="4">
        <v>8</v>
      </c>
      <c r="K789" s="4">
        <v>1990</v>
      </c>
      <c r="L789" s="6">
        <v>33093</v>
      </c>
      <c r="M789" s="4">
        <f t="shared" si="240"/>
        <v>28</v>
      </c>
      <c r="N789" s="6" t="s">
        <v>228</v>
      </c>
      <c r="O789" s="4">
        <v>1</v>
      </c>
      <c r="P789" s="6" t="str">
        <f t="shared" si="233"/>
        <v>Nam</v>
      </c>
      <c r="Q789" s="6" t="str">
        <f t="shared" si="234"/>
        <v>Ông</v>
      </c>
      <c r="R789" s="7" t="s">
        <v>50</v>
      </c>
      <c r="S789" s="6" t="s">
        <v>313</v>
      </c>
      <c r="T789" s="6" t="s">
        <v>254</v>
      </c>
      <c r="U789" s="6" t="s">
        <v>255</v>
      </c>
      <c r="V789" s="6" t="str">
        <f t="shared" si="241"/>
        <v>Hợp Thịnh  -  Hiệp Hòa  -  Bắc Giang</v>
      </c>
      <c r="W789" s="6" t="s">
        <v>51</v>
      </c>
      <c r="X789" s="6" t="s">
        <v>65</v>
      </c>
      <c r="Y789" s="4">
        <f t="shared" si="242"/>
        <v>0</v>
      </c>
      <c r="Z789" s="7" t="str">
        <f t="shared" si="243"/>
        <v>Dưới 2 tháng</v>
      </c>
      <c r="AA789" s="5">
        <v>43618</v>
      </c>
      <c r="AB789" s="4" t="s">
        <v>117</v>
      </c>
      <c r="AC789" s="8">
        <f t="shared" si="235"/>
        <v>43647</v>
      </c>
      <c r="AD789" s="5" t="s">
        <v>80</v>
      </c>
      <c r="AE789" s="4">
        <v>5</v>
      </c>
      <c r="AF789" s="7" t="str">
        <f t="shared" si="236"/>
        <v>Thử việc</v>
      </c>
      <c r="AG789" s="5" t="str">
        <f t="shared" si="237"/>
        <v/>
      </c>
      <c r="AH789" s="5" t="str">
        <f t="shared" si="238"/>
        <v/>
      </c>
      <c r="AI789" s="9"/>
      <c r="AJ789" s="7" t="str">
        <f t="shared" si="246"/>
        <v/>
      </c>
      <c r="AK789" s="5" t="str">
        <f t="shared" si="230"/>
        <v/>
      </c>
      <c r="AL789" s="5" t="str">
        <f t="shared" si="231"/>
        <v/>
      </c>
      <c r="AM789" s="5" t="str">
        <f t="shared" ca="1" si="232"/>
        <v/>
      </c>
      <c r="AN789" s="7" t="str">
        <f t="shared" ca="1" si="239"/>
        <v>Thử việc</v>
      </c>
      <c r="AO789" s="5"/>
      <c r="AP789" s="7"/>
      <c r="AQ789" s="16" t="s">
        <v>220</v>
      </c>
    </row>
    <row r="790" spans="1:43" ht="14.5" x14ac:dyDescent="0.35">
      <c r="A790" s="12">
        <f>IF(E790="","",SUBTOTAL(3,$B$2:B790))</f>
        <v>789</v>
      </c>
      <c r="B790" s="5">
        <v>43646</v>
      </c>
      <c r="C790" s="4" t="s">
        <v>45</v>
      </c>
      <c r="D790" s="4">
        <v>1162</v>
      </c>
      <c r="E790" s="6" t="s">
        <v>242</v>
      </c>
      <c r="F790" s="6" t="s">
        <v>112</v>
      </c>
      <c r="G790" s="7" t="s">
        <v>98</v>
      </c>
      <c r="H790" s="6" t="s">
        <v>110</v>
      </c>
      <c r="I790" s="4">
        <v>4</v>
      </c>
      <c r="J790" s="4">
        <v>10</v>
      </c>
      <c r="K790" s="4">
        <v>1988</v>
      </c>
      <c r="L790" s="6">
        <v>32420</v>
      </c>
      <c r="M790" s="4">
        <f t="shared" si="240"/>
        <v>30</v>
      </c>
      <c r="N790" s="6" t="s">
        <v>228</v>
      </c>
      <c r="O790" s="4">
        <v>1</v>
      </c>
      <c r="P790" s="6" t="str">
        <f t="shared" si="233"/>
        <v>Nam</v>
      </c>
      <c r="Q790" s="6" t="str">
        <f t="shared" si="234"/>
        <v>Ông</v>
      </c>
      <c r="R790" s="7" t="s">
        <v>50</v>
      </c>
      <c r="S790" s="6" t="s">
        <v>311</v>
      </c>
      <c r="T790" s="6" t="s">
        <v>274</v>
      </c>
      <c r="U790" s="6" t="s">
        <v>266</v>
      </c>
      <c r="V790" s="6" t="str">
        <f t="shared" si="241"/>
        <v>Cổ Loa  -  Đông Anh  -  Hà Nội</v>
      </c>
      <c r="W790" s="6" t="s">
        <v>51</v>
      </c>
      <c r="X790" s="6" t="s">
        <v>100</v>
      </c>
      <c r="Y790" s="4">
        <f t="shared" si="242"/>
        <v>0</v>
      </c>
      <c r="Z790" s="7" t="str">
        <f t="shared" si="243"/>
        <v>Dưới 2 tháng</v>
      </c>
      <c r="AA790" s="5">
        <v>43625</v>
      </c>
      <c r="AB790" s="4" t="s">
        <v>66</v>
      </c>
      <c r="AC790" s="8">
        <f t="shared" si="235"/>
        <v>43684</v>
      </c>
      <c r="AD790" s="5" t="s">
        <v>80</v>
      </c>
      <c r="AE790" s="4">
        <v>5</v>
      </c>
      <c r="AF790" s="7" t="str">
        <f t="shared" si="236"/>
        <v>Thử việc</v>
      </c>
      <c r="AG790" s="5" t="str">
        <f t="shared" si="237"/>
        <v/>
      </c>
      <c r="AH790" s="5" t="str">
        <f t="shared" si="238"/>
        <v/>
      </c>
      <c r="AI790" s="9"/>
      <c r="AJ790" s="7" t="str">
        <f t="shared" si="246"/>
        <v/>
      </c>
      <c r="AK790" s="5" t="str">
        <f t="shared" si="230"/>
        <v/>
      </c>
      <c r="AL790" s="5" t="str">
        <f t="shared" si="231"/>
        <v/>
      </c>
      <c r="AM790" s="5" t="str">
        <f t="shared" ca="1" si="232"/>
        <v/>
      </c>
      <c r="AN790" s="7" t="str">
        <f t="shared" ca="1" si="239"/>
        <v>Thử việc</v>
      </c>
      <c r="AO790" s="5"/>
      <c r="AP790" s="7"/>
      <c r="AQ790" s="16" t="s">
        <v>220</v>
      </c>
    </row>
    <row r="791" spans="1:43" ht="14.5" x14ac:dyDescent="0.35">
      <c r="A791" s="12">
        <f>IF(E791="","",SUBTOTAL(3,$B$2:B791))</f>
        <v>790</v>
      </c>
      <c r="B791" s="5">
        <v>43646</v>
      </c>
      <c r="C791" s="4" t="s">
        <v>45</v>
      </c>
      <c r="D791" s="4">
        <v>1163</v>
      </c>
      <c r="E791" s="6" t="s">
        <v>243</v>
      </c>
      <c r="F791" s="6" t="s">
        <v>82</v>
      </c>
      <c r="G791" s="7" t="s">
        <v>104</v>
      </c>
      <c r="H791" s="6" t="s">
        <v>105</v>
      </c>
      <c r="I791" s="4">
        <v>28</v>
      </c>
      <c r="J791" s="4">
        <v>8</v>
      </c>
      <c r="K791" s="4">
        <v>1991</v>
      </c>
      <c r="L791" s="6">
        <v>33478</v>
      </c>
      <c r="M791" s="4">
        <f t="shared" si="240"/>
        <v>27</v>
      </c>
      <c r="N791" s="6" t="s">
        <v>230</v>
      </c>
      <c r="O791" s="4">
        <v>1</v>
      </c>
      <c r="P791" s="6" t="str">
        <f t="shared" si="233"/>
        <v>Nam</v>
      </c>
      <c r="Q791" s="6" t="str">
        <f t="shared" si="234"/>
        <v>Ông</v>
      </c>
      <c r="R791" s="7" t="s">
        <v>50</v>
      </c>
      <c r="S791" s="6" t="s">
        <v>305</v>
      </c>
      <c r="T791" s="6" t="s">
        <v>265</v>
      </c>
      <c r="U791" s="6" t="s">
        <v>266</v>
      </c>
      <c r="V791" s="6" t="str">
        <f t="shared" si="241"/>
        <v>Đông Xuân  -  Sóc Sơn  -  Hà Nội</v>
      </c>
      <c r="W791" s="6" t="s">
        <v>51</v>
      </c>
      <c r="X791" s="6" t="s">
        <v>65</v>
      </c>
      <c r="Y791" s="4">
        <f t="shared" si="242"/>
        <v>0</v>
      </c>
      <c r="Z791" s="7" t="str">
        <f t="shared" si="243"/>
        <v>Dưới 2 tháng</v>
      </c>
      <c r="AA791" s="5">
        <v>43629</v>
      </c>
      <c r="AB791" s="4" t="s">
        <v>117</v>
      </c>
      <c r="AC791" s="8">
        <f t="shared" si="235"/>
        <v>43658</v>
      </c>
      <c r="AD791" s="5" t="s">
        <v>80</v>
      </c>
      <c r="AE791" s="4">
        <v>5</v>
      </c>
      <c r="AF791" s="7" t="str">
        <f t="shared" si="236"/>
        <v>Thử việc</v>
      </c>
      <c r="AG791" s="5" t="str">
        <f t="shared" si="237"/>
        <v/>
      </c>
      <c r="AH791" s="5" t="str">
        <f t="shared" si="238"/>
        <v/>
      </c>
      <c r="AI791" s="9"/>
      <c r="AJ791" s="7" t="str">
        <f t="shared" si="246"/>
        <v/>
      </c>
      <c r="AK791" s="5" t="str">
        <f t="shared" si="230"/>
        <v/>
      </c>
      <c r="AL791" s="5" t="str">
        <f t="shared" si="231"/>
        <v/>
      </c>
      <c r="AM791" s="5" t="str">
        <f t="shared" ca="1" si="232"/>
        <v/>
      </c>
      <c r="AN791" s="7" t="str">
        <f t="shared" ca="1" si="239"/>
        <v>Thử việc</v>
      </c>
      <c r="AO791" s="5"/>
      <c r="AP791" s="7"/>
      <c r="AQ791" s="16" t="s">
        <v>220</v>
      </c>
    </row>
    <row r="792" spans="1:43" ht="14.5" x14ac:dyDescent="0.35">
      <c r="A792" s="12">
        <f>IF(E792="","",SUBTOTAL(3,$B$2:B792))</f>
        <v>791</v>
      </c>
      <c r="B792" s="5">
        <v>43646</v>
      </c>
      <c r="C792" s="4" t="s">
        <v>45</v>
      </c>
      <c r="D792" s="4">
        <v>1164</v>
      </c>
      <c r="E792" s="6" t="s">
        <v>244</v>
      </c>
      <c r="F792" s="6" t="s">
        <v>82</v>
      </c>
      <c r="G792" s="7" t="s">
        <v>104</v>
      </c>
      <c r="H792" s="6" t="s">
        <v>105</v>
      </c>
      <c r="I792" s="4">
        <v>7</v>
      </c>
      <c r="J792" s="4">
        <v>9</v>
      </c>
      <c r="K792" s="4">
        <v>1988</v>
      </c>
      <c r="L792" s="6">
        <v>32393</v>
      </c>
      <c r="M792" s="4">
        <f t="shared" si="240"/>
        <v>30</v>
      </c>
      <c r="N792" s="6" t="s">
        <v>228</v>
      </c>
      <c r="O792" s="4">
        <v>1</v>
      </c>
      <c r="P792" s="6" t="str">
        <f t="shared" si="233"/>
        <v>Nam</v>
      </c>
      <c r="Q792" s="6" t="str">
        <f t="shared" si="234"/>
        <v>Ông</v>
      </c>
      <c r="R792" s="7" t="s">
        <v>50</v>
      </c>
      <c r="S792" s="6" t="s">
        <v>341</v>
      </c>
      <c r="T792" s="6" t="s">
        <v>276</v>
      </c>
      <c r="U792" s="6" t="s">
        <v>255</v>
      </c>
      <c r="V792" s="6" t="str">
        <f t="shared" si="241"/>
        <v>Yên Sơn  -  Lục Nam  -  Bắc Giang</v>
      </c>
      <c r="W792" s="6" t="s">
        <v>51</v>
      </c>
      <c r="X792" s="6" t="s">
        <v>65</v>
      </c>
      <c r="Y792" s="4">
        <f t="shared" si="242"/>
        <v>0</v>
      </c>
      <c r="Z792" s="7" t="str">
        <f t="shared" si="243"/>
        <v>Dưới 2 tháng</v>
      </c>
      <c r="AA792" s="5">
        <v>43633</v>
      </c>
      <c r="AB792" s="4" t="s">
        <v>66</v>
      </c>
      <c r="AC792" s="8">
        <f t="shared" si="235"/>
        <v>43692</v>
      </c>
      <c r="AD792" s="5" t="s">
        <v>80</v>
      </c>
      <c r="AE792" s="4">
        <v>5</v>
      </c>
      <c r="AF792" s="7" t="str">
        <f t="shared" si="236"/>
        <v>Thử việc</v>
      </c>
      <c r="AG792" s="5" t="str">
        <f t="shared" si="237"/>
        <v/>
      </c>
      <c r="AH792" s="5" t="str">
        <f t="shared" si="238"/>
        <v/>
      </c>
      <c r="AI792" s="9"/>
      <c r="AJ792" s="7" t="str">
        <f t="shared" si="246"/>
        <v/>
      </c>
      <c r="AK792" s="5" t="str">
        <f t="shared" si="230"/>
        <v/>
      </c>
      <c r="AL792" s="5" t="str">
        <f t="shared" si="231"/>
        <v/>
      </c>
      <c r="AM792" s="5" t="str">
        <f t="shared" ca="1" si="232"/>
        <v/>
      </c>
      <c r="AN792" s="7" t="str">
        <f t="shared" ca="1" si="239"/>
        <v>Thử việc</v>
      </c>
      <c r="AO792" s="5"/>
      <c r="AP792" s="7"/>
      <c r="AQ792" s="16" t="s">
        <v>220</v>
      </c>
    </row>
    <row r="793" spans="1:43" ht="14.5" x14ac:dyDescent="0.35">
      <c r="A793" s="12">
        <f>IF(E793="","",SUBTOTAL(3,$B$2:B793))</f>
        <v>792</v>
      </c>
      <c r="B793" s="5">
        <v>43646</v>
      </c>
      <c r="C793" s="4" t="s">
        <v>45</v>
      </c>
      <c r="D793" s="4">
        <v>1165</v>
      </c>
      <c r="E793" s="6" t="s">
        <v>245</v>
      </c>
      <c r="F793" s="6" t="s">
        <v>82</v>
      </c>
      <c r="G793" s="7" t="s">
        <v>61</v>
      </c>
      <c r="H793" s="6" t="s">
        <v>62</v>
      </c>
      <c r="I793" s="4">
        <v>4</v>
      </c>
      <c r="J793" s="4">
        <v>8</v>
      </c>
      <c r="K793" s="4">
        <v>1994</v>
      </c>
      <c r="L793" s="6">
        <v>34550</v>
      </c>
      <c r="M793" s="4">
        <f t="shared" si="240"/>
        <v>24</v>
      </c>
      <c r="N793" s="6" t="s">
        <v>230</v>
      </c>
      <c r="O793" s="4">
        <v>1</v>
      </c>
      <c r="P793" s="6" t="str">
        <f t="shared" si="233"/>
        <v>Nam</v>
      </c>
      <c r="Q793" s="6" t="str">
        <f t="shared" si="234"/>
        <v>Ông</v>
      </c>
      <c r="R793" s="7" t="s">
        <v>63</v>
      </c>
      <c r="S793" s="6" t="s">
        <v>305</v>
      </c>
      <c r="T793" s="6" t="s">
        <v>265</v>
      </c>
      <c r="U793" s="6" t="s">
        <v>266</v>
      </c>
      <c r="V793" s="6" t="str">
        <f t="shared" si="241"/>
        <v>Đông Xuân  -  Sóc Sơn  -  Hà Nội</v>
      </c>
      <c r="W793" s="6" t="s">
        <v>51</v>
      </c>
      <c r="X793" s="6" t="s">
        <v>65</v>
      </c>
      <c r="Y793" s="4">
        <f t="shared" si="242"/>
        <v>0</v>
      </c>
      <c r="Z793" s="7" t="str">
        <f t="shared" si="243"/>
        <v>Dưới 2 tháng</v>
      </c>
      <c r="AA793" s="5">
        <v>43637</v>
      </c>
      <c r="AB793" s="4" t="s">
        <v>117</v>
      </c>
      <c r="AC793" s="8">
        <f t="shared" si="235"/>
        <v>43666</v>
      </c>
      <c r="AD793" s="5" t="s">
        <v>80</v>
      </c>
      <c r="AE793" s="4">
        <v>5</v>
      </c>
      <c r="AF793" s="7" t="str">
        <f t="shared" si="236"/>
        <v>Thử việc</v>
      </c>
      <c r="AG793" s="5" t="str">
        <f t="shared" si="237"/>
        <v/>
      </c>
      <c r="AH793" s="5" t="str">
        <f t="shared" si="238"/>
        <v/>
      </c>
      <c r="AI793" s="9"/>
      <c r="AJ793" s="7" t="str">
        <f t="shared" si="246"/>
        <v/>
      </c>
      <c r="AK793" s="5" t="str">
        <f t="shared" si="230"/>
        <v/>
      </c>
      <c r="AL793" s="5" t="str">
        <f t="shared" si="231"/>
        <v/>
      </c>
      <c r="AM793" s="5" t="str">
        <f t="shared" ca="1" si="232"/>
        <v/>
      </c>
      <c r="AN793" s="7" t="str">
        <f t="shared" ca="1" si="239"/>
        <v>Thử việc</v>
      </c>
      <c r="AO793" s="5"/>
      <c r="AP793" s="7"/>
      <c r="AQ793" s="16" t="s">
        <v>220</v>
      </c>
    </row>
    <row r="794" spans="1:43" ht="14.5" x14ac:dyDescent="0.35">
      <c r="A794" s="12">
        <f>IF(E794="","",SUBTOTAL(3,$B$2:B794))</f>
        <v>793</v>
      </c>
      <c r="B794" s="5">
        <v>43646</v>
      </c>
      <c r="C794" s="4" t="s">
        <v>45</v>
      </c>
      <c r="D794" s="4">
        <v>1166</v>
      </c>
      <c r="E794" s="6" t="s">
        <v>246</v>
      </c>
      <c r="F794" s="6" t="s">
        <v>82</v>
      </c>
      <c r="G794" s="7" t="s">
        <v>61</v>
      </c>
      <c r="H794" s="6" t="s">
        <v>62</v>
      </c>
      <c r="I794" s="4">
        <v>29</v>
      </c>
      <c r="J794" s="4">
        <v>9</v>
      </c>
      <c r="K794" s="4">
        <v>1996</v>
      </c>
      <c r="L794" s="6">
        <v>35337</v>
      </c>
      <c r="M794" s="4">
        <f t="shared" si="240"/>
        <v>22</v>
      </c>
      <c r="N794" s="6" t="s">
        <v>230</v>
      </c>
      <c r="O794" s="4">
        <v>1</v>
      </c>
      <c r="P794" s="6" t="str">
        <f t="shared" si="233"/>
        <v>Nam</v>
      </c>
      <c r="Q794" s="6" t="str">
        <f t="shared" si="234"/>
        <v>Ông</v>
      </c>
      <c r="R794" s="7" t="s">
        <v>50</v>
      </c>
      <c r="S794" s="6" t="s">
        <v>343</v>
      </c>
      <c r="T794" s="6" t="s">
        <v>254</v>
      </c>
      <c r="U794" s="6" t="s">
        <v>255</v>
      </c>
      <c r="V794" s="6" t="str">
        <f t="shared" si="241"/>
        <v>Mai Đình  -  Hiệp Hòa  -  Bắc Giang</v>
      </c>
      <c r="W794" s="6" t="s">
        <v>51</v>
      </c>
      <c r="X794" s="6" t="s">
        <v>65</v>
      </c>
      <c r="Y794" s="4">
        <f t="shared" si="242"/>
        <v>0</v>
      </c>
      <c r="Z794" s="7" t="str">
        <f t="shared" si="243"/>
        <v>Dưới 2 tháng</v>
      </c>
      <c r="AA794" s="5">
        <v>43641</v>
      </c>
      <c r="AB794" s="4" t="s">
        <v>66</v>
      </c>
      <c r="AC794" s="8">
        <f t="shared" si="235"/>
        <v>43700</v>
      </c>
      <c r="AD794" s="5" t="s">
        <v>80</v>
      </c>
      <c r="AE794" s="4">
        <v>5</v>
      </c>
      <c r="AF794" s="7" t="str">
        <f t="shared" si="236"/>
        <v>Thử việc</v>
      </c>
      <c r="AG794" s="5" t="str">
        <f t="shared" si="237"/>
        <v/>
      </c>
      <c r="AH794" s="5" t="str">
        <f t="shared" si="238"/>
        <v/>
      </c>
      <c r="AI794" s="9"/>
      <c r="AJ794" s="7" t="str">
        <f t="shared" si="246"/>
        <v/>
      </c>
      <c r="AK794" s="5" t="str">
        <f t="shared" si="230"/>
        <v/>
      </c>
      <c r="AL794" s="5" t="str">
        <f t="shared" si="231"/>
        <v/>
      </c>
      <c r="AM794" s="5" t="str">
        <f t="shared" ca="1" si="232"/>
        <v/>
      </c>
      <c r="AN794" s="7" t="str">
        <f t="shared" ca="1" si="239"/>
        <v>Thử việc</v>
      </c>
      <c r="AO794" s="5"/>
      <c r="AP794" s="7"/>
      <c r="AQ794" s="16" t="s">
        <v>220</v>
      </c>
    </row>
    <row r="795" spans="1:43" ht="14.5" x14ac:dyDescent="0.35">
      <c r="A795" s="12">
        <f>IF(E795="","",SUBTOTAL(3,$B$2:B795))</f>
        <v>794</v>
      </c>
      <c r="B795" s="5">
        <v>43677</v>
      </c>
      <c r="C795" s="4" t="s">
        <v>45</v>
      </c>
      <c r="D795" s="4">
        <v>1001</v>
      </c>
      <c r="E795" s="6" t="s">
        <v>46</v>
      </c>
      <c r="F795" s="6" t="s">
        <v>47</v>
      </c>
      <c r="G795" s="7" t="s">
        <v>48</v>
      </c>
      <c r="H795" s="6" t="s">
        <v>49</v>
      </c>
      <c r="I795" s="4">
        <v>5</v>
      </c>
      <c r="J795" s="4">
        <v>4</v>
      </c>
      <c r="K795" s="4">
        <v>1980</v>
      </c>
      <c r="L795" s="6">
        <f t="shared" ref="L795:L858" si="249">IF(AND(I795&lt;&gt;"",J795&lt;&gt;"",K795&lt;&gt;""),DATE(K795,J795,I795),"")</f>
        <v>29316</v>
      </c>
      <c r="M795" s="4">
        <f t="shared" si="240"/>
        <v>39</v>
      </c>
      <c r="N795" s="6" t="str">
        <f t="shared" ref="N795:N858" si="250">IF(M795&gt;=45,"45+",IF(M795&gt;=30,"30 - 45","&lt;30"))</f>
        <v>30 - 45</v>
      </c>
      <c r="O795" s="4">
        <v>1</v>
      </c>
      <c r="P795" s="6" t="str">
        <f t="shared" si="233"/>
        <v>Nam</v>
      </c>
      <c r="Q795" s="6" t="str">
        <f t="shared" si="234"/>
        <v>Ông</v>
      </c>
      <c r="R795" s="7" t="s">
        <v>50</v>
      </c>
      <c r="S795" s="6" t="s">
        <v>253</v>
      </c>
      <c r="T795" s="6" t="s">
        <v>254</v>
      </c>
      <c r="U795" s="6" t="s">
        <v>255</v>
      </c>
      <c r="V795" s="6" t="str">
        <f t="shared" si="241"/>
        <v>Bắc Lý  -  Hiệp Hòa  -  Bắc Giang</v>
      </c>
      <c r="W795" s="6" t="s">
        <v>51</v>
      </c>
      <c r="X795" s="6" t="s">
        <v>52</v>
      </c>
      <c r="Y795" s="4">
        <f t="shared" si="242"/>
        <v>52</v>
      </c>
      <c r="Z795" s="7" t="str">
        <f t="shared" si="243"/>
        <v>Từ 36 - 60 tháng</v>
      </c>
      <c r="AA795" s="5">
        <v>42064</v>
      </c>
      <c r="AB795" s="4">
        <v>0</v>
      </c>
      <c r="AC795" s="8">
        <f t="shared" si="235"/>
        <v>42064</v>
      </c>
      <c r="AD795" s="5" t="s">
        <v>53</v>
      </c>
      <c r="AE795" s="4">
        <v>4</v>
      </c>
      <c r="AF795" s="7" t="str">
        <f t="shared" si="236"/>
        <v>Không xác định</v>
      </c>
      <c r="AG795" s="5">
        <f t="shared" si="237"/>
        <v>42064</v>
      </c>
      <c r="AH795" s="5" t="str">
        <f t="shared" si="238"/>
        <v/>
      </c>
      <c r="AI795" s="9" t="str">
        <f>IF(OR(AE795=4,AE795=""),"","Điền")</f>
        <v/>
      </c>
      <c r="AJ795" s="7" t="str">
        <f>IFERROR(VLOOKUP(AI795,$AW$2:$AX$6,2,0),"")</f>
        <v/>
      </c>
      <c r="AK795" s="5" t="str">
        <f t="shared" ref="AK795:AK858" si="251">IFERROR(IF(AI795="","",AH795+1),"")</f>
        <v/>
      </c>
      <c r="AL795" s="5" t="str">
        <f>IFERROR(IF(OR(AI795="",AI795=4),"",IF(AI795=1,EDATE(AK795,12)-1,IF(AI795=2,EDATE(AK795,24)-1,IF(AI795=3,EDATE(AK795,36)-1)))),"")</f>
        <v/>
      </c>
      <c r="AM795" s="5">
        <f t="shared" ref="AM795:AM826" si="252">IFERROR(IF(AE795=4,AG795,IF(AI795=4,AH795+1,IF(AND(AI795&lt;&gt;4,AL795&gt;B795),"",AL795+1))),"")</f>
        <v>42064</v>
      </c>
      <c r="AN795" s="7" t="str">
        <f t="shared" si="239"/>
        <v>Không xác định</v>
      </c>
      <c r="AO795" s="5"/>
      <c r="AP795" s="7"/>
      <c r="AQ795" s="16"/>
    </row>
    <row r="796" spans="1:43" ht="14.5" x14ac:dyDescent="0.35">
      <c r="A796" s="12">
        <f>IF(E796="","",SUBTOTAL(3,$B$2:B796))</f>
        <v>795</v>
      </c>
      <c r="B796" s="5">
        <v>43677</v>
      </c>
      <c r="C796" s="4" t="s">
        <v>45</v>
      </c>
      <c r="D796" s="4">
        <v>1002</v>
      </c>
      <c r="E796" s="6" t="s">
        <v>56</v>
      </c>
      <c r="F796" s="6" t="s">
        <v>47</v>
      </c>
      <c r="G796" s="7" t="s">
        <v>48</v>
      </c>
      <c r="H796" s="6" t="s">
        <v>57</v>
      </c>
      <c r="I796" s="4">
        <v>3</v>
      </c>
      <c r="J796" s="4">
        <v>5</v>
      </c>
      <c r="K796" s="4">
        <v>1985</v>
      </c>
      <c r="L796" s="6">
        <f t="shared" si="249"/>
        <v>31170</v>
      </c>
      <c r="M796" s="4">
        <f t="shared" si="240"/>
        <v>34</v>
      </c>
      <c r="N796" s="6" t="str">
        <f t="shared" si="250"/>
        <v>30 - 45</v>
      </c>
      <c r="O796" s="4">
        <v>2</v>
      </c>
      <c r="P796" s="6" t="str">
        <f t="shared" si="233"/>
        <v>Nữ</v>
      </c>
      <c r="Q796" s="6" t="str">
        <f t="shared" si="234"/>
        <v>Bà</v>
      </c>
      <c r="R796" s="7" t="s">
        <v>50</v>
      </c>
      <c r="S796" s="6" t="s">
        <v>256</v>
      </c>
      <c r="T796" s="6" t="s">
        <v>257</v>
      </c>
      <c r="U796" s="6" t="s">
        <v>255</v>
      </c>
      <c r="V796" s="6" t="str">
        <f t="shared" si="241"/>
        <v>Hương Mai  -  Việt Yên  -  Bắc Giang</v>
      </c>
      <c r="W796" s="6" t="s">
        <v>51</v>
      </c>
      <c r="X796" s="6" t="s">
        <v>52</v>
      </c>
      <c r="Y796" s="4">
        <f t="shared" si="242"/>
        <v>52</v>
      </c>
      <c r="Z796" s="7" t="str">
        <f t="shared" si="243"/>
        <v>Từ 36 - 60 tháng</v>
      </c>
      <c r="AA796" s="5">
        <v>42067</v>
      </c>
      <c r="AB796" s="4">
        <v>0</v>
      </c>
      <c r="AC796" s="8">
        <f t="shared" si="235"/>
        <v>42067</v>
      </c>
      <c r="AD796" s="5" t="s">
        <v>53</v>
      </c>
      <c r="AE796" s="4">
        <v>4</v>
      </c>
      <c r="AF796" s="7" t="str">
        <f t="shared" si="236"/>
        <v>Không xác định</v>
      </c>
      <c r="AG796" s="5">
        <f t="shared" si="237"/>
        <v>42067</v>
      </c>
      <c r="AH796" s="5" t="str">
        <f t="shared" si="238"/>
        <v/>
      </c>
      <c r="AI796" s="9"/>
      <c r="AJ796" s="7" t="str">
        <f t="shared" ref="AJ796:AJ859" si="253">IFERROR(VLOOKUP(AI796,$AW$2:$AX$6,2,0),"")</f>
        <v/>
      </c>
      <c r="AK796" s="5" t="str">
        <f t="shared" si="251"/>
        <v/>
      </c>
      <c r="AL796" s="5" t="str">
        <f t="shared" ref="AL796:AL859" si="254">IFERROR(IF(OR(AI796="",AI796=4),"",IF(AI796=1,EDATE(AK796,12)-1,IF(AI796=2,EDATE(AK796,24)-1,IF(AI796=3,EDATE(AK796,36)-1)))),"")</f>
        <v/>
      </c>
      <c r="AM796" s="5">
        <f t="shared" si="252"/>
        <v>42067</v>
      </c>
      <c r="AN796" s="7" t="str">
        <f t="shared" si="239"/>
        <v>Không xác định</v>
      </c>
      <c r="AO796" s="5"/>
      <c r="AP796" s="7"/>
      <c r="AQ796" s="16"/>
    </row>
    <row r="797" spans="1:43" ht="14.5" x14ac:dyDescent="0.35">
      <c r="A797" s="12">
        <f>IF(E797="","",SUBTOTAL(3,$B$2:B797))</f>
        <v>796</v>
      </c>
      <c r="B797" s="5">
        <v>43677</v>
      </c>
      <c r="C797" s="4" t="s">
        <v>45</v>
      </c>
      <c r="D797" s="4">
        <v>1003</v>
      </c>
      <c r="E797" s="6" t="s">
        <v>60</v>
      </c>
      <c r="F797" s="6" t="s">
        <v>47</v>
      </c>
      <c r="G797" s="7" t="s">
        <v>61</v>
      </c>
      <c r="H797" s="6" t="s">
        <v>62</v>
      </c>
      <c r="I797" s="4">
        <v>14</v>
      </c>
      <c r="J797" s="4">
        <v>4</v>
      </c>
      <c r="K797" s="4">
        <v>1988</v>
      </c>
      <c r="L797" s="6">
        <f t="shared" si="249"/>
        <v>32247</v>
      </c>
      <c r="M797" s="4">
        <f t="shared" si="240"/>
        <v>31</v>
      </c>
      <c r="N797" s="6" t="str">
        <f t="shared" si="250"/>
        <v>30 - 45</v>
      </c>
      <c r="O797" s="4">
        <v>2</v>
      </c>
      <c r="P797" s="6" t="str">
        <f t="shared" si="233"/>
        <v>Nữ</v>
      </c>
      <c r="Q797" s="6" t="str">
        <f t="shared" si="234"/>
        <v>Bà</v>
      </c>
      <c r="R797" s="7" t="s">
        <v>63</v>
      </c>
      <c r="S797" s="6" t="s">
        <v>258</v>
      </c>
      <c r="T797" s="6" t="s">
        <v>254</v>
      </c>
      <c r="U797" s="6" t="s">
        <v>255</v>
      </c>
      <c r="V797" s="6" t="str">
        <f t="shared" si="241"/>
        <v>Đông Lỗ  -  Hiệp Hòa  -  Bắc Giang</v>
      </c>
      <c r="W797" s="6" t="s">
        <v>64</v>
      </c>
      <c r="X797" s="6" t="s">
        <v>65</v>
      </c>
      <c r="Y797" s="4">
        <f t="shared" si="242"/>
        <v>51</v>
      </c>
      <c r="Z797" s="7" t="str">
        <f t="shared" si="243"/>
        <v>Từ 36 - 60 tháng</v>
      </c>
      <c r="AA797" s="5">
        <v>42101</v>
      </c>
      <c r="AB797" s="4" t="s">
        <v>66</v>
      </c>
      <c r="AC797" s="8">
        <f t="shared" si="235"/>
        <v>42160</v>
      </c>
      <c r="AD797" s="5" t="s">
        <v>53</v>
      </c>
      <c r="AE797" s="4">
        <v>1</v>
      </c>
      <c r="AF797" s="7" t="str">
        <f t="shared" si="236"/>
        <v>12 tháng</v>
      </c>
      <c r="AG797" s="5">
        <f t="shared" si="237"/>
        <v>42161</v>
      </c>
      <c r="AH797" s="5">
        <f t="shared" si="238"/>
        <v>42526</v>
      </c>
      <c r="AI797" s="9">
        <v>1</v>
      </c>
      <c r="AJ797" s="7" t="str">
        <f t="shared" si="253"/>
        <v>12 tháng</v>
      </c>
      <c r="AK797" s="5">
        <f t="shared" si="251"/>
        <v>42527</v>
      </c>
      <c r="AL797" s="5">
        <f t="shared" si="254"/>
        <v>42891</v>
      </c>
      <c r="AM797" s="5">
        <f t="shared" si="252"/>
        <v>42892</v>
      </c>
      <c r="AN797" s="7" t="str">
        <f t="shared" si="239"/>
        <v>Không xác định</v>
      </c>
      <c r="AO797" s="5"/>
      <c r="AP797" s="7"/>
      <c r="AQ797" s="16"/>
    </row>
    <row r="798" spans="1:43" ht="14.5" x14ac:dyDescent="0.35">
      <c r="A798" s="12">
        <f>IF(E798="","",SUBTOTAL(3,$B$2:B798))</f>
        <v>797</v>
      </c>
      <c r="B798" s="5">
        <v>43677</v>
      </c>
      <c r="C798" s="4" t="s">
        <v>45</v>
      </c>
      <c r="D798" s="4">
        <v>1004</v>
      </c>
      <c r="E798" s="6" t="s">
        <v>69</v>
      </c>
      <c r="F798" s="6" t="s">
        <v>47</v>
      </c>
      <c r="G798" s="7" t="s">
        <v>70</v>
      </c>
      <c r="H798" s="6" t="s">
        <v>71</v>
      </c>
      <c r="I798" s="4">
        <v>17</v>
      </c>
      <c r="J798" s="4">
        <v>10</v>
      </c>
      <c r="K798" s="4">
        <v>1995</v>
      </c>
      <c r="L798" s="6">
        <f t="shared" si="249"/>
        <v>34989</v>
      </c>
      <c r="M798" s="4">
        <f t="shared" si="240"/>
        <v>23</v>
      </c>
      <c r="N798" s="6" t="str">
        <f t="shared" si="250"/>
        <v>&lt;30</v>
      </c>
      <c r="O798" s="4">
        <v>1</v>
      </c>
      <c r="P798" s="6" t="str">
        <f t="shared" si="233"/>
        <v>Nam</v>
      </c>
      <c r="Q798" s="6" t="str">
        <f t="shared" si="234"/>
        <v>Ông</v>
      </c>
      <c r="R798" s="7" t="s">
        <v>72</v>
      </c>
      <c r="S798" s="6" t="s">
        <v>259</v>
      </c>
      <c r="T798" s="6" t="s">
        <v>260</v>
      </c>
      <c r="U798" s="6" t="s">
        <v>255</v>
      </c>
      <c r="V798" s="6" t="str">
        <f t="shared" si="241"/>
        <v>Tuấn Đạo  -  Sơn Động  -  Bắc Giang</v>
      </c>
      <c r="W798" s="6" t="s">
        <v>51</v>
      </c>
      <c r="X798" s="6" t="s">
        <v>65</v>
      </c>
      <c r="Y798" s="4">
        <f t="shared" si="242"/>
        <v>51</v>
      </c>
      <c r="Z798" s="7" t="str">
        <f t="shared" si="243"/>
        <v>Từ 36 - 60 tháng</v>
      </c>
      <c r="AA798" s="5">
        <v>42104</v>
      </c>
      <c r="AB798" s="4" t="s">
        <v>66</v>
      </c>
      <c r="AC798" s="8">
        <f t="shared" si="235"/>
        <v>42163</v>
      </c>
      <c r="AD798" s="5" t="s">
        <v>53</v>
      </c>
      <c r="AE798" s="4">
        <v>4</v>
      </c>
      <c r="AF798" s="7" t="str">
        <f t="shared" si="236"/>
        <v>Không xác định</v>
      </c>
      <c r="AG798" s="5">
        <f t="shared" si="237"/>
        <v>42164</v>
      </c>
      <c r="AH798" s="5" t="str">
        <f t="shared" si="238"/>
        <v/>
      </c>
      <c r="AI798" s="9" t="str">
        <f>IF(AE798=4,"","Điền")</f>
        <v/>
      </c>
      <c r="AJ798" s="7" t="str">
        <f t="shared" si="253"/>
        <v/>
      </c>
      <c r="AK798" s="5" t="str">
        <f t="shared" si="251"/>
        <v/>
      </c>
      <c r="AL798" s="5" t="str">
        <f t="shared" si="254"/>
        <v/>
      </c>
      <c r="AM798" s="5">
        <f t="shared" si="252"/>
        <v>42164</v>
      </c>
      <c r="AN798" s="7" t="str">
        <f t="shared" si="239"/>
        <v>Không xác định</v>
      </c>
      <c r="AO798" s="5"/>
      <c r="AP798" s="7"/>
      <c r="AQ798" s="16"/>
    </row>
    <row r="799" spans="1:43" ht="14.5" x14ac:dyDescent="0.35">
      <c r="A799" s="12">
        <f>IF(E799="","",SUBTOTAL(3,$B$2:B799))</f>
        <v>798</v>
      </c>
      <c r="B799" s="5">
        <v>43677</v>
      </c>
      <c r="C799" s="4" t="s">
        <v>45</v>
      </c>
      <c r="D799" s="4">
        <v>1005</v>
      </c>
      <c r="E799" s="6" t="s">
        <v>75</v>
      </c>
      <c r="F799" s="6" t="s">
        <v>47</v>
      </c>
      <c r="G799" s="7" t="s">
        <v>76</v>
      </c>
      <c r="H799" s="6" t="s">
        <v>77</v>
      </c>
      <c r="I799" s="4">
        <v>15</v>
      </c>
      <c r="J799" s="4">
        <v>2</v>
      </c>
      <c r="K799" s="4">
        <v>1994</v>
      </c>
      <c r="L799" s="6">
        <f t="shared" si="249"/>
        <v>34380</v>
      </c>
      <c r="M799" s="4">
        <f t="shared" si="240"/>
        <v>25</v>
      </c>
      <c r="N799" s="6" t="str">
        <f t="shared" si="250"/>
        <v>&lt;30</v>
      </c>
      <c r="O799" s="4">
        <v>1</v>
      </c>
      <c r="P799" s="6" t="str">
        <f t="shared" si="233"/>
        <v>Nam</v>
      </c>
      <c r="Q799" s="6" t="str">
        <f t="shared" si="234"/>
        <v>Ông</v>
      </c>
      <c r="R799" s="7" t="s">
        <v>63</v>
      </c>
      <c r="S799" s="6" t="s">
        <v>261</v>
      </c>
      <c r="T799" s="6" t="s">
        <v>262</v>
      </c>
      <c r="U799" s="6" t="s">
        <v>263</v>
      </c>
      <c r="V799" s="6" t="str">
        <f t="shared" si="241"/>
        <v>Minh Hương  -  Hàm Yên  -  Tuyên Quang</v>
      </c>
      <c r="W799" s="6" t="s">
        <v>78</v>
      </c>
      <c r="X799" s="6" t="s">
        <v>65</v>
      </c>
      <c r="Y799" s="4">
        <f t="shared" si="242"/>
        <v>50</v>
      </c>
      <c r="Z799" s="7" t="str">
        <f t="shared" si="243"/>
        <v>Từ 36 - 60 tháng</v>
      </c>
      <c r="AA799" s="5">
        <v>42136</v>
      </c>
      <c r="AB799" s="4" t="s">
        <v>66</v>
      </c>
      <c r="AC799" s="8">
        <f t="shared" si="235"/>
        <v>42195</v>
      </c>
      <c r="AD799" s="5" t="s">
        <v>53</v>
      </c>
      <c r="AE799" s="4">
        <v>2</v>
      </c>
      <c r="AF799" s="7" t="str">
        <f t="shared" si="236"/>
        <v>24 tháng</v>
      </c>
      <c r="AG799" s="5">
        <f t="shared" si="237"/>
        <v>42196</v>
      </c>
      <c r="AH799" s="5">
        <f t="shared" si="238"/>
        <v>42926</v>
      </c>
      <c r="AI799" s="9">
        <v>2</v>
      </c>
      <c r="AJ799" s="7" t="str">
        <f t="shared" si="253"/>
        <v>24 tháng</v>
      </c>
      <c r="AK799" s="5">
        <f t="shared" si="251"/>
        <v>42927</v>
      </c>
      <c r="AL799" s="5">
        <f t="shared" si="254"/>
        <v>43656</v>
      </c>
      <c r="AM799" s="5">
        <f t="shared" si="252"/>
        <v>43657</v>
      </c>
      <c r="AN799" s="7" t="str">
        <f t="shared" si="239"/>
        <v>Không xác định</v>
      </c>
      <c r="AO799" s="5"/>
      <c r="AP799" s="7"/>
      <c r="AQ799" s="16"/>
    </row>
    <row r="800" spans="1:43" ht="14.5" x14ac:dyDescent="0.35">
      <c r="A800" s="12">
        <f>IF(E800="","",SUBTOTAL(3,$B$2:B800))</f>
        <v>799</v>
      </c>
      <c r="B800" s="5">
        <v>43677</v>
      </c>
      <c r="C800" s="4" t="s">
        <v>45</v>
      </c>
      <c r="D800" s="4">
        <v>1006</v>
      </c>
      <c r="E800" s="6" t="s">
        <v>81</v>
      </c>
      <c r="F800" s="6" t="s">
        <v>82</v>
      </c>
      <c r="G800" s="7" t="s">
        <v>61</v>
      </c>
      <c r="H800" s="6" t="s">
        <v>83</v>
      </c>
      <c r="I800" s="4">
        <v>10</v>
      </c>
      <c r="J800" s="4">
        <v>1</v>
      </c>
      <c r="K800" s="4">
        <v>1988</v>
      </c>
      <c r="L800" s="6">
        <f t="shared" si="249"/>
        <v>32152</v>
      </c>
      <c r="M800" s="4">
        <f t="shared" si="240"/>
        <v>31</v>
      </c>
      <c r="N800" s="6" t="str">
        <f t="shared" si="250"/>
        <v>30 - 45</v>
      </c>
      <c r="O800" s="4">
        <v>2</v>
      </c>
      <c r="P800" s="6" t="str">
        <f t="shared" si="233"/>
        <v>Nữ</v>
      </c>
      <c r="Q800" s="6" t="str">
        <f t="shared" si="234"/>
        <v>Bà</v>
      </c>
      <c r="R800" s="7" t="s">
        <v>50</v>
      </c>
      <c r="S800" s="6" t="s">
        <v>264</v>
      </c>
      <c r="T800" s="6" t="s">
        <v>265</v>
      </c>
      <c r="U800" s="6" t="s">
        <v>266</v>
      </c>
      <c r="V800" s="6" t="str">
        <f t="shared" si="241"/>
        <v>Xuân Thu  -  Sóc Sơn  -  Hà Nội</v>
      </c>
      <c r="W800" s="6" t="s">
        <v>84</v>
      </c>
      <c r="X800" s="6" t="s">
        <v>52</v>
      </c>
      <c r="Y800" s="4">
        <f t="shared" si="242"/>
        <v>50</v>
      </c>
      <c r="Z800" s="7" t="str">
        <f t="shared" si="243"/>
        <v>Từ 36 - 60 tháng</v>
      </c>
      <c r="AA800" s="5">
        <v>42150</v>
      </c>
      <c r="AB800" s="4" t="s">
        <v>66</v>
      </c>
      <c r="AC800" s="8">
        <f t="shared" si="235"/>
        <v>42209</v>
      </c>
      <c r="AD800" s="5" t="s">
        <v>53</v>
      </c>
      <c r="AE800" s="4">
        <v>1</v>
      </c>
      <c r="AF800" s="7" t="str">
        <f t="shared" si="236"/>
        <v>12 tháng</v>
      </c>
      <c r="AG800" s="5">
        <f t="shared" si="237"/>
        <v>42210</v>
      </c>
      <c r="AH800" s="5">
        <f t="shared" si="238"/>
        <v>42575</v>
      </c>
      <c r="AI800" s="9">
        <v>1</v>
      </c>
      <c r="AJ800" s="7" t="str">
        <f t="shared" si="253"/>
        <v>12 tháng</v>
      </c>
      <c r="AK800" s="5">
        <f t="shared" si="251"/>
        <v>42576</v>
      </c>
      <c r="AL800" s="5">
        <f t="shared" si="254"/>
        <v>42940</v>
      </c>
      <c r="AM800" s="5">
        <f t="shared" si="252"/>
        <v>42941</v>
      </c>
      <c r="AN800" s="7" t="str">
        <f t="shared" si="239"/>
        <v>Không xác định</v>
      </c>
      <c r="AO800" s="5"/>
      <c r="AP800" s="7"/>
      <c r="AQ800" s="16"/>
    </row>
    <row r="801" spans="1:43" ht="14.5" x14ac:dyDescent="0.35">
      <c r="A801" s="12">
        <f>IF(E801="","",SUBTOTAL(3,$B$2:B801))</f>
        <v>800</v>
      </c>
      <c r="B801" s="5">
        <v>43677</v>
      </c>
      <c r="C801" s="4" t="s">
        <v>45</v>
      </c>
      <c r="D801" s="4">
        <v>1009</v>
      </c>
      <c r="E801" s="6" t="s">
        <v>86</v>
      </c>
      <c r="F801" s="6" t="s">
        <v>47</v>
      </c>
      <c r="G801" s="7" t="s">
        <v>87</v>
      </c>
      <c r="H801" s="6" t="s">
        <v>87</v>
      </c>
      <c r="I801" s="4">
        <v>20</v>
      </c>
      <c r="J801" s="4">
        <v>2</v>
      </c>
      <c r="K801" s="4">
        <v>1992</v>
      </c>
      <c r="L801" s="6">
        <f t="shared" si="249"/>
        <v>33654</v>
      </c>
      <c r="M801" s="4">
        <f t="shared" si="240"/>
        <v>27</v>
      </c>
      <c r="N801" s="6" t="str">
        <f t="shared" si="250"/>
        <v>&lt;30</v>
      </c>
      <c r="O801" s="4">
        <v>1</v>
      </c>
      <c r="P801" s="6" t="str">
        <f t="shared" si="233"/>
        <v>Nam</v>
      </c>
      <c r="Q801" s="6" t="str">
        <f t="shared" si="234"/>
        <v>Ông</v>
      </c>
      <c r="R801" s="7" t="s">
        <v>50</v>
      </c>
      <c r="S801" s="6" t="s">
        <v>267</v>
      </c>
      <c r="T801" s="6" t="s">
        <v>268</v>
      </c>
      <c r="U801" s="6" t="s">
        <v>269</v>
      </c>
      <c r="V801" s="6" t="str">
        <f t="shared" si="241"/>
        <v>Minh Đạo  -  Tiên Du  -  Bắc Ninh</v>
      </c>
      <c r="W801" s="6" t="s">
        <v>51</v>
      </c>
      <c r="X801" s="6" t="s">
        <v>65</v>
      </c>
      <c r="Y801" s="4">
        <f t="shared" si="242"/>
        <v>49</v>
      </c>
      <c r="Z801" s="7" t="str">
        <f t="shared" si="243"/>
        <v>Từ 36 - 60 tháng</v>
      </c>
      <c r="AA801" s="5">
        <v>42180</v>
      </c>
      <c r="AB801" s="4" t="s">
        <v>66</v>
      </c>
      <c r="AC801" s="8">
        <f t="shared" si="235"/>
        <v>42239</v>
      </c>
      <c r="AD801" s="5" t="s">
        <v>53</v>
      </c>
      <c r="AE801" s="4">
        <v>1</v>
      </c>
      <c r="AF801" s="7" t="str">
        <f t="shared" si="236"/>
        <v>12 tháng</v>
      </c>
      <c r="AG801" s="5">
        <f t="shared" si="237"/>
        <v>42240</v>
      </c>
      <c r="AH801" s="5">
        <f t="shared" si="238"/>
        <v>42605</v>
      </c>
      <c r="AI801" s="9">
        <v>1</v>
      </c>
      <c r="AJ801" s="7" t="str">
        <f t="shared" si="253"/>
        <v>12 tháng</v>
      </c>
      <c r="AK801" s="5">
        <f t="shared" si="251"/>
        <v>42606</v>
      </c>
      <c r="AL801" s="5">
        <f t="shared" si="254"/>
        <v>42970</v>
      </c>
      <c r="AM801" s="5">
        <f t="shared" si="252"/>
        <v>42971</v>
      </c>
      <c r="AN801" s="7" t="str">
        <f t="shared" si="239"/>
        <v>Không xác định</v>
      </c>
      <c r="AO801" s="5"/>
      <c r="AP801" s="7"/>
      <c r="AQ801" s="16"/>
    </row>
    <row r="802" spans="1:43" ht="14.5" x14ac:dyDescent="0.35">
      <c r="A802" s="12">
        <f>IF(E802="","",SUBTOTAL(3,$B$2:B802))</f>
        <v>801</v>
      </c>
      <c r="B802" s="5">
        <v>43677</v>
      </c>
      <c r="C802" s="4" t="s">
        <v>45</v>
      </c>
      <c r="D802" s="4">
        <v>1011</v>
      </c>
      <c r="E802" s="6" t="s">
        <v>88</v>
      </c>
      <c r="F802" s="6" t="s">
        <v>47</v>
      </c>
      <c r="G802" s="7" t="s">
        <v>70</v>
      </c>
      <c r="H802" s="6" t="s">
        <v>89</v>
      </c>
      <c r="I802" s="4">
        <v>16</v>
      </c>
      <c r="J802" s="4">
        <v>10</v>
      </c>
      <c r="K802" s="4">
        <v>1993</v>
      </c>
      <c r="L802" s="6">
        <f t="shared" si="249"/>
        <v>34258</v>
      </c>
      <c r="M802" s="4">
        <f t="shared" si="240"/>
        <v>25</v>
      </c>
      <c r="N802" s="6" t="str">
        <f t="shared" si="250"/>
        <v>&lt;30</v>
      </c>
      <c r="O802" s="4">
        <v>1</v>
      </c>
      <c r="P802" s="6" t="str">
        <f t="shared" si="233"/>
        <v>Nam</v>
      </c>
      <c r="Q802" s="6" t="str">
        <f t="shared" si="234"/>
        <v>Ông</v>
      </c>
      <c r="R802" s="7" t="s">
        <v>63</v>
      </c>
      <c r="S802" s="6" t="s">
        <v>270</v>
      </c>
      <c r="T802" s="6" t="s">
        <v>268</v>
      </c>
      <c r="U802" s="6" t="s">
        <v>269</v>
      </c>
      <c r="V802" s="6" t="str">
        <f t="shared" si="241"/>
        <v>Đại Đồng  -  Tiên Du  -  Bắc Ninh</v>
      </c>
      <c r="W802" s="6" t="s">
        <v>51</v>
      </c>
      <c r="X802" s="6" t="s">
        <v>52</v>
      </c>
      <c r="Y802" s="4">
        <f t="shared" si="242"/>
        <v>48</v>
      </c>
      <c r="Z802" s="7" t="str">
        <f t="shared" si="243"/>
        <v>Từ 36 - 60 tháng</v>
      </c>
      <c r="AA802" s="5">
        <v>42195</v>
      </c>
      <c r="AB802" s="4" t="s">
        <v>66</v>
      </c>
      <c r="AC802" s="8">
        <f t="shared" si="235"/>
        <v>42254</v>
      </c>
      <c r="AD802" s="5" t="s">
        <v>53</v>
      </c>
      <c r="AE802" s="4">
        <v>1</v>
      </c>
      <c r="AF802" s="7" t="str">
        <f t="shared" si="236"/>
        <v>12 tháng</v>
      </c>
      <c r="AG802" s="5">
        <f t="shared" si="237"/>
        <v>42255</v>
      </c>
      <c r="AH802" s="5">
        <f t="shared" si="238"/>
        <v>42620</v>
      </c>
      <c r="AI802" s="9">
        <v>2</v>
      </c>
      <c r="AJ802" s="7" t="str">
        <f t="shared" si="253"/>
        <v>24 tháng</v>
      </c>
      <c r="AK802" s="5">
        <f t="shared" si="251"/>
        <v>42621</v>
      </c>
      <c r="AL802" s="5">
        <f t="shared" si="254"/>
        <v>43350</v>
      </c>
      <c r="AM802" s="5">
        <f t="shared" si="252"/>
        <v>43351</v>
      </c>
      <c r="AN802" s="7" t="str">
        <f t="shared" si="239"/>
        <v>Không xác định</v>
      </c>
      <c r="AO802" s="5"/>
      <c r="AP802" s="7"/>
      <c r="AQ802" s="16"/>
    </row>
    <row r="803" spans="1:43" ht="14.5" x14ac:dyDescent="0.35">
      <c r="A803" s="12">
        <f>IF(E803="","",SUBTOTAL(3,$B$2:B803))</f>
        <v>802</v>
      </c>
      <c r="B803" s="5">
        <v>43677</v>
      </c>
      <c r="C803" s="4" t="s">
        <v>45</v>
      </c>
      <c r="D803" s="4">
        <v>1013</v>
      </c>
      <c r="E803" s="6" t="s">
        <v>92</v>
      </c>
      <c r="F803" s="6" t="s">
        <v>47</v>
      </c>
      <c r="G803" s="7" t="s">
        <v>93</v>
      </c>
      <c r="H803" s="6" t="s">
        <v>94</v>
      </c>
      <c r="I803" s="4">
        <v>26</v>
      </c>
      <c r="J803" s="4">
        <v>1</v>
      </c>
      <c r="K803" s="4">
        <v>1988</v>
      </c>
      <c r="L803" s="6">
        <f t="shared" si="249"/>
        <v>32168</v>
      </c>
      <c r="M803" s="4">
        <f t="shared" si="240"/>
        <v>31</v>
      </c>
      <c r="N803" s="6" t="str">
        <f t="shared" si="250"/>
        <v>30 - 45</v>
      </c>
      <c r="O803" s="4">
        <v>1</v>
      </c>
      <c r="P803" s="6" t="str">
        <f t="shared" si="233"/>
        <v>Nam</v>
      </c>
      <c r="Q803" s="6" t="str">
        <f t="shared" si="234"/>
        <v>Ông</v>
      </c>
      <c r="R803" s="7" t="s">
        <v>72</v>
      </c>
      <c r="S803" s="6" t="s">
        <v>273</v>
      </c>
      <c r="T803" s="6" t="s">
        <v>274</v>
      </c>
      <c r="U803" s="6" t="s">
        <v>266</v>
      </c>
      <c r="V803" s="6" t="str">
        <f t="shared" si="241"/>
        <v>Liên Hà  -  Đông Anh  -  Hà Nội</v>
      </c>
      <c r="W803" s="6" t="s">
        <v>51</v>
      </c>
      <c r="X803" s="6" t="s">
        <v>65</v>
      </c>
      <c r="Y803" s="4">
        <f t="shared" si="242"/>
        <v>47</v>
      </c>
      <c r="Z803" s="7" t="str">
        <f t="shared" si="243"/>
        <v>Từ 36 - 60 tháng</v>
      </c>
      <c r="AA803" s="5">
        <v>42241</v>
      </c>
      <c r="AB803" s="4" t="s">
        <v>66</v>
      </c>
      <c r="AC803" s="8">
        <f t="shared" si="235"/>
        <v>42300</v>
      </c>
      <c r="AD803" s="5" t="s">
        <v>53</v>
      </c>
      <c r="AE803" s="4">
        <v>2</v>
      </c>
      <c r="AF803" s="7" t="str">
        <f t="shared" si="236"/>
        <v>24 tháng</v>
      </c>
      <c r="AG803" s="5">
        <f t="shared" si="237"/>
        <v>42301</v>
      </c>
      <c r="AH803" s="5">
        <f t="shared" si="238"/>
        <v>43031</v>
      </c>
      <c r="AI803" s="9">
        <v>1</v>
      </c>
      <c r="AJ803" s="7" t="str">
        <f t="shared" si="253"/>
        <v>12 tháng</v>
      </c>
      <c r="AK803" s="5">
        <f t="shared" si="251"/>
        <v>43032</v>
      </c>
      <c r="AL803" s="5">
        <f t="shared" si="254"/>
        <v>43396</v>
      </c>
      <c r="AM803" s="5">
        <f t="shared" si="252"/>
        <v>43397</v>
      </c>
      <c r="AN803" s="7" t="str">
        <f t="shared" si="239"/>
        <v>Không xác định</v>
      </c>
      <c r="AO803" s="5"/>
      <c r="AP803" s="7"/>
      <c r="AQ803" s="16"/>
    </row>
    <row r="804" spans="1:43" ht="14.5" x14ac:dyDescent="0.35">
      <c r="A804" s="12">
        <f>IF(E804="","",SUBTOTAL(3,$B$2:B804))</f>
        <v>803</v>
      </c>
      <c r="B804" s="5">
        <v>43677</v>
      </c>
      <c r="C804" s="4" t="s">
        <v>45</v>
      </c>
      <c r="D804" s="4">
        <v>1014</v>
      </c>
      <c r="E804" s="6" t="s">
        <v>95</v>
      </c>
      <c r="F804" s="6" t="s">
        <v>96</v>
      </c>
      <c r="G804" s="7" t="s">
        <v>61</v>
      </c>
      <c r="H804" s="6" t="s">
        <v>62</v>
      </c>
      <c r="I804" s="4">
        <v>20</v>
      </c>
      <c r="J804" s="4">
        <v>2</v>
      </c>
      <c r="K804" s="4">
        <v>1992</v>
      </c>
      <c r="L804" s="6">
        <f t="shared" si="249"/>
        <v>33654</v>
      </c>
      <c r="M804" s="4">
        <f t="shared" si="240"/>
        <v>27</v>
      </c>
      <c r="N804" s="6" t="str">
        <f t="shared" si="250"/>
        <v>&lt;30</v>
      </c>
      <c r="O804" s="4">
        <v>1</v>
      </c>
      <c r="P804" s="6" t="str">
        <f t="shared" si="233"/>
        <v>Nam</v>
      </c>
      <c r="Q804" s="6" t="str">
        <f t="shared" si="234"/>
        <v>Ông</v>
      </c>
      <c r="R804" s="7" t="s">
        <v>50</v>
      </c>
      <c r="S804" s="6" t="s">
        <v>275</v>
      </c>
      <c r="T804" s="6" t="s">
        <v>276</v>
      </c>
      <c r="U804" s="6" t="s">
        <v>255</v>
      </c>
      <c r="V804" s="6" t="str">
        <f t="shared" si="241"/>
        <v>Thanh Lâm  -  Lục Nam  -  Bắc Giang</v>
      </c>
      <c r="W804" s="6" t="s">
        <v>51</v>
      </c>
      <c r="X804" s="6" t="s">
        <v>65</v>
      </c>
      <c r="Y804" s="4">
        <f t="shared" si="242"/>
        <v>47</v>
      </c>
      <c r="Z804" s="7" t="str">
        <f t="shared" si="243"/>
        <v>Từ 36 - 60 tháng</v>
      </c>
      <c r="AA804" s="5">
        <v>42246</v>
      </c>
      <c r="AB804" s="4" t="s">
        <v>66</v>
      </c>
      <c r="AC804" s="8">
        <f t="shared" si="235"/>
        <v>42305</v>
      </c>
      <c r="AD804" s="5" t="s">
        <v>53</v>
      </c>
      <c r="AE804" s="4">
        <v>1</v>
      </c>
      <c r="AF804" s="7" t="str">
        <f t="shared" si="236"/>
        <v>12 tháng</v>
      </c>
      <c r="AG804" s="5">
        <f t="shared" si="237"/>
        <v>42306</v>
      </c>
      <c r="AH804" s="5">
        <f t="shared" si="238"/>
        <v>42671</v>
      </c>
      <c r="AI804" s="9">
        <v>1</v>
      </c>
      <c r="AJ804" s="7" t="str">
        <f t="shared" si="253"/>
        <v>12 tháng</v>
      </c>
      <c r="AK804" s="5">
        <f t="shared" si="251"/>
        <v>42672</v>
      </c>
      <c r="AL804" s="5">
        <f t="shared" si="254"/>
        <v>43036</v>
      </c>
      <c r="AM804" s="5">
        <f t="shared" si="252"/>
        <v>43037</v>
      </c>
      <c r="AN804" s="7" t="str">
        <f t="shared" si="239"/>
        <v>Không xác định</v>
      </c>
      <c r="AO804" s="5"/>
      <c r="AP804" s="7"/>
      <c r="AQ804" s="16"/>
    </row>
    <row r="805" spans="1:43" ht="14.5" x14ac:dyDescent="0.35">
      <c r="A805" s="12">
        <f>IF(E805="","",SUBTOTAL(3,$B$2:B805))</f>
        <v>804</v>
      </c>
      <c r="B805" s="5">
        <v>43677</v>
      </c>
      <c r="C805" s="4" t="s">
        <v>45</v>
      </c>
      <c r="D805" s="4">
        <v>1016</v>
      </c>
      <c r="E805" s="6" t="s">
        <v>97</v>
      </c>
      <c r="F805" s="6" t="s">
        <v>82</v>
      </c>
      <c r="G805" s="7" t="s">
        <v>98</v>
      </c>
      <c r="H805" s="6" t="s">
        <v>99</v>
      </c>
      <c r="I805" s="4">
        <v>4</v>
      </c>
      <c r="J805" s="4">
        <v>7</v>
      </c>
      <c r="K805" s="4">
        <v>1982</v>
      </c>
      <c r="L805" s="6">
        <f t="shared" si="249"/>
        <v>30136</v>
      </c>
      <c r="M805" s="4">
        <f t="shared" si="240"/>
        <v>37</v>
      </c>
      <c r="N805" s="6" t="str">
        <f t="shared" si="250"/>
        <v>30 - 45</v>
      </c>
      <c r="O805" s="4">
        <v>2</v>
      </c>
      <c r="P805" s="6" t="str">
        <f t="shared" si="233"/>
        <v>Nữ</v>
      </c>
      <c r="Q805" s="6" t="str">
        <f t="shared" si="234"/>
        <v>Bà</v>
      </c>
      <c r="R805" s="7" t="s">
        <v>72</v>
      </c>
      <c r="S805" s="6" t="s">
        <v>277</v>
      </c>
      <c r="T805" s="6" t="s">
        <v>276</v>
      </c>
      <c r="U805" s="6" t="s">
        <v>255</v>
      </c>
      <c r="V805" s="6" t="str">
        <f t="shared" si="241"/>
        <v>Bảo Sơn  -  Lục Nam  -  Bắc Giang</v>
      </c>
      <c r="W805" s="6" t="s">
        <v>51</v>
      </c>
      <c r="X805" s="6" t="s">
        <v>100</v>
      </c>
      <c r="Y805" s="4">
        <f t="shared" si="242"/>
        <v>46</v>
      </c>
      <c r="Z805" s="7" t="str">
        <f t="shared" si="243"/>
        <v>Từ 36 - 60 tháng</v>
      </c>
      <c r="AA805" s="5">
        <v>42264</v>
      </c>
      <c r="AB805" s="4" t="s">
        <v>66</v>
      </c>
      <c r="AC805" s="8">
        <f t="shared" si="235"/>
        <v>42323</v>
      </c>
      <c r="AD805" s="5" t="s">
        <v>53</v>
      </c>
      <c r="AE805" s="4">
        <v>1</v>
      </c>
      <c r="AF805" s="7" t="str">
        <f t="shared" si="236"/>
        <v>12 tháng</v>
      </c>
      <c r="AG805" s="5">
        <f t="shared" si="237"/>
        <v>42324</v>
      </c>
      <c r="AH805" s="5">
        <f t="shared" si="238"/>
        <v>42689</v>
      </c>
      <c r="AI805" s="9">
        <v>1</v>
      </c>
      <c r="AJ805" s="7" t="str">
        <f t="shared" si="253"/>
        <v>12 tháng</v>
      </c>
      <c r="AK805" s="5">
        <f t="shared" si="251"/>
        <v>42690</v>
      </c>
      <c r="AL805" s="5">
        <f t="shared" si="254"/>
        <v>43054</v>
      </c>
      <c r="AM805" s="5">
        <f t="shared" si="252"/>
        <v>43055</v>
      </c>
      <c r="AN805" s="7" t="str">
        <f t="shared" si="239"/>
        <v>Không xác định</v>
      </c>
      <c r="AO805" s="5"/>
      <c r="AP805" s="7"/>
      <c r="AQ805" s="16"/>
    </row>
    <row r="806" spans="1:43" ht="14.5" x14ac:dyDescent="0.35">
      <c r="A806" s="12">
        <f>IF(E806="","",SUBTOTAL(3,$B$2:B806))</f>
        <v>805</v>
      </c>
      <c r="B806" s="5">
        <v>43677</v>
      </c>
      <c r="C806" s="4" t="s">
        <v>45</v>
      </c>
      <c r="D806" s="4">
        <v>1020</v>
      </c>
      <c r="E806" s="6" t="s">
        <v>103</v>
      </c>
      <c r="F806" s="6" t="s">
        <v>96</v>
      </c>
      <c r="G806" s="7" t="s">
        <v>104</v>
      </c>
      <c r="H806" s="6" t="s">
        <v>105</v>
      </c>
      <c r="I806" s="4">
        <v>28</v>
      </c>
      <c r="J806" s="4">
        <v>10</v>
      </c>
      <c r="K806" s="4">
        <v>1993</v>
      </c>
      <c r="L806" s="6">
        <f t="shared" si="249"/>
        <v>34270</v>
      </c>
      <c r="M806" s="4">
        <f t="shared" si="240"/>
        <v>25</v>
      </c>
      <c r="N806" s="6" t="str">
        <f t="shared" si="250"/>
        <v>&lt;30</v>
      </c>
      <c r="O806" s="4">
        <v>2</v>
      </c>
      <c r="P806" s="6" t="str">
        <f t="shared" si="233"/>
        <v>Nữ</v>
      </c>
      <c r="Q806" s="6" t="str">
        <f t="shared" si="234"/>
        <v>Bà</v>
      </c>
      <c r="R806" s="7" t="s">
        <v>50</v>
      </c>
      <c r="S806" s="6" t="s">
        <v>261</v>
      </c>
      <c r="T806" s="6" t="s">
        <v>262</v>
      </c>
      <c r="U806" s="6" t="s">
        <v>263</v>
      </c>
      <c r="V806" s="6" t="str">
        <f t="shared" si="241"/>
        <v>Minh Hương  -  Hàm Yên  -  Tuyên Quang</v>
      </c>
      <c r="W806" s="6" t="s">
        <v>51</v>
      </c>
      <c r="X806" s="6" t="s">
        <v>106</v>
      </c>
      <c r="Y806" s="4">
        <f t="shared" si="242"/>
        <v>43</v>
      </c>
      <c r="Z806" s="7" t="str">
        <f t="shared" si="243"/>
        <v>Từ 36 - 60 tháng</v>
      </c>
      <c r="AA806" s="5">
        <v>42343</v>
      </c>
      <c r="AB806" s="4" t="s">
        <v>66</v>
      </c>
      <c r="AC806" s="8">
        <f t="shared" si="235"/>
        <v>42402</v>
      </c>
      <c r="AD806" s="5" t="s">
        <v>53</v>
      </c>
      <c r="AE806" s="4">
        <v>1</v>
      </c>
      <c r="AF806" s="7" t="str">
        <f t="shared" si="236"/>
        <v>12 tháng</v>
      </c>
      <c r="AG806" s="5">
        <f t="shared" si="237"/>
        <v>42403</v>
      </c>
      <c r="AH806" s="5">
        <f t="shared" si="238"/>
        <v>42768</v>
      </c>
      <c r="AI806" s="9">
        <v>1</v>
      </c>
      <c r="AJ806" s="7" t="str">
        <f t="shared" si="253"/>
        <v>12 tháng</v>
      </c>
      <c r="AK806" s="5">
        <f t="shared" si="251"/>
        <v>42769</v>
      </c>
      <c r="AL806" s="5">
        <f t="shared" si="254"/>
        <v>43133</v>
      </c>
      <c r="AM806" s="5">
        <f t="shared" si="252"/>
        <v>43134</v>
      </c>
      <c r="AN806" s="7" t="str">
        <f t="shared" si="239"/>
        <v>Không xác định</v>
      </c>
      <c r="AO806" s="5"/>
      <c r="AP806" s="7"/>
      <c r="AQ806" s="16"/>
    </row>
    <row r="807" spans="1:43" ht="14.5" x14ac:dyDescent="0.35">
      <c r="A807" s="12">
        <f>IF(E807="","",SUBTOTAL(3,$B$2:B807))</f>
        <v>806</v>
      </c>
      <c r="B807" s="5">
        <v>43677</v>
      </c>
      <c r="C807" s="4" t="s">
        <v>45</v>
      </c>
      <c r="D807" s="4">
        <v>1021</v>
      </c>
      <c r="E807" s="6" t="s">
        <v>107</v>
      </c>
      <c r="F807" s="6" t="s">
        <v>96</v>
      </c>
      <c r="G807" s="7" t="s">
        <v>98</v>
      </c>
      <c r="H807" s="6" t="s">
        <v>108</v>
      </c>
      <c r="I807" s="4">
        <v>15</v>
      </c>
      <c r="J807" s="4">
        <v>2</v>
      </c>
      <c r="K807" s="4">
        <v>1994</v>
      </c>
      <c r="L807" s="6">
        <f t="shared" si="249"/>
        <v>34380</v>
      </c>
      <c r="M807" s="4">
        <f t="shared" si="240"/>
        <v>25</v>
      </c>
      <c r="N807" s="6" t="str">
        <f t="shared" si="250"/>
        <v>&lt;30</v>
      </c>
      <c r="O807" s="4">
        <v>1</v>
      </c>
      <c r="P807" s="6" t="str">
        <f t="shared" si="233"/>
        <v>Nam</v>
      </c>
      <c r="Q807" s="6" t="str">
        <f t="shared" si="234"/>
        <v>Ông</v>
      </c>
      <c r="R807" s="7" t="s">
        <v>50</v>
      </c>
      <c r="S807" s="6" t="s">
        <v>281</v>
      </c>
      <c r="T807" s="6" t="s">
        <v>282</v>
      </c>
      <c r="U807" s="6" t="s">
        <v>283</v>
      </c>
      <c r="V807" s="6" t="str">
        <f t="shared" si="241"/>
        <v>Yên Đổ  -  Phú Lương  -  Thái Nguyên</v>
      </c>
      <c r="W807" s="6" t="s">
        <v>51</v>
      </c>
      <c r="X807" s="6" t="s">
        <v>65</v>
      </c>
      <c r="Y807" s="4">
        <f t="shared" si="242"/>
        <v>43</v>
      </c>
      <c r="Z807" s="7" t="str">
        <f t="shared" si="243"/>
        <v>Từ 36 - 60 tháng</v>
      </c>
      <c r="AA807" s="5">
        <v>42360</v>
      </c>
      <c r="AB807" s="4" t="s">
        <v>66</v>
      </c>
      <c r="AC807" s="8">
        <f t="shared" si="235"/>
        <v>42419</v>
      </c>
      <c r="AD807" s="5" t="s">
        <v>53</v>
      </c>
      <c r="AE807" s="4">
        <v>1</v>
      </c>
      <c r="AF807" s="7" t="str">
        <f t="shared" si="236"/>
        <v>12 tháng</v>
      </c>
      <c r="AG807" s="5">
        <f t="shared" si="237"/>
        <v>42420</v>
      </c>
      <c r="AH807" s="5">
        <f t="shared" si="238"/>
        <v>42785</v>
      </c>
      <c r="AI807" s="9">
        <v>2</v>
      </c>
      <c r="AJ807" s="7" t="str">
        <f t="shared" si="253"/>
        <v>24 tháng</v>
      </c>
      <c r="AK807" s="5">
        <f t="shared" si="251"/>
        <v>42786</v>
      </c>
      <c r="AL807" s="5">
        <f t="shared" si="254"/>
        <v>43515</v>
      </c>
      <c r="AM807" s="5">
        <f t="shared" si="252"/>
        <v>43516</v>
      </c>
      <c r="AN807" s="7" t="str">
        <f t="shared" si="239"/>
        <v>Không xác định</v>
      </c>
      <c r="AO807" s="5"/>
      <c r="AP807" s="7"/>
      <c r="AQ807" s="16"/>
    </row>
    <row r="808" spans="1:43" ht="14.5" x14ac:dyDescent="0.35">
      <c r="A808" s="12">
        <f>IF(E808="","",SUBTOTAL(3,$B$2:B808))</f>
        <v>807</v>
      </c>
      <c r="B808" s="5">
        <v>43677</v>
      </c>
      <c r="C808" s="4" t="s">
        <v>45</v>
      </c>
      <c r="D808" s="4">
        <v>1022</v>
      </c>
      <c r="E808" s="6" t="s">
        <v>109</v>
      </c>
      <c r="F808" s="6" t="s">
        <v>96</v>
      </c>
      <c r="G808" s="7" t="s">
        <v>98</v>
      </c>
      <c r="H808" s="6" t="s">
        <v>110</v>
      </c>
      <c r="I808" s="4">
        <v>17</v>
      </c>
      <c r="J808" s="4">
        <v>3</v>
      </c>
      <c r="K808" s="4">
        <v>1988</v>
      </c>
      <c r="L808" s="6">
        <f t="shared" si="249"/>
        <v>32219</v>
      </c>
      <c r="M808" s="4">
        <f t="shared" si="240"/>
        <v>31</v>
      </c>
      <c r="N808" s="6" t="str">
        <f t="shared" si="250"/>
        <v>30 - 45</v>
      </c>
      <c r="O808" s="4">
        <v>1</v>
      </c>
      <c r="P808" s="6" t="str">
        <f t="shared" si="233"/>
        <v>Nam</v>
      </c>
      <c r="Q808" s="6" t="str">
        <f t="shared" si="234"/>
        <v>Ông</v>
      </c>
      <c r="R808" s="7" t="s">
        <v>50</v>
      </c>
      <c r="S808" s="6" t="s">
        <v>284</v>
      </c>
      <c r="T808" s="6" t="s">
        <v>285</v>
      </c>
      <c r="U808" s="6" t="s">
        <v>286</v>
      </c>
      <c r="V808" s="6" t="str">
        <f t="shared" si="241"/>
        <v>Mỹ Thành  -  Lạc Sơn  -  Hòa Bình</v>
      </c>
      <c r="W808" s="6" t="s">
        <v>51</v>
      </c>
      <c r="X808" s="6" t="s">
        <v>100</v>
      </c>
      <c r="Y808" s="4">
        <f t="shared" si="242"/>
        <v>42</v>
      </c>
      <c r="Z808" s="7" t="str">
        <f t="shared" si="243"/>
        <v>Từ 36 - 60 tháng</v>
      </c>
      <c r="AA808" s="5">
        <v>42391</v>
      </c>
      <c r="AB808" s="4" t="s">
        <v>66</v>
      </c>
      <c r="AC808" s="8">
        <f t="shared" si="235"/>
        <v>42450</v>
      </c>
      <c r="AD808" s="5" t="s">
        <v>53</v>
      </c>
      <c r="AE808" s="4">
        <v>1</v>
      </c>
      <c r="AF808" s="7" t="str">
        <f t="shared" si="236"/>
        <v>12 tháng</v>
      </c>
      <c r="AG808" s="5">
        <f t="shared" si="237"/>
        <v>42451</v>
      </c>
      <c r="AH808" s="5">
        <f t="shared" si="238"/>
        <v>42815</v>
      </c>
      <c r="AI808" s="9">
        <v>3</v>
      </c>
      <c r="AJ808" s="7" t="str">
        <f t="shared" si="253"/>
        <v>36 tháng</v>
      </c>
      <c r="AK808" s="5">
        <f t="shared" si="251"/>
        <v>42816</v>
      </c>
      <c r="AL808" s="5">
        <f t="shared" si="254"/>
        <v>43911</v>
      </c>
      <c r="AM808" s="5" t="str">
        <f t="shared" si="252"/>
        <v/>
      </c>
      <c r="AN808" s="7" t="str">
        <f t="shared" si="239"/>
        <v>36 tháng</v>
      </c>
      <c r="AO808" s="5"/>
      <c r="AP808" s="7"/>
      <c r="AQ808" s="16"/>
    </row>
    <row r="809" spans="1:43" ht="14.5" x14ac:dyDescent="0.35">
      <c r="A809" s="12">
        <f>IF(E809="","",SUBTOTAL(3,$B$2:B809))</f>
        <v>808</v>
      </c>
      <c r="B809" s="5">
        <v>43677</v>
      </c>
      <c r="C809" s="4" t="s">
        <v>45</v>
      </c>
      <c r="D809" s="4">
        <v>1023</v>
      </c>
      <c r="E809" s="6" t="s">
        <v>111</v>
      </c>
      <c r="F809" s="6" t="s">
        <v>112</v>
      </c>
      <c r="G809" s="7" t="s">
        <v>104</v>
      </c>
      <c r="H809" s="6" t="s">
        <v>105</v>
      </c>
      <c r="I809" s="4">
        <v>28</v>
      </c>
      <c r="J809" s="4">
        <v>7</v>
      </c>
      <c r="K809" s="4">
        <v>1989</v>
      </c>
      <c r="L809" s="6">
        <f t="shared" si="249"/>
        <v>32717</v>
      </c>
      <c r="M809" s="4">
        <f t="shared" si="240"/>
        <v>30</v>
      </c>
      <c r="N809" s="6" t="str">
        <f t="shared" si="250"/>
        <v>30 - 45</v>
      </c>
      <c r="O809" s="4">
        <v>1</v>
      </c>
      <c r="P809" s="6" t="str">
        <f t="shared" si="233"/>
        <v>Nam</v>
      </c>
      <c r="Q809" s="6" t="str">
        <f t="shared" si="234"/>
        <v>Ông</v>
      </c>
      <c r="R809" s="7" t="s">
        <v>50</v>
      </c>
      <c r="S809" s="6" t="s">
        <v>270</v>
      </c>
      <c r="T809" s="6" t="s">
        <v>268</v>
      </c>
      <c r="U809" s="6" t="s">
        <v>269</v>
      </c>
      <c r="V809" s="6" t="str">
        <f t="shared" si="241"/>
        <v>Đại Đồng  -  Tiên Du  -  Bắc Ninh</v>
      </c>
      <c r="W809" s="6" t="s">
        <v>51</v>
      </c>
      <c r="X809" s="6" t="s">
        <v>65</v>
      </c>
      <c r="Y809" s="4">
        <f t="shared" si="242"/>
        <v>42</v>
      </c>
      <c r="Z809" s="7" t="str">
        <f t="shared" si="243"/>
        <v>Từ 36 - 60 tháng</v>
      </c>
      <c r="AA809" s="5">
        <v>42394</v>
      </c>
      <c r="AB809" s="4" t="s">
        <v>66</v>
      </c>
      <c r="AC809" s="8">
        <f t="shared" si="235"/>
        <v>42453</v>
      </c>
      <c r="AD809" s="5" t="s">
        <v>53</v>
      </c>
      <c r="AE809" s="4">
        <v>1</v>
      </c>
      <c r="AF809" s="7" t="str">
        <f t="shared" si="236"/>
        <v>12 tháng</v>
      </c>
      <c r="AG809" s="5">
        <f t="shared" si="237"/>
        <v>42454</v>
      </c>
      <c r="AH809" s="5">
        <f t="shared" si="238"/>
        <v>42818</v>
      </c>
      <c r="AI809" s="9">
        <v>2</v>
      </c>
      <c r="AJ809" s="7" t="str">
        <f t="shared" si="253"/>
        <v>24 tháng</v>
      </c>
      <c r="AK809" s="5">
        <f t="shared" si="251"/>
        <v>42819</v>
      </c>
      <c r="AL809" s="5">
        <f t="shared" si="254"/>
        <v>43548</v>
      </c>
      <c r="AM809" s="5">
        <f t="shared" si="252"/>
        <v>43549</v>
      </c>
      <c r="AN809" s="7" t="str">
        <f t="shared" si="239"/>
        <v>Không xác định</v>
      </c>
      <c r="AO809" s="5"/>
      <c r="AP809" s="7"/>
      <c r="AQ809" s="16"/>
    </row>
    <row r="810" spans="1:43" ht="14.5" x14ac:dyDescent="0.35">
      <c r="A810" s="12">
        <f>IF(E810="","",SUBTOTAL(3,$B$2:B810))</f>
        <v>809</v>
      </c>
      <c r="B810" s="5">
        <v>43677</v>
      </c>
      <c r="C810" s="4" t="s">
        <v>45</v>
      </c>
      <c r="D810" s="4">
        <v>1026</v>
      </c>
      <c r="E810" s="6" t="s">
        <v>113</v>
      </c>
      <c r="F810" s="6" t="s">
        <v>82</v>
      </c>
      <c r="G810" s="7" t="s">
        <v>61</v>
      </c>
      <c r="H810" s="6" t="s">
        <v>62</v>
      </c>
      <c r="I810" s="4">
        <v>12</v>
      </c>
      <c r="J810" s="4">
        <v>8</v>
      </c>
      <c r="K810" s="4">
        <v>1993</v>
      </c>
      <c r="L810" s="6">
        <f t="shared" si="249"/>
        <v>34193</v>
      </c>
      <c r="M810" s="4">
        <f t="shared" si="240"/>
        <v>25</v>
      </c>
      <c r="N810" s="6" t="str">
        <f t="shared" si="250"/>
        <v>&lt;30</v>
      </c>
      <c r="O810" s="4">
        <v>2</v>
      </c>
      <c r="P810" s="6" t="str">
        <f t="shared" si="233"/>
        <v>Nữ</v>
      </c>
      <c r="Q810" s="6" t="str">
        <f t="shared" si="234"/>
        <v>Bà</v>
      </c>
      <c r="R810" s="7" t="s">
        <v>50</v>
      </c>
      <c r="S810" s="6" t="s">
        <v>287</v>
      </c>
      <c r="T810" s="6" t="s">
        <v>268</v>
      </c>
      <c r="U810" s="6" t="s">
        <v>269</v>
      </c>
      <c r="V810" s="6" t="str">
        <f t="shared" si="241"/>
        <v>Phú Lâm  -  Tiên Du  -  Bắc Ninh</v>
      </c>
      <c r="W810" s="6" t="s">
        <v>51</v>
      </c>
      <c r="X810" s="6" t="s">
        <v>65</v>
      </c>
      <c r="Y810" s="4">
        <f t="shared" si="242"/>
        <v>41</v>
      </c>
      <c r="Z810" s="7" t="str">
        <f t="shared" si="243"/>
        <v>Từ 36 - 60 tháng</v>
      </c>
      <c r="AA810" s="5">
        <v>42419</v>
      </c>
      <c r="AB810" s="4" t="s">
        <v>66</v>
      </c>
      <c r="AC810" s="8">
        <f t="shared" si="235"/>
        <v>42478</v>
      </c>
      <c r="AD810" s="5" t="s">
        <v>53</v>
      </c>
      <c r="AE810" s="4">
        <v>1</v>
      </c>
      <c r="AF810" s="7" t="str">
        <f t="shared" si="236"/>
        <v>12 tháng</v>
      </c>
      <c r="AG810" s="5">
        <f t="shared" si="237"/>
        <v>42479</v>
      </c>
      <c r="AH810" s="5">
        <f t="shared" si="238"/>
        <v>42843</v>
      </c>
      <c r="AI810" s="9">
        <v>1</v>
      </c>
      <c r="AJ810" s="7" t="str">
        <f t="shared" si="253"/>
        <v>12 tháng</v>
      </c>
      <c r="AK810" s="5">
        <f t="shared" si="251"/>
        <v>42844</v>
      </c>
      <c r="AL810" s="5">
        <f t="shared" si="254"/>
        <v>43208</v>
      </c>
      <c r="AM810" s="5">
        <f t="shared" si="252"/>
        <v>43209</v>
      </c>
      <c r="AN810" s="7" t="str">
        <f t="shared" si="239"/>
        <v>Không xác định</v>
      </c>
      <c r="AO810" s="5"/>
      <c r="AP810" s="7"/>
      <c r="AQ810" s="16"/>
    </row>
    <row r="811" spans="1:43" ht="14.5" x14ac:dyDescent="0.35">
      <c r="A811" s="12">
        <f>IF(E811="","",SUBTOTAL(3,$B$2:B811))</f>
        <v>810</v>
      </c>
      <c r="B811" s="5">
        <v>43677</v>
      </c>
      <c r="C811" s="4" t="s">
        <v>45</v>
      </c>
      <c r="D811" s="4">
        <v>1028</v>
      </c>
      <c r="E811" s="6" t="s">
        <v>114</v>
      </c>
      <c r="F811" s="6" t="s">
        <v>47</v>
      </c>
      <c r="G811" s="7" t="s">
        <v>48</v>
      </c>
      <c r="H811" s="6" t="s">
        <v>115</v>
      </c>
      <c r="I811" s="4">
        <v>2</v>
      </c>
      <c r="J811" s="4">
        <v>1</v>
      </c>
      <c r="K811" s="4">
        <v>1992</v>
      </c>
      <c r="L811" s="6">
        <f t="shared" si="249"/>
        <v>33605</v>
      </c>
      <c r="M811" s="4">
        <f t="shared" si="240"/>
        <v>27</v>
      </c>
      <c r="N811" s="6" t="str">
        <f t="shared" si="250"/>
        <v>&lt;30</v>
      </c>
      <c r="O811" s="4">
        <v>1</v>
      </c>
      <c r="P811" s="6" t="str">
        <f t="shared" si="233"/>
        <v>Nam</v>
      </c>
      <c r="Q811" s="6" t="str">
        <f t="shared" si="234"/>
        <v>Ông</v>
      </c>
      <c r="R811" s="7" t="s">
        <v>63</v>
      </c>
      <c r="S811" s="6" t="s">
        <v>288</v>
      </c>
      <c r="T811" s="6" t="s">
        <v>289</v>
      </c>
      <c r="U811" s="6" t="s">
        <v>266</v>
      </c>
      <c r="V811" s="6" t="str">
        <f t="shared" si="241"/>
        <v>Yên Thường  -  Gia Lâm  -  Hà Nội</v>
      </c>
      <c r="W811" s="6" t="s">
        <v>51</v>
      </c>
      <c r="X811" s="6" t="s">
        <v>65</v>
      </c>
      <c r="Y811" s="4">
        <f t="shared" si="242"/>
        <v>40</v>
      </c>
      <c r="Z811" s="7" t="str">
        <f t="shared" si="243"/>
        <v>Từ 36 - 60 tháng</v>
      </c>
      <c r="AA811" s="5">
        <v>42441</v>
      </c>
      <c r="AB811" s="4" t="s">
        <v>66</v>
      </c>
      <c r="AC811" s="8">
        <f t="shared" si="235"/>
        <v>42500</v>
      </c>
      <c r="AD811" s="5" t="s">
        <v>53</v>
      </c>
      <c r="AE811" s="4">
        <v>1</v>
      </c>
      <c r="AF811" s="7" t="str">
        <f t="shared" si="236"/>
        <v>12 tháng</v>
      </c>
      <c r="AG811" s="5">
        <f t="shared" si="237"/>
        <v>42501</v>
      </c>
      <c r="AH811" s="5">
        <f t="shared" si="238"/>
        <v>42865</v>
      </c>
      <c r="AI811" s="9">
        <v>1</v>
      </c>
      <c r="AJ811" s="7" t="str">
        <f t="shared" si="253"/>
        <v>12 tháng</v>
      </c>
      <c r="AK811" s="5">
        <f t="shared" si="251"/>
        <v>42866</v>
      </c>
      <c r="AL811" s="5">
        <f t="shared" si="254"/>
        <v>43230</v>
      </c>
      <c r="AM811" s="5">
        <f t="shared" si="252"/>
        <v>43231</v>
      </c>
      <c r="AN811" s="7" t="str">
        <f t="shared" si="239"/>
        <v>Không xác định</v>
      </c>
      <c r="AO811" s="5"/>
      <c r="AP811" s="7"/>
      <c r="AQ811" s="16"/>
    </row>
    <row r="812" spans="1:43" ht="14.5" x14ac:dyDescent="0.35">
      <c r="A812" s="12">
        <f>IF(E812="","",SUBTOTAL(3,$B$2:B812))</f>
        <v>811</v>
      </c>
      <c r="B812" s="5">
        <v>43677</v>
      </c>
      <c r="C812" s="4" t="s">
        <v>45</v>
      </c>
      <c r="D812" s="4">
        <v>1029</v>
      </c>
      <c r="E812" s="6" t="s">
        <v>116</v>
      </c>
      <c r="F812" s="6" t="s">
        <v>47</v>
      </c>
      <c r="G812" s="7" t="s">
        <v>70</v>
      </c>
      <c r="H812" s="6" t="s">
        <v>71</v>
      </c>
      <c r="I812" s="4">
        <v>28</v>
      </c>
      <c r="J812" s="4">
        <v>10</v>
      </c>
      <c r="K812" s="4">
        <v>1993</v>
      </c>
      <c r="L812" s="6">
        <f t="shared" si="249"/>
        <v>34270</v>
      </c>
      <c r="M812" s="4">
        <f t="shared" si="240"/>
        <v>25</v>
      </c>
      <c r="N812" s="6" t="str">
        <f t="shared" si="250"/>
        <v>&lt;30</v>
      </c>
      <c r="O812" s="4">
        <v>2</v>
      </c>
      <c r="P812" s="6" t="str">
        <f t="shared" si="233"/>
        <v>Nữ</v>
      </c>
      <c r="Q812" s="6" t="str">
        <f t="shared" si="234"/>
        <v>Bà</v>
      </c>
      <c r="R812" s="7" t="s">
        <v>72</v>
      </c>
      <c r="S812" s="6" t="s">
        <v>290</v>
      </c>
      <c r="T812" s="6" t="s">
        <v>291</v>
      </c>
      <c r="U812" s="6" t="s">
        <v>292</v>
      </c>
      <c r="V812" s="6" t="str">
        <f t="shared" si="241"/>
        <v>Thụy Ninh  -  Thái Thụy  -  Thái Bình</v>
      </c>
      <c r="W812" s="6" t="s">
        <v>51</v>
      </c>
      <c r="X812" s="6" t="s">
        <v>65</v>
      </c>
      <c r="Y812" s="4">
        <f t="shared" si="242"/>
        <v>39</v>
      </c>
      <c r="Z812" s="7" t="str">
        <f t="shared" si="243"/>
        <v>Từ 36 - 60 tháng</v>
      </c>
      <c r="AA812" s="5">
        <v>42472</v>
      </c>
      <c r="AB812" s="4" t="s">
        <v>117</v>
      </c>
      <c r="AC812" s="8">
        <f t="shared" si="235"/>
        <v>42501</v>
      </c>
      <c r="AD812" s="5" t="s">
        <v>53</v>
      </c>
      <c r="AE812" s="4">
        <v>1</v>
      </c>
      <c r="AF812" s="7" t="str">
        <f t="shared" si="236"/>
        <v>12 tháng</v>
      </c>
      <c r="AG812" s="5">
        <f t="shared" si="237"/>
        <v>42502</v>
      </c>
      <c r="AH812" s="5">
        <f t="shared" si="238"/>
        <v>42866</v>
      </c>
      <c r="AI812" s="9">
        <v>2</v>
      </c>
      <c r="AJ812" s="7" t="str">
        <f t="shared" si="253"/>
        <v>24 tháng</v>
      </c>
      <c r="AK812" s="5">
        <f t="shared" si="251"/>
        <v>42867</v>
      </c>
      <c r="AL812" s="5">
        <f t="shared" si="254"/>
        <v>43596</v>
      </c>
      <c r="AM812" s="5">
        <f t="shared" si="252"/>
        <v>43597</v>
      </c>
      <c r="AN812" s="7" t="str">
        <f t="shared" si="239"/>
        <v>Không xác định</v>
      </c>
      <c r="AO812" s="5"/>
      <c r="AP812" s="7"/>
      <c r="AQ812" s="16"/>
    </row>
    <row r="813" spans="1:43" ht="14.5" x14ac:dyDescent="0.35">
      <c r="A813" s="12">
        <f>IF(E813="","",SUBTOTAL(3,$B$2:B813))</f>
        <v>812</v>
      </c>
      <c r="B813" s="5">
        <v>43677</v>
      </c>
      <c r="C813" s="4" t="s">
        <v>45</v>
      </c>
      <c r="D813" s="4">
        <v>1030</v>
      </c>
      <c r="E813" s="6" t="s">
        <v>118</v>
      </c>
      <c r="F813" s="6" t="s">
        <v>47</v>
      </c>
      <c r="G813" s="7" t="s">
        <v>70</v>
      </c>
      <c r="H813" s="6" t="s">
        <v>99</v>
      </c>
      <c r="I813" s="4">
        <v>26</v>
      </c>
      <c r="J813" s="4">
        <v>11</v>
      </c>
      <c r="K813" s="4">
        <v>1991</v>
      </c>
      <c r="L813" s="6">
        <f t="shared" si="249"/>
        <v>33568</v>
      </c>
      <c r="M813" s="4">
        <f t="shared" si="240"/>
        <v>27</v>
      </c>
      <c r="N813" s="6" t="str">
        <f t="shared" si="250"/>
        <v>&lt;30</v>
      </c>
      <c r="O813" s="4">
        <v>1</v>
      </c>
      <c r="P813" s="6" t="str">
        <f t="shared" si="233"/>
        <v>Nam</v>
      </c>
      <c r="Q813" s="6" t="str">
        <f t="shared" si="234"/>
        <v>Ông</v>
      </c>
      <c r="R813" s="7" t="s">
        <v>63</v>
      </c>
      <c r="S813" s="6" t="s">
        <v>264</v>
      </c>
      <c r="T813" s="6" t="s">
        <v>265</v>
      </c>
      <c r="U813" s="6" t="s">
        <v>266</v>
      </c>
      <c r="V813" s="6" t="str">
        <f t="shared" si="241"/>
        <v>Xuân Thu  -  Sóc Sơn  -  Hà Nội</v>
      </c>
      <c r="W813" s="6" t="s">
        <v>51</v>
      </c>
      <c r="X813" s="6" t="s">
        <v>100</v>
      </c>
      <c r="Y813" s="4">
        <f t="shared" si="242"/>
        <v>39</v>
      </c>
      <c r="Z813" s="7" t="str">
        <f t="shared" si="243"/>
        <v>Từ 36 - 60 tháng</v>
      </c>
      <c r="AA813" s="5">
        <v>42486</v>
      </c>
      <c r="AB813" s="4" t="s">
        <v>66</v>
      </c>
      <c r="AC813" s="8">
        <f t="shared" si="235"/>
        <v>42545</v>
      </c>
      <c r="AD813" s="5" t="s">
        <v>53</v>
      </c>
      <c r="AE813" s="4">
        <v>1</v>
      </c>
      <c r="AF813" s="7" t="str">
        <f t="shared" si="236"/>
        <v>12 tháng</v>
      </c>
      <c r="AG813" s="5">
        <f t="shared" si="237"/>
        <v>42546</v>
      </c>
      <c r="AH813" s="5">
        <f t="shared" si="238"/>
        <v>42910</v>
      </c>
      <c r="AI813" s="9">
        <v>4</v>
      </c>
      <c r="AJ813" s="7" t="str">
        <f t="shared" si="253"/>
        <v>Không xác định</v>
      </c>
      <c r="AK813" s="5">
        <f t="shared" si="251"/>
        <v>42911</v>
      </c>
      <c r="AL813" s="5" t="str">
        <f t="shared" si="254"/>
        <v/>
      </c>
      <c r="AM813" s="5">
        <f t="shared" si="252"/>
        <v>42911</v>
      </c>
      <c r="AN813" s="7" t="str">
        <f t="shared" si="239"/>
        <v>Không xác định</v>
      </c>
      <c r="AO813" s="5"/>
      <c r="AP813" s="7"/>
      <c r="AQ813" s="16"/>
    </row>
    <row r="814" spans="1:43" ht="14.5" x14ac:dyDescent="0.35">
      <c r="A814" s="12">
        <f>IF(E814="","",SUBTOTAL(3,$B$2:B814))</f>
        <v>813</v>
      </c>
      <c r="B814" s="5">
        <v>43677</v>
      </c>
      <c r="C814" s="4" t="s">
        <v>45</v>
      </c>
      <c r="D814" s="4">
        <v>1031</v>
      </c>
      <c r="E814" s="6" t="s">
        <v>119</v>
      </c>
      <c r="F814" s="6" t="s">
        <v>96</v>
      </c>
      <c r="G814" s="7" t="s">
        <v>104</v>
      </c>
      <c r="H814" s="6" t="s">
        <v>83</v>
      </c>
      <c r="I814" s="4">
        <v>26</v>
      </c>
      <c r="J814" s="4">
        <v>1</v>
      </c>
      <c r="K814" s="4">
        <v>1988</v>
      </c>
      <c r="L814" s="6">
        <f t="shared" si="249"/>
        <v>32168</v>
      </c>
      <c r="M814" s="4">
        <f t="shared" si="240"/>
        <v>31</v>
      </c>
      <c r="N814" s="6" t="str">
        <f t="shared" si="250"/>
        <v>30 - 45</v>
      </c>
      <c r="O814" s="4">
        <v>1</v>
      </c>
      <c r="P814" s="6" t="str">
        <f t="shared" si="233"/>
        <v>Nam</v>
      </c>
      <c r="Q814" s="6" t="str">
        <f t="shared" si="234"/>
        <v>Ông</v>
      </c>
      <c r="R814" s="7" t="s">
        <v>72</v>
      </c>
      <c r="S814" s="6" t="s">
        <v>293</v>
      </c>
      <c r="T814" s="6" t="s">
        <v>294</v>
      </c>
      <c r="U814" s="6" t="s">
        <v>263</v>
      </c>
      <c r="V814" s="6" t="str">
        <f t="shared" si="241"/>
        <v>Phúc Ứng  -  Sơn Dương  -  Tuyên Quang</v>
      </c>
      <c r="W814" s="6" t="s">
        <v>51</v>
      </c>
      <c r="X814" s="6" t="s">
        <v>65</v>
      </c>
      <c r="Y814" s="4">
        <f t="shared" si="242"/>
        <v>38</v>
      </c>
      <c r="Z814" s="7" t="str">
        <f t="shared" si="243"/>
        <v>Từ 36 - 60 tháng</v>
      </c>
      <c r="AA814" s="5">
        <v>42500</v>
      </c>
      <c r="AB814" s="4" t="s">
        <v>66</v>
      </c>
      <c r="AC814" s="8">
        <f t="shared" si="235"/>
        <v>42559</v>
      </c>
      <c r="AD814" s="5" t="s">
        <v>53</v>
      </c>
      <c r="AE814" s="4">
        <v>1</v>
      </c>
      <c r="AF814" s="7" t="str">
        <f t="shared" si="236"/>
        <v>12 tháng</v>
      </c>
      <c r="AG814" s="5">
        <f t="shared" si="237"/>
        <v>42560</v>
      </c>
      <c r="AH814" s="5">
        <f t="shared" si="238"/>
        <v>42924</v>
      </c>
      <c r="AI814" s="9">
        <v>2</v>
      </c>
      <c r="AJ814" s="7" t="str">
        <f t="shared" si="253"/>
        <v>24 tháng</v>
      </c>
      <c r="AK814" s="5">
        <f t="shared" si="251"/>
        <v>42925</v>
      </c>
      <c r="AL814" s="5">
        <f t="shared" si="254"/>
        <v>43654</v>
      </c>
      <c r="AM814" s="5">
        <f t="shared" si="252"/>
        <v>43655</v>
      </c>
      <c r="AN814" s="7" t="str">
        <f t="shared" si="239"/>
        <v>Không xác định</v>
      </c>
      <c r="AO814" s="5"/>
      <c r="AP814" s="7"/>
      <c r="AQ814" s="16"/>
    </row>
    <row r="815" spans="1:43" ht="14.5" x14ac:dyDescent="0.35">
      <c r="A815" s="12">
        <f>IF(E815="","",SUBTOTAL(3,$B$2:B815))</f>
        <v>814</v>
      </c>
      <c r="B815" s="5">
        <v>43677</v>
      </c>
      <c r="C815" s="4" t="s">
        <v>45</v>
      </c>
      <c r="D815" s="4">
        <v>1034</v>
      </c>
      <c r="E815" s="6" t="s">
        <v>121</v>
      </c>
      <c r="F815" s="6" t="s">
        <v>96</v>
      </c>
      <c r="G815" s="7" t="s">
        <v>61</v>
      </c>
      <c r="H815" s="6" t="s">
        <v>62</v>
      </c>
      <c r="I815" s="4">
        <v>20</v>
      </c>
      <c r="J815" s="4">
        <v>7</v>
      </c>
      <c r="K815" s="4">
        <v>1989</v>
      </c>
      <c r="L815" s="6">
        <f t="shared" si="249"/>
        <v>32709</v>
      </c>
      <c r="M815" s="4">
        <f t="shared" si="240"/>
        <v>30</v>
      </c>
      <c r="N815" s="6" t="str">
        <f t="shared" si="250"/>
        <v>30 - 45</v>
      </c>
      <c r="O815" s="4">
        <v>1</v>
      </c>
      <c r="P815" s="6" t="str">
        <f t="shared" si="233"/>
        <v>Nam</v>
      </c>
      <c r="Q815" s="6" t="str">
        <f t="shared" si="234"/>
        <v>Ông</v>
      </c>
      <c r="R815" s="7" t="s">
        <v>63</v>
      </c>
      <c r="S815" s="6" t="s">
        <v>297</v>
      </c>
      <c r="T815" s="6" t="s">
        <v>298</v>
      </c>
      <c r="U815" s="6" t="s">
        <v>255</v>
      </c>
      <c r="V815" s="6" t="str">
        <f t="shared" si="241"/>
        <v>Trí Yên  -  Yên Dũng  -  Bắc Giang</v>
      </c>
      <c r="W815" s="6" t="s">
        <v>51</v>
      </c>
      <c r="X815" s="6" t="s">
        <v>65</v>
      </c>
      <c r="Y815" s="4">
        <f t="shared" si="242"/>
        <v>38</v>
      </c>
      <c r="Z815" s="7" t="str">
        <f t="shared" si="243"/>
        <v>Từ 36 - 60 tháng</v>
      </c>
      <c r="AA815" s="5">
        <v>42519</v>
      </c>
      <c r="AB815" s="4" t="s">
        <v>66</v>
      </c>
      <c r="AC815" s="8">
        <f t="shared" si="235"/>
        <v>42578</v>
      </c>
      <c r="AD815" s="5" t="s">
        <v>53</v>
      </c>
      <c r="AE815" s="4">
        <v>1</v>
      </c>
      <c r="AF815" s="7" t="str">
        <f t="shared" si="236"/>
        <v>12 tháng</v>
      </c>
      <c r="AG815" s="5">
        <f t="shared" si="237"/>
        <v>42579</v>
      </c>
      <c r="AH815" s="5">
        <f t="shared" si="238"/>
        <v>42943</v>
      </c>
      <c r="AI815" s="9">
        <v>1</v>
      </c>
      <c r="AJ815" s="7" t="str">
        <f t="shared" si="253"/>
        <v>12 tháng</v>
      </c>
      <c r="AK815" s="5">
        <f t="shared" si="251"/>
        <v>42944</v>
      </c>
      <c r="AL815" s="5">
        <f t="shared" si="254"/>
        <v>43308</v>
      </c>
      <c r="AM815" s="5">
        <f t="shared" si="252"/>
        <v>43309</v>
      </c>
      <c r="AN815" s="7" t="str">
        <f t="shared" si="239"/>
        <v>Không xác định</v>
      </c>
      <c r="AO815" s="5"/>
      <c r="AP815" s="7"/>
      <c r="AQ815" s="16"/>
    </row>
    <row r="816" spans="1:43" ht="14.5" x14ac:dyDescent="0.35">
      <c r="A816" s="12">
        <f>IF(E816="","",SUBTOTAL(3,$B$2:B816))</f>
        <v>815</v>
      </c>
      <c r="B816" s="5">
        <v>43677</v>
      </c>
      <c r="C816" s="4" t="s">
        <v>45</v>
      </c>
      <c r="D816" s="4">
        <v>1035</v>
      </c>
      <c r="E816" s="6" t="s">
        <v>122</v>
      </c>
      <c r="F816" s="6" t="s">
        <v>96</v>
      </c>
      <c r="G816" s="7" t="s">
        <v>61</v>
      </c>
      <c r="H816" s="6" t="s">
        <v>62</v>
      </c>
      <c r="I816" s="4">
        <v>2</v>
      </c>
      <c r="J816" s="4">
        <v>2</v>
      </c>
      <c r="K816" s="4">
        <v>1994</v>
      </c>
      <c r="L816" s="6">
        <f t="shared" si="249"/>
        <v>34367</v>
      </c>
      <c r="M816" s="4">
        <f t="shared" si="240"/>
        <v>25</v>
      </c>
      <c r="N816" s="6" t="str">
        <f t="shared" si="250"/>
        <v>&lt;30</v>
      </c>
      <c r="O816" s="4">
        <v>2</v>
      </c>
      <c r="P816" s="6" t="str">
        <f t="shared" si="233"/>
        <v>Nữ</v>
      </c>
      <c r="Q816" s="6" t="str">
        <f t="shared" si="234"/>
        <v>Bà</v>
      </c>
      <c r="R816" s="7" t="s">
        <v>50</v>
      </c>
      <c r="S816" s="6" t="s">
        <v>299</v>
      </c>
      <c r="T816" s="6" t="s">
        <v>300</v>
      </c>
      <c r="U816" s="6" t="s">
        <v>301</v>
      </c>
      <c r="V816" s="6" t="str">
        <f t="shared" si="241"/>
        <v>Thành Công  -  Khoái Châu  -  Hưng Yên</v>
      </c>
      <c r="W816" s="6" t="s">
        <v>51</v>
      </c>
      <c r="X816" s="6" t="s">
        <v>65</v>
      </c>
      <c r="Y816" s="4">
        <f t="shared" si="242"/>
        <v>37</v>
      </c>
      <c r="Z816" s="7" t="str">
        <f t="shared" si="243"/>
        <v>Từ 36 - 60 tháng</v>
      </c>
      <c r="AA816" s="5">
        <v>42524</v>
      </c>
      <c r="AB816" s="4" t="s">
        <v>66</v>
      </c>
      <c r="AC816" s="8">
        <f t="shared" si="235"/>
        <v>42583</v>
      </c>
      <c r="AD816" s="5" t="s">
        <v>53</v>
      </c>
      <c r="AE816" s="4">
        <v>1</v>
      </c>
      <c r="AF816" s="7" t="str">
        <f t="shared" si="236"/>
        <v>12 tháng</v>
      </c>
      <c r="AG816" s="5">
        <f t="shared" si="237"/>
        <v>42584</v>
      </c>
      <c r="AH816" s="5">
        <f t="shared" si="238"/>
        <v>42948</v>
      </c>
      <c r="AI816" s="9">
        <v>1</v>
      </c>
      <c r="AJ816" s="7" t="str">
        <f t="shared" si="253"/>
        <v>12 tháng</v>
      </c>
      <c r="AK816" s="5">
        <f t="shared" si="251"/>
        <v>42949</v>
      </c>
      <c r="AL816" s="5">
        <f t="shared" si="254"/>
        <v>43313</v>
      </c>
      <c r="AM816" s="5">
        <f t="shared" si="252"/>
        <v>43314</v>
      </c>
      <c r="AN816" s="7" t="str">
        <f t="shared" si="239"/>
        <v>Không xác định</v>
      </c>
      <c r="AO816" s="5"/>
      <c r="AP816" s="7"/>
      <c r="AQ816" s="16"/>
    </row>
    <row r="817" spans="1:43" ht="14.5" x14ac:dyDescent="0.35">
      <c r="A817" s="12">
        <f>IF(E817="","",SUBTOTAL(3,$B$2:B817))</f>
        <v>816</v>
      </c>
      <c r="B817" s="5">
        <v>43677</v>
      </c>
      <c r="C817" s="4" t="s">
        <v>45</v>
      </c>
      <c r="D817" s="4">
        <v>1036</v>
      </c>
      <c r="E817" s="6" t="s">
        <v>123</v>
      </c>
      <c r="F817" s="6" t="s">
        <v>96</v>
      </c>
      <c r="G817" s="7" t="s">
        <v>98</v>
      </c>
      <c r="H817" s="6" t="s">
        <v>99</v>
      </c>
      <c r="I817" s="4">
        <v>4</v>
      </c>
      <c r="J817" s="4">
        <v>3</v>
      </c>
      <c r="K817" s="4">
        <v>1992</v>
      </c>
      <c r="L817" s="6">
        <f t="shared" si="249"/>
        <v>33667</v>
      </c>
      <c r="M817" s="4">
        <f t="shared" si="240"/>
        <v>27</v>
      </c>
      <c r="N817" s="6" t="str">
        <f t="shared" si="250"/>
        <v>&lt;30</v>
      </c>
      <c r="O817" s="4">
        <v>1</v>
      </c>
      <c r="P817" s="6" t="str">
        <f t="shared" si="233"/>
        <v>Nam</v>
      </c>
      <c r="Q817" s="6" t="str">
        <f t="shared" si="234"/>
        <v>Ông</v>
      </c>
      <c r="R817" s="7" t="s">
        <v>50</v>
      </c>
      <c r="S817" s="6" t="s">
        <v>302</v>
      </c>
      <c r="T817" s="6" t="s">
        <v>303</v>
      </c>
      <c r="U817" s="6" t="s">
        <v>304</v>
      </c>
      <c r="V817" s="6" t="str">
        <f t="shared" si="241"/>
        <v>Đông Xuyên  -  Ninh Giang  -  Hải Dương</v>
      </c>
      <c r="W817" s="6" t="s">
        <v>51</v>
      </c>
      <c r="X817" s="6" t="s">
        <v>100</v>
      </c>
      <c r="Y817" s="4">
        <f t="shared" si="242"/>
        <v>37</v>
      </c>
      <c r="Z817" s="7" t="str">
        <f t="shared" si="243"/>
        <v>Từ 36 - 60 tháng</v>
      </c>
      <c r="AA817" s="5">
        <v>42531</v>
      </c>
      <c r="AB817" s="4" t="s">
        <v>66</v>
      </c>
      <c r="AC817" s="8">
        <f t="shared" si="235"/>
        <v>42590</v>
      </c>
      <c r="AD817" s="5" t="s">
        <v>53</v>
      </c>
      <c r="AE817" s="4">
        <v>1</v>
      </c>
      <c r="AF817" s="7" t="str">
        <f t="shared" si="236"/>
        <v>12 tháng</v>
      </c>
      <c r="AG817" s="5">
        <f t="shared" si="237"/>
        <v>42591</v>
      </c>
      <c r="AH817" s="5">
        <f t="shared" si="238"/>
        <v>42955</v>
      </c>
      <c r="AI817" s="9">
        <v>2</v>
      </c>
      <c r="AJ817" s="7" t="str">
        <f t="shared" si="253"/>
        <v>24 tháng</v>
      </c>
      <c r="AK817" s="5">
        <f t="shared" si="251"/>
        <v>42956</v>
      </c>
      <c r="AL817" s="5">
        <f t="shared" si="254"/>
        <v>43685</v>
      </c>
      <c r="AM817" s="5" t="str">
        <f t="shared" si="252"/>
        <v/>
      </c>
      <c r="AN817" s="7" t="str">
        <f t="shared" si="239"/>
        <v>24 tháng</v>
      </c>
      <c r="AO817" s="5"/>
      <c r="AP817" s="7"/>
      <c r="AQ817" s="16"/>
    </row>
    <row r="818" spans="1:43" ht="14.5" x14ac:dyDescent="0.35">
      <c r="A818" s="12">
        <f>IF(E818="","",SUBTOTAL(3,$B$2:B818))</f>
        <v>817</v>
      </c>
      <c r="B818" s="5">
        <v>43677</v>
      </c>
      <c r="C818" s="4" t="s">
        <v>45</v>
      </c>
      <c r="D818" s="4">
        <v>1037</v>
      </c>
      <c r="E818" s="6" t="s">
        <v>124</v>
      </c>
      <c r="F818" s="6" t="s">
        <v>96</v>
      </c>
      <c r="G818" s="7" t="s">
        <v>98</v>
      </c>
      <c r="H818" s="6" t="s">
        <v>110</v>
      </c>
      <c r="I818" s="4">
        <v>3</v>
      </c>
      <c r="J818" s="4">
        <v>3</v>
      </c>
      <c r="K818" s="4">
        <v>1985</v>
      </c>
      <c r="L818" s="6">
        <f t="shared" si="249"/>
        <v>31109</v>
      </c>
      <c r="M818" s="4">
        <f t="shared" si="240"/>
        <v>34</v>
      </c>
      <c r="N818" s="6" t="str">
        <f t="shared" si="250"/>
        <v>30 - 45</v>
      </c>
      <c r="O818" s="4">
        <v>1</v>
      </c>
      <c r="P818" s="6" t="str">
        <f t="shared" si="233"/>
        <v>Nam</v>
      </c>
      <c r="Q818" s="6" t="str">
        <f t="shared" si="234"/>
        <v>Ông</v>
      </c>
      <c r="R818" s="7" t="s">
        <v>50</v>
      </c>
      <c r="S818" s="6" t="s">
        <v>305</v>
      </c>
      <c r="T818" s="6" t="s">
        <v>265</v>
      </c>
      <c r="U818" s="6" t="s">
        <v>266</v>
      </c>
      <c r="V818" s="6" t="str">
        <f t="shared" si="241"/>
        <v>Đông Xuân  -  Sóc Sơn  -  Hà Nội</v>
      </c>
      <c r="W818" s="6" t="s">
        <v>51</v>
      </c>
      <c r="X818" s="6" t="s">
        <v>100</v>
      </c>
      <c r="Y818" s="4">
        <f t="shared" si="242"/>
        <v>37</v>
      </c>
      <c r="Z818" s="7" t="str">
        <f t="shared" si="243"/>
        <v>Từ 36 - 60 tháng</v>
      </c>
      <c r="AA818" s="5">
        <v>42540</v>
      </c>
      <c r="AB818" s="4" t="s">
        <v>66</v>
      </c>
      <c r="AC818" s="8">
        <f t="shared" si="235"/>
        <v>42599</v>
      </c>
      <c r="AD818" s="5" t="s">
        <v>53</v>
      </c>
      <c r="AE818" s="4">
        <v>1</v>
      </c>
      <c r="AF818" s="7" t="str">
        <f t="shared" si="236"/>
        <v>12 tháng</v>
      </c>
      <c r="AG818" s="5">
        <f t="shared" si="237"/>
        <v>42600</v>
      </c>
      <c r="AH818" s="5">
        <f t="shared" si="238"/>
        <v>42964</v>
      </c>
      <c r="AI818" s="9">
        <v>1</v>
      </c>
      <c r="AJ818" s="7" t="str">
        <f t="shared" si="253"/>
        <v>12 tháng</v>
      </c>
      <c r="AK818" s="5">
        <f t="shared" si="251"/>
        <v>42965</v>
      </c>
      <c r="AL818" s="5">
        <f t="shared" si="254"/>
        <v>43329</v>
      </c>
      <c r="AM818" s="5">
        <f t="shared" si="252"/>
        <v>43330</v>
      </c>
      <c r="AN818" s="7" t="str">
        <f t="shared" si="239"/>
        <v>Không xác định</v>
      </c>
      <c r="AO818" s="5"/>
      <c r="AP818" s="7"/>
      <c r="AQ818" s="16"/>
    </row>
    <row r="819" spans="1:43" ht="14.5" x14ac:dyDescent="0.35">
      <c r="A819" s="12">
        <f>IF(E819="","",SUBTOTAL(3,$B$2:B819))</f>
        <v>818</v>
      </c>
      <c r="B819" s="5">
        <v>43677</v>
      </c>
      <c r="C819" s="4" t="s">
        <v>45</v>
      </c>
      <c r="D819" s="4">
        <v>1038</v>
      </c>
      <c r="E819" s="6" t="s">
        <v>60</v>
      </c>
      <c r="F819" s="6" t="s">
        <v>112</v>
      </c>
      <c r="G819" s="7" t="s">
        <v>61</v>
      </c>
      <c r="H819" s="6" t="s">
        <v>62</v>
      </c>
      <c r="I819" s="4">
        <v>15</v>
      </c>
      <c r="J819" s="4">
        <v>2</v>
      </c>
      <c r="K819" s="4">
        <v>1983</v>
      </c>
      <c r="L819" s="6">
        <f t="shared" si="249"/>
        <v>30362</v>
      </c>
      <c r="M819" s="4">
        <f t="shared" si="240"/>
        <v>36</v>
      </c>
      <c r="N819" s="6" t="str">
        <f t="shared" si="250"/>
        <v>30 - 45</v>
      </c>
      <c r="O819" s="4">
        <v>2</v>
      </c>
      <c r="P819" s="6" t="str">
        <f t="shared" si="233"/>
        <v>Nữ</v>
      </c>
      <c r="Q819" s="6" t="str">
        <f t="shared" si="234"/>
        <v>Bà</v>
      </c>
      <c r="R819" s="7" t="s">
        <v>50</v>
      </c>
      <c r="S819" s="6" t="s">
        <v>306</v>
      </c>
      <c r="T819" s="6" t="s">
        <v>307</v>
      </c>
      <c r="U819" s="6" t="s">
        <v>269</v>
      </c>
      <c r="V819" s="6" t="str">
        <f t="shared" si="241"/>
        <v>Tam Giang  -  Yên Phong  -  Bắc Ninh</v>
      </c>
      <c r="W819" s="6" t="s">
        <v>51</v>
      </c>
      <c r="X819" s="6" t="s">
        <v>65</v>
      </c>
      <c r="Y819" s="4">
        <f t="shared" si="242"/>
        <v>37</v>
      </c>
      <c r="Z819" s="7" t="str">
        <f t="shared" si="243"/>
        <v>Từ 36 - 60 tháng</v>
      </c>
      <c r="AA819" s="5">
        <v>42540</v>
      </c>
      <c r="AB819" s="4" t="s">
        <v>66</v>
      </c>
      <c r="AC819" s="8">
        <f t="shared" si="235"/>
        <v>42599</v>
      </c>
      <c r="AD819" s="5" t="s">
        <v>53</v>
      </c>
      <c r="AE819" s="4">
        <v>1</v>
      </c>
      <c r="AF819" s="7" t="str">
        <f t="shared" si="236"/>
        <v>12 tháng</v>
      </c>
      <c r="AG819" s="5">
        <f t="shared" si="237"/>
        <v>42600</v>
      </c>
      <c r="AH819" s="5">
        <f t="shared" si="238"/>
        <v>42964</v>
      </c>
      <c r="AI819" s="9">
        <v>4</v>
      </c>
      <c r="AJ819" s="7" t="str">
        <f t="shared" si="253"/>
        <v>Không xác định</v>
      </c>
      <c r="AK819" s="5">
        <f t="shared" si="251"/>
        <v>42965</v>
      </c>
      <c r="AL819" s="5" t="str">
        <f t="shared" si="254"/>
        <v/>
      </c>
      <c r="AM819" s="5">
        <f t="shared" si="252"/>
        <v>42965</v>
      </c>
      <c r="AN819" s="7" t="str">
        <f t="shared" si="239"/>
        <v>Không xác định</v>
      </c>
      <c r="AO819" s="5">
        <v>43660</v>
      </c>
      <c r="AP819" s="7" t="s">
        <v>247</v>
      </c>
      <c r="AQ819" s="16"/>
    </row>
    <row r="820" spans="1:43" ht="14.5" x14ac:dyDescent="0.35">
      <c r="A820" s="12">
        <f>IF(E820="","",SUBTOTAL(3,$B$2:B820))</f>
        <v>819</v>
      </c>
      <c r="B820" s="5">
        <v>43677</v>
      </c>
      <c r="C820" s="4" t="s">
        <v>45</v>
      </c>
      <c r="D820" s="4">
        <v>1039</v>
      </c>
      <c r="E820" s="6" t="s">
        <v>125</v>
      </c>
      <c r="F820" s="6" t="s">
        <v>112</v>
      </c>
      <c r="G820" s="7" t="s">
        <v>104</v>
      </c>
      <c r="H820" s="6" t="s">
        <v>126</v>
      </c>
      <c r="I820" s="4">
        <v>8</v>
      </c>
      <c r="J820" s="4">
        <v>10</v>
      </c>
      <c r="K820" s="4">
        <v>1991</v>
      </c>
      <c r="L820" s="6">
        <f t="shared" si="249"/>
        <v>33519</v>
      </c>
      <c r="M820" s="4">
        <f t="shared" si="240"/>
        <v>27</v>
      </c>
      <c r="N820" s="6" t="str">
        <f t="shared" si="250"/>
        <v>&lt;30</v>
      </c>
      <c r="O820" s="4">
        <v>1</v>
      </c>
      <c r="P820" s="6" t="str">
        <f t="shared" si="233"/>
        <v>Nam</v>
      </c>
      <c r="Q820" s="6" t="str">
        <f t="shared" si="234"/>
        <v>Ông</v>
      </c>
      <c r="R820" s="7" t="s">
        <v>50</v>
      </c>
      <c r="S820" s="6" t="s">
        <v>308</v>
      </c>
      <c r="T820" s="6" t="s">
        <v>254</v>
      </c>
      <c r="U820" s="6" t="s">
        <v>255</v>
      </c>
      <c r="V820" s="6" t="str">
        <f t="shared" si="241"/>
        <v>Hòa Sơn  -  Hiệp Hòa  -  Bắc Giang</v>
      </c>
      <c r="W820" s="6" t="s">
        <v>51</v>
      </c>
      <c r="X820" s="6" t="s">
        <v>52</v>
      </c>
      <c r="Y820" s="4">
        <f t="shared" si="242"/>
        <v>37</v>
      </c>
      <c r="Z820" s="7" t="str">
        <f t="shared" si="243"/>
        <v>Từ 36 - 60 tháng</v>
      </c>
      <c r="AA820" s="5">
        <v>42546</v>
      </c>
      <c r="AB820" s="4" t="s">
        <v>66</v>
      </c>
      <c r="AC820" s="8">
        <f t="shared" si="235"/>
        <v>42605</v>
      </c>
      <c r="AD820" s="5" t="s">
        <v>53</v>
      </c>
      <c r="AE820" s="4">
        <v>1</v>
      </c>
      <c r="AF820" s="7" t="str">
        <f t="shared" si="236"/>
        <v>12 tháng</v>
      </c>
      <c r="AG820" s="5">
        <f t="shared" si="237"/>
        <v>42606</v>
      </c>
      <c r="AH820" s="5">
        <f t="shared" si="238"/>
        <v>42970</v>
      </c>
      <c r="AI820" s="9">
        <v>4</v>
      </c>
      <c r="AJ820" s="7" t="str">
        <f t="shared" si="253"/>
        <v>Không xác định</v>
      </c>
      <c r="AK820" s="5">
        <f t="shared" si="251"/>
        <v>42971</v>
      </c>
      <c r="AL820" s="5" t="str">
        <f t="shared" si="254"/>
        <v/>
      </c>
      <c r="AM820" s="5">
        <f t="shared" si="252"/>
        <v>42971</v>
      </c>
      <c r="AN820" s="7" t="str">
        <f t="shared" si="239"/>
        <v>Không xác định</v>
      </c>
      <c r="AO820" s="5"/>
      <c r="AP820" s="7"/>
      <c r="AQ820" s="16"/>
    </row>
    <row r="821" spans="1:43" ht="14.5" x14ac:dyDescent="0.35">
      <c r="A821" s="12">
        <f>IF(E821="","",SUBTOTAL(3,$B$2:B821))</f>
        <v>820</v>
      </c>
      <c r="B821" s="5">
        <v>43677</v>
      </c>
      <c r="C821" s="4" t="s">
        <v>45</v>
      </c>
      <c r="D821" s="4">
        <v>1040</v>
      </c>
      <c r="E821" s="6" t="s">
        <v>69</v>
      </c>
      <c r="F821" s="6" t="s">
        <v>112</v>
      </c>
      <c r="G821" s="7" t="s">
        <v>98</v>
      </c>
      <c r="H821" s="6" t="s">
        <v>99</v>
      </c>
      <c r="I821" s="4">
        <v>12</v>
      </c>
      <c r="J821" s="4">
        <v>7</v>
      </c>
      <c r="K821" s="4">
        <v>1990</v>
      </c>
      <c r="L821" s="6">
        <f t="shared" si="249"/>
        <v>33066</v>
      </c>
      <c r="M821" s="4">
        <f t="shared" si="240"/>
        <v>29</v>
      </c>
      <c r="N821" s="6" t="str">
        <f t="shared" si="250"/>
        <v>&lt;30</v>
      </c>
      <c r="O821" s="4">
        <v>2</v>
      </c>
      <c r="P821" s="6" t="str">
        <f t="shared" si="233"/>
        <v>Nữ</v>
      </c>
      <c r="Q821" s="6" t="str">
        <f t="shared" si="234"/>
        <v>Bà</v>
      </c>
      <c r="R821" s="7" t="s">
        <v>50</v>
      </c>
      <c r="S821" s="6" t="s">
        <v>309</v>
      </c>
      <c r="T821" s="6" t="s">
        <v>310</v>
      </c>
      <c r="U821" s="6" t="s">
        <v>255</v>
      </c>
      <c r="V821" s="6" t="str">
        <f t="shared" si="241"/>
        <v>Hương Lạc  -  Lạng Giang  -  Bắc Giang</v>
      </c>
      <c r="W821" s="6" t="s">
        <v>51</v>
      </c>
      <c r="X821" s="6" t="s">
        <v>100</v>
      </c>
      <c r="Y821" s="4">
        <f t="shared" si="242"/>
        <v>37</v>
      </c>
      <c r="Z821" s="7" t="str">
        <f t="shared" si="243"/>
        <v>Từ 36 - 60 tháng</v>
      </c>
      <c r="AA821" s="5">
        <v>42547</v>
      </c>
      <c r="AB821" s="4" t="s">
        <v>66</v>
      </c>
      <c r="AC821" s="8">
        <f t="shared" si="235"/>
        <v>42606</v>
      </c>
      <c r="AD821" s="5" t="s">
        <v>53</v>
      </c>
      <c r="AE821" s="4">
        <v>1</v>
      </c>
      <c r="AF821" s="7" t="str">
        <f t="shared" si="236"/>
        <v>12 tháng</v>
      </c>
      <c r="AG821" s="5">
        <f t="shared" si="237"/>
        <v>42607</v>
      </c>
      <c r="AH821" s="5">
        <f t="shared" si="238"/>
        <v>42971</v>
      </c>
      <c r="AI821" s="9">
        <v>2</v>
      </c>
      <c r="AJ821" s="7" t="str">
        <f t="shared" si="253"/>
        <v>24 tháng</v>
      </c>
      <c r="AK821" s="5">
        <f t="shared" si="251"/>
        <v>42972</v>
      </c>
      <c r="AL821" s="5">
        <f t="shared" si="254"/>
        <v>43701</v>
      </c>
      <c r="AM821" s="5" t="str">
        <f t="shared" si="252"/>
        <v/>
      </c>
      <c r="AN821" s="7" t="str">
        <f t="shared" si="239"/>
        <v>24 tháng</v>
      </c>
      <c r="AO821" s="5"/>
      <c r="AP821" s="7"/>
      <c r="AQ821" s="16"/>
    </row>
    <row r="822" spans="1:43" ht="14.5" x14ac:dyDescent="0.35">
      <c r="A822" s="12">
        <f>IF(E822="","",SUBTOTAL(3,$B$2:B822))</f>
        <v>821</v>
      </c>
      <c r="B822" s="5">
        <v>43677</v>
      </c>
      <c r="C822" s="4" t="s">
        <v>45</v>
      </c>
      <c r="D822" s="4">
        <v>1041</v>
      </c>
      <c r="E822" s="6" t="s">
        <v>127</v>
      </c>
      <c r="F822" s="6" t="s">
        <v>112</v>
      </c>
      <c r="G822" s="7" t="s">
        <v>98</v>
      </c>
      <c r="H822" s="6" t="s">
        <v>110</v>
      </c>
      <c r="I822" s="4">
        <v>4</v>
      </c>
      <c r="J822" s="4">
        <v>10</v>
      </c>
      <c r="K822" s="4">
        <v>1988</v>
      </c>
      <c r="L822" s="6">
        <f t="shared" si="249"/>
        <v>32420</v>
      </c>
      <c r="M822" s="4">
        <f t="shared" si="240"/>
        <v>30</v>
      </c>
      <c r="N822" s="6" t="str">
        <f t="shared" si="250"/>
        <v>30 - 45</v>
      </c>
      <c r="O822" s="4">
        <v>1</v>
      </c>
      <c r="P822" s="6" t="str">
        <f t="shared" si="233"/>
        <v>Nam</v>
      </c>
      <c r="Q822" s="6" t="str">
        <f t="shared" si="234"/>
        <v>Ông</v>
      </c>
      <c r="R822" s="7" t="s">
        <v>50</v>
      </c>
      <c r="S822" s="6" t="s">
        <v>311</v>
      </c>
      <c r="T822" s="6" t="s">
        <v>274</v>
      </c>
      <c r="U822" s="6" t="s">
        <v>266</v>
      </c>
      <c r="V822" s="6" t="str">
        <f t="shared" si="241"/>
        <v>Cổ Loa  -  Đông Anh  -  Hà Nội</v>
      </c>
      <c r="W822" s="6" t="s">
        <v>51</v>
      </c>
      <c r="X822" s="6" t="s">
        <v>100</v>
      </c>
      <c r="Y822" s="4">
        <f t="shared" si="242"/>
        <v>36</v>
      </c>
      <c r="Z822" s="7" t="str">
        <f t="shared" si="243"/>
        <v>Từ 36 - 60 tháng</v>
      </c>
      <c r="AA822" s="5">
        <v>42553</v>
      </c>
      <c r="AB822" s="4" t="s">
        <v>66</v>
      </c>
      <c r="AC822" s="8">
        <f t="shared" si="235"/>
        <v>42612</v>
      </c>
      <c r="AD822" s="5" t="s">
        <v>53</v>
      </c>
      <c r="AE822" s="4">
        <v>1</v>
      </c>
      <c r="AF822" s="7" t="str">
        <f t="shared" si="236"/>
        <v>12 tháng</v>
      </c>
      <c r="AG822" s="5">
        <f t="shared" si="237"/>
        <v>42613</v>
      </c>
      <c r="AH822" s="5">
        <f t="shared" si="238"/>
        <v>42977</v>
      </c>
      <c r="AI822" s="9">
        <v>2</v>
      </c>
      <c r="AJ822" s="7" t="str">
        <f t="shared" si="253"/>
        <v>24 tháng</v>
      </c>
      <c r="AK822" s="5">
        <f t="shared" si="251"/>
        <v>42978</v>
      </c>
      <c r="AL822" s="5">
        <f t="shared" si="254"/>
        <v>43707</v>
      </c>
      <c r="AM822" s="5" t="str">
        <f t="shared" si="252"/>
        <v/>
      </c>
      <c r="AN822" s="7" t="str">
        <f t="shared" si="239"/>
        <v>24 tháng</v>
      </c>
      <c r="AO822" s="5"/>
      <c r="AP822" s="7"/>
      <c r="AQ822" s="16"/>
    </row>
    <row r="823" spans="1:43" ht="14.5" x14ac:dyDescent="0.35">
      <c r="A823" s="12">
        <f>IF(E823="","",SUBTOTAL(3,$B$2:B823))</f>
        <v>822</v>
      </c>
      <c r="B823" s="5">
        <v>43677</v>
      </c>
      <c r="C823" s="4" t="s">
        <v>45</v>
      </c>
      <c r="D823" s="4">
        <v>1042</v>
      </c>
      <c r="E823" s="6" t="s">
        <v>128</v>
      </c>
      <c r="F823" s="6" t="s">
        <v>112</v>
      </c>
      <c r="G823" s="7" t="s">
        <v>104</v>
      </c>
      <c r="H823" s="6" t="s">
        <v>105</v>
      </c>
      <c r="I823" s="4">
        <v>5</v>
      </c>
      <c r="J823" s="4">
        <v>9</v>
      </c>
      <c r="K823" s="4">
        <v>1996</v>
      </c>
      <c r="L823" s="6">
        <f t="shared" si="249"/>
        <v>35313</v>
      </c>
      <c r="M823" s="4">
        <f t="shared" si="240"/>
        <v>22</v>
      </c>
      <c r="N823" s="6" t="str">
        <f t="shared" si="250"/>
        <v>&lt;30</v>
      </c>
      <c r="O823" s="4">
        <v>1</v>
      </c>
      <c r="P823" s="6" t="str">
        <f t="shared" si="233"/>
        <v>Nam</v>
      </c>
      <c r="Q823" s="6" t="str">
        <f t="shared" si="234"/>
        <v>Ông</v>
      </c>
      <c r="R823" s="7" t="s">
        <v>50</v>
      </c>
      <c r="S823" s="6" t="s">
        <v>312</v>
      </c>
      <c r="T823" s="6" t="s">
        <v>268</v>
      </c>
      <c r="U823" s="6" t="s">
        <v>269</v>
      </c>
      <c r="V823" s="6" t="str">
        <f t="shared" si="241"/>
        <v>Phật Tích  -  Tiên Du  -  Bắc Ninh</v>
      </c>
      <c r="W823" s="6" t="s">
        <v>51</v>
      </c>
      <c r="X823" s="6" t="s">
        <v>106</v>
      </c>
      <c r="Y823" s="4">
        <f t="shared" si="242"/>
        <v>36</v>
      </c>
      <c r="Z823" s="7" t="str">
        <f t="shared" si="243"/>
        <v>Từ 36 - 60 tháng</v>
      </c>
      <c r="AA823" s="5">
        <v>42555</v>
      </c>
      <c r="AB823" s="4" t="s">
        <v>66</v>
      </c>
      <c r="AC823" s="8">
        <f t="shared" si="235"/>
        <v>42614</v>
      </c>
      <c r="AD823" s="5" t="s">
        <v>53</v>
      </c>
      <c r="AE823" s="4">
        <v>1</v>
      </c>
      <c r="AF823" s="7" t="str">
        <f t="shared" si="236"/>
        <v>12 tháng</v>
      </c>
      <c r="AG823" s="5">
        <f t="shared" si="237"/>
        <v>42615</v>
      </c>
      <c r="AH823" s="5">
        <f t="shared" si="238"/>
        <v>42979</v>
      </c>
      <c r="AI823" s="9">
        <v>1</v>
      </c>
      <c r="AJ823" s="7" t="str">
        <f t="shared" si="253"/>
        <v>12 tháng</v>
      </c>
      <c r="AK823" s="5">
        <f t="shared" si="251"/>
        <v>42980</v>
      </c>
      <c r="AL823" s="5">
        <f t="shared" si="254"/>
        <v>43344</v>
      </c>
      <c r="AM823" s="5">
        <f t="shared" si="252"/>
        <v>43345</v>
      </c>
      <c r="AN823" s="7" t="str">
        <f t="shared" si="239"/>
        <v>Không xác định</v>
      </c>
      <c r="AO823" s="5"/>
      <c r="AP823" s="7"/>
      <c r="AQ823" s="16"/>
    </row>
    <row r="824" spans="1:43" ht="14.5" x14ac:dyDescent="0.35">
      <c r="A824" s="12">
        <f>IF(E824="","",SUBTOTAL(3,$B$2:B824))</f>
        <v>823</v>
      </c>
      <c r="B824" s="5">
        <v>43677</v>
      </c>
      <c r="C824" s="4" t="s">
        <v>45</v>
      </c>
      <c r="D824" s="4">
        <v>1044</v>
      </c>
      <c r="E824" s="6" t="s">
        <v>129</v>
      </c>
      <c r="F824" s="6" t="s">
        <v>82</v>
      </c>
      <c r="G824" s="7" t="s">
        <v>104</v>
      </c>
      <c r="H824" s="6" t="s">
        <v>105</v>
      </c>
      <c r="I824" s="4">
        <v>22</v>
      </c>
      <c r="J824" s="4">
        <v>2</v>
      </c>
      <c r="K824" s="4">
        <v>1990</v>
      </c>
      <c r="L824" s="6">
        <f t="shared" si="249"/>
        <v>32926</v>
      </c>
      <c r="M824" s="4">
        <f t="shared" si="240"/>
        <v>29</v>
      </c>
      <c r="N824" s="6" t="str">
        <f t="shared" si="250"/>
        <v>&lt;30</v>
      </c>
      <c r="O824" s="4">
        <v>1</v>
      </c>
      <c r="P824" s="6" t="str">
        <f t="shared" si="233"/>
        <v>Nam</v>
      </c>
      <c r="Q824" s="6" t="str">
        <f t="shared" si="234"/>
        <v>Ông</v>
      </c>
      <c r="R824" s="7" t="s">
        <v>50</v>
      </c>
      <c r="S824" s="6" t="s">
        <v>305</v>
      </c>
      <c r="T824" s="6" t="s">
        <v>265</v>
      </c>
      <c r="U824" s="6" t="s">
        <v>266</v>
      </c>
      <c r="V824" s="6" t="str">
        <f t="shared" si="241"/>
        <v>Đông Xuân  -  Sóc Sơn  -  Hà Nội</v>
      </c>
      <c r="W824" s="6" t="s">
        <v>51</v>
      </c>
      <c r="X824" s="6" t="s">
        <v>65</v>
      </c>
      <c r="Y824" s="4">
        <f t="shared" si="242"/>
        <v>36</v>
      </c>
      <c r="Z824" s="7" t="str">
        <f t="shared" si="243"/>
        <v>Từ 36 - 60 tháng</v>
      </c>
      <c r="AA824" s="5">
        <v>42559</v>
      </c>
      <c r="AB824" s="4" t="s">
        <v>66</v>
      </c>
      <c r="AC824" s="8">
        <f t="shared" si="235"/>
        <v>42618</v>
      </c>
      <c r="AD824" s="5" t="s">
        <v>53</v>
      </c>
      <c r="AE824" s="4">
        <v>1</v>
      </c>
      <c r="AF824" s="7" t="str">
        <f t="shared" si="236"/>
        <v>12 tháng</v>
      </c>
      <c r="AG824" s="5">
        <f t="shared" si="237"/>
        <v>42619</v>
      </c>
      <c r="AH824" s="5">
        <f t="shared" si="238"/>
        <v>42983</v>
      </c>
      <c r="AI824" s="9">
        <v>1</v>
      </c>
      <c r="AJ824" s="7" t="str">
        <f t="shared" si="253"/>
        <v>12 tháng</v>
      </c>
      <c r="AK824" s="5">
        <f t="shared" si="251"/>
        <v>42984</v>
      </c>
      <c r="AL824" s="5">
        <f t="shared" si="254"/>
        <v>43348</v>
      </c>
      <c r="AM824" s="5">
        <f t="shared" si="252"/>
        <v>43349</v>
      </c>
      <c r="AN824" s="7" t="str">
        <f t="shared" si="239"/>
        <v>Không xác định</v>
      </c>
      <c r="AO824" s="5"/>
      <c r="AP824" s="7"/>
      <c r="AQ824" s="16"/>
    </row>
    <row r="825" spans="1:43" ht="14.5" x14ac:dyDescent="0.35">
      <c r="A825" s="12">
        <f>IF(E825="","",SUBTOTAL(3,$B$2:B825))</f>
        <v>824</v>
      </c>
      <c r="B825" s="5">
        <v>43677</v>
      </c>
      <c r="C825" s="4" t="s">
        <v>45</v>
      </c>
      <c r="D825" s="4">
        <v>1045</v>
      </c>
      <c r="E825" s="6" t="s">
        <v>130</v>
      </c>
      <c r="F825" s="6" t="s">
        <v>82</v>
      </c>
      <c r="G825" s="7" t="s">
        <v>61</v>
      </c>
      <c r="H825" s="6" t="s">
        <v>62</v>
      </c>
      <c r="I825" s="4">
        <v>27</v>
      </c>
      <c r="J825" s="4">
        <v>10</v>
      </c>
      <c r="K825" s="4">
        <v>1988</v>
      </c>
      <c r="L825" s="6">
        <f t="shared" si="249"/>
        <v>32443</v>
      </c>
      <c r="M825" s="4">
        <f t="shared" si="240"/>
        <v>30</v>
      </c>
      <c r="N825" s="6" t="str">
        <f t="shared" si="250"/>
        <v>30 - 45</v>
      </c>
      <c r="O825" s="4">
        <v>2</v>
      </c>
      <c r="P825" s="6" t="str">
        <f t="shared" si="233"/>
        <v>Nữ</v>
      </c>
      <c r="Q825" s="6" t="str">
        <f t="shared" si="234"/>
        <v>Bà</v>
      </c>
      <c r="R825" s="7" t="s">
        <v>50</v>
      </c>
      <c r="S825" s="6" t="s">
        <v>271</v>
      </c>
      <c r="T825" s="6" t="s">
        <v>272</v>
      </c>
      <c r="U825" s="6" t="s">
        <v>269</v>
      </c>
      <c r="V825" s="6" t="str">
        <f t="shared" si="241"/>
        <v>Đông Ngàn  -  Từ Sơn  -  Bắc Ninh</v>
      </c>
      <c r="W825" s="6" t="s">
        <v>51</v>
      </c>
      <c r="X825" s="6" t="s">
        <v>52</v>
      </c>
      <c r="Y825" s="4">
        <f t="shared" si="242"/>
        <v>36</v>
      </c>
      <c r="Z825" s="7" t="str">
        <f t="shared" si="243"/>
        <v>Từ 36 - 60 tháng</v>
      </c>
      <c r="AA825" s="5">
        <v>42566</v>
      </c>
      <c r="AB825" s="4" t="s">
        <v>66</v>
      </c>
      <c r="AC825" s="8">
        <f t="shared" si="235"/>
        <v>42625</v>
      </c>
      <c r="AD825" s="5" t="s">
        <v>53</v>
      </c>
      <c r="AE825" s="4">
        <v>1</v>
      </c>
      <c r="AF825" s="7" t="str">
        <f t="shared" si="236"/>
        <v>12 tháng</v>
      </c>
      <c r="AG825" s="5">
        <f t="shared" si="237"/>
        <v>42626</v>
      </c>
      <c r="AH825" s="5">
        <f t="shared" si="238"/>
        <v>42990</v>
      </c>
      <c r="AI825" s="9">
        <v>1</v>
      </c>
      <c r="AJ825" s="7" t="str">
        <f t="shared" si="253"/>
        <v>12 tháng</v>
      </c>
      <c r="AK825" s="5">
        <f t="shared" si="251"/>
        <v>42991</v>
      </c>
      <c r="AL825" s="5">
        <f t="shared" si="254"/>
        <v>43355</v>
      </c>
      <c r="AM825" s="5">
        <f t="shared" si="252"/>
        <v>43356</v>
      </c>
      <c r="AN825" s="7" t="str">
        <f t="shared" si="239"/>
        <v>Không xác định</v>
      </c>
      <c r="AO825" s="5"/>
      <c r="AP825" s="7"/>
      <c r="AQ825" s="16"/>
    </row>
    <row r="826" spans="1:43" ht="14.5" x14ac:dyDescent="0.35">
      <c r="A826" s="12">
        <f>IF(E826="","",SUBTOTAL(3,$B$2:B826))</f>
        <v>825</v>
      </c>
      <c r="B826" s="5">
        <v>43677</v>
      </c>
      <c r="C826" s="4" t="s">
        <v>45</v>
      </c>
      <c r="D826" s="4">
        <v>1046</v>
      </c>
      <c r="E826" s="6" t="s">
        <v>113</v>
      </c>
      <c r="F826" s="6" t="s">
        <v>112</v>
      </c>
      <c r="G826" s="7" t="s">
        <v>61</v>
      </c>
      <c r="H826" s="6" t="s">
        <v>62</v>
      </c>
      <c r="I826" s="4">
        <v>8</v>
      </c>
      <c r="J826" s="4">
        <v>8</v>
      </c>
      <c r="K826" s="4">
        <v>1990</v>
      </c>
      <c r="L826" s="6">
        <f t="shared" si="249"/>
        <v>33093</v>
      </c>
      <c r="M826" s="4">
        <f t="shared" si="240"/>
        <v>28</v>
      </c>
      <c r="N826" s="6" t="str">
        <f t="shared" si="250"/>
        <v>&lt;30</v>
      </c>
      <c r="O826" s="4">
        <v>1</v>
      </c>
      <c r="P826" s="6" t="str">
        <f t="shared" si="233"/>
        <v>Nam</v>
      </c>
      <c r="Q826" s="6" t="str">
        <f t="shared" si="234"/>
        <v>Ông</v>
      </c>
      <c r="R826" s="7" t="s">
        <v>50</v>
      </c>
      <c r="S826" s="6" t="s">
        <v>313</v>
      </c>
      <c r="T826" s="6" t="s">
        <v>254</v>
      </c>
      <c r="U826" s="6" t="s">
        <v>255</v>
      </c>
      <c r="V826" s="6" t="str">
        <f t="shared" si="241"/>
        <v>Hợp Thịnh  -  Hiệp Hòa  -  Bắc Giang</v>
      </c>
      <c r="W826" s="6" t="s">
        <v>51</v>
      </c>
      <c r="X826" s="6" t="s">
        <v>65</v>
      </c>
      <c r="Y826" s="4">
        <f t="shared" si="242"/>
        <v>36</v>
      </c>
      <c r="Z826" s="7" t="str">
        <f t="shared" si="243"/>
        <v>Từ 36 - 60 tháng</v>
      </c>
      <c r="AA826" s="5">
        <v>42567</v>
      </c>
      <c r="AB826" s="4" t="s">
        <v>66</v>
      </c>
      <c r="AC826" s="8">
        <f t="shared" si="235"/>
        <v>42626</v>
      </c>
      <c r="AD826" s="5" t="s">
        <v>53</v>
      </c>
      <c r="AE826" s="4">
        <v>1</v>
      </c>
      <c r="AF826" s="7" t="str">
        <f t="shared" si="236"/>
        <v>12 tháng</v>
      </c>
      <c r="AG826" s="5">
        <f t="shared" si="237"/>
        <v>42627</v>
      </c>
      <c r="AH826" s="5">
        <f t="shared" si="238"/>
        <v>42991</v>
      </c>
      <c r="AI826" s="9">
        <v>4</v>
      </c>
      <c r="AJ826" s="7" t="str">
        <f t="shared" si="253"/>
        <v>Không xác định</v>
      </c>
      <c r="AK826" s="5">
        <f t="shared" si="251"/>
        <v>42992</v>
      </c>
      <c r="AL826" s="5" t="str">
        <f t="shared" si="254"/>
        <v/>
      </c>
      <c r="AM826" s="5">
        <f t="shared" si="252"/>
        <v>42992</v>
      </c>
      <c r="AN826" s="7" t="str">
        <f t="shared" si="239"/>
        <v>Không xác định</v>
      </c>
      <c r="AO826" s="5"/>
      <c r="AP826" s="7"/>
      <c r="AQ826" s="16"/>
    </row>
    <row r="827" spans="1:43" ht="14.5" x14ac:dyDescent="0.35">
      <c r="A827" s="12">
        <f>IF(E827="","",SUBTOTAL(3,$B$2:B827))</f>
        <v>826</v>
      </c>
      <c r="B827" s="5">
        <v>43677</v>
      </c>
      <c r="C827" s="4" t="s">
        <v>45</v>
      </c>
      <c r="D827" s="4">
        <v>1047</v>
      </c>
      <c r="E827" s="6" t="s">
        <v>69</v>
      </c>
      <c r="F827" s="6" t="s">
        <v>82</v>
      </c>
      <c r="G827" s="7" t="s">
        <v>98</v>
      </c>
      <c r="H827" s="6" t="s">
        <v>110</v>
      </c>
      <c r="I827" s="4">
        <v>21</v>
      </c>
      <c r="J827" s="4">
        <v>6</v>
      </c>
      <c r="K827" s="4">
        <v>1993</v>
      </c>
      <c r="L827" s="6">
        <f t="shared" si="249"/>
        <v>34141</v>
      </c>
      <c r="M827" s="4">
        <f t="shared" si="240"/>
        <v>26</v>
      </c>
      <c r="N827" s="6" t="str">
        <f t="shared" si="250"/>
        <v>&lt;30</v>
      </c>
      <c r="O827" s="4">
        <v>1</v>
      </c>
      <c r="P827" s="6" t="str">
        <f t="shared" si="233"/>
        <v>Nam</v>
      </c>
      <c r="Q827" s="6" t="str">
        <f t="shared" si="234"/>
        <v>Ông</v>
      </c>
      <c r="R827" s="7" t="s">
        <v>50</v>
      </c>
      <c r="S827" s="6" t="s">
        <v>314</v>
      </c>
      <c r="T827" s="6" t="s">
        <v>289</v>
      </c>
      <c r="U827" s="6" t="s">
        <v>266</v>
      </c>
      <c r="V827" s="6" t="str">
        <f t="shared" si="241"/>
        <v>Yên Viên  -  Gia Lâm  -  Hà Nội</v>
      </c>
      <c r="W827" s="6" t="s">
        <v>51</v>
      </c>
      <c r="X827" s="6" t="s">
        <v>100</v>
      </c>
      <c r="Y827" s="4">
        <f t="shared" si="242"/>
        <v>36</v>
      </c>
      <c r="Z827" s="7" t="str">
        <f t="shared" si="243"/>
        <v>Từ 36 - 60 tháng</v>
      </c>
      <c r="AA827" s="5">
        <v>42577</v>
      </c>
      <c r="AB827" s="4" t="s">
        <v>66</v>
      </c>
      <c r="AC827" s="8">
        <f t="shared" si="235"/>
        <v>42636</v>
      </c>
      <c r="AD827" s="5" t="s">
        <v>53</v>
      </c>
      <c r="AE827" s="4">
        <v>1</v>
      </c>
      <c r="AF827" s="7" t="str">
        <f t="shared" si="236"/>
        <v>12 tháng</v>
      </c>
      <c r="AG827" s="5">
        <f t="shared" si="237"/>
        <v>42637</v>
      </c>
      <c r="AH827" s="5">
        <f t="shared" si="238"/>
        <v>43001</v>
      </c>
      <c r="AI827" s="9">
        <v>2</v>
      </c>
      <c r="AJ827" s="7" t="str">
        <f t="shared" si="253"/>
        <v>24 tháng</v>
      </c>
      <c r="AK827" s="5">
        <f t="shared" si="251"/>
        <v>43002</v>
      </c>
      <c r="AL827" s="5">
        <f t="shared" si="254"/>
        <v>43731</v>
      </c>
      <c r="AM827" s="5" t="str">
        <f t="shared" ref="AM827:AM858" si="255">IFERROR(IF(AE827=4,AG827,IF(AI827=4,AH827+1,IF(AND(AI827&lt;&gt;4,AL827&gt;B827),"",AL827+1))),"")</f>
        <v/>
      </c>
      <c r="AN827" s="7" t="str">
        <f t="shared" si="239"/>
        <v>24 tháng</v>
      </c>
      <c r="AO827" s="5"/>
      <c r="AP827" s="7"/>
      <c r="AQ827" s="16"/>
    </row>
    <row r="828" spans="1:43" ht="14.5" x14ac:dyDescent="0.35">
      <c r="A828" s="12">
        <f>IF(E828="","",SUBTOTAL(3,$B$2:B828))</f>
        <v>827</v>
      </c>
      <c r="B828" s="5">
        <v>43677</v>
      </c>
      <c r="C828" s="4" t="s">
        <v>45</v>
      </c>
      <c r="D828" s="4">
        <v>1048</v>
      </c>
      <c r="E828" s="6" t="s">
        <v>131</v>
      </c>
      <c r="F828" s="6" t="s">
        <v>102</v>
      </c>
      <c r="G828" s="7" t="s">
        <v>104</v>
      </c>
      <c r="H828" s="6" t="s">
        <v>105</v>
      </c>
      <c r="I828" s="4">
        <v>20</v>
      </c>
      <c r="J828" s="4">
        <v>8</v>
      </c>
      <c r="K828" s="4">
        <v>1989</v>
      </c>
      <c r="L828" s="6">
        <f t="shared" si="249"/>
        <v>32740</v>
      </c>
      <c r="M828" s="4">
        <f t="shared" si="240"/>
        <v>29</v>
      </c>
      <c r="N828" s="6" t="str">
        <f t="shared" si="250"/>
        <v>&lt;30</v>
      </c>
      <c r="O828" s="4">
        <v>1</v>
      </c>
      <c r="P828" s="6" t="str">
        <f t="shared" si="233"/>
        <v>Nam</v>
      </c>
      <c r="Q828" s="6" t="str">
        <f t="shared" si="234"/>
        <v>Ông</v>
      </c>
      <c r="R828" s="7" t="s">
        <v>72</v>
      </c>
      <c r="S828" s="6" t="s">
        <v>270</v>
      </c>
      <c r="T828" s="6" t="s">
        <v>268</v>
      </c>
      <c r="U828" s="6" t="s">
        <v>269</v>
      </c>
      <c r="V828" s="6" t="str">
        <f t="shared" si="241"/>
        <v>Đại Đồng  -  Tiên Du  -  Bắc Ninh</v>
      </c>
      <c r="W828" s="6" t="s">
        <v>51</v>
      </c>
      <c r="X828" s="6" t="s">
        <v>65</v>
      </c>
      <c r="Y828" s="4">
        <f t="shared" si="242"/>
        <v>36</v>
      </c>
      <c r="Z828" s="7" t="str">
        <f t="shared" si="243"/>
        <v>Từ 36 - 60 tháng</v>
      </c>
      <c r="AA828" s="5">
        <v>42581</v>
      </c>
      <c r="AB828" s="4" t="s">
        <v>66</v>
      </c>
      <c r="AC828" s="8">
        <f t="shared" si="235"/>
        <v>42640</v>
      </c>
      <c r="AD828" s="5" t="s">
        <v>53</v>
      </c>
      <c r="AE828" s="4">
        <v>1</v>
      </c>
      <c r="AF828" s="7" t="str">
        <f t="shared" si="236"/>
        <v>12 tháng</v>
      </c>
      <c r="AG828" s="5">
        <f t="shared" si="237"/>
        <v>42641</v>
      </c>
      <c r="AH828" s="5">
        <f t="shared" si="238"/>
        <v>43005</v>
      </c>
      <c r="AI828" s="9">
        <v>1</v>
      </c>
      <c r="AJ828" s="7" t="str">
        <f t="shared" si="253"/>
        <v>12 tháng</v>
      </c>
      <c r="AK828" s="5">
        <f t="shared" si="251"/>
        <v>43006</v>
      </c>
      <c r="AL828" s="5">
        <f t="shared" si="254"/>
        <v>43370</v>
      </c>
      <c r="AM828" s="5">
        <f t="shared" si="255"/>
        <v>43371</v>
      </c>
      <c r="AN828" s="7" t="str">
        <f t="shared" si="239"/>
        <v>Không xác định</v>
      </c>
      <c r="AO828" s="5"/>
      <c r="AP828" s="7"/>
      <c r="AQ828" s="16"/>
    </row>
    <row r="829" spans="1:43" ht="14.5" x14ac:dyDescent="0.35">
      <c r="A829" s="12">
        <f>IF(E829="","",SUBTOTAL(3,$B$2:B829))</f>
        <v>828</v>
      </c>
      <c r="B829" s="5">
        <v>43677</v>
      </c>
      <c r="C829" s="4" t="s">
        <v>45</v>
      </c>
      <c r="D829" s="4">
        <v>1049</v>
      </c>
      <c r="E829" s="6" t="s">
        <v>132</v>
      </c>
      <c r="F829" s="6" t="s">
        <v>102</v>
      </c>
      <c r="G829" s="7" t="s">
        <v>104</v>
      </c>
      <c r="H829" s="6" t="s">
        <v>105</v>
      </c>
      <c r="I829" s="4">
        <v>29</v>
      </c>
      <c r="J829" s="4">
        <v>1</v>
      </c>
      <c r="K829" s="4">
        <v>1994</v>
      </c>
      <c r="L829" s="6">
        <f t="shared" si="249"/>
        <v>34363</v>
      </c>
      <c r="M829" s="4">
        <f t="shared" si="240"/>
        <v>25</v>
      </c>
      <c r="N829" s="6" t="str">
        <f t="shared" si="250"/>
        <v>&lt;30</v>
      </c>
      <c r="O829" s="4">
        <v>2</v>
      </c>
      <c r="P829" s="6" t="str">
        <f t="shared" si="233"/>
        <v>Nữ</v>
      </c>
      <c r="Q829" s="6" t="str">
        <f t="shared" si="234"/>
        <v>Bà</v>
      </c>
      <c r="R829" s="7" t="s">
        <v>50</v>
      </c>
      <c r="S829" s="6" t="s">
        <v>315</v>
      </c>
      <c r="T829" s="6" t="s">
        <v>260</v>
      </c>
      <c r="U829" s="6" t="s">
        <v>255</v>
      </c>
      <c r="V829" s="6" t="str">
        <f t="shared" si="241"/>
        <v>Dương Hưu  -  Sơn Động  -  Bắc Giang</v>
      </c>
      <c r="W829" s="6" t="s">
        <v>51</v>
      </c>
      <c r="X829" s="6" t="s">
        <v>106</v>
      </c>
      <c r="Y829" s="4">
        <f t="shared" si="242"/>
        <v>35</v>
      </c>
      <c r="Z829" s="7" t="str">
        <f t="shared" si="243"/>
        <v>Từ 24 - 36 tháng</v>
      </c>
      <c r="AA829" s="5">
        <v>42584</v>
      </c>
      <c r="AB829" s="4" t="s">
        <v>66</v>
      </c>
      <c r="AC829" s="8">
        <f t="shared" si="235"/>
        <v>42643</v>
      </c>
      <c r="AD829" s="5" t="s">
        <v>53</v>
      </c>
      <c r="AE829" s="4">
        <v>1</v>
      </c>
      <c r="AF829" s="7" t="str">
        <f t="shared" si="236"/>
        <v>12 tháng</v>
      </c>
      <c r="AG829" s="5">
        <f t="shared" si="237"/>
        <v>42644</v>
      </c>
      <c r="AH829" s="5">
        <f t="shared" si="238"/>
        <v>43008</v>
      </c>
      <c r="AI829" s="9">
        <v>3</v>
      </c>
      <c r="AJ829" s="7" t="str">
        <f t="shared" si="253"/>
        <v>36 tháng</v>
      </c>
      <c r="AK829" s="5">
        <f t="shared" si="251"/>
        <v>43009</v>
      </c>
      <c r="AL829" s="5">
        <f t="shared" si="254"/>
        <v>44104</v>
      </c>
      <c r="AM829" s="5" t="str">
        <f t="shared" si="255"/>
        <v/>
      </c>
      <c r="AN829" s="7" t="str">
        <f t="shared" si="239"/>
        <v>36 tháng</v>
      </c>
      <c r="AO829" s="5"/>
      <c r="AP829" s="7"/>
      <c r="AQ829" s="16"/>
    </row>
    <row r="830" spans="1:43" ht="14.5" x14ac:dyDescent="0.35">
      <c r="A830" s="12">
        <f>IF(E830="","",SUBTOTAL(3,$B$2:B830))</f>
        <v>829</v>
      </c>
      <c r="B830" s="5">
        <v>43677</v>
      </c>
      <c r="C830" s="4" t="s">
        <v>45</v>
      </c>
      <c r="D830" s="4">
        <v>1050</v>
      </c>
      <c r="E830" s="6" t="s">
        <v>133</v>
      </c>
      <c r="F830" s="6" t="s">
        <v>96</v>
      </c>
      <c r="G830" s="7" t="s">
        <v>104</v>
      </c>
      <c r="H830" s="6" t="s">
        <v>134</v>
      </c>
      <c r="I830" s="4">
        <v>2</v>
      </c>
      <c r="J830" s="4">
        <v>4</v>
      </c>
      <c r="K830" s="4">
        <v>1990</v>
      </c>
      <c r="L830" s="6">
        <f t="shared" si="249"/>
        <v>32965</v>
      </c>
      <c r="M830" s="4">
        <f t="shared" si="240"/>
        <v>29</v>
      </c>
      <c r="N830" s="6" t="str">
        <f t="shared" si="250"/>
        <v>&lt;30</v>
      </c>
      <c r="O830" s="4">
        <v>2</v>
      </c>
      <c r="P830" s="6" t="str">
        <f t="shared" si="233"/>
        <v>Nữ</v>
      </c>
      <c r="Q830" s="6" t="str">
        <f t="shared" si="234"/>
        <v>Bà</v>
      </c>
      <c r="R830" s="7" t="s">
        <v>50</v>
      </c>
      <c r="S830" s="6" t="s">
        <v>316</v>
      </c>
      <c r="T830" s="6" t="s">
        <v>317</v>
      </c>
      <c r="U830" s="6" t="s">
        <v>280</v>
      </c>
      <c r="V830" s="6" t="str">
        <f t="shared" si="241"/>
        <v>Thiện Thuật  -  Bình Gia  -  Lạng Sơn</v>
      </c>
      <c r="W830" s="6" t="s">
        <v>51</v>
      </c>
      <c r="X830" s="6" t="s">
        <v>65</v>
      </c>
      <c r="Y830" s="4">
        <f t="shared" si="242"/>
        <v>35</v>
      </c>
      <c r="Z830" s="7" t="str">
        <f t="shared" si="243"/>
        <v>Từ 24 - 36 tháng</v>
      </c>
      <c r="AA830" s="5">
        <v>42590</v>
      </c>
      <c r="AB830" s="4" t="s">
        <v>66</v>
      </c>
      <c r="AC830" s="8">
        <f t="shared" si="235"/>
        <v>42649</v>
      </c>
      <c r="AD830" s="5" t="s">
        <v>53</v>
      </c>
      <c r="AE830" s="4">
        <v>1</v>
      </c>
      <c r="AF830" s="7" t="str">
        <f t="shared" si="236"/>
        <v>12 tháng</v>
      </c>
      <c r="AG830" s="5">
        <f t="shared" si="237"/>
        <v>42650</v>
      </c>
      <c r="AH830" s="5">
        <f t="shared" si="238"/>
        <v>43014</v>
      </c>
      <c r="AI830" s="9">
        <v>1</v>
      </c>
      <c r="AJ830" s="7" t="str">
        <f t="shared" si="253"/>
        <v>12 tháng</v>
      </c>
      <c r="AK830" s="5">
        <f t="shared" si="251"/>
        <v>43015</v>
      </c>
      <c r="AL830" s="5">
        <f t="shared" si="254"/>
        <v>43379</v>
      </c>
      <c r="AM830" s="5">
        <f t="shared" si="255"/>
        <v>43380</v>
      </c>
      <c r="AN830" s="7" t="str">
        <f t="shared" si="239"/>
        <v>Không xác định</v>
      </c>
      <c r="AO830" s="5"/>
      <c r="AP830" s="7"/>
      <c r="AQ830" s="16"/>
    </row>
    <row r="831" spans="1:43" ht="14.5" x14ac:dyDescent="0.35">
      <c r="A831" s="12">
        <f>IF(E831="","",SUBTOTAL(3,$B$2:B831))</f>
        <v>830</v>
      </c>
      <c r="B831" s="5">
        <v>43677</v>
      </c>
      <c r="C831" s="4" t="s">
        <v>45</v>
      </c>
      <c r="D831" s="4">
        <v>1051</v>
      </c>
      <c r="E831" s="6" t="s">
        <v>135</v>
      </c>
      <c r="F831" s="6" t="s">
        <v>82</v>
      </c>
      <c r="G831" s="7" t="s">
        <v>61</v>
      </c>
      <c r="H831" s="6" t="s">
        <v>62</v>
      </c>
      <c r="I831" s="4">
        <v>14</v>
      </c>
      <c r="J831" s="4">
        <v>4</v>
      </c>
      <c r="K831" s="4">
        <v>1989</v>
      </c>
      <c r="L831" s="6">
        <f t="shared" si="249"/>
        <v>32612</v>
      </c>
      <c r="M831" s="4">
        <f t="shared" si="240"/>
        <v>30</v>
      </c>
      <c r="N831" s="6" t="str">
        <f t="shared" si="250"/>
        <v>30 - 45</v>
      </c>
      <c r="O831" s="4">
        <v>1</v>
      </c>
      <c r="P831" s="6" t="str">
        <f t="shared" si="233"/>
        <v>Nam</v>
      </c>
      <c r="Q831" s="6" t="str">
        <f t="shared" si="234"/>
        <v>Ông</v>
      </c>
      <c r="R831" s="7" t="s">
        <v>50</v>
      </c>
      <c r="S831" s="6" t="s">
        <v>318</v>
      </c>
      <c r="T831" s="6" t="s">
        <v>319</v>
      </c>
      <c r="U831" s="6" t="s">
        <v>269</v>
      </c>
      <c r="V831" s="6" t="str">
        <f t="shared" si="241"/>
        <v>Hồ  -  Thuận Thành  -  Bắc Ninh</v>
      </c>
      <c r="W831" s="6" t="s">
        <v>51</v>
      </c>
      <c r="X831" s="6" t="s">
        <v>65</v>
      </c>
      <c r="Y831" s="4">
        <f t="shared" si="242"/>
        <v>35</v>
      </c>
      <c r="Z831" s="7" t="str">
        <f t="shared" si="243"/>
        <v>Từ 24 - 36 tháng</v>
      </c>
      <c r="AA831" s="5">
        <v>42600</v>
      </c>
      <c r="AB831" s="4" t="s">
        <v>66</v>
      </c>
      <c r="AC831" s="8">
        <f t="shared" si="235"/>
        <v>42659</v>
      </c>
      <c r="AD831" s="5" t="s">
        <v>53</v>
      </c>
      <c r="AE831" s="4">
        <v>1</v>
      </c>
      <c r="AF831" s="7" t="str">
        <f t="shared" si="236"/>
        <v>12 tháng</v>
      </c>
      <c r="AG831" s="5">
        <f t="shared" si="237"/>
        <v>42660</v>
      </c>
      <c r="AH831" s="5">
        <f t="shared" si="238"/>
        <v>43024</v>
      </c>
      <c r="AI831" s="9">
        <v>1</v>
      </c>
      <c r="AJ831" s="7" t="str">
        <f t="shared" si="253"/>
        <v>12 tháng</v>
      </c>
      <c r="AK831" s="5">
        <f t="shared" si="251"/>
        <v>43025</v>
      </c>
      <c r="AL831" s="5">
        <f t="shared" si="254"/>
        <v>43389</v>
      </c>
      <c r="AM831" s="5">
        <f t="shared" si="255"/>
        <v>43390</v>
      </c>
      <c r="AN831" s="7" t="str">
        <f t="shared" si="239"/>
        <v>Không xác định</v>
      </c>
      <c r="AO831" s="5"/>
      <c r="AP831" s="7"/>
      <c r="AQ831" s="16"/>
    </row>
    <row r="832" spans="1:43" ht="14.5" x14ac:dyDescent="0.35">
      <c r="A832" s="12">
        <f>IF(E832="","",SUBTOTAL(3,$B$2:B832))</f>
        <v>831</v>
      </c>
      <c r="B832" s="5">
        <v>43677</v>
      </c>
      <c r="C832" s="4" t="s">
        <v>45</v>
      </c>
      <c r="D832" s="4">
        <v>1052</v>
      </c>
      <c r="E832" s="6" t="s">
        <v>136</v>
      </c>
      <c r="F832" s="6" t="s">
        <v>47</v>
      </c>
      <c r="G832" s="7" t="s">
        <v>93</v>
      </c>
      <c r="H832" s="6" t="s">
        <v>94</v>
      </c>
      <c r="I832" s="4">
        <v>2</v>
      </c>
      <c r="J832" s="4">
        <v>4</v>
      </c>
      <c r="K832" s="4">
        <v>1990</v>
      </c>
      <c r="L832" s="6">
        <f t="shared" si="249"/>
        <v>32965</v>
      </c>
      <c r="M832" s="4">
        <f t="shared" si="240"/>
        <v>29</v>
      </c>
      <c r="N832" s="6" t="str">
        <f t="shared" si="250"/>
        <v>&lt;30</v>
      </c>
      <c r="O832" s="4">
        <v>2</v>
      </c>
      <c r="P832" s="6" t="str">
        <f t="shared" si="233"/>
        <v>Nữ</v>
      </c>
      <c r="Q832" s="6" t="str">
        <f t="shared" si="234"/>
        <v>Bà</v>
      </c>
      <c r="R832" s="7" t="s">
        <v>72</v>
      </c>
      <c r="S832" s="6" t="s">
        <v>320</v>
      </c>
      <c r="T832" s="6" t="s">
        <v>321</v>
      </c>
      <c r="U832" s="6" t="s">
        <v>266</v>
      </c>
      <c r="V832" s="6" t="str">
        <f t="shared" si="241"/>
        <v>Xuân Tiên  -  Chương Mỹ  -  Hà Nội</v>
      </c>
      <c r="W832" s="6" t="s">
        <v>51</v>
      </c>
      <c r="X832" s="6" t="s">
        <v>65</v>
      </c>
      <c r="Y832" s="4">
        <f t="shared" si="242"/>
        <v>35</v>
      </c>
      <c r="Z832" s="7" t="str">
        <f t="shared" si="243"/>
        <v>Từ 24 - 36 tháng</v>
      </c>
      <c r="AA832" s="5">
        <v>42609</v>
      </c>
      <c r="AB832" s="4">
        <v>0</v>
      </c>
      <c r="AC832" s="8">
        <f t="shared" si="235"/>
        <v>42609</v>
      </c>
      <c r="AD832" s="5" t="s">
        <v>53</v>
      </c>
      <c r="AE832" s="4">
        <v>3</v>
      </c>
      <c r="AF832" s="7" t="str">
        <f t="shared" si="236"/>
        <v>36 tháng</v>
      </c>
      <c r="AG832" s="5">
        <f t="shared" si="237"/>
        <v>42609</v>
      </c>
      <c r="AH832" s="5">
        <f t="shared" si="238"/>
        <v>43703</v>
      </c>
      <c r="AI832" s="9"/>
      <c r="AJ832" s="7" t="str">
        <f t="shared" si="253"/>
        <v/>
      </c>
      <c r="AK832" s="5" t="str">
        <f t="shared" si="251"/>
        <v/>
      </c>
      <c r="AL832" s="5" t="str">
        <f t="shared" si="254"/>
        <v/>
      </c>
      <c r="AM832" s="5" t="str">
        <f t="shared" si="255"/>
        <v/>
      </c>
      <c r="AN832" s="7" t="str">
        <f t="shared" si="239"/>
        <v>36 tháng</v>
      </c>
      <c r="AO832" s="5"/>
      <c r="AP832" s="7"/>
      <c r="AQ832" s="16"/>
    </row>
    <row r="833" spans="1:43" ht="14.5" x14ac:dyDescent="0.35">
      <c r="A833" s="12">
        <f>IF(E833="","",SUBTOTAL(3,$B$2:B833))</f>
        <v>832</v>
      </c>
      <c r="B833" s="5">
        <v>43677</v>
      </c>
      <c r="C833" s="4" t="s">
        <v>45</v>
      </c>
      <c r="D833" s="4">
        <v>1054</v>
      </c>
      <c r="E833" s="6" t="s">
        <v>137</v>
      </c>
      <c r="F833" s="6" t="s">
        <v>47</v>
      </c>
      <c r="G833" s="7" t="s">
        <v>87</v>
      </c>
      <c r="H833" s="6" t="s">
        <v>87</v>
      </c>
      <c r="I833" s="4">
        <v>28</v>
      </c>
      <c r="J833" s="4">
        <v>9</v>
      </c>
      <c r="K833" s="4">
        <v>1989</v>
      </c>
      <c r="L833" s="6">
        <f t="shared" si="249"/>
        <v>32779</v>
      </c>
      <c r="M833" s="4">
        <f t="shared" si="240"/>
        <v>29</v>
      </c>
      <c r="N833" s="6" t="str">
        <f t="shared" si="250"/>
        <v>&lt;30</v>
      </c>
      <c r="O833" s="4">
        <v>1</v>
      </c>
      <c r="P833" s="6" t="str">
        <f t="shared" si="233"/>
        <v>Nam</v>
      </c>
      <c r="Q833" s="6" t="str">
        <f t="shared" si="234"/>
        <v>Ông</v>
      </c>
      <c r="R833" s="7" t="s">
        <v>72</v>
      </c>
      <c r="S833" s="6" t="s">
        <v>270</v>
      </c>
      <c r="T833" s="6" t="s">
        <v>268</v>
      </c>
      <c r="U833" s="6" t="s">
        <v>269</v>
      </c>
      <c r="V833" s="6" t="str">
        <f t="shared" si="241"/>
        <v>Đại Đồng  -  Tiên Du  -  Bắc Ninh</v>
      </c>
      <c r="W833" s="6" t="s">
        <v>51</v>
      </c>
      <c r="X833" s="6" t="s">
        <v>65</v>
      </c>
      <c r="Y833" s="4">
        <f t="shared" si="242"/>
        <v>34</v>
      </c>
      <c r="Z833" s="7" t="str">
        <f t="shared" si="243"/>
        <v>Từ 24 - 36 tháng</v>
      </c>
      <c r="AA833" s="5">
        <v>42628</v>
      </c>
      <c r="AB833" s="4" t="s">
        <v>66</v>
      </c>
      <c r="AC833" s="8">
        <f t="shared" si="235"/>
        <v>42687</v>
      </c>
      <c r="AD833" s="5" t="s">
        <v>53</v>
      </c>
      <c r="AE833" s="4">
        <v>3</v>
      </c>
      <c r="AF833" s="7" t="str">
        <f t="shared" si="236"/>
        <v>36 tháng</v>
      </c>
      <c r="AG833" s="5">
        <f t="shared" si="237"/>
        <v>42688</v>
      </c>
      <c r="AH833" s="5">
        <f t="shared" si="238"/>
        <v>43782</v>
      </c>
      <c r="AI833" s="9"/>
      <c r="AJ833" s="7" t="str">
        <f t="shared" si="253"/>
        <v/>
      </c>
      <c r="AK833" s="5" t="str">
        <f t="shared" si="251"/>
        <v/>
      </c>
      <c r="AL833" s="5" t="str">
        <f t="shared" si="254"/>
        <v/>
      </c>
      <c r="AM833" s="5" t="str">
        <f t="shared" si="255"/>
        <v/>
      </c>
      <c r="AN833" s="7" t="str">
        <f t="shared" si="239"/>
        <v>36 tháng</v>
      </c>
      <c r="AO833" s="5"/>
      <c r="AP833" s="7"/>
      <c r="AQ833" s="16"/>
    </row>
    <row r="834" spans="1:43" ht="14.5" x14ac:dyDescent="0.35">
      <c r="A834" s="12">
        <f>IF(E834="","",SUBTOTAL(3,$B$2:B834))</f>
        <v>833</v>
      </c>
      <c r="B834" s="5">
        <v>43677</v>
      </c>
      <c r="C834" s="4" t="s">
        <v>45</v>
      </c>
      <c r="D834" s="4">
        <v>1057</v>
      </c>
      <c r="E834" s="6" t="s">
        <v>140</v>
      </c>
      <c r="F834" s="6" t="s">
        <v>47</v>
      </c>
      <c r="G834" s="7" t="s">
        <v>76</v>
      </c>
      <c r="H834" s="6" t="s">
        <v>141</v>
      </c>
      <c r="I834" s="4">
        <v>9</v>
      </c>
      <c r="J834" s="4">
        <v>5</v>
      </c>
      <c r="K834" s="4">
        <v>1987</v>
      </c>
      <c r="L834" s="6">
        <f t="shared" si="249"/>
        <v>31906</v>
      </c>
      <c r="M834" s="4">
        <f t="shared" si="240"/>
        <v>32</v>
      </c>
      <c r="N834" s="6" t="str">
        <f t="shared" si="250"/>
        <v>30 - 45</v>
      </c>
      <c r="O834" s="4">
        <v>1</v>
      </c>
      <c r="P834" s="6" t="str">
        <f t="shared" ref="P834:P897" si="256">IF(O834=1,"Nam",IF(O834=2,"Nữ",""))</f>
        <v>Nam</v>
      </c>
      <c r="Q834" s="6" t="str">
        <f t="shared" ref="Q834:Q897" si="257">IF(O834=1,"Ông",IF(O834=2,"Bà",""))</f>
        <v>Ông</v>
      </c>
      <c r="R834" s="7" t="s">
        <v>50</v>
      </c>
      <c r="S834" s="6" t="s">
        <v>264</v>
      </c>
      <c r="T834" s="6" t="s">
        <v>265</v>
      </c>
      <c r="U834" s="6" t="s">
        <v>266</v>
      </c>
      <c r="V834" s="6" t="str">
        <f t="shared" si="241"/>
        <v>Xuân Thu  -  Sóc Sơn  -  Hà Nội</v>
      </c>
      <c r="W834" s="6" t="s">
        <v>51</v>
      </c>
      <c r="X834" s="6" t="s">
        <v>65</v>
      </c>
      <c r="Y834" s="4">
        <f t="shared" si="242"/>
        <v>33</v>
      </c>
      <c r="Z834" s="7" t="str">
        <f t="shared" si="243"/>
        <v>Từ 24 - 36 tháng</v>
      </c>
      <c r="AA834" s="5">
        <v>42649</v>
      </c>
      <c r="AB834" s="4" t="s">
        <v>66</v>
      </c>
      <c r="AC834" s="8">
        <f t="shared" ref="AC834:AC897" si="258">IF(AB834="60 ngày",AA834+59,IF(AB834="30 ngày",AA834+29,AA834))</f>
        <v>42708</v>
      </c>
      <c r="AD834" s="5" t="s">
        <v>53</v>
      </c>
      <c r="AE834" s="4">
        <v>1</v>
      </c>
      <c r="AF834" s="7" t="str">
        <f t="shared" ref="AF834:AF897" si="259">VLOOKUP(AE834,$AW$2:$AX$6,2,0)</f>
        <v>12 tháng</v>
      </c>
      <c r="AG834" s="5">
        <f t="shared" ref="AG834:AG897" si="260">IF(AE834=5,"",IF(AB834=0,AA834,AC834+1))</f>
        <v>42709</v>
      </c>
      <c r="AH834" s="5">
        <f t="shared" ref="AH834:AH897" si="261">IF(AE834=4,"",IF(AE834=1,EDATE(AG834,12)-1,IF(AE834=2,EDATE(AG834,24)-1,IF(AE834=3,EDATE(AG834,36)-1,""))))</f>
        <v>43073</v>
      </c>
      <c r="AI834" s="9">
        <v>1</v>
      </c>
      <c r="AJ834" s="7" t="str">
        <f t="shared" si="253"/>
        <v>12 tháng</v>
      </c>
      <c r="AK834" s="5">
        <f t="shared" si="251"/>
        <v>43074</v>
      </c>
      <c r="AL834" s="5">
        <f t="shared" si="254"/>
        <v>43438</v>
      </c>
      <c r="AM834" s="5">
        <f t="shared" si="255"/>
        <v>43439</v>
      </c>
      <c r="AN834" s="7" t="str">
        <f t="shared" ref="AN834:AN897" si="262">IF(AM834&lt;&gt;"","Không xác định",IF(AJ834&lt;&gt;"",AJ834,IF(AF834&lt;&gt;"",AF834,"")))</f>
        <v>Không xác định</v>
      </c>
      <c r="AO834" s="5"/>
      <c r="AP834" s="7"/>
      <c r="AQ834" s="16"/>
    </row>
    <row r="835" spans="1:43" ht="14.5" x14ac:dyDescent="0.35">
      <c r="A835" s="12">
        <f>IF(E835="","",SUBTOTAL(3,$B$2:B835))</f>
        <v>834</v>
      </c>
      <c r="B835" s="5">
        <v>43677</v>
      </c>
      <c r="C835" s="4" t="s">
        <v>45</v>
      </c>
      <c r="D835" s="4">
        <v>1058</v>
      </c>
      <c r="E835" s="6" t="s">
        <v>142</v>
      </c>
      <c r="F835" s="6" t="s">
        <v>112</v>
      </c>
      <c r="G835" s="7" t="s">
        <v>61</v>
      </c>
      <c r="H835" s="6" t="s">
        <v>62</v>
      </c>
      <c r="I835" s="4">
        <v>20</v>
      </c>
      <c r="J835" s="4">
        <v>8</v>
      </c>
      <c r="K835" s="4">
        <v>1989</v>
      </c>
      <c r="L835" s="6">
        <f t="shared" si="249"/>
        <v>32740</v>
      </c>
      <c r="M835" s="4">
        <f t="shared" ref="M835:M898" si="263">DATEDIF(L835,B835+1,"y")</f>
        <v>29</v>
      </c>
      <c r="N835" s="6" t="str">
        <f t="shared" si="250"/>
        <v>&lt;30</v>
      </c>
      <c r="O835" s="4">
        <v>1</v>
      </c>
      <c r="P835" s="6" t="str">
        <f t="shared" si="256"/>
        <v>Nam</v>
      </c>
      <c r="Q835" s="6" t="str">
        <f t="shared" si="257"/>
        <v>Ông</v>
      </c>
      <c r="R835" s="7" t="s">
        <v>50</v>
      </c>
      <c r="S835" s="6" t="s">
        <v>273</v>
      </c>
      <c r="T835" s="6" t="s">
        <v>274</v>
      </c>
      <c r="U835" s="6" t="s">
        <v>266</v>
      </c>
      <c r="V835" s="6" t="str">
        <f t="shared" ref="V835:V898" si="264">IF(AND(S835&lt;&gt;"",T835&lt;&gt;"",U835&lt;&gt;""),CONCATENATE(S835," - ",T835," - ",U835))</f>
        <v>Liên Hà  -  Đông Anh  -  Hà Nội</v>
      </c>
      <c r="W835" s="6" t="s">
        <v>51</v>
      </c>
      <c r="X835" s="6" t="s">
        <v>65</v>
      </c>
      <c r="Y835" s="4">
        <f t="shared" si="242"/>
        <v>33</v>
      </c>
      <c r="Z835" s="7" t="str">
        <f t="shared" si="243"/>
        <v>Từ 24 - 36 tháng</v>
      </c>
      <c r="AA835" s="5">
        <v>42663</v>
      </c>
      <c r="AB835" s="4" t="s">
        <v>66</v>
      </c>
      <c r="AC835" s="8">
        <f t="shared" si="258"/>
        <v>42722</v>
      </c>
      <c r="AD835" s="5" t="s">
        <v>53</v>
      </c>
      <c r="AE835" s="4">
        <v>1</v>
      </c>
      <c r="AF835" s="7" t="str">
        <f t="shared" si="259"/>
        <v>12 tháng</v>
      </c>
      <c r="AG835" s="5">
        <f t="shared" si="260"/>
        <v>42723</v>
      </c>
      <c r="AH835" s="5">
        <f t="shared" si="261"/>
        <v>43087</v>
      </c>
      <c r="AI835" s="9">
        <v>1</v>
      </c>
      <c r="AJ835" s="7" t="str">
        <f t="shared" si="253"/>
        <v>12 tháng</v>
      </c>
      <c r="AK835" s="5">
        <f t="shared" si="251"/>
        <v>43088</v>
      </c>
      <c r="AL835" s="5">
        <f t="shared" si="254"/>
        <v>43452</v>
      </c>
      <c r="AM835" s="5">
        <f t="shared" si="255"/>
        <v>43453</v>
      </c>
      <c r="AN835" s="7" t="str">
        <f t="shared" si="262"/>
        <v>Không xác định</v>
      </c>
      <c r="AO835" s="5"/>
      <c r="AP835" s="7"/>
      <c r="AQ835" s="16"/>
    </row>
    <row r="836" spans="1:43" ht="14.5" x14ac:dyDescent="0.35">
      <c r="A836" s="12">
        <f>IF(E836="","",SUBTOTAL(3,$B$2:B836))</f>
        <v>835</v>
      </c>
      <c r="B836" s="5">
        <v>43677</v>
      </c>
      <c r="C836" s="4" t="s">
        <v>45</v>
      </c>
      <c r="D836" s="4">
        <v>1059</v>
      </c>
      <c r="E836" s="6" t="s">
        <v>143</v>
      </c>
      <c r="F836" s="6" t="s">
        <v>47</v>
      </c>
      <c r="G836" s="7" t="s">
        <v>76</v>
      </c>
      <c r="H836" s="6" t="s">
        <v>144</v>
      </c>
      <c r="I836" s="4">
        <v>25</v>
      </c>
      <c r="J836" s="4">
        <v>12</v>
      </c>
      <c r="K836" s="4">
        <v>1989</v>
      </c>
      <c r="L836" s="6">
        <f t="shared" si="249"/>
        <v>32867</v>
      </c>
      <c r="M836" s="4">
        <f t="shared" si="263"/>
        <v>29</v>
      </c>
      <c r="N836" s="6" t="str">
        <f t="shared" si="250"/>
        <v>&lt;30</v>
      </c>
      <c r="O836" s="4">
        <v>1</v>
      </c>
      <c r="P836" s="6" t="str">
        <f t="shared" si="256"/>
        <v>Nam</v>
      </c>
      <c r="Q836" s="6" t="str">
        <f t="shared" si="257"/>
        <v>Ông</v>
      </c>
      <c r="R836" s="7" t="s">
        <v>72</v>
      </c>
      <c r="S836" s="6" t="s">
        <v>323</v>
      </c>
      <c r="T836" s="6" t="s">
        <v>324</v>
      </c>
      <c r="U836" s="6" t="s">
        <v>280</v>
      </c>
      <c r="V836" s="6" t="str">
        <f t="shared" si="264"/>
        <v>Hòa Bình  -  Hữu Lũng  -  Lạng Sơn</v>
      </c>
      <c r="W836" s="6" t="s">
        <v>145</v>
      </c>
      <c r="X836" s="6" t="s">
        <v>65</v>
      </c>
      <c r="Y836" s="4">
        <f t="shared" si="242"/>
        <v>33</v>
      </c>
      <c r="Z836" s="7" t="str">
        <f t="shared" si="243"/>
        <v>Từ 24 - 36 tháng</v>
      </c>
      <c r="AA836" s="5">
        <v>42672</v>
      </c>
      <c r="AB836" s="4" t="s">
        <v>66</v>
      </c>
      <c r="AC836" s="8">
        <f t="shared" si="258"/>
        <v>42731</v>
      </c>
      <c r="AD836" s="5" t="s">
        <v>53</v>
      </c>
      <c r="AE836" s="4">
        <v>1</v>
      </c>
      <c r="AF836" s="7" t="str">
        <f t="shared" si="259"/>
        <v>12 tháng</v>
      </c>
      <c r="AG836" s="5">
        <f t="shared" si="260"/>
        <v>42732</v>
      </c>
      <c r="AH836" s="5">
        <f t="shared" si="261"/>
        <v>43096</v>
      </c>
      <c r="AI836" s="9">
        <v>1</v>
      </c>
      <c r="AJ836" s="7" t="str">
        <f t="shared" si="253"/>
        <v>12 tháng</v>
      </c>
      <c r="AK836" s="5">
        <f t="shared" si="251"/>
        <v>43097</v>
      </c>
      <c r="AL836" s="5">
        <f t="shared" si="254"/>
        <v>43461</v>
      </c>
      <c r="AM836" s="5">
        <f t="shared" si="255"/>
        <v>43462</v>
      </c>
      <c r="AN836" s="7" t="str">
        <f t="shared" si="262"/>
        <v>Không xác định</v>
      </c>
      <c r="AO836" s="5"/>
      <c r="AP836" s="7"/>
      <c r="AQ836" s="16"/>
    </row>
    <row r="837" spans="1:43" ht="14.5" x14ac:dyDescent="0.35">
      <c r="A837" s="12">
        <f>IF(E837="","",SUBTOTAL(3,$B$2:B837))</f>
        <v>836</v>
      </c>
      <c r="B837" s="5">
        <v>43677</v>
      </c>
      <c r="C837" s="4" t="s">
        <v>45</v>
      </c>
      <c r="D837" s="4">
        <v>1060</v>
      </c>
      <c r="E837" s="6" t="s">
        <v>146</v>
      </c>
      <c r="F837" s="6" t="s">
        <v>96</v>
      </c>
      <c r="G837" s="7" t="s">
        <v>104</v>
      </c>
      <c r="H837" s="6" t="s">
        <v>147</v>
      </c>
      <c r="I837" s="4">
        <v>26</v>
      </c>
      <c r="J837" s="4">
        <v>8</v>
      </c>
      <c r="K837" s="4">
        <v>1990</v>
      </c>
      <c r="L837" s="6">
        <f t="shared" si="249"/>
        <v>33111</v>
      </c>
      <c r="M837" s="4">
        <f t="shared" si="263"/>
        <v>28</v>
      </c>
      <c r="N837" s="6" t="str">
        <f t="shared" si="250"/>
        <v>&lt;30</v>
      </c>
      <c r="O837" s="4">
        <v>2</v>
      </c>
      <c r="P837" s="6" t="str">
        <f t="shared" si="256"/>
        <v>Nữ</v>
      </c>
      <c r="Q837" s="6" t="str">
        <f t="shared" si="257"/>
        <v>Bà</v>
      </c>
      <c r="R837" s="7" t="s">
        <v>50</v>
      </c>
      <c r="S837" s="6" t="s">
        <v>325</v>
      </c>
      <c r="T837" s="6" t="s">
        <v>260</v>
      </c>
      <c r="U837" s="6" t="s">
        <v>255</v>
      </c>
      <c r="V837" s="6" t="str">
        <f t="shared" si="264"/>
        <v>Tuấn Mậu  -  Sơn Động  -  Bắc Giang</v>
      </c>
      <c r="W837" s="6" t="s">
        <v>51</v>
      </c>
      <c r="X837" s="6" t="s">
        <v>65</v>
      </c>
      <c r="Y837" s="4">
        <f t="shared" ref="Y837:Y900" si="265">DATEDIF(AA837,B837,"M")</f>
        <v>32</v>
      </c>
      <c r="Z837" s="7" t="str">
        <f t="shared" ref="Z837:Z900" si="266">LOOKUP(Y837,$AS$2:$AT$7,$AU$2:$AU$7)</f>
        <v>Từ 24 - 36 tháng</v>
      </c>
      <c r="AA837" s="5">
        <v>42678</v>
      </c>
      <c r="AB837" s="4" t="s">
        <v>66</v>
      </c>
      <c r="AC837" s="8">
        <f t="shared" si="258"/>
        <v>42737</v>
      </c>
      <c r="AD837" s="5" t="s">
        <v>53</v>
      </c>
      <c r="AE837" s="4">
        <v>1</v>
      </c>
      <c r="AF837" s="7" t="str">
        <f t="shared" si="259"/>
        <v>12 tháng</v>
      </c>
      <c r="AG837" s="5">
        <f t="shared" si="260"/>
        <v>42738</v>
      </c>
      <c r="AH837" s="5">
        <f t="shared" si="261"/>
        <v>43102</v>
      </c>
      <c r="AI837" s="9">
        <v>2</v>
      </c>
      <c r="AJ837" s="7" t="str">
        <f t="shared" si="253"/>
        <v>24 tháng</v>
      </c>
      <c r="AK837" s="5">
        <f t="shared" si="251"/>
        <v>43103</v>
      </c>
      <c r="AL837" s="5">
        <f t="shared" si="254"/>
        <v>43832</v>
      </c>
      <c r="AM837" s="5" t="str">
        <f t="shared" si="255"/>
        <v/>
      </c>
      <c r="AN837" s="7" t="str">
        <f t="shared" si="262"/>
        <v>24 tháng</v>
      </c>
      <c r="AO837" s="5"/>
      <c r="AP837" s="7"/>
      <c r="AQ837" s="16"/>
    </row>
    <row r="838" spans="1:43" ht="14.5" x14ac:dyDescent="0.35">
      <c r="A838" s="12">
        <f>IF(E838="","",SUBTOTAL(3,$B$2:B838))</f>
        <v>837</v>
      </c>
      <c r="B838" s="5">
        <v>43677</v>
      </c>
      <c r="C838" s="4" t="s">
        <v>45</v>
      </c>
      <c r="D838" s="4">
        <v>1061</v>
      </c>
      <c r="E838" s="6" t="s">
        <v>148</v>
      </c>
      <c r="F838" s="6" t="s">
        <v>112</v>
      </c>
      <c r="G838" s="7" t="s">
        <v>104</v>
      </c>
      <c r="H838" s="6" t="s">
        <v>147</v>
      </c>
      <c r="I838" s="4">
        <v>30</v>
      </c>
      <c r="J838" s="4">
        <v>3</v>
      </c>
      <c r="K838" s="4">
        <v>1992</v>
      </c>
      <c r="L838" s="6">
        <f t="shared" si="249"/>
        <v>33693</v>
      </c>
      <c r="M838" s="4">
        <f t="shared" si="263"/>
        <v>27</v>
      </c>
      <c r="N838" s="6" t="str">
        <f t="shared" si="250"/>
        <v>&lt;30</v>
      </c>
      <c r="O838" s="4">
        <v>1</v>
      </c>
      <c r="P838" s="6" t="str">
        <f t="shared" si="256"/>
        <v>Nam</v>
      </c>
      <c r="Q838" s="6" t="str">
        <f t="shared" si="257"/>
        <v>Ông</v>
      </c>
      <c r="R838" s="7" t="s">
        <v>50</v>
      </c>
      <c r="S838" s="6" t="s">
        <v>295</v>
      </c>
      <c r="T838" s="6" t="s">
        <v>272</v>
      </c>
      <c r="U838" s="6" t="s">
        <v>269</v>
      </c>
      <c r="V838" s="6" t="str">
        <f t="shared" si="264"/>
        <v>Tân Hồng  -  Từ Sơn  -  Bắc Ninh</v>
      </c>
      <c r="W838" s="6" t="s">
        <v>145</v>
      </c>
      <c r="X838" s="6" t="s">
        <v>65</v>
      </c>
      <c r="Y838" s="4">
        <f t="shared" si="265"/>
        <v>32</v>
      </c>
      <c r="Z838" s="7" t="str">
        <f t="shared" si="266"/>
        <v>Từ 24 - 36 tháng</v>
      </c>
      <c r="AA838" s="5">
        <v>42683</v>
      </c>
      <c r="AB838" s="4" t="s">
        <v>66</v>
      </c>
      <c r="AC838" s="8">
        <f t="shared" si="258"/>
        <v>42742</v>
      </c>
      <c r="AD838" s="5" t="s">
        <v>53</v>
      </c>
      <c r="AE838" s="4">
        <v>1</v>
      </c>
      <c r="AF838" s="7" t="str">
        <f t="shared" si="259"/>
        <v>12 tháng</v>
      </c>
      <c r="AG838" s="5">
        <f t="shared" si="260"/>
        <v>42743</v>
      </c>
      <c r="AH838" s="5">
        <f t="shared" si="261"/>
        <v>43107</v>
      </c>
      <c r="AI838" s="9">
        <v>1</v>
      </c>
      <c r="AJ838" s="7" t="str">
        <f t="shared" si="253"/>
        <v>12 tháng</v>
      </c>
      <c r="AK838" s="5">
        <f t="shared" si="251"/>
        <v>43108</v>
      </c>
      <c r="AL838" s="5">
        <f t="shared" si="254"/>
        <v>43472</v>
      </c>
      <c r="AM838" s="5">
        <f t="shared" si="255"/>
        <v>43473</v>
      </c>
      <c r="AN838" s="7" t="str">
        <f t="shared" si="262"/>
        <v>Không xác định</v>
      </c>
      <c r="AO838" s="5"/>
      <c r="AP838" s="7"/>
      <c r="AQ838" s="16"/>
    </row>
    <row r="839" spans="1:43" ht="14.5" x14ac:dyDescent="0.35">
      <c r="A839" s="12">
        <f>IF(E839="","",SUBTOTAL(3,$B$2:B839))</f>
        <v>838</v>
      </c>
      <c r="B839" s="5">
        <v>43677</v>
      </c>
      <c r="C839" s="4" t="s">
        <v>45</v>
      </c>
      <c r="D839" s="4">
        <v>1063</v>
      </c>
      <c r="E839" s="6" t="s">
        <v>150</v>
      </c>
      <c r="F839" s="6" t="s">
        <v>112</v>
      </c>
      <c r="G839" s="7" t="s">
        <v>61</v>
      </c>
      <c r="H839" s="6" t="s">
        <v>62</v>
      </c>
      <c r="I839" s="4">
        <v>7</v>
      </c>
      <c r="J839" s="4">
        <v>4</v>
      </c>
      <c r="K839" s="4">
        <v>1993</v>
      </c>
      <c r="L839" s="6">
        <f t="shared" si="249"/>
        <v>34066</v>
      </c>
      <c r="M839" s="4">
        <f t="shared" si="263"/>
        <v>26</v>
      </c>
      <c r="N839" s="6" t="str">
        <f t="shared" si="250"/>
        <v>&lt;30</v>
      </c>
      <c r="O839" s="4">
        <v>2</v>
      </c>
      <c r="P839" s="6" t="str">
        <f t="shared" si="256"/>
        <v>Nữ</v>
      </c>
      <c r="Q839" s="6" t="str">
        <f t="shared" si="257"/>
        <v>Bà</v>
      </c>
      <c r="R839" s="7" t="s">
        <v>50</v>
      </c>
      <c r="S839" s="6" t="s">
        <v>322</v>
      </c>
      <c r="T839" s="6" t="s">
        <v>274</v>
      </c>
      <c r="U839" s="6" t="s">
        <v>266</v>
      </c>
      <c r="V839" s="6" t="str">
        <f t="shared" si="264"/>
        <v>Dục Tú  -  Đông Anh  -  Hà Nội</v>
      </c>
      <c r="W839" s="6" t="s">
        <v>151</v>
      </c>
      <c r="X839" s="6" t="s">
        <v>65</v>
      </c>
      <c r="Y839" s="4">
        <f t="shared" si="265"/>
        <v>32</v>
      </c>
      <c r="Z839" s="7" t="str">
        <f t="shared" si="266"/>
        <v>Từ 24 - 36 tháng</v>
      </c>
      <c r="AA839" s="5">
        <v>42694</v>
      </c>
      <c r="AB839" s="4" t="s">
        <v>66</v>
      </c>
      <c r="AC839" s="8">
        <f t="shared" si="258"/>
        <v>42753</v>
      </c>
      <c r="AD839" s="5" t="s">
        <v>53</v>
      </c>
      <c r="AE839" s="4">
        <v>1</v>
      </c>
      <c r="AF839" s="7" t="str">
        <f t="shared" si="259"/>
        <v>12 tháng</v>
      </c>
      <c r="AG839" s="5">
        <f t="shared" si="260"/>
        <v>42754</v>
      </c>
      <c r="AH839" s="5">
        <f t="shared" si="261"/>
        <v>43118</v>
      </c>
      <c r="AI839" s="9">
        <v>4</v>
      </c>
      <c r="AJ839" s="7" t="str">
        <f t="shared" si="253"/>
        <v>Không xác định</v>
      </c>
      <c r="AK839" s="5">
        <f t="shared" si="251"/>
        <v>43119</v>
      </c>
      <c r="AL839" s="5" t="str">
        <f t="shared" si="254"/>
        <v/>
      </c>
      <c r="AM839" s="5">
        <f t="shared" si="255"/>
        <v>43119</v>
      </c>
      <c r="AN839" s="7" t="str">
        <f t="shared" si="262"/>
        <v>Không xác định</v>
      </c>
      <c r="AO839" s="5"/>
      <c r="AP839" s="7"/>
      <c r="AQ839" s="16"/>
    </row>
    <row r="840" spans="1:43" ht="14.5" x14ac:dyDescent="0.35">
      <c r="A840" s="12">
        <f>IF(E840="","",SUBTOTAL(3,$B$2:B840))</f>
        <v>839</v>
      </c>
      <c r="B840" s="5">
        <v>43677</v>
      </c>
      <c r="C840" s="4" t="s">
        <v>45</v>
      </c>
      <c r="D840" s="4">
        <v>1064</v>
      </c>
      <c r="E840" s="6" t="s">
        <v>152</v>
      </c>
      <c r="F840" s="6" t="s">
        <v>96</v>
      </c>
      <c r="G840" s="7" t="s">
        <v>104</v>
      </c>
      <c r="H840" s="6" t="s">
        <v>105</v>
      </c>
      <c r="I840" s="4">
        <v>16</v>
      </c>
      <c r="J840" s="4">
        <v>10</v>
      </c>
      <c r="K840" s="4">
        <v>1993</v>
      </c>
      <c r="L840" s="6">
        <f t="shared" si="249"/>
        <v>34258</v>
      </c>
      <c r="M840" s="4">
        <f t="shared" si="263"/>
        <v>25</v>
      </c>
      <c r="N840" s="6" t="str">
        <f t="shared" si="250"/>
        <v>&lt;30</v>
      </c>
      <c r="O840" s="4">
        <v>1</v>
      </c>
      <c r="P840" s="6" t="str">
        <f t="shared" si="256"/>
        <v>Nam</v>
      </c>
      <c r="Q840" s="6" t="str">
        <f t="shared" si="257"/>
        <v>Ông</v>
      </c>
      <c r="R840" s="7" t="s">
        <v>63</v>
      </c>
      <c r="S840" s="6" t="s">
        <v>328</v>
      </c>
      <c r="T840" s="6" t="s">
        <v>329</v>
      </c>
      <c r="U840" s="6" t="s">
        <v>255</v>
      </c>
      <c r="V840" s="6" t="str">
        <f t="shared" si="264"/>
        <v>Liên Chung  -  Tân Yên  -  Bắc Giang</v>
      </c>
      <c r="W840" s="6" t="s">
        <v>145</v>
      </c>
      <c r="X840" s="6" t="s">
        <v>106</v>
      </c>
      <c r="Y840" s="4">
        <f t="shared" si="265"/>
        <v>32</v>
      </c>
      <c r="Z840" s="7" t="str">
        <f t="shared" si="266"/>
        <v>Từ 24 - 36 tháng</v>
      </c>
      <c r="AA840" s="5">
        <v>42696</v>
      </c>
      <c r="AB840" s="4" t="s">
        <v>66</v>
      </c>
      <c r="AC840" s="8">
        <f t="shared" si="258"/>
        <v>42755</v>
      </c>
      <c r="AD840" s="5" t="s">
        <v>53</v>
      </c>
      <c r="AE840" s="4">
        <v>1</v>
      </c>
      <c r="AF840" s="7" t="str">
        <f t="shared" si="259"/>
        <v>12 tháng</v>
      </c>
      <c r="AG840" s="5">
        <f t="shared" si="260"/>
        <v>42756</v>
      </c>
      <c r="AH840" s="5">
        <f t="shared" si="261"/>
        <v>43120</v>
      </c>
      <c r="AI840" s="9">
        <v>2</v>
      </c>
      <c r="AJ840" s="7" t="str">
        <f t="shared" si="253"/>
        <v>24 tháng</v>
      </c>
      <c r="AK840" s="5">
        <f t="shared" si="251"/>
        <v>43121</v>
      </c>
      <c r="AL840" s="5">
        <f t="shared" si="254"/>
        <v>43850</v>
      </c>
      <c r="AM840" s="5" t="str">
        <f t="shared" si="255"/>
        <v/>
      </c>
      <c r="AN840" s="7" t="str">
        <f t="shared" si="262"/>
        <v>24 tháng</v>
      </c>
      <c r="AO840" s="5"/>
      <c r="AP840" s="7"/>
      <c r="AQ840" s="16"/>
    </row>
    <row r="841" spans="1:43" ht="14.5" x14ac:dyDescent="0.35">
      <c r="A841" s="12">
        <f>IF(E841="","",SUBTOTAL(3,$B$2:B841))</f>
        <v>840</v>
      </c>
      <c r="B841" s="5">
        <v>43677</v>
      </c>
      <c r="C841" s="4" t="s">
        <v>45</v>
      </c>
      <c r="D841" s="4">
        <v>1065</v>
      </c>
      <c r="E841" s="6" t="s">
        <v>153</v>
      </c>
      <c r="F841" s="6" t="s">
        <v>82</v>
      </c>
      <c r="G841" s="7" t="s">
        <v>98</v>
      </c>
      <c r="H841" s="6" t="s">
        <v>110</v>
      </c>
      <c r="I841" s="4">
        <v>2</v>
      </c>
      <c r="J841" s="4">
        <v>8</v>
      </c>
      <c r="K841" s="4">
        <v>1989</v>
      </c>
      <c r="L841" s="6">
        <f t="shared" si="249"/>
        <v>32722</v>
      </c>
      <c r="M841" s="4">
        <f t="shared" si="263"/>
        <v>29</v>
      </c>
      <c r="N841" s="6" t="str">
        <f t="shared" si="250"/>
        <v>&lt;30</v>
      </c>
      <c r="O841" s="4">
        <v>2</v>
      </c>
      <c r="P841" s="6" t="str">
        <f t="shared" si="256"/>
        <v>Nữ</v>
      </c>
      <c r="Q841" s="6" t="str">
        <f t="shared" si="257"/>
        <v>Bà</v>
      </c>
      <c r="R841" s="7" t="s">
        <v>50</v>
      </c>
      <c r="S841" s="6" t="s">
        <v>330</v>
      </c>
      <c r="T841" s="6" t="s">
        <v>331</v>
      </c>
      <c r="U841" s="6" t="s">
        <v>304</v>
      </c>
      <c r="V841" s="6" t="str">
        <f t="shared" si="264"/>
        <v>Lê Lợi  -  Chí Linh  -  Hải Dương</v>
      </c>
      <c r="W841" s="6" t="s">
        <v>51</v>
      </c>
      <c r="X841" s="6" t="s">
        <v>100</v>
      </c>
      <c r="Y841" s="4">
        <f t="shared" si="265"/>
        <v>32</v>
      </c>
      <c r="Z841" s="7" t="str">
        <f t="shared" si="266"/>
        <v>Từ 24 - 36 tháng</v>
      </c>
      <c r="AA841" s="5">
        <v>42699</v>
      </c>
      <c r="AB841" s="4" t="s">
        <v>66</v>
      </c>
      <c r="AC841" s="8">
        <f t="shared" si="258"/>
        <v>42758</v>
      </c>
      <c r="AD841" s="5" t="s">
        <v>53</v>
      </c>
      <c r="AE841" s="4">
        <v>1</v>
      </c>
      <c r="AF841" s="7" t="str">
        <f t="shared" si="259"/>
        <v>12 tháng</v>
      </c>
      <c r="AG841" s="5">
        <f t="shared" si="260"/>
        <v>42759</v>
      </c>
      <c r="AH841" s="5">
        <f t="shared" si="261"/>
        <v>43123</v>
      </c>
      <c r="AI841" s="9">
        <v>1</v>
      </c>
      <c r="AJ841" s="7" t="str">
        <f t="shared" si="253"/>
        <v>12 tháng</v>
      </c>
      <c r="AK841" s="5">
        <f t="shared" si="251"/>
        <v>43124</v>
      </c>
      <c r="AL841" s="5">
        <f t="shared" si="254"/>
        <v>43488</v>
      </c>
      <c r="AM841" s="5">
        <f t="shared" si="255"/>
        <v>43489</v>
      </c>
      <c r="AN841" s="7" t="str">
        <f t="shared" si="262"/>
        <v>Không xác định</v>
      </c>
      <c r="AO841" s="5"/>
      <c r="AP841" s="7"/>
      <c r="AQ841" s="16"/>
    </row>
    <row r="842" spans="1:43" ht="14.5" x14ac:dyDescent="0.35">
      <c r="A842" s="12">
        <f>IF(E842="","",SUBTOTAL(3,$B$2:B842))</f>
        <v>841</v>
      </c>
      <c r="B842" s="5">
        <v>43677</v>
      </c>
      <c r="C842" s="4" t="s">
        <v>45</v>
      </c>
      <c r="D842" s="4">
        <v>1067</v>
      </c>
      <c r="E842" s="6" t="s">
        <v>97</v>
      </c>
      <c r="F842" s="6" t="s">
        <v>47</v>
      </c>
      <c r="G842" s="7" t="s">
        <v>70</v>
      </c>
      <c r="H842" s="6" t="s">
        <v>71</v>
      </c>
      <c r="I842" s="4">
        <v>9</v>
      </c>
      <c r="J842" s="4">
        <v>1</v>
      </c>
      <c r="K842" s="4">
        <v>1992</v>
      </c>
      <c r="L842" s="6">
        <f t="shared" si="249"/>
        <v>33612</v>
      </c>
      <c r="M842" s="4">
        <f t="shared" si="263"/>
        <v>27</v>
      </c>
      <c r="N842" s="6" t="str">
        <f t="shared" si="250"/>
        <v>&lt;30</v>
      </c>
      <c r="O842" s="4">
        <v>1</v>
      </c>
      <c r="P842" s="6" t="str">
        <f t="shared" si="256"/>
        <v>Nam</v>
      </c>
      <c r="Q842" s="6" t="str">
        <f t="shared" si="257"/>
        <v>Ông</v>
      </c>
      <c r="R842" s="7" t="s">
        <v>63</v>
      </c>
      <c r="S842" s="6" t="s">
        <v>333</v>
      </c>
      <c r="T842" s="6" t="s">
        <v>324</v>
      </c>
      <c r="U842" s="6" t="s">
        <v>280</v>
      </c>
      <c r="V842" s="6" t="str">
        <f t="shared" si="264"/>
        <v>Thanh Sơn  -  Hữu Lũng  -  Lạng Sơn</v>
      </c>
      <c r="W842" s="6" t="s">
        <v>145</v>
      </c>
      <c r="X842" s="6" t="s">
        <v>65</v>
      </c>
      <c r="Y842" s="4">
        <f t="shared" si="265"/>
        <v>31</v>
      </c>
      <c r="Z842" s="7" t="str">
        <f t="shared" si="266"/>
        <v>Từ 24 - 36 tháng</v>
      </c>
      <c r="AA842" s="5">
        <v>42708</v>
      </c>
      <c r="AB842" s="4" t="s">
        <v>66</v>
      </c>
      <c r="AC842" s="8">
        <f t="shared" si="258"/>
        <v>42767</v>
      </c>
      <c r="AD842" s="5" t="s">
        <v>53</v>
      </c>
      <c r="AE842" s="4">
        <v>3</v>
      </c>
      <c r="AF842" s="7" t="str">
        <f t="shared" si="259"/>
        <v>36 tháng</v>
      </c>
      <c r="AG842" s="5">
        <f t="shared" si="260"/>
        <v>42768</v>
      </c>
      <c r="AH842" s="5">
        <f t="shared" si="261"/>
        <v>43862</v>
      </c>
      <c r="AI842" s="9"/>
      <c r="AJ842" s="7" t="str">
        <f t="shared" si="253"/>
        <v/>
      </c>
      <c r="AK842" s="5" t="str">
        <f t="shared" si="251"/>
        <v/>
      </c>
      <c r="AL842" s="5" t="str">
        <f t="shared" si="254"/>
        <v/>
      </c>
      <c r="AM842" s="5" t="str">
        <f t="shared" si="255"/>
        <v/>
      </c>
      <c r="AN842" s="7" t="str">
        <f t="shared" si="262"/>
        <v>36 tháng</v>
      </c>
      <c r="AO842" s="5"/>
      <c r="AP842" s="7"/>
      <c r="AQ842" s="16"/>
    </row>
    <row r="843" spans="1:43" ht="14.5" x14ac:dyDescent="0.35">
      <c r="A843" s="12">
        <f>IF(E843="","",SUBTOTAL(3,$B$2:B843))</f>
        <v>842</v>
      </c>
      <c r="B843" s="5">
        <v>43677</v>
      </c>
      <c r="C843" s="4" t="s">
        <v>45</v>
      </c>
      <c r="D843" s="4">
        <v>1068</v>
      </c>
      <c r="E843" s="6" t="s">
        <v>155</v>
      </c>
      <c r="F843" s="6" t="s">
        <v>47</v>
      </c>
      <c r="G843" s="7" t="s">
        <v>156</v>
      </c>
      <c r="H843" s="6" t="s">
        <v>157</v>
      </c>
      <c r="I843" s="4">
        <v>9</v>
      </c>
      <c r="J843" s="4">
        <v>11</v>
      </c>
      <c r="K843" s="4">
        <v>1988</v>
      </c>
      <c r="L843" s="6">
        <f t="shared" si="249"/>
        <v>32456</v>
      </c>
      <c r="M843" s="4">
        <f t="shared" si="263"/>
        <v>30</v>
      </c>
      <c r="N843" s="6" t="str">
        <f t="shared" si="250"/>
        <v>30 - 45</v>
      </c>
      <c r="O843" s="4">
        <v>2</v>
      </c>
      <c r="P843" s="6" t="str">
        <f t="shared" si="256"/>
        <v>Nữ</v>
      </c>
      <c r="Q843" s="6" t="str">
        <f t="shared" si="257"/>
        <v>Bà</v>
      </c>
      <c r="R843" s="7" t="s">
        <v>50</v>
      </c>
      <c r="S843" s="6" t="s">
        <v>316</v>
      </c>
      <c r="T843" s="6" t="s">
        <v>317</v>
      </c>
      <c r="U843" s="6" t="s">
        <v>280</v>
      </c>
      <c r="V843" s="6" t="str">
        <f t="shared" si="264"/>
        <v>Thiện Thuật  -  Bình Gia  -  Lạng Sơn</v>
      </c>
      <c r="W843" s="6" t="s">
        <v>145</v>
      </c>
      <c r="X843" s="6" t="s">
        <v>65</v>
      </c>
      <c r="Y843" s="4">
        <f t="shared" si="265"/>
        <v>31</v>
      </c>
      <c r="Z843" s="7" t="str">
        <f t="shared" si="266"/>
        <v>Từ 24 - 36 tháng</v>
      </c>
      <c r="AA843" s="5">
        <v>42714</v>
      </c>
      <c r="AB843" s="4" t="s">
        <v>66</v>
      </c>
      <c r="AC843" s="8">
        <f t="shared" si="258"/>
        <v>42773</v>
      </c>
      <c r="AD843" s="5" t="s">
        <v>53</v>
      </c>
      <c r="AE843" s="4">
        <v>1</v>
      </c>
      <c r="AF843" s="7" t="str">
        <f t="shared" si="259"/>
        <v>12 tháng</v>
      </c>
      <c r="AG843" s="5">
        <f t="shared" si="260"/>
        <v>42774</v>
      </c>
      <c r="AH843" s="5">
        <f t="shared" si="261"/>
        <v>43138</v>
      </c>
      <c r="AI843" s="9">
        <v>1</v>
      </c>
      <c r="AJ843" s="7" t="str">
        <f t="shared" si="253"/>
        <v>12 tháng</v>
      </c>
      <c r="AK843" s="5">
        <f t="shared" si="251"/>
        <v>43139</v>
      </c>
      <c r="AL843" s="5">
        <f t="shared" si="254"/>
        <v>43503</v>
      </c>
      <c r="AM843" s="5">
        <f t="shared" si="255"/>
        <v>43504</v>
      </c>
      <c r="AN843" s="7" t="str">
        <f t="shared" si="262"/>
        <v>Không xác định</v>
      </c>
      <c r="AO843" s="5"/>
      <c r="AP843" s="7"/>
      <c r="AQ843" s="16"/>
    </row>
    <row r="844" spans="1:43" ht="14.5" x14ac:dyDescent="0.35">
      <c r="A844" s="12">
        <f>IF(E844="","",SUBTOTAL(3,$B$2:B844))</f>
        <v>843</v>
      </c>
      <c r="B844" s="5">
        <v>43677</v>
      </c>
      <c r="C844" s="4" t="s">
        <v>45</v>
      </c>
      <c r="D844" s="4">
        <v>1070</v>
      </c>
      <c r="E844" s="6" t="s">
        <v>161</v>
      </c>
      <c r="F844" s="6" t="s">
        <v>47</v>
      </c>
      <c r="G844" s="7" t="s">
        <v>76</v>
      </c>
      <c r="H844" s="6" t="s">
        <v>77</v>
      </c>
      <c r="I844" s="4">
        <v>22</v>
      </c>
      <c r="J844" s="4">
        <v>8</v>
      </c>
      <c r="K844" s="4">
        <v>1994</v>
      </c>
      <c r="L844" s="6">
        <f t="shared" si="249"/>
        <v>34568</v>
      </c>
      <c r="M844" s="4">
        <f t="shared" si="263"/>
        <v>24</v>
      </c>
      <c r="N844" s="6" t="str">
        <f t="shared" si="250"/>
        <v>&lt;30</v>
      </c>
      <c r="O844" s="4">
        <v>1</v>
      </c>
      <c r="P844" s="6" t="str">
        <f t="shared" si="256"/>
        <v>Nam</v>
      </c>
      <c r="Q844" s="6" t="str">
        <f t="shared" si="257"/>
        <v>Ông</v>
      </c>
      <c r="R844" s="7" t="s">
        <v>63</v>
      </c>
      <c r="S844" s="6" t="s">
        <v>295</v>
      </c>
      <c r="T844" s="6" t="s">
        <v>296</v>
      </c>
      <c r="U844" s="6" t="s">
        <v>269</v>
      </c>
      <c r="V844" s="6" t="str">
        <f t="shared" si="264"/>
        <v>Tân Hồng  -  Tx. Từ Sơn  -  Bắc Ninh</v>
      </c>
      <c r="W844" s="6" t="s">
        <v>51</v>
      </c>
      <c r="X844" s="6" t="s">
        <v>65</v>
      </c>
      <c r="Y844" s="4">
        <f t="shared" si="265"/>
        <v>31</v>
      </c>
      <c r="Z844" s="7" t="str">
        <f t="shared" si="266"/>
        <v>Từ 24 - 36 tháng</v>
      </c>
      <c r="AA844" s="5">
        <v>42722</v>
      </c>
      <c r="AB844" s="4" t="s">
        <v>66</v>
      </c>
      <c r="AC844" s="8">
        <f t="shared" si="258"/>
        <v>42781</v>
      </c>
      <c r="AD844" s="5" t="s">
        <v>53</v>
      </c>
      <c r="AE844" s="4">
        <v>1</v>
      </c>
      <c r="AF844" s="7" t="str">
        <f t="shared" si="259"/>
        <v>12 tháng</v>
      </c>
      <c r="AG844" s="5">
        <f t="shared" si="260"/>
        <v>42782</v>
      </c>
      <c r="AH844" s="5">
        <f t="shared" si="261"/>
        <v>43146</v>
      </c>
      <c r="AI844" s="9">
        <v>1</v>
      </c>
      <c r="AJ844" s="7" t="str">
        <f t="shared" si="253"/>
        <v>12 tháng</v>
      </c>
      <c r="AK844" s="5">
        <f t="shared" si="251"/>
        <v>43147</v>
      </c>
      <c r="AL844" s="5">
        <f t="shared" si="254"/>
        <v>43511</v>
      </c>
      <c r="AM844" s="5">
        <f t="shared" si="255"/>
        <v>43512</v>
      </c>
      <c r="AN844" s="7" t="str">
        <f t="shared" si="262"/>
        <v>Không xác định</v>
      </c>
      <c r="AO844" s="5"/>
      <c r="AP844" s="7"/>
      <c r="AQ844" s="16"/>
    </row>
    <row r="845" spans="1:43" ht="14.5" x14ac:dyDescent="0.35">
      <c r="A845" s="12">
        <f>IF(E845="","",SUBTOTAL(3,$B$2:B845))</f>
        <v>844</v>
      </c>
      <c r="B845" s="5">
        <v>43677</v>
      </c>
      <c r="C845" s="4" t="s">
        <v>45</v>
      </c>
      <c r="D845" s="4">
        <v>1071</v>
      </c>
      <c r="E845" s="6" t="s">
        <v>162</v>
      </c>
      <c r="F845" s="6" t="s">
        <v>47</v>
      </c>
      <c r="G845" s="7" t="s">
        <v>76</v>
      </c>
      <c r="H845" s="6" t="s">
        <v>77</v>
      </c>
      <c r="I845" s="4">
        <v>2</v>
      </c>
      <c r="J845" s="4">
        <v>12</v>
      </c>
      <c r="K845" s="4">
        <v>1970</v>
      </c>
      <c r="L845" s="6">
        <f t="shared" si="249"/>
        <v>25904</v>
      </c>
      <c r="M845" s="4">
        <f t="shared" si="263"/>
        <v>48</v>
      </c>
      <c r="N845" s="6" t="str">
        <f t="shared" si="250"/>
        <v>45+</v>
      </c>
      <c r="O845" s="4">
        <v>1</v>
      </c>
      <c r="P845" s="6" t="str">
        <f t="shared" si="256"/>
        <v>Nam</v>
      </c>
      <c r="Q845" s="6" t="str">
        <f t="shared" si="257"/>
        <v>Ông</v>
      </c>
      <c r="R845" s="7" t="s">
        <v>72</v>
      </c>
      <c r="S845" s="6" t="s">
        <v>334</v>
      </c>
      <c r="T845" s="6" t="s">
        <v>296</v>
      </c>
      <c r="U845" s="6" t="s">
        <v>269</v>
      </c>
      <c r="V845" s="6" t="str">
        <f t="shared" si="264"/>
        <v>Phù Chẩn  -  Tx. Từ Sơn  -  Bắc Ninh</v>
      </c>
      <c r="W845" s="6" t="s">
        <v>51</v>
      </c>
      <c r="X845" s="6" t="s">
        <v>65</v>
      </c>
      <c r="Y845" s="4">
        <f t="shared" si="265"/>
        <v>31</v>
      </c>
      <c r="Z845" s="7" t="str">
        <f t="shared" si="266"/>
        <v>Từ 24 - 36 tháng</v>
      </c>
      <c r="AA845" s="5">
        <v>42725</v>
      </c>
      <c r="AB845" s="4" t="s">
        <v>117</v>
      </c>
      <c r="AC845" s="8">
        <f t="shared" si="258"/>
        <v>42754</v>
      </c>
      <c r="AD845" s="5" t="s">
        <v>53</v>
      </c>
      <c r="AE845" s="4">
        <v>1</v>
      </c>
      <c r="AF845" s="7" t="str">
        <f t="shared" si="259"/>
        <v>12 tháng</v>
      </c>
      <c r="AG845" s="5">
        <f t="shared" si="260"/>
        <v>42755</v>
      </c>
      <c r="AH845" s="5">
        <f t="shared" si="261"/>
        <v>43119</v>
      </c>
      <c r="AI845" s="9">
        <v>1</v>
      </c>
      <c r="AJ845" s="7" t="str">
        <f t="shared" si="253"/>
        <v>12 tháng</v>
      </c>
      <c r="AK845" s="5">
        <f t="shared" si="251"/>
        <v>43120</v>
      </c>
      <c r="AL845" s="5">
        <f t="shared" si="254"/>
        <v>43484</v>
      </c>
      <c r="AM845" s="5">
        <f t="shared" si="255"/>
        <v>43485</v>
      </c>
      <c r="AN845" s="7" t="str">
        <f t="shared" si="262"/>
        <v>Không xác định</v>
      </c>
      <c r="AO845" s="5"/>
      <c r="AP845" s="7"/>
      <c r="AQ845" s="16"/>
    </row>
    <row r="846" spans="1:43" ht="14.5" x14ac:dyDescent="0.35">
      <c r="A846" s="12">
        <f>IF(E846="","",SUBTOTAL(3,$B$2:B846))</f>
        <v>845</v>
      </c>
      <c r="B846" s="5">
        <v>43677</v>
      </c>
      <c r="C846" s="4" t="s">
        <v>45</v>
      </c>
      <c r="D846" s="4">
        <v>1073</v>
      </c>
      <c r="E846" s="6" t="s">
        <v>163</v>
      </c>
      <c r="F846" s="6" t="s">
        <v>96</v>
      </c>
      <c r="G846" s="7" t="s">
        <v>61</v>
      </c>
      <c r="H846" s="6" t="s">
        <v>62</v>
      </c>
      <c r="I846" s="4">
        <v>26</v>
      </c>
      <c r="J846" s="4">
        <v>11</v>
      </c>
      <c r="K846" s="4">
        <v>1991</v>
      </c>
      <c r="L846" s="6">
        <f t="shared" si="249"/>
        <v>33568</v>
      </c>
      <c r="M846" s="4">
        <f t="shared" si="263"/>
        <v>27</v>
      </c>
      <c r="N846" s="6" t="str">
        <f t="shared" si="250"/>
        <v>&lt;30</v>
      </c>
      <c r="O846" s="4">
        <v>1</v>
      </c>
      <c r="P846" s="6" t="str">
        <f t="shared" si="256"/>
        <v>Nam</v>
      </c>
      <c r="Q846" s="6" t="str">
        <f t="shared" si="257"/>
        <v>Ông</v>
      </c>
      <c r="R846" s="7" t="s">
        <v>50</v>
      </c>
      <c r="S846" s="6" t="s">
        <v>322</v>
      </c>
      <c r="T846" s="6" t="s">
        <v>274</v>
      </c>
      <c r="U846" s="6" t="s">
        <v>266</v>
      </c>
      <c r="V846" s="6" t="str">
        <f t="shared" si="264"/>
        <v>Dục Tú  -  Đông Anh  -  Hà Nội</v>
      </c>
      <c r="W846" s="6" t="s">
        <v>145</v>
      </c>
      <c r="X846" s="6" t="s">
        <v>52</v>
      </c>
      <c r="Y846" s="4">
        <f t="shared" si="265"/>
        <v>31</v>
      </c>
      <c r="Z846" s="7" t="str">
        <f t="shared" si="266"/>
        <v>Từ 24 - 36 tháng</v>
      </c>
      <c r="AA846" s="5">
        <v>42733</v>
      </c>
      <c r="AB846" s="4" t="s">
        <v>66</v>
      </c>
      <c r="AC846" s="8">
        <f t="shared" si="258"/>
        <v>42792</v>
      </c>
      <c r="AD846" s="5" t="s">
        <v>53</v>
      </c>
      <c r="AE846" s="4">
        <v>1</v>
      </c>
      <c r="AF846" s="7" t="str">
        <f t="shared" si="259"/>
        <v>12 tháng</v>
      </c>
      <c r="AG846" s="5">
        <f t="shared" si="260"/>
        <v>42793</v>
      </c>
      <c r="AH846" s="5">
        <f t="shared" si="261"/>
        <v>43157</v>
      </c>
      <c r="AI846" s="9">
        <v>1</v>
      </c>
      <c r="AJ846" s="7" t="str">
        <f t="shared" si="253"/>
        <v>12 tháng</v>
      </c>
      <c r="AK846" s="5">
        <f t="shared" si="251"/>
        <v>43158</v>
      </c>
      <c r="AL846" s="5">
        <f t="shared" si="254"/>
        <v>43522</v>
      </c>
      <c r="AM846" s="5">
        <f t="shared" si="255"/>
        <v>43523</v>
      </c>
      <c r="AN846" s="7" t="str">
        <f t="shared" si="262"/>
        <v>Không xác định</v>
      </c>
      <c r="AO846" s="5"/>
      <c r="AP846" s="7"/>
      <c r="AQ846" s="16"/>
    </row>
    <row r="847" spans="1:43" ht="14.5" x14ac:dyDescent="0.35">
      <c r="A847" s="12">
        <f>IF(E847="","",SUBTOTAL(3,$B$2:B847))</f>
        <v>846</v>
      </c>
      <c r="B847" s="5">
        <v>43677</v>
      </c>
      <c r="C847" s="4" t="s">
        <v>45</v>
      </c>
      <c r="D847" s="4">
        <v>1074</v>
      </c>
      <c r="E847" s="6" t="s">
        <v>164</v>
      </c>
      <c r="F847" s="6" t="s">
        <v>96</v>
      </c>
      <c r="G847" s="7" t="s">
        <v>61</v>
      </c>
      <c r="H847" s="6" t="s">
        <v>62</v>
      </c>
      <c r="I847" s="4">
        <v>20</v>
      </c>
      <c r="J847" s="4">
        <v>2</v>
      </c>
      <c r="K847" s="4">
        <v>1986</v>
      </c>
      <c r="L847" s="6">
        <f t="shared" si="249"/>
        <v>31463</v>
      </c>
      <c r="M847" s="4">
        <f t="shared" si="263"/>
        <v>33</v>
      </c>
      <c r="N847" s="6" t="str">
        <f t="shared" si="250"/>
        <v>30 - 45</v>
      </c>
      <c r="O847" s="4">
        <v>2</v>
      </c>
      <c r="P847" s="6" t="str">
        <f t="shared" si="256"/>
        <v>Nữ</v>
      </c>
      <c r="Q847" s="6" t="str">
        <f t="shared" si="257"/>
        <v>Bà</v>
      </c>
      <c r="R847" s="7" t="s">
        <v>72</v>
      </c>
      <c r="S847" s="6" t="s">
        <v>334</v>
      </c>
      <c r="T847" s="6" t="s">
        <v>296</v>
      </c>
      <c r="U847" s="6" t="s">
        <v>269</v>
      </c>
      <c r="V847" s="6" t="str">
        <f t="shared" si="264"/>
        <v>Phù Chẩn  -  Tx. Từ Sơn  -  Bắc Ninh</v>
      </c>
      <c r="W847" s="6" t="s">
        <v>51</v>
      </c>
      <c r="X847" s="6" t="s">
        <v>65</v>
      </c>
      <c r="Y847" s="4">
        <f t="shared" si="265"/>
        <v>30</v>
      </c>
      <c r="Z847" s="7" t="str">
        <f t="shared" si="266"/>
        <v>Từ 24 - 36 tháng</v>
      </c>
      <c r="AA847" s="5">
        <v>42745</v>
      </c>
      <c r="AB847" s="4" t="s">
        <v>66</v>
      </c>
      <c r="AC847" s="8">
        <f t="shared" si="258"/>
        <v>42804</v>
      </c>
      <c r="AD847" s="5" t="s">
        <v>53</v>
      </c>
      <c r="AE847" s="4">
        <v>1</v>
      </c>
      <c r="AF847" s="7" t="str">
        <f t="shared" si="259"/>
        <v>12 tháng</v>
      </c>
      <c r="AG847" s="5">
        <f t="shared" si="260"/>
        <v>42805</v>
      </c>
      <c r="AH847" s="5">
        <f t="shared" si="261"/>
        <v>43169</v>
      </c>
      <c r="AI847" s="9">
        <v>1</v>
      </c>
      <c r="AJ847" s="7" t="str">
        <f t="shared" si="253"/>
        <v>12 tháng</v>
      </c>
      <c r="AK847" s="5">
        <f t="shared" si="251"/>
        <v>43170</v>
      </c>
      <c r="AL847" s="5">
        <f t="shared" si="254"/>
        <v>43534</v>
      </c>
      <c r="AM847" s="5">
        <f t="shared" si="255"/>
        <v>43535</v>
      </c>
      <c r="AN847" s="7" t="str">
        <f t="shared" si="262"/>
        <v>Không xác định</v>
      </c>
      <c r="AO847" s="5"/>
      <c r="AP847" s="7"/>
      <c r="AQ847" s="16"/>
    </row>
    <row r="848" spans="1:43" ht="14.5" x14ac:dyDescent="0.35">
      <c r="A848" s="12">
        <f>IF(E848="","",SUBTOTAL(3,$B$2:B848))</f>
        <v>847</v>
      </c>
      <c r="B848" s="5">
        <v>43677</v>
      </c>
      <c r="C848" s="4" t="s">
        <v>45</v>
      </c>
      <c r="D848" s="4">
        <v>1075</v>
      </c>
      <c r="E848" s="6" t="s">
        <v>165</v>
      </c>
      <c r="F848" s="6" t="s">
        <v>96</v>
      </c>
      <c r="G848" s="7" t="s">
        <v>61</v>
      </c>
      <c r="H848" s="6" t="s">
        <v>62</v>
      </c>
      <c r="I848" s="4">
        <v>9</v>
      </c>
      <c r="J848" s="4">
        <v>11</v>
      </c>
      <c r="K848" s="4">
        <v>1996</v>
      </c>
      <c r="L848" s="6">
        <f t="shared" si="249"/>
        <v>35378</v>
      </c>
      <c r="M848" s="4">
        <f t="shared" si="263"/>
        <v>22</v>
      </c>
      <c r="N848" s="6" t="str">
        <f t="shared" si="250"/>
        <v>&lt;30</v>
      </c>
      <c r="O848" s="4">
        <v>1</v>
      </c>
      <c r="P848" s="6" t="str">
        <f t="shared" si="256"/>
        <v>Nam</v>
      </c>
      <c r="Q848" s="6" t="str">
        <f t="shared" si="257"/>
        <v>Ông</v>
      </c>
      <c r="R848" s="7" t="s">
        <v>50</v>
      </c>
      <c r="S848" s="6" t="s">
        <v>335</v>
      </c>
      <c r="T848" s="6" t="s">
        <v>336</v>
      </c>
      <c r="U848" s="6" t="s">
        <v>280</v>
      </c>
      <c r="V848" s="6" t="str">
        <f t="shared" si="264"/>
        <v>Văn An  -  Văn Quan  -  Lạng Sơn</v>
      </c>
      <c r="W848" s="6" t="s">
        <v>51</v>
      </c>
      <c r="X848" s="6" t="s">
        <v>65</v>
      </c>
      <c r="Y848" s="4">
        <f t="shared" si="265"/>
        <v>30</v>
      </c>
      <c r="Z848" s="7" t="str">
        <f t="shared" si="266"/>
        <v>Từ 24 - 36 tháng</v>
      </c>
      <c r="AA848" s="5">
        <v>42751</v>
      </c>
      <c r="AB848" s="4" t="s">
        <v>66</v>
      </c>
      <c r="AC848" s="8">
        <f t="shared" si="258"/>
        <v>42810</v>
      </c>
      <c r="AD848" s="5" t="s">
        <v>53</v>
      </c>
      <c r="AE848" s="4">
        <v>1</v>
      </c>
      <c r="AF848" s="7" t="str">
        <f t="shared" si="259"/>
        <v>12 tháng</v>
      </c>
      <c r="AG848" s="5">
        <f t="shared" si="260"/>
        <v>42811</v>
      </c>
      <c r="AH848" s="5">
        <f t="shared" si="261"/>
        <v>43175</v>
      </c>
      <c r="AI848" s="9">
        <v>1</v>
      </c>
      <c r="AJ848" s="7" t="str">
        <f t="shared" si="253"/>
        <v>12 tháng</v>
      </c>
      <c r="AK848" s="5">
        <f t="shared" si="251"/>
        <v>43176</v>
      </c>
      <c r="AL848" s="5">
        <f t="shared" si="254"/>
        <v>43540</v>
      </c>
      <c r="AM848" s="5">
        <f t="shared" si="255"/>
        <v>43541</v>
      </c>
      <c r="AN848" s="7" t="str">
        <f t="shared" si="262"/>
        <v>Không xác định</v>
      </c>
      <c r="AO848" s="5"/>
      <c r="AP848" s="7"/>
      <c r="AQ848" s="16"/>
    </row>
    <row r="849" spans="1:43" ht="14.5" x14ac:dyDescent="0.35">
      <c r="A849" s="12">
        <f>IF(E849="","",SUBTOTAL(3,$B$2:B849))</f>
        <v>848</v>
      </c>
      <c r="B849" s="5">
        <v>43677</v>
      </c>
      <c r="C849" s="4" t="s">
        <v>45</v>
      </c>
      <c r="D849" s="4">
        <v>1076</v>
      </c>
      <c r="E849" s="6" t="s">
        <v>166</v>
      </c>
      <c r="F849" s="6" t="s">
        <v>96</v>
      </c>
      <c r="G849" s="7" t="s">
        <v>61</v>
      </c>
      <c r="H849" s="6" t="s">
        <v>62</v>
      </c>
      <c r="I849" s="4">
        <v>6</v>
      </c>
      <c r="J849" s="4">
        <v>7</v>
      </c>
      <c r="K849" s="4">
        <v>1993</v>
      </c>
      <c r="L849" s="6">
        <f t="shared" si="249"/>
        <v>34156</v>
      </c>
      <c r="M849" s="4">
        <f t="shared" si="263"/>
        <v>26</v>
      </c>
      <c r="N849" s="6" t="str">
        <f t="shared" si="250"/>
        <v>&lt;30</v>
      </c>
      <c r="O849" s="4">
        <v>2</v>
      </c>
      <c r="P849" s="6" t="str">
        <f t="shared" si="256"/>
        <v>Nữ</v>
      </c>
      <c r="Q849" s="6" t="str">
        <f t="shared" si="257"/>
        <v>Bà</v>
      </c>
      <c r="R849" s="7" t="s">
        <v>50</v>
      </c>
      <c r="S849" s="6" t="s">
        <v>337</v>
      </c>
      <c r="T849" s="6" t="s">
        <v>310</v>
      </c>
      <c r="U849" s="6" t="s">
        <v>255</v>
      </c>
      <c r="V849" s="6" t="str">
        <f t="shared" si="264"/>
        <v>Tân Hưng  -  Lạng Giang  -  Bắc Giang</v>
      </c>
      <c r="W849" s="6" t="s">
        <v>78</v>
      </c>
      <c r="X849" s="6" t="s">
        <v>65</v>
      </c>
      <c r="Y849" s="4">
        <f t="shared" si="265"/>
        <v>29</v>
      </c>
      <c r="Z849" s="7" t="str">
        <f t="shared" si="266"/>
        <v>Từ 24 - 36 tháng</v>
      </c>
      <c r="AA849" s="5">
        <v>42775</v>
      </c>
      <c r="AB849" s="4" t="s">
        <v>66</v>
      </c>
      <c r="AC849" s="8">
        <f t="shared" si="258"/>
        <v>42834</v>
      </c>
      <c r="AD849" s="5" t="s">
        <v>53</v>
      </c>
      <c r="AE849" s="4">
        <v>1</v>
      </c>
      <c r="AF849" s="7" t="str">
        <f t="shared" si="259"/>
        <v>12 tháng</v>
      </c>
      <c r="AG849" s="5">
        <f t="shared" si="260"/>
        <v>42835</v>
      </c>
      <c r="AH849" s="5">
        <f t="shared" si="261"/>
        <v>43199</v>
      </c>
      <c r="AI849" s="9">
        <v>1</v>
      </c>
      <c r="AJ849" s="7" t="str">
        <f t="shared" si="253"/>
        <v>12 tháng</v>
      </c>
      <c r="AK849" s="5">
        <f t="shared" si="251"/>
        <v>43200</v>
      </c>
      <c r="AL849" s="5">
        <f t="shared" si="254"/>
        <v>43564</v>
      </c>
      <c r="AM849" s="5">
        <f t="shared" si="255"/>
        <v>43565</v>
      </c>
      <c r="AN849" s="7" t="str">
        <f t="shared" si="262"/>
        <v>Không xác định</v>
      </c>
      <c r="AO849" s="5"/>
      <c r="AP849" s="7"/>
      <c r="AQ849" s="16"/>
    </row>
    <row r="850" spans="1:43" ht="14.5" x14ac:dyDescent="0.35">
      <c r="A850" s="12">
        <f>IF(E850="","",SUBTOTAL(3,$B$2:B850))</f>
        <v>849</v>
      </c>
      <c r="B850" s="5">
        <v>43677</v>
      </c>
      <c r="C850" s="4" t="s">
        <v>45</v>
      </c>
      <c r="D850" s="4">
        <v>1077</v>
      </c>
      <c r="E850" s="6" t="s">
        <v>167</v>
      </c>
      <c r="F850" s="6" t="s">
        <v>96</v>
      </c>
      <c r="G850" s="7" t="s">
        <v>61</v>
      </c>
      <c r="H850" s="6" t="s">
        <v>62</v>
      </c>
      <c r="I850" s="4">
        <v>22</v>
      </c>
      <c r="J850" s="4">
        <v>8</v>
      </c>
      <c r="K850" s="4">
        <v>1994</v>
      </c>
      <c r="L850" s="6">
        <f t="shared" si="249"/>
        <v>34568</v>
      </c>
      <c r="M850" s="4">
        <f t="shared" si="263"/>
        <v>24</v>
      </c>
      <c r="N850" s="6" t="str">
        <f t="shared" si="250"/>
        <v>&lt;30</v>
      </c>
      <c r="O850" s="4">
        <v>1</v>
      </c>
      <c r="P850" s="6" t="str">
        <f t="shared" si="256"/>
        <v>Nam</v>
      </c>
      <c r="Q850" s="6" t="str">
        <f t="shared" si="257"/>
        <v>Ông</v>
      </c>
      <c r="R850" s="7" t="s">
        <v>50</v>
      </c>
      <c r="S850" s="6" t="s">
        <v>334</v>
      </c>
      <c r="T850" s="6" t="s">
        <v>272</v>
      </c>
      <c r="U850" s="6" t="s">
        <v>269</v>
      </c>
      <c r="V850" s="6" t="str">
        <f t="shared" si="264"/>
        <v>Phù Chẩn  -  Từ Sơn  -  Bắc Ninh</v>
      </c>
      <c r="W850" s="6" t="s">
        <v>51</v>
      </c>
      <c r="X850" s="6" t="s">
        <v>65</v>
      </c>
      <c r="Y850" s="4">
        <f t="shared" si="265"/>
        <v>29</v>
      </c>
      <c r="Z850" s="7" t="str">
        <f t="shared" si="266"/>
        <v>Từ 24 - 36 tháng</v>
      </c>
      <c r="AA850" s="5">
        <v>42778</v>
      </c>
      <c r="AB850" s="4" t="s">
        <v>66</v>
      </c>
      <c r="AC850" s="8">
        <f t="shared" si="258"/>
        <v>42837</v>
      </c>
      <c r="AD850" s="5" t="s">
        <v>53</v>
      </c>
      <c r="AE850" s="4">
        <v>1</v>
      </c>
      <c r="AF850" s="7" t="str">
        <f t="shared" si="259"/>
        <v>12 tháng</v>
      </c>
      <c r="AG850" s="5">
        <f t="shared" si="260"/>
        <v>42838</v>
      </c>
      <c r="AH850" s="5">
        <f t="shared" si="261"/>
        <v>43202</v>
      </c>
      <c r="AI850" s="9">
        <v>1</v>
      </c>
      <c r="AJ850" s="7" t="str">
        <f t="shared" si="253"/>
        <v>12 tháng</v>
      </c>
      <c r="AK850" s="5">
        <f t="shared" si="251"/>
        <v>43203</v>
      </c>
      <c r="AL850" s="5">
        <f t="shared" si="254"/>
        <v>43567</v>
      </c>
      <c r="AM850" s="5">
        <f t="shared" si="255"/>
        <v>43568</v>
      </c>
      <c r="AN850" s="7" t="str">
        <f t="shared" si="262"/>
        <v>Không xác định</v>
      </c>
      <c r="AO850" s="5"/>
      <c r="AP850" s="7"/>
      <c r="AQ850" s="16"/>
    </row>
    <row r="851" spans="1:43" ht="14.5" x14ac:dyDescent="0.35">
      <c r="A851" s="12">
        <f>IF(E851="","",SUBTOTAL(3,$B$2:B851))</f>
        <v>850</v>
      </c>
      <c r="B851" s="5">
        <v>43677</v>
      </c>
      <c r="C851" s="4" t="s">
        <v>45</v>
      </c>
      <c r="D851" s="4">
        <v>1078</v>
      </c>
      <c r="E851" s="6" t="s">
        <v>168</v>
      </c>
      <c r="F851" s="6" t="s">
        <v>112</v>
      </c>
      <c r="G851" s="7" t="s">
        <v>104</v>
      </c>
      <c r="H851" s="6" t="s">
        <v>105</v>
      </c>
      <c r="I851" s="4">
        <v>30</v>
      </c>
      <c r="J851" s="4">
        <v>7</v>
      </c>
      <c r="K851" s="4">
        <v>1978</v>
      </c>
      <c r="L851" s="6">
        <f t="shared" si="249"/>
        <v>28701</v>
      </c>
      <c r="M851" s="4">
        <f t="shared" si="263"/>
        <v>41</v>
      </c>
      <c r="N851" s="6" t="str">
        <f t="shared" si="250"/>
        <v>30 - 45</v>
      </c>
      <c r="O851" s="4">
        <v>1</v>
      </c>
      <c r="P851" s="6" t="str">
        <f t="shared" si="256"/>
        <v>Nam</v>
      </c>
      <c r="Q851" s="6" t="str">
        <f t="shared" si="257"/>
        <v>Ông</v>
      </c>
      <c r="R851" s="7" t="s">
        <v>50</v>
      </c>
      <c r="S851" s="6" t="s">
        <v>338</v>
      </c>
      <c r="T851" s="6" t="s">
        <v>303</v>
      </c>
      <c r="U851" s="6" t="s">
        <v>304</v>
      </c>
      <c r="V851" s="6" t="str">
        <f t="shared" si="264"/>
        <v>Ninh Hải  -  Ninh Giang  -  Hải Dương</v>
      </c>
      <c r="W851" s="6" t="s">
        <v>51</v>
      </c>
      <c r="X851" s="6" t="s">
        <v>106</v>
      </c>
      <c r="Y851" s="4">
        <f t="shared" si="265"/>
        <v>29</v>
      </c>
      <c r="Z851" s="7" t="str">
        <f t="shared" si="266"/>
        <v>Từ 24 - 36 tháng</v>
      </c>
      <c r="AA851" s="5">
        <v>42791</v>
      </c>
      <c r="AB851" s="4" t="s">
        <v>66</v>
      </c>
      <c r="AC851" s="8">
        <f t="shared" si="258"/>
        <v>42850</v>
      </c>
      <c r="AD851" s="5" t="s">
        <v>53</v>
      </c>
      <c r="AE851" s="4">
        <v>1</v>
      </c>
      <c r="AF851" s="7" t="str">
        <f t="shared" si="259"/>
        <v>12 tháng</v>
      </c>
      <c r="AG851" s="5">
        <f t="shared" si="260"/>
        <v>42851</v>
      </c>
      <c r="AH851" s="5">
        <f t="shared" si="261"/>
        <v>43215</v>
      </c>
      <c r="AI851" s="9">
        <v>4</v>
      </c>
      <c r="AJ851" s="7" t="str">
        <f t="shared" si="253"/>
        <v>Không xác định</v>
      </c>
      <c r="AK851" s="5">
        <f t="shared" si="251"/>
        <v>43216</v>
      </c>
      <c r="AL851" s="5" t="str">
        <f t="shared" si="254"/>
        <v/>
      </c>
      <c r="AM851" s="5">
        <f t="shared" si="255"/>
        <v>43216</v>
      </c>
      <c r="AN851" s="7" t="str">
        <f t="shared" si="262"/>
        <v>Không xác định</v>
      </c>
      <c r="AO851" s="5"/>
      <c r="AP851" s="7"/>
      <c r="AQ851" s="16"/>
    </row>
    <row r="852" spans="1:43" ht="14.5" x14ac:dyDescent="0.35">
      <c r="A852" s="12">
        <f>IF(E852="","",SUBTOTAL(3,$B$2:B852))</f>
        <v>851</v>
      </c>
      <c r="B852" s="5">
        <v>43677</v>
      </c>
      <c r="C852" s="4" t="s">
        <v>45</v>
      </c>
      <c r="D852" s="4">
        <v>1079</v>
      </c>
      <c r="E852" s="6" t="s">
        <v>125</v>
      </c>
      <c r="F852" s="6" t="s">
        <v>82</v>
      </c>
      <c r="G852" s="7" t="s">
        <v>104</v>
      </c>
      <c r="H852" s="6" t="s">
        <v>105</v>
      </c>
      <c r="I852" s="4">
        <v>1</v>
      </c>
      <c r="J852" s="4">
        <v>8</v>
      </c>
      <c r="K852" s="4">
        <v>1992</v>
      </c>
      <c r="L852" s="6">
        <f t="shared" si="249"/>
        <v>33817</v>
      </c>
      <c r="M852" s="4">
        <f t="shared" si="263"/>
        <v>27</v>
      </c>
      <c r="N852" s="6" t="str">
        <f t="shared" si="250"/>
        <v>&lt;30</v>
      </c>
      <c r="O852" s="4">
        <v>1</v>
      </c>
      <c r="P852" s="6" t="str">
        <f t="shared" si="256"/>
        <v>Nam</v>
      </c>
      <c r="Q852" s="6" t="str">
        <f t="shared" si="257"/>
        <v>Ông</v>
      </c>
      <c r="R852" s="7" t="s">
        <v>50</v>
      </c>
      <c r="S852" s="6" t="s">
        <v>339</v>
      </c>
      <c r="T852" s="6" t="s">
        <v>329</v>
      </c>
      <c r="U852" s="6" t="s">
        <v>255</v>
      </c>
      <c r="V852" s="6" t="str">
        <f t="shared" si="264"/>
        <v>Việt Ngọc  -  Tân Yên  -  Bắc Giang</v>
      </c>
      <c r="W852" s="6" t="s">
        <v>51</v>
      </c>
      <c r="X852" s="6" t="s">
        <v>65</v>
      </c>
      <c r="Y852" s="4">
        <f t="shared" si="265"/>
        <v>28</v>
      </c>
      <c r="Z852" s="7" t="str">
        <f t="shared" si="266"/>
        <v>Từ 24 - 36 tháng</v>
      </c>
      <c r="AA852" s="5">
        <v>42803</v>
      </c>
      <c r="AB852" s="4" t="s">
        <v>66</v>
      </c>
      <c r="AC852" s="8">
        <f t="shared" si="258"/>
        <v>42862</v>
      </c>
      <c r="AD852" s="5" t="s">
        <v>53</v>
      </c>
      <c r="AE852" s="4">
        <v>1</v>
      </c>
      <c r="AF852" s="7" t="str">
        <f t="shared" si="259"/>
        <v>12 tháng</v>
      </c>
      <c r="AG852" s="5">
        <f t="shared" si="260"/>
        <v>42863</v>
      </c>
      <c r="AH852" s="5">
        <f t="shared" si="261"/>
        <v>43227</v>
      </c>
      <c r="AI852" s="9">
        <v>1</v>
      </c>
      <c r="AJ852" s="7" t="str">
        <f t="shared" si="253"/>
        <v>12 tháng</v>
      </c>
      <c r="AK852" s="5">
        <f t="shared" si="251"/>
        <v>43228</v>
      </c>
      <c r="AL852" s="5">
        <f t="shared" si="254"/>
        <v>43592</v>
      </c>
      <c r="AM852" s="5">
        <f t="shared" si="255"/>
        <v>43593</v>
      </c>
      <c r="AN852" s="7" t="str">
        <f t="shared" si="262"/>
        <v>Không xác định</v>
      </c>
      <c r="AO852" s="5"/>
      <c r="AP852" s="7"/>
      <c r="AQ852" s="16"/>
    </row>
    <row r="853" spans="1:43" ht="14.5" x14ac:dyDescent="0.35">
      <c r="A853" s="12">
        <f>IF(E853="","",SUBTOTAL(3,$B$2:B853))</f>
        <v>852</v>
      </c>
      <c r="B853" s="5">
        <v>43677</v>
      </c>
      <c r="C853" s="4" t="s">
        <v>45</v>
      </c>
      <c r="D853" s="4">
        <v>1080</v>
      </c>
      <c r="E853" s="6" t="s">
        <v>169</v>
      </c>
      <c r="F853" s="6" t="s">
        <v>82</v>
      </c>
      <c r="G853" s="7" t="s">
        <v>104</v>
      </c>
      <c r="H853" s="6" t="s">
        <v>105</v>
      </c>
      <c r="I853" s="4">
        <v>28</v>
      </c>
      <c r="J853" s="4">
        <v>8</v>
      </c>
      <c r="K853" s="4">
        <v>1991</v>
      </c>
      <c r="L853" s="6">
        <f t="shared" si="249"/>
        <v>33478</v>
      </c>
      <c r="M853" s="4">
        <f t="shared" si="263"/>
        <v>27</v>
      </c>
      <c r="N853" s="6" t="str">
        <f t="shared" si="250"/>
        <v>&lt;30</v>
      </c>
      <c r="O853" s="4">
        <v>2</v>
      </c>
      <c r="P853" s="6" t="str">
        <f t="shared" si="256"/>
        <v>Nữ</v>
      </c>
      <c r="Q853" s="6" t="str">
        <f t="shared" si="257"/>
        <v>Bà</v>
      </c>
      <c r="R853" s="7" t="s">
        <v>50</v>
      </c>
      <c r="S853" s="6" t="s">
        <v>305</v>
      </c>
      <c r="T853" s="6" t="s">
        <v>265</v>
      </c>
      <c r="U853" s="6" t="s">
        <v>266</v>
      </c>
      <c r="V853" s="6" t="str">
        <f t="shared" si="264"/>
        <v>Đông Xuân  -  Sóc Sơn  -  Hà Nội</v>
      </c>
      <c r="W853" s="6" t="s">
        <v>51</v>
      </c>
      <c r="X853" s="6" t="s">
        <v>65</v>
      </c>
      <c r="Y853" s="4">
        <f t="shared" si="265"/>
        <v>28</v>
      </c>
      <c r="Z853" s="7" t="str">
        <f t="shared" si="266"/>
        <v>Từ 24 - 36 tháng</v>
      </c>
      <c r="AA853" s="5">
        <v>42804</v>
      </c>
      <c r="AB853" s="4" t="s">
        <v>66</v>
      </c>
      <c r="AC853" s="8">
        <f t="shared" si="258"/>
        <v>42863</v>
      </c>
      <c r="AD853" s="5" t="s">
        <v>53</v>
      </c>
      <c r="AE853" s="4">
        <v>1</v>
      </c>
      <c r="AF853" s="7" t="str">
        <f t="shared" si="259"/>
        <v>12 tháng</v>
      </c>
      <c r="AG853" s="5">
        <f t="shared" si="260"/>
        <v>42864</v>
      </c>
      <c r="AH853" s="5">
        <f t="shared" si="261"/>
        <v>43228</v>
      </c>
      <c r="AI853" s="9">
        <v>1</v>
      </c>
      <c r="AJ853" s="7" t="str">
        <f t="shared" si="253"/>
        <v>12 tháng</v>
      </c>
      <c r="AK853" s="5">
        <f t="shared" si="251"/>
        <v>43229</v>
      </c>
      <c r="AL853" s="5">
        <f t="shared" si="254"/>
        <v>43593</v>
      </c>
      <c r="AM853" s="5">
        <f t="shared" si="255"/>
        <v>43594</v>
      </c>
      <c r="AN853" s="7" t="str">
        <f t="shared" si="262"/>
        <v>Không xác định</v>
      </c>
      <c r="AO853" s="5"/>
      <c r="AP853" s="7"/>
      <c r="AQ853" s="16"/>
    </row>
    <row r="854" spans="1:43" ht="14.5" x14ac:dyDescent="0.35">
      <c r="A854" s="12">
        <f>IF(E854="","",SUBTOTAL(3,$B$2:B854))</f>
        <v>853</v>
      </c>
      <c r="B854" s="5">
        <v>43677</v>
      </c>
      <c r="C854" s="4" t="s">
        <v>45</v>
      </c>
      <c r="D854" s="4">
        <v>1081</v>
      </c>
      <c r="E854" s="6" t="s">
        <v>128</v>
      </c>
      <c r="F854" s="6" t="s">
        <v>82</v>
      </c>
      <c r="G854" s="7" t="s">
        <v>104</v>
      </c>
      <c r="H854" s="6" t="s">
        <v>105</v>
      </c>
      <c r="I854" s="4">
        <v>9</v>
      </c>
      <c r="J854" s="4">
        <v>8</v>
      </c>
      <c r="K854" s="4">
        <v>1991</v>
      </c>
      <c r="L854" s="6">
        <f t="shared" si="249"/>
        <v>33459</v>
      </c>
      <c r="M854" s="4">
        <f t="shared" si="263"/>
        <v>27</v>
      </c>
      <c r="N854" s="6" t="str">
        <f t="shared" si="250"/>
        <v>&lt;30</v>
      </c>
      <c r="O854" s="4">
        <v>2</v>
      </c>
      <c r="P854" s="6" t="str">
        <f t="shared" si="256"/>
        <v>Nữ</v>
      </c>
      <c r="Q854" s="6" t="str">
        <f t="shared" si="257"/>
        <v>Bà</v>
      </c>
      <c r="R854" s="7" t="s">
        <v>63</v>
      </c>
      <c r="S854" s="6" t="s">
        <v>340</v>
      </c>
      <c r="T854" s="6" t="s">
        <v>276</v>
      </c>
      <c r="U854" s="6" t="s">
        <v>255</v>
      </c>
      <c r="V854" s="6" t="str">
        <f t="shared" si="264"/>
        <v>Đông Hưng  -  Lục Nam  -  Bắc Giang</v>
      </c>
      <c r="W854" s="6" t="s">
        <v>51</v>
      </c>
      <c r="X854" s="6" t="s">
        <v>65</v>
      </c>
      <c r="Y854" s="4">
        <f t="shared" si="265"/>
        <v>28</v>
      </c>
      <c r="Z854" s="7" t="str">
        <f t="shared" si="266"/>
        <v>Từ 24 - 36 tháng</v>
      </c>
      <c r="AA854" s="5">
        <v>42810</v>
      </c>
      <c r="AB854" s="4" t="s">
        <v>66</v>
      </c>
      <c r="AC854" s="8">
        <f t="shared" si="258"/>
        <v>42869</v>
      </c>
      <c r="AD854" s="5" t="s">
        <v>53</v>
      </c>
      <c r="AE854" s="4">
        <v>1</v>
      </c>
      <c r="AF854" s="7" t="str">
        <f t="shared" si="259"/>
        <v>12 tháng</v>
      </c>
      <c r="AG854" s="5">
        <f t="shared" si="260"/>
        <v>42870</v>
      </c>
      <c r="AH854" s="5">
        <f t="shared" si="261"/>
        <v>43234</v>
      </c>
      <c r="AI854" s="9">
        <v>1</v>
      </c>
      <c r="AJ854" s="7" t="str">
        <f t="shared" si="253"/>
        <v>12 tháng</v>
      </c>
      <c r="AK854" s="5">
        <f t="shared" si="251"/>
        <v>43235</v>
      </c>
      <c r="AL854" s="5">
        <f t="shared" si="254"/>
        <v>43599</v>
      </c>
      <c r="AM854" s="5">
        <f t="shared" si="255"/>
        <v>43600</v>
      </c>
      <c r="AN854" s="7" t="str">
        <f t="shared" si="262"/>
        <v>Không xác định</v>
      </c>
      <c r="AO854" s="5"/>
      <c r="AP854" s="7"/>
      <c r="AQ854" s="16"/>
    </row>
    <row r="855" spans="1:43" ht="14.5" x14ac:dyDescent="0.35">
      <c r="A855" s="12">
        <f>IF(E855="","",SUBTOTAL(3,$B$2:B855))</f>
        <v>854</v>
      </c>
      <c r="B855" s="5">
        <v>43677</v>
      </c>
      <c r="C855" s="4" t="s">
        <v>45</v>
      </c>
      <c r="D855" s="4">
        <v>1082</v>
      </c>
      <c r="E855" s="6" t="s">
        <v>170</v>
      </c>
      <c r="F855" s="6" t="s">
        <v>82</v>
      </c>
      <c r="G855" s="7" t="s">
        <v>104</v>
      </c>
      <c r="H855" s="6" t="s">
        <v>105</v>
      </c>
      <c r="I855" s="4">
        <v>7</v>
      </c>
      <c r="J855" s="4">
        <v>9</v>
      </c>
      <c r="K855" s="4">
        <v>1988</v>
      </c>
      <c r="L855" s="6">
        <f t="shared" si="249"/>
        <v>32393</v>
      </c>
      <c r="M855" s="4">
        <f t="shared" si="263"/>
        <v>30</v>
      </c>
      <c r="N855" s="6" t="str">
        <f t="shared" si="250"/>
        <v>30 - 45</v>
      </c>
      <c r="O855" s="4">
        <v>2</v>
      </c>
      <c r="P855" s="6" t="str">
        <f t="shared" si="256"/>
        <v>Nữ</v>
      </c>
      <c r="Q855" s="6" t="str">
        <f t="shared" si="257"/>
        <v>Bà</v>
      </c>
      <c r="R855" s="7" t="s">
        <v>50</v>
      </c>
      <c r="S855" s="6" t="s">
        <v>341</v>
      </c>
      <c r="T855" s="6" t="s">
        <v>276</v>
      </c>
      <c r="U855" s="6" t="s">
        <v>255</v>
      </c>
      <c r="V855" s="6" t="str">
        <f t="shared" si="264"/>
        <v>Yên Sơn  -  Lục Nam  -  Bắc Giang</v>
      </c>
      <c r="W855" s="6" t="s">
        <v>51</v>
      </c>
      <c r="X855" s="6" t="s">
        <v>65</v>
      </c>
      <c r="Y855" s="4">
        <f t="shared" si="265"/>
        <v>27</v>
      </c>
      <c r="Z855" s="7" t="str">
        <f t="shared" si="266"/>
        <v>Từ 24 - 36 tháng</v>
      </c>
      <c r="AA855" s="5">
        <v>42834</v>
      </c>
      <c r="AB855" s="4" t="s">
        <v>66</v>
      </c>
      <c r="AC855" s="8">
        <f t="shared" si="258"/>
        <v>42893</v>
      </c>
      <c r="AD855" s="5" t="s">
        <v>53</v>
      </c>
      <c r="AE855" s="4">
        <v>1</v>
      </c>
      <c r="AF855" s="7" t="str">
        <f t="shared" si="259"/>
        <v>12 tháng</v>
      </c>
      <c r="AG855" s="5">
        <f t="shared" si="260"/>
        <v>42894</v>
      </c>
      <c r="AH855" s="5">
        <f t="shared" si="261"/>
        <v>43258</v>
      </c>
      <c r="AI855" s="9">
        <v>1</v>
      </c>
      <c r="AJ855" s="7" t="str">
        <f t="shared" si="253"/>
        <v>12 tháng</v>
      </c>
      <c r="AK855" s="5">
        <f t="shared" si="251"/>
        <v>43259</v>
      </c>
      <c r="AL855" s="5">
        <f t="shared" si="254"/>
        <v>43623</v>
      </c>
      <c r="AM855" s="5">
        <f t="shared" si="255"/>
        <v>43624</v>
      </c>
      <c r="AN855" s="7" t="str">
        <f t="shared" si="262"/>
        <v>Không xác định</v>
      </c>
      <c r="AO855" s="5"/>
      <c r="AP855" s="7"/>
      <c r="AQ855" s="16"/>
    </row>
    <row r="856" spans="1:43" ht="14.5" x14ac:dyDescent="0.35">
      <c r="A856" s="12">
        <f>IF(E856="","",SUBTOTAL(3,$B$2:B856))</f>
        <v>855</v>
      </c>
      <c r="B856" s="5">
        <v>43677</v>
      </c>
      <c r="C856" s="4" t="s">
        <v>45</v>
      </c>
      <c r="D856" s="4">
        <v>1084</v>
      </c>
      <c r="E856" s="6" t="s">
        <v>142</v>
      </c>
      <c r="F856" s="6" t="s">
        <v>82</v>
      </c>
      <c r="G856" s="7" t="s">
        <v>61</v>
      </c>
      <c r="H856" s="6" t="s">
        <v>62</v>
      </c>
      <c r="I856" s="4">
        <v>26</v>
      </c>
      <c r="J856" s="4">
        <v>11</v>
      </c>
      <c r="K856" s="4">
        <v>1986</v>
      </c>
      <c r="L856" s="6">
        <f t="shared" si="249"/>
        <v>31742</v>
      </c>
      <c r="M856" s="4">
        <f t="shared" si="263"/>
        <v>32</v>
      </c>
      <c r="N856" s="6" t="str">
        <f t="shared" si="250"/>
        <v>30 - 45</v>
      </c>
      <c r="O856" s="4">
        <v>2</v>
      </c>
      <c r="P856" s="6" t="str">
        <f t="shared" si="256"/>
        <v>Nữ</v>
      </c>
      <c r="Q856" s="6" t="str">
        <f t="shared" si="257"/>
        <v>Bà</v>
      </c>
      <c r="R856" s="7" t="s">
        <v>50</v>
      </c>
      <c r="S856" s="6" t="s">
        <v>342</v>
      </c>
      <c r="T856" s="6" t="s">
        <v>319</v>
      </c>
      <c r="U856" s="6" t="s">
        <v>269</v>
      </c>
      <c r="V856" s="6" t="str">
        <f t="shared" si="264"/>
        <v>Song Hồ  -  Thuận Thành  -  Bắc Ninh</v>
      </c>
      <c r="W856" s="6" t="s">
        <v>51</v>
      </c>
      <c r="X856" s="6" t="s">
        <v>65</v>
      </c>
      <c r="Y856" s="4">
        <f t="shared" si="265"/>
        <v>25</v>
      </c>
      <c r="Z856" s="7" t="str">
        <f t="shared" si="266"/>
        <v>Từ 24 - 36 tháng</v>
      </c>
      <c r="AA856" s="5">
        <v>42896</v>
      </c>
      <c r="AB856" s="4" t="s">
        <v>66</v>
      </c>
      <c r="AC856" s="8">
        <f t="shared" si="258"/>
        <v>42955</v>
      </c>
      <c r="AD856" s="5" t="s">
        <v>53</v>
      </c>
      <c r="AE856" s="4">
        <v>1</v>
      </c>
      <c r="AF856" s="7" t="str">
        <f t="shared" si="259"/>
        <v>12 tháng</v>
      </c>
      <c r="AG856" s="5">
        <f t="shared" si="260"/>
        <v>42956</v>
      </c>
      <c r="AH856" s="5">
        <f t="shared" si="261"/>
        <v>43320</v>
      </c>
      <c r="AI856" s="9">
        <v>1</v>
      </c>
      <c r="AJ856" s="7" t="str">
        <f t="shared" si="253"/>
        <v>12 tháng</v>
      </c>
      <c r="AK856" s="5">
        <f t="shared" si="251"/>
        <v>43321</v>
      </c>
      <c r="AL856" s="5">
        <f t="shared" si="254"/>
        <v>43685</v>
      </c>
      <c r="AM856" s="5" t="str">
        <f t="shared" si="255"/>
        <v/>
      </c>
      <c r="AN856" s="7" t="str">
        <f t="shared" si="262"/>
        <v>12 tháng</v>
      </c>
      <c r="AO856" s="5"/>
      <c r="AP856" s="7"/>
      <c r="AQ856" s="16"/>
    </row>
    <row r="857" spans="1:43" ht="14.5" x14ac:dyDescent="0.35">
      <c r="A857" s="12">
        <f>IF(E857="","",SUBTOTAL(3,$B$2:B857))</f>
        <v>856</v>
      </c>
      <c r="B857" s="5">
        <v>43677</v>
      </c>
      <c r="C857" s="4" t="s">
        <v>45</v>
      </c>
      <c r="D857" s="4">
        <v>1085</v>
      </c>
      <c r="E857" s="6" t="s">
        <v>171</v>
      </c>
      <c r="F857" s="6" t="s">
        <v>82</v>
      </c>
      <c r="G857" s="7" t="s">
        <v>61</v>
      </c>
      <c r="H857" s="6" t="s">
        <v>62</v>
      </c>
      <c r="I857" s="4">
        <v>29</v>
      </c>
      <c r="J857" s="4">
        <v>9</v>
      </c>
      <c r="K857" s="4">
        <v>1996</v>
      </c>
      <c r="L857" s="6">
        <f t="shared" si="249"/>
        <v>35337</v>
      </c>
      <c r="M857" s="4">
        <f t="shared" si="263"/>
        <v>22</v>
      </c>
      <c r="N857" s="6" t="str">
        <f t="shared" si="250"/>
        <v>&lt;30</v>
      </c>
      <c r="O857" s="4">
        <v>1</v>
      </c>
      <c r="P857" s="6" t="str">
        <f t="shared" si="256"/>
        <v>Nam</v>
      </c>
      <c r="Q857" s="6" t="str">
        <f t="shared" si="257"/>
        <v>Ông</v>
      </c>
      <c r="R857" s="7" t="s">
        <v>50</v>
      </c>
      <c r="S857" s="6" t="s">
        <v>343</v>
      </c>
      <c r="T857" s="6" t="s">
        <v>254</v>
      </c>
      <c r="U857" s="6" t="s">
        <v>255</v>
      </c>
      <c r="V857" s="6" t="str">
        <f t="shared" si="264"/>
        <v>Mai Đình  -  Hiệp Hòa  -  Bắc Giang</v>
      </c>
      <c r="W857" s="6" t="s">
        <v>51</v>
      </c>
      <c r="X857" s="6" t="s">
        <v>65</v>
      </c>
      <c r="Y857" s="4">
        <f t="shared" si="265"/>
        <v>25</v>
      </c>
      <c r="Z857" s="7" t="str">
        <f t="shared" si="266"/>
        <v>Từ 24 - 36 tháng</v>
      </c>
      <c r="AA857" s="5">
        <v>42903</v>
      </c>
      <c r="AB857" s="4" t="s">
        <v>66</v>
      </c>
      <c r="AC857" s="8">
        <f t="shared" si="258"/>
        <v>42962</v>
      </c>
      <c r="AD857" s="5" t="s">
        <v>53</v>
      </c>
      <c r="AE857" s="4">
        <v>1</v>
      </c>
      <c r="AF857" s="7" t="str">
        <f t="shared" si="259"/>
        <v>12 tháng</v>
      </c>
      <c r="AG857" s="5">
        <f t="shared" si="260"/>
        <v>42963</v>
      </c>
      <c r="AH857" s="5">
        <f t="shared" si="261"/>
        <v>43327</v>
      </c>
      <c r="AI857" s="9">
        <v>1</v>
      </c>
      <c r="AJ857" s="7" t="str">
        <f t="shared" si="253"/>
        <v>12 tháng</v>
      </c>
      <c r="AK857" s="5">
        <f t="shared" si="251"/>
        <v>43328</v>
      </c>
      <c r="AL857" s="5">
        <f t="shared" si="254"/>
        <v>43692</v>
      </c>
      <c r="AM857" s="5" t="str">
        <f t="shared" si="255"/>
        <v/>
      </c>
      <c r="AN857" s="7" t="str">
        <f t="shared" si="262"/>
        <v>12 tháng</v>
      </c>
      <c r="AO857" s="5"/>
      <c r="AP857" s="7"/>
      <c r="AQ857" s="16"/>
    </row>
    <row r="858" spans="1:43" ht="14.5" x14ac:dyDescent="0.35">
      <c r="A858" s="12">
        <f>IF(E858="","",SUBTOTAL(3,$B$2:B858))</f>
        <v>857</v>
      </c>
      <c r="B858" s="5">
        <v>43677</v>
      </c>
      <c r="C858" s="4" t="s">
        <v>45</v>
      </c>
      <c r="D858" s="4">
        <v>1086</v>
      </c>
      <c r="E858" s="6" t="s">
        <v>172</v>
      </c>
      <c r="F858" s="6" t="s">
        <v>82</v>
      </c>
      <c r="G858" s="7" t="s">
        <v>98</v>
      </c>
      <c r="H858" s="6" t="s">
        <v>108</v>
      </c>
      <c r="I858" s="4">
        <v>27</v>
      </c>
      <c r="J858" s="4">
        <v>9</v>
      </c>
      <c r="K858" s="4">
        <v>1991</v>
      </c>
      <c r="L858" s="6">
        <f t="shared" si="249"/>
        <v>33508</v>
      </c>
      <c r="M858" s="4">
        <f t="shared" si="263"/>
        <v>27</v>
      </c>
      <c r="N858" s="6" t="str">
        <f t="shared" si="250"/>
        <v>&lt;30</v>
      </c>
      <c r="O858" s="4">
        <v>1</v>
      </c>
      <c r="P858" s="6" t="str">
        <f t="shared" si="256"/>
        <v>Nam</v>
      </c>
      <c r="Q858" s="6" t="str">
        <f t="shared" si="257"/>
        <v>Ông</v>
      </c>
      <c r="R858" s="7" t="s">
        <v>50</v>
      </c>
      <c r="S858" s="6" t="s">
        <v>273</v>
      </c>
      <c r="T858" s="6" t="s">
        <v>274</v>
      </c>
      <c r="U858" s="6" t="s">
        <v>266</v>
      </c>
      <c r="V858" s="6" t="str">
        <f t="shared" si="264"/>
        <v>Liên Hà  -  Đông Anh  -  Hà Nội</v>
      </c>
      <c r="W858" s="6" t="s">
        <v>51</v>
      </c>
      <c r="X858" s="6" t="s">
        <v>65</v>
      </c>
      <c r="Y858" s="4">
        <f t="shared" si="265"/>
        <v>25</v>
      </c>
      <c r="Z858" s="7" t="str">
        <f t="shared" si="266"/>
        <v>Từ 24 - 36 tháng</v>
      </c>
      <c r="AA858" s="5">
        <v>42911</v>
      </c>
      <c r="AB858" s="4" t="s">
        <v>66</v>
      </c>
      <c r="AC858" s="8">
        <f t="shared" si="258"/>
        <v>42970</v>
      </c>
      <c r="AD858" s="5" t="s">
        <v>53</v>
      </c>
      <c r="AE858" s="4">
        <v>1</v>
      </c>
      <c r="AF858" s="7" t="str">
        <f t="shared" si="259"/>
        <v>12 tháng</v>
      </c>
      <c r="AG858" s="5">
        <f t="shared" si="260"/>
        <v>42971</v>
      </c>
      <c r="AH858" s="5">
        <f t="shared" si="261"/>
        <v>43335</v>
      </c>
      <c r="AI858" s="9">
        <v>1</v>
      </c>
      <c r="AJ858" s="7" t="str">
        <f t="shared" si="253"/>
        <v>12 tháng</v>
      </c>
      <c r="AK858" s="5">
        <f t="shared" si="251"/>
        <v>43336</v>
      </c>
      <c r="AL858" s="5">
        <f t="shared" si="254"/>
        <v>43700</v>
      </c>
      <c r="AM858" s="5" t="str">
        <f t="shared" si="255"/>
        <v/>
      </c>
      <c r="AN858" s="7" t="str">
        <f t="shared" si="262"/>
        <v>12 tháng</v>
      </c>
      <c r="AO858" s="5"/>
      <c r="AP858" s="7"/>
      <c r="AQ858" s="16"/>
    </row>
    <row r="859" spans="1:43" ht="14.5" x14ac:dyDescent="0.35">
      <c r="A859" s="12">
        <f>IF(E859="","",SUBTOTAL(3,$B$2:B859))</f>
        <v>858</v>
      </c>
      <c r="B859" s="5">
        <v>43677</v>
      </c>
      <c r="C859" s="4" t="s">
        <v>45</v>
      </c>
      <c r="D859" s="4">
        <v>1087</v>
      </c>
      <c r="E859" s="6" t="s">
        <v>173</v>
      </c>
      <c r="F859" s="6" t="s">
        <v>102</v>
      </c>
      <c r="G859" s="7" t="s">
        <v>104</v>
      </c>
      <c r="H859" s="6" t="s">
        <v>147</v>
      </c>
      <c r="I859" s="4">
        <v>9</v>
      </c>
      <c r="J859" s="4">
        <v>9</v>
      </c>
      <c r="K859" s="4">
        <v>1996</v>
      </c>
      <c r="L859" s="6">
        <f t="shared" ref="L859:L919" si="267">IF(AND(I859&lt;&gt;"",J859&lt;&gt;"",K859&lt;&gt;""),DATE(K859,J859,I859),"")</f>
        <v>35317</v>
      </c>
      <c r="M859" s="4">
        <f t="shared" si="263"/>
        <v>22</v>
      </c>
      <c r="N859" s="6" t="str">
        <f t="shared" ref="N859:N919" si="268">IF(M859&gt;=45,"45+",IF(M859&gt;=30,"30 - 45","&lt;30"))</f>
        <v>&lt;30</v>
      </c>
      <c r="O859" s="4">
        <v>1</v>
      </c>
      <c r="P859" s="6" t="str">
        <f t="shared" si="256"/>
        <v>Nam</v>
      </c>
      <c r="Q859" s="6" t="str">
        <f t="shared" si="257"/>
        <v>Ông</v>
      </c>
      <c r="R859" s="7" t="s">
        <v>50</v>
      </c>
      <c r="S859" s="6" t="s">
        <v>344</v>
      </c>
      <c r="T859" s="6" t="s">
        <v>336</v>
      </c>
      <c r="U859" s="6" t="s">
        <v>280</v>
      </c>
      <c r="V859" s="6" t="str">
        <f t="shared" si="264"/>
        <v>Thị trấn Văn Quan  -  Văn Quan  -  Lạng Sơn</v>
      </c>
      <c r="W859" s="6" t="s">
        <v>51</v>
      </c>
      <c r="X859" s="6" t="s">
        <v>65</v>
      </c>
      <c r="Y859" s="4">
        <f t="shared" si="265"/>
        <v>24</v>
      </c>
      <c r="Z859" s="7" t="str">
        <f t="shared" si="266"/>
        <v>Từ 24 - 36 tháng</v>
      </c>
      <c r="AA859" s="5">
        <v>42934</v>
      </c>
      <c r="AB859" s="4" t="s">
        <v>66</v>
      </c>
      <c r="AC859" s="8">
        <f t="shared" si="258"/>
        <v>42993</v>
      </c>
      <c r="AD859" s="5" t="s">
        <v>53</v>
      </c>
      <c r="AE859" s="4">
        <v>1</v>
      </c>
      <c r="AF859" s="7" t="str">
        <f t="shared" si="259"/>
        <v>12 tháng</v>
      </c>
      <c r="AG859" s="5">
        <f t="shared" si="260"/>
        <v>42994</v>
      </c>
      <c r="AH859" s="5">
        <f t="shared" si="261"/>
        <v>43358</v>
      </c>
      <c r="AI859" s="9">
        <v>1</v>
      </c>
      <c r="AJ859" s="7" t="str">
        <f t="shared" si="253"/>
        <v>12 tháng</v>
      </c>
      <c r="AK859" s="5">
        <f t="shared" ref="AK859:AK870" si="269">IFERROR(IF(AI859="","",AH859+1),"")</f>
        <v>43359</v>
      </c>
      <c r="AL859" s="5">
        <f t="shared" si="254"/>
        <v>43723</v>
      </c>
      <c r="AM859" s="5" t="str">
        <f t="shared" ref="AM859:AM882" si="270">IFERROR(IF(AE859=4,AG859,IF(AI859=4,AH859+1,IF(AND(AI859&lt;&gt;4,AL859&gt;B859),"",AL859+1))),"")</f>
        <v/>
      </c>
      <c r="AN859" s="7" t="str">
        <f t="shared" si="262"/>
        <v>12 tháng</v>
      </c>
      <c r="AO859" s="5"/>
      <c r="AP859" s="7"/>
      <c r="AQ859" s="16"/>
    </row>
    <row r="860" spans="1:43" ht="14.5" x14ac:dyDescent="0.35">
      <c r="A860" s="12">
        <f>IF(E860="","",SUBTOTAL(3,$B$2:B860))</f>
        <v>859</v>
      </c>
      <c r="B860" s="5">
        <v>43677</v>
      </c>
      <c r="C860" s="4" t="s">
        <v>45</v>
      </c>
      <c r="D860" s="4">
        <v>1088</v>
      </c>
      <c r="E860" s="6" t="s">
        <v>174</v>
      </c>
      <c r="F860" s="6" t="s">
        <v>47</v>
      </c>
      <c r="G860" s="7" t="s">
        <v>70</v>
      </c>
      <c r="H860" s="6" t="s">
        <v>99</v>
      </c>
      <c r="I860" s="4">
        <v>20</v>
      </c>
      <c r="J860" s="4">
        <v>2</v>
      </c>
      <c r="K860" s="4">
        <v>1986</v>
      </c>
      <c r="L860" s="6">
        <f t="shared" si="267"/>
        <v>31463</v>
      </c>
      <c r="M860" s="4">
        <f t="shared" si="263"/>
        <v>33</v>
      </c>
      <c r="N860" s="6" t="str">
        <f t="shared" si="268"/>
        <v>30 - 45</v>
      </c>
      <c r="O860" s="4">
        <v>1</v>
      </c>
      <c r="P860" s="6" t="str">
        <f t="shared" si="256"/>
        <v>Nam</v>
      </c>
      <c r="Q860" s="6" t="str">
        <f t="shared" si="257"/>
        <v>Ông</v>
      </c>
      <c r="R860" s="7" t="s">
        <v>50</v>
      </c>
      <c r="S860" s="6" t="s">
        <v>293</v>
      </c>
      <c r="T860" s="6" t="s">
        <v>294</v>
      </c>
      <c r="U860" s="6" t="s">
        <v>263</v>
      </c>
      <c r="V860" s="6" t="str">
        <f t="shared" si="264"/>
        <v>Phúc Ứng  -  Sơn Dương  -  Tuyên Quang</v>
      </c>
      <c r="W860" s="6" t="s">
        <v>78</v>
      </c>
      <c r="X860" s="6" t="s">
        <v>100</v>
      </c>
      <c r="Y860" s="4">
        <f t="shared" si="265"/>
        <v>24</v>
      </c>
      <c r="Z860" s="7" t="str">
        <f t="shared" si="266"/>
        <v>Từ 24 - 36 tháng</v>
      </c>
      <c r="AA860" s="5">
        <v>42942</v>
      </c>
      <c r="AB860" s="4" t="s">
        <v>117</v>
      </c>
      <c r="AC860" s="8">
        <f t="shared" si="258"/>
        <v>42971</v>
      </c>
      <c r="AD860" s="5" t="s">
        <v>53</v>
      </c>
      <c r="AE860" s="4">
        <v>4</v>
      </c>
      <c r="AF860" s="7" t="str">
        <f t="shared" si="259"/>
        <v>Không xác định</v>
      </c>
      <c r="AG860" s="5">
        <f t="shared" si="260"/>
        <v>42972</v>
      </c>
      <c r="AH860" s="5" t="str">
        <f t="shared" si="261"/>
        <v/>
      </c>
      <c r="AI860" s="9" t="str">
        <f>IF(OR(AE860=4,AE860=""),"","Điền")</f>
        <v/>
      </c>
      <c r="AJ860" s="7" t="str">
        <f t="shared" ref="AJ860:AJ923" si="271">IFERROR(VLOOKUP(AI860,$AW$2:$AX$6,2,0),"")</f>
        <v/>
      </c>
      <c r="AK860" s="5" t="str">
        <f t="shared" si="269"/>
        <v/>
      </c>
      <c r="AL860" s="5" t="str">
        <f t="shared" ref="AL860:AL923" si="272">IFERROR(IF(OR(AI860="",AI860=4),"",IF(AI860=1,EDATE(AK860,12)-1,IF(AI860=2,EDATE(AK860,24)-1,IF(AI860=3,EDATE(AK860,36)-1)))),"")</f>
        <v/>
      </c>
      <c r="AM860" s="5">
        <f t="shared" si="270"/>
        <v>42972</v>
      </c>
      <c r="AN860" s="7" t="str">
        <f t="shared" si="262"/>
        <v>Không xác định</v>
      </c>
      <c r="AO860" s="5"/>
      <c r="AP860" s="7"/>
      <c r="AQ860" s="16"/>
    </row>
    <row r="861" spans="1:43" ht="14.5" x14ac:dyDescent="0.35">
      <c r="A861" s="12">
        <f>IF(E861="","",SUBTOTAL(3,$B$2:B861))</f>
        <v>860</v>
      </c>
      <c r="B861" s="5">
        <v>43677</v>
      </c>
      <c r="C861" s="4" t="s">
        <v>45</v>
      </c>
      <c r="D861" s="4">
        <v>1089</v>
      </c>
      <c r="E861" s="6" t="s">
        <v>175</v>
      </c>
      <c r="F861" s="6" t="s">
        <v>47</v>
      </c>
      <c r="G861" s="7" t="s">
        <v>93</v>
      </c>
      <c r="H861" s="6" t="s">
        <v>176</v>
      </c>
      <c r="I861" s="4">
        <v>19</v>
      </c>
      <c r="J861" s="4">
        <v>7</v>
      </c>
      <c r="K861" s="4">
        <v>1987</v>
      </c>
      <c r="L861" s="6">
        <f t="shared" si="267"/>
        <v>31977</v>
      </c>
      <c r="M861" s="4">
        <f t="shared" si="263"/>
        <v>32</v>
      </c>
      <c r="N861" s="6" t="str">
        <f t="shared" si="268"/>
        <v>30 - 45</v>
      </c>
      <c r="O861" s="4">
        <v>1</v>
      </c>
      <c r="P861" s="6" t="str">
        <f t="shared" si="256"/>
        <v>Nam</v>
      </c>
      <c r="Q861" s="6" t="str">
        <f t="shared" si="257"/>
        <v>Ông</v>
      </c>
      <c r="R861" s="7" t="s">
        <v>72</v>
      </c>
      <c r="S861" s="6" t="s">
        <v>334</v>
      </c>
      <c r="T861" s="6" t="s">
        <v>272</v>
      </c>
      <c r="U861" s="6" t="s">
        <v>269</v>
      </c>
      <c r="V861" s="6" t="str">
        <f t="shared" si="264"/>
        <v>Phù Chẩn  -  Từ Sơn  -  Bắc Ninh</v>
      </c>
      <c r="W861" s="6" t="s">
        <v>51</v>
      </c>
      <c r="X861" s="6" t="s">
        <v>65</v>
      </c>
      <c r="Y861" s="4">
        <f t="shared" si="265"/>
        <v>23</v>
      </c>
      <c r="Z861" s="7" t="str">
        <f t="shared" si="266"/>
        <v>Từ 12 - 24 tháng</v>
      </c>
      <c r="AA861" s="5">
        <v>42976</v>
      </c>
      <c r="AB861" s="4" t="s">
        <v>117</v>
      </c>
      <c r="AC861" s="8">
        <f t="shared" si="258"/>
        <v>43005</v>
      </c>
      <c r="AD861" s="5" t="s">
        <v>53</v>
      </c>
      <c r="AE861" s="4">
        <v>1</v>
      </c>
      <c r="AF861" s="7" t="str">
        <f t="shared" si="259"/>
        <v>12 tháng</v>
      </c>
      <c r="AG861" s="5">
        <f t="shared" si="260"/>
        <v>43006</v>
      </c>
      <c r="AH861" s="5">
        <f t="shared" si="261"/>
        <v>43370</v>
      </c>
      <c r="AI861" s="9">
        <v>1</v>
      </c>
      <c r="AJ861" s="7" t="str">
        <f t="shared" si="271"/>
        <v>12 tháng</v>
      </c>
      <c r="AK861" s="5">
        <f t="shared" si="269"/>
        <v>43371</v>
      </c>
      <c r="AL861" s="5">
        <f t="shared" si="272"/>
        <v>43735</v>
      </c>
      <c r="AM861" s="5" t="str">
        <f t="shared" si="270"/>
        <v/>
      </c>
      <c r="AN861" s="7" t="str">
        <f t="shared" si="262"/>
        <v>12 tháng</v>
      </c>
      <c r="AO861" s="5"/>
      <c r="AP861" s="7"/>
      <c r="AQ861" s="16"/>
    </row>
    <row r="862" spans="1:43" ht="14.5" x14ac:dyDescent="0.35">
      <c r="A862" s="12">
        <f>IF(E862="","",SUBTOTAL(3,$B$2:B862))</f>
        <v>861</v>
      </c>
      <c r="B862" s="5">
        <v>43677</v>
      </c>
      <c r="C862" s="4" t="s">
        <v>45</v>
      </c>
      <c r="D862" s="4">
        <v>1090</v>
      </c>
      <c r="E862" s="6" t="s">
        <v>177</v>
      </c>
      <c r="F862" s="6" t="s">
        <v>47</v>
      </c>
      <c r="G862" s="7" t="s">
        <v>70</v>
      </c>
      <c r="H862" s="6" t="s">
        <v>178</v>
      </c>
      <c r="I862" s="4">
        <v>25</v>
      </c>
      <c r="J862" s="4">
        <v>12</v>
      </c>
      <c r="K862" s="4">
        <v>1991</v>
      </c>
      <c r="L862" s="6">
        <f t="shared" si="267"/>
        <v>33597</v>
      </c>
      <c r="M862" s="4">
        <f t="shared" si="263"/>
        <v>27</v>
      </c>
      <c r="N862" s="6" t="str">
        <f t="shared" si="268"/>
        <v>&lt;30</v>
      </c>
      <c r="O862" s="4">
        <v>2</v>
      </c>
      <c r="P862" s="6" t="str">
        <f t="shared" si="256"/>
        <v>Nữ</v>
      </c>
      <c r="Q862" s="6" t="str">
        <f t="shared" si="257"/>
        <v>Bà</v>
      </c>
      <c r="R862" s="7" t="s">
        <v>72</v>
      </c>
      <c r="S862" s="6" t="s">
        <v>345</v>
      </c>
      <c r="T862" s="6" t="s">
        <v>346</v>
      </c>
      <c r="U862" s="6" t="s">
        <v>347</v>
      </c>
      <c r="V862" s="6" t="str">
        <f t="shared" si="264"/>
        <v>Đông Quang  -  Đông Sơn  -  Thanh Hóa</v>
      </c>
      <c r="W862" s="6" t="s">
        <v>51</v>
      </c>
      <c r="X862" s="6" t="s">
        <v>65</v>
      </c>
      <c r="Y862" s="4">
        <f t="shared" si="265"/>
        <v>20</v>
      </c>
      <c r="Z862" s="7" t="str">
        <f t="shared" si="266"/>
        <v>Từ 12 - 24 tháng</v>
      </c>
      <c r="AA862" s="5">
        <v>43046</v>
      </c>
      <c r="AB862" s="4" t="s">
        <v>66</v>
      </c>
      <c r="AC862" s="8">
        <f t="shared" si="258"/>
        <v>43105</v>
      </c>
      <c r="AD862" s="5" t="s">
        <v>53</v>
      </c>
      <c r="AE862" s="4">
        <v>1</v>
      </c>
      <c r="AF862" s="7" t="str">
        <f t="shared" si="259"/>
        <v>12 tháng</v>
      </c>
      <c r="AG862" s="5">
        <f t="shared" si="260"/>
        <v>43106</v>
      </c>
      <c r="AH862" s="5">
        <f t="shared" si="261"/>
        <v>43470</v>
      </c>
      <c r="AI862" s="9">
        <v>1</v>
      </c>
      <c r="AJ862" s="7" t="str">
        <f t="shared" si="271"/>
        <v>12 tháng</v>
      </c>
      <c r="AK862" s="5">
        <f t="shared" si="269"/>
        <v>43471</v>
      </c>
      <c r="AL862" s="5">
        <f t="shared" si="272"/>
        <v>43835</v>
      </c>
      <c r="AM862" s="5" t="str">
        <f t="shared" si="270"/>
        <v/>
      </c>
      <c r="AN862" s="7" t="str">
        <f t="shared" si="262"/>
        <v>12 tháng</v>
      </c>
      <c r="AO862" s="5"/>
      <c r="AP862" s="7"/>
      <c r="AQ862" s="16"/>
    </row>
    <row r="863" spans="1:43" ht="14.5" x14ac:dyDescent="0.35">
      <c r="A863" s="12">
        <f>IF(E863="","",SUBTOTAL(3,$B$2:B863))</f>
        <v>862</v>
      </c>
      <c r="B863" s="5">
        <v>43677</v>
      </c>
      <c r="C863" s="4" t="s">
        <v>45</v>
      </c>
      <c r="D863" s="4">
        <v>1091</v>
      </c>
      <c r="E863" s="6" t="s">
        <v>179</v>
      </c>
      <c r="F863" s="6" t="s">
        <v>47</v>
      </c>
      <c r="G863" s="7" t="s">
        <v>70</v>
      </c>
      <c r="H863" s="6" t="s">
        <v>180</v>
      </c>
      <c r="I863" s="4">
        <v>9</v>
      </c>
      <c r="J863" s="4">
        <v>3</v>
      </c>
      <c r="K863" s="4">
        <v>1994</v>
      </c>
      <c r="L863" s="6">
        <f t="shared" si="267"/>
        <v>34402</v>
      </c>
      <c r="M863" s="4">
        <f t="shared" si="263"/>
        <v>25</v>
      </c>
      <c r="N863" s="6" t="str">
        <f t="shared" si="268"/>
        <v>&lt;30</v>
      </c>
      <c r="O863" s="4">
        <v>2</v>
      </c>
      <c r="P863" s="6" t="str">
        <f t="shared" si="256"/>
        <v>Nữ</v>
      </c>
      <c r="Q863" s="6" t="str">
        <f t="shared" si="257"/>
        <v>Bà</v>
      </c>
      <c r="R863" s="7" t="s">
        <v>72</v>
      </c>
      <c r="S863" s="6" t="s">
        <v>348</v>
      </c>
      <c r="T863" s="6" t="s">
        <v>274</v>
      </c>
      <c r="U863" s="6" t="s">
        <v>266</v>
      </c>
      <c r="V863" s="6" t="str">
        <f t="shared" si="264"/>
        <v>Thụy Lâm  -  Đông Anh  -  Hà Nội</v>
      </c>
      <c r="W863" s="6" t="s">
        <v>51</v>
      </c>
      <c r="X863" s="6" t="s">
        <v>65</v>
      </c>
      <c r="Y863" s="4">
        <f t="shared" si="265"/>
        <v>20</v>
      </c>
      <c r="Z863" s="7" t="str">
        <f t="shared" si="266"/>
        <v>Từ 12 - 24 tháng</v>
      </c>
      <c r="AA863" s="5">
        <v>43062</v>
      </c>
      <c r="AB863" s="4" t="s">
        <v>66</v>
      </c>
      <c r="AC863" s="8">
        <f t="shared" si="258"/>
        <v>43121</v>
      </c>
      <c r="AD863" s="5" t="s">
        <v>53</v>
      </c>
      <c r="AE863" s="4">
        <v>1</v>
      </c>
      <c r="AF863" s="7" t="str">
        <f t="shared" si="259"/>
        <v>12 tháng</v>
      </c>
      <c r="AG863" s="5">
        <f t="shared" si="260"/>
        <v>43122</v>
      </c>
      <c r="AH863" s="5">
        <f t="shared" si="261"/>
        <v>43486</v>
      </c>
      <c r="AI863" s="9">
        <v>4</v>
      </c>
      <c r="AJ863" s="7" t="str">
        <f t="shared" si="271"/>
        <v>Không xác định</v>
      </c>
      <c r="AK863" s="5">
        <f t="shared" si="269"/>
        <v>43487</v>
      </c>
      <c r="AL863" s="5" t="str">
        <f t="shared" si="272"/>
        <v/>
      </c>
      <c r="AM863" s="5">
        <f t="shared" si="270"/>
        <v>43487</v>
      </c>
      <c r="AN863" s="7" t="str">
        <f t="shared" si="262"/>
        <v>Không xác định</v>
      </c>
      <c r="AO863" s="5"/>
      <c r="AP863" s="7"/>
      <c r="AQ863" s="16"/>
    </row>
    <row r="864" spans="1:43" ht="14.5" x14ac:dyDescent="0.35">
      <c r="A864" s="12">
        <f>IF(E864="","",SUBTOTAL(3,$B$2:B864))</f>
        <v>863</v>
      </c>
      <c r="B864" s="5">
        <v>43677</v>
      </c>
      <c r="C864" s="4" t="s">
        <v>45</v>
      </c>
      <c r="D864" s="4">
        <v>1092</v>
      </c>
      <c r="E864" s="6" t="s">
        <v>181</v>
      </c>
      <c r="F864" s="6" t="s">
        <v>96</v>
      </c>
      <c r="G864" s="7" t="s">
        <v>104</v>
      </c>
      <c r="H864" s="6" t="s">
        <v>105</v>
      </c>
      <c r="I864" s="4">
        <v>25</v>
      </c>
      <c r="J864" s="4">
        <v>12</v>
      </c>
      <c r="K864" s="4">
        <v>1991</v>
      </c>
      <c r="L864" s="6">
        <f t="shared" si="267"/>
        <v>33597</v>
      </c>
      <c r="M864" s="4">
        <f t="shared" si="263"/>
        <v>27</v>
      </c>
      <c r="N864" s="6" t="str">
        <f t="shared" si="268"/>
        <v>&lt;30</v>
      </c>
      <c r="O864" s="4">
        <v>2</v>
      </c>
      <c r="P864" s="6" t="str">
        <f t="shared" si="256"/>
        <v>Nữ</v>
      </c>
      <c r="Q864" s="6" t="str">
        <f t="shared" si="257"/>
        <v>Bà</v>
      </c>
      <c r="R864" s="7" t="s">
        <v>50</v>
      </c>
      <c r="S864" s="6" t="s">
        <v>323</v>
      </c>
      <c r="T864" s="6" t="s">
        <v>324</v>
      </c>
      <c r="U864" s="6" t="s">
        <v>280</v>
      </c>
      <c r="V864" s="6" t="str">
        <f t="shared" si="264"/>
        <v>Hòa Bình  -  Hữu Lũng  -  Lạng Sơn</v>
      </c>
      <c r="W864" s="6" t="s">
        <v>51</v>
      </c>
      <c r="X864" s="6" t="s">
        <v>106</v>
      </c>
      <c r="Y864" s="4">
        <f t="shared" si="265"/>
        <v>19</v>
      </c>
      <c r="Z864" s="7" t="str">
        <f t="shared" si="266"/>
        <v>Từ 12 - 24 tháng</v>
      </c>
      <c r="AA864" s="5">
        <v>43074</v>
      </c>
      <c r="AB864" s="4" t="s">
        <v>66</v>
      </c>
      <c r="AC864" s="8">
        <f t="shared" si="258"/>
        <v>43133</v>
      </c>
      <c r="AD864" s="5" t="s">
        <v>53</v>
      </c>
      <c r="AE864" s="4">
        <v>1</v>
      </c>
      <c r="AF864" s="7" t="str">
        <f t="shared" si="259"/>
        <v>12 tháng</v>
      </c>
      <c r="AG864" s="5">
        <f t="shared" si="260"/>
        <v>43134</v>
      </c>
      <c r="AH864" s="5">
        <f t="shared" si="261"/>
        <v>43498</v>
      </c>
      <c r="AI864" s="9">
        <v>1</v>
      </c>
      <c r="AJ864" s="7" t="str">
        <f t="shared" si="271"/>
        <v>12 tháng</v>
      </c>
      <c r="AK864" s="5">
        <f t="shared" si="269"/>
        <v>43499</v>
      </c>
      <c r="AL864" s="5">
        <f t="shared" si="272"/>
        <v>43863</v>
      </c>
      <c r="AM864" s="5" t="str">
        <f t="shared" si="270"/>
        <v/>
      </c>
      <c r="AN864" s="7" t="str">
        <f t="shared" si="262"/>
        <v>12 tháng</v>
      </c>
      <c r="AO864" s="5"/>
      <c r="AP864" s="7"/>
      <c r="AQ864" s="16"/>
    </row>
    <row r="865" spans="1:43" ht="14.5" x14ac:dyDescent="0.35">
      <c r="A865" s="12">
        <f>IF(E865="","",SUBTOTAL(3,$B$2:B865))</f>
        <v>864</v>
      </c>
      <c r="B865" s="5">
        <v>43677</v>
      </c>
      <c r="C865" s="4" t="s">
        <v>45</v>
      </c>
      <c r="D865" s="4">
        <v>1094</v>
      </c>
      <c r="E865" s="6" t="s">
        <v>182</v>
      </c>
      <c r="F865" s="6" t="s">
        <v>102</v>
      </c>
      <c r="G865" s="7" t="s">
        <v>104</v>
      </c>
      <c r="H865" s="6" t="s">
        <v>134</v>
      </c>
      <c r="I865" s="4">
        <v>14</v>
      </c>
      <c r="J865" s="4">
        <v>2</v>
      </c>
      <c r="K865" s="4">
        <v>1989</v>
      </c>
      <c r="L865" s="6">
        <f t="shared" si="267"/>
        <v>32553</v>
      </c>
      <c r="M865" s="4">
        <f t="shared" si="263"/>
        <v>30</v>
      </c>
      <c r="N865" s="6" t="str">
        <f t="shared" si="268"/>
        <v>30 - 45</v>
      </c>
      <c r="O865" s="4">
        <v>2</v>
      </c>
      <c r="P865" s="6" t="str">
        <f t="shared" si="256"/>
        <v>Nữ</v>
      </c>
      <c r="Q865" s="6" t="str">
        <f t="shared" si="257"/>
        <v>Bà</v>
      </c>
      <c r="R865" s="7" t="s">
        <v>72</v>
      </c>
      <c r="S865" s="6" t="s">
        <v>349</v>
      </c>
      <c r="T865" s="6" t="s">
        <v>324</v>
      </c>
      <c r="U865" s="6" t="s">
        <v>280</v>
      </c>
      <c r="V865" s="6" t="str">
        <f t="shared" si="264"/>
        <v>Đồng Tân  -  Hữu Lũng  -  Lạng Sơn</v>
      </c>
      <c r="W865" s="6" t="s">
        <v>51</v>
      </c>
      <c r="X865" s="6" t="s">
        <v>65</v>
      </c>
      <c r="Y865" s="4">
        <f t="shared" si="265"/>
        <v>18</v>
      </c>
      <c r="Z865" s="7" t="str">
        <f t="shared" si="266"/>
        <v>Từ 12 - 24 tháng</v>
      </c>
      <c r="AA865" s="5">
        <v>43105</v>
      </c>
      <c r="AB865" s="4" t="s">
        <v>66</v>
      </c>
      <c r="AC865" s="8">
        <f t="shared" si="258"/>
        <v>43164</v>
      </c>
      <c r="AD865" s="5" t="s">
        <v>53</v>
      </c>
      <c r="AE865" s="4">
        <v>1</v>
      </c>
      <c r="AF865" s="7" t="str">
        <f t="shared" si="259"/>
        <v>12 tháng</v>
      </c>
      <c r="AG865" s="5">
        <f t="shared" si="260"/>
        <v>43165</v>
      </c>
      <c r="AH865" s="5">
        <f t="shared" si="261"/>
        <v>43529</v>
      </c>
      <c r="AI865" s="9">
        <v>1</v>
      </c>
      <c r="AJ865" s="7" t="str">
        <f t="shared" si="271"/>
        <v>12 tháng</v>
      </c>
      <c r="AK865" s="5">
        <f t="shared" si="269"/>
        <v>43530</v>
      </c>
      <c r="AL865" s="5">
        <f t="shared" si="272"/>
        <v>43895</v>
      </c>
      <c r="AM865" s="5" t="str">
        <f t="shared" si="270"/>
        <v/>
      </c>
      <c r="AN865" s="7" t="str">
        <f t="shared" si="262"/>
        <v>12 tháng</v>
      </c>
      <c r="AO865" s="5"/>
      <c r="AP865" s="7"/>
      <c r="AQ865" s="16"/>
    </row>
    <row r="866" spans="1:43" ht="14.5" x14ac:dyDescent="0.35">
      <c r="A866" s="12">
        <f>IF(E866="","",SUBTOTAL(3,$B$2:B866))</f>
        <v>865</v>
      </c>
      <c r="B866" s="5">
        <v>43677</v>
      </c>
      <c r="C866" s="4" t="s">
        <v>45</v>
      </c>
      <c r="D866" s="4">
        <v>1095</v>
      </c>
      <c r="E866" s="6" t="s">
        <v>183</v>
      </c>
      <c r="F866" s="6" t="s">
        <v>96</v>
      </c>
      <c r="G866" s="7" t="s">
        <v>61</v>
      </c>
      <c r="H866" s="6" t="s">
        <v>62</v>
      </c>
      <c r="I866" s="4">
        <v>28</v>
      </c>
      <c r="J866" s="4">
        <v>9</v>
      </c>
      <c r="K866" s="4">
        <v>1989</v>
      </c>
      <c r="L866" s="6">
        <f t="shared" si="267"/>
        <v>32779</v>
      </c>
      <c r="M866" s="4">
        <f t="shared" si="263"/>
        <v>29</v>
      </c>
      <c r="N866" s="6" t="str">
        <f t="shared" si="268"/>
        <v>&lt;30</v>
      </c>
      <c r="O866" s="4">
        <v>2</v>
      </c>
      <c r="P866" s="6" t="str">
        <f t="shared" si="256"/>
        <v>Nữ</v>
      </c>
      <c r="Q866" s="6" t="str">
        <f t="shared" si="257"/>
        <v>Bà</v>
      </c>
      <c r="R866" s="7" t="s">
        <v>63</v>
      </c>
      <c r="S866" s="6" t="s">
        <v>350</v>
      </c>
      <c r="T866" s="6" t="s">
        <v>289</v>
      </c>
      <c r="U866" s="6" t="s">
        <v>266</v>
      </c>
      <c r="V866" s="6" t="str">
        <f t="shared" si="264"/>
        <v>34/67/38/14 Hà Huy Tập  -  Gia Lâm  -  Hà Nội</v>
      </c>
      <c r="W866" s="6" t="s">
        <v>145</v>
      </c>
      <c r="X866" s="6" t="s">
        <v>65</v>
      </c>
      <c r="Y866" s="4">
        <f t="shared" si="265"/>
        <v>18</v>
      </c>
      <c r="Z866" s="7" t="str">
        <f t="shared" si="266"/>
        <v>Từ 12 - 24 tháng</v>
      </c>
      <c r="AA866" s="5">
        <v>43112</v>
      </c>
      <c r="AB866" s="4" t="s">
        <v>66</v>
      </c>
      <c r="AC866" s="8">
        <f t="shared" si="258"/>
        <v>43171</v>
      </c>
      <c r="AD866" s="5" t="s">
        <v>53</v>
      </c>
      <c r="AE866" s="4">
        <v>4</v>
      </c>
      <c r="AF866" s="7" t="str">
        <f t="shared" si="259"/>
        <v>Không xác định</v>
      </c>
      <c r="AG866" s="5">
        <f t="shared" si="260"/>
        <v>43172</v>
      </c>
      <c r="AH866" s="5" t="str">
        <f t="shared" si="261"/>
        <v/>
      </c>
      <c r="AI866" s="9"/>
      <c r="AJ866" s="7" t="str">
        <f t="shared" si="271"/>
        <v/>
      </c>
      <c r="AK866" s="5" t="str">
        <f t="shared" si="269"/>
        <v/>
      </c>
      <c r="AL866" s="5" t="str">
        <f t="shared" si="272"/>
        <v/>
      </c>
      <c r="AM866" s="5">
        <f t="shared" si="270"/>
        <v>43172</v>
      </c>
      <c r="AN866" s="7" t="str">
        <f t="shared" si="262"/>
        <v>Không xác định</v>
      </c>
      <c r="AO866" s="5"/>
      <c r="AP866" s="7"/>
      <c r="AQ866" s="16"/>
    </row>
    <row r="867" spans="1:43" ht="14.5" x14ac:dyDescent="0.35">
      <c r="A867" s="12">
        <f>IF(E867="","",SUBTOTAL(3,$B$2:B867))</f>
        <v>866</v>
      </c>
      <c r="B867" s="5">
        <v>43677</v>
      </c>
      <c r="C867" s="4" t="s">
        <v>45</v>
      </c>
      <c r="D867" s="4">
        <v>1096</v>
      </c>
      <c r="E867" s="6" t="s">
        <v>184</v>
      </c>
      <c r="F867" s="6" t="s">
        <v>96</v>
      </c>
      <c r="G867" s="7" t="s">
        <v>61</v>
      </c>
      <c r="H867" s="6" t="s">
        <v>62</v>
      </c>
      <c r="I867" s="4">
        <v>25</v>
      </c>
      <c r="J867" s="4">
        <v>12</v>
      </c>
      <c r="K867" s="4">
        <v>1989</v>
      </c>
      <c r="L867" s="6">
        <f t="shared" si="267"/>
        <v>32867</v>
      </c>
      <c r="M867" s="4">
        <f t="shared" si="263"/>
        <v>29</v>
      </c>
      <c r="N867" s="6" t="str">
        <f t="shared" si="268"/>
        <v>&lt;30</v>
      </c>
      <c r="O867" s="4">
        <v>1</v>
      </c>
      <c r="P867" s="6" t="str">
        <f t="shared" si="256"/>
        <v>Nam</v>
      </c>
      <c r="Q867" s="6" t="str">
        <f t="shared" si="257"/>
        <v>Ông</v>
      </c>
      <c r="R867" s="7" t="s">
        <v>50</v>
      </c>
      <c r="S867" s="6" t="s">
        <v>351</v>
      </c>
      <c r="T867" s="6" t="s">
        <v>352</v>
      </c>
      <c r="U867" s="6" t="s">
        <v>280</v>
      </c>
      <c r="V867" s="6" t="str">
        <f t="shared" si="264"/>
        <v>Bằng Hữu  -  Chi Lăng  -  Lạng Sơn</v>
      </c>
      <c r="W867" s="6" t="s">
        <v>51</v>
      </c>
      <c r="X867" s="6" t="s">
        <v>65</v>
      </c>
      <c r="Y867" s="4">
        <f t="shared" si="265"/>
        <v>18</v>
      </c>
      <c r="Z867" s="7" t="str">
        <f t="shared" si="266"/>
        <v>Từ 12 - 24 tháng</v>
      </c>
      <c r="AA867" s="5">
        <v>43119</v>
      </c>
      <c r="AB867" s="4" t="s">
        <v>66</v>
      </c>
      <c r="AC867" s="8">
        <f t="shared" si="258"/>
        <v>43178</v>
      </c>
      <c r="AD867" s="5" t="s">
        <v>53</v>
      </c>
      <c r="AE867" s="4">
        <v>1</v>
      </c>
      <c r="AF867" s="7" t="str">
        <f t="shared" si="259"/>
        <v>12 tháng</v>
      </c>
      <c r="AG867" s="5">
        <f t="shared" si="260"/>
        <v>43179</v>
      </c>
      <c r="AH867" s="5">
        <f t="shared" si="261"/>
        <v>43543</v>
      </c>
      <c r="AI867" s="9">
        <v>1</v>
      </c>
      <c r="AJ867" s="7" t="str">
        <f t="shared" si="271"/>
        <v>12 tháng</v>
      </c>
      <c r="AK867" s="5">
        <f t="shared" si="269"/>
        <v>43544</v>
      </c>
      <c r="AL867" s="5">
        <f t="shared" si="272"/>
        <v>43909</v>
      </c>
      <c r="AM867" s="5" t="str">
        <f t="shared" si="270"/>
        <v/>
      </c>
      <c r="AN867" s="7" t="str">
        <f t="shared" si="262"/>
        <v>12 tháng</v>
      </c>
      <c r="AO867" s="5"/>
      <c r="AP867" s="7"/>
      <c r="AQ867" s="16"/>
    </row>
    <row r="868" spans="1:43" ht="14.5" x14ac:dyDescent="0.35">
      <c r="A868" s="12">
        <f>IF(E868="","",SUBTOTAL(3,$B$2:B868))</f>
        <v>867</v>
      </c>
      <c r="B868" s="5">
        <v>43677</v>
      </c>
      <c r="C868" s="4" t="s">
        <v>45</v>
      </c>
      <c r="D868" s="4">
        <v>1097</v>
      </c>
      <c r="E868" s="6" t="s">
        <v>171</v>
      </c>
      <c r="F868" s="6" t="s">
        <v>112</v>
      </c>
      <c r="G868" s="7" t="s">
        <v>61</v>
      </c>
      <c r="H868" s="6" t="s">
        <v>62</v>
      </c>
      <c r="I868" s="4">
        <v>21</v>
      </c>
      <c r="J868" s="4">
        <v>5</v>
      </c>
      <c r="K868" s="4">
        <v>1981</v>
      </c>
      <c r="L868" s="6">
        <f t="shared" si="267"/>
        <v>29727</v>
      </c>
      <c r="M868" s="4">
        <f t="shared" si="263"/>
        <v>38</v>
      </c>
      <c r="N868" s="6" t="str">
        <f t="shared" si="268"/>
        <v>30 - 45</v>
      </c>
      <c r="O868" s="4">
        <v>2</v>
      </c>
      <c r="P868" s="6" t="str">
        <f t="shared" si="256"/>
        <v>Nữ</v>
      </c>
      <c r="Q868" s="6" t="str">
        <f t="shared" si="257"/>
        <v>Bà</v>
      </c>
      <c r="R868" s="7" t="s">
        <v>50</v>
      </c>
      <c r="S868" s="6" t="s">
        <v>353</v>
      </c>
      <c r="T868" s="6" t="s">
        <v>289</v>
      </c>
      <c r="U868" s="6" t="s">
        <v>266</v>
      </c>
      <c r="V868" s="6" t="str">
        <f t="shared" si="264"/>
        <v>Phù Đổng  -  Gia Lâm  -  Hà Nội</v>
      </c>
      <c r="W868" s="6" t="s">
        <v>51</v>
      </c>
      <c r="X868" s="6" t="s">
        <v>65</v>
      </c>
      <c r="Y868" s="4">
        <f t="shared" si="265"/>
        <v>18</v>
      </c>
      <c r="Z868" s="7" t="str">
        <f t="shared" si="266"/>
        <v>Từ 12 - 24 tháng</v>
      </c>
      <c r="AA868" s="5">
        <v>43119</v>
      </c>
      <c r="AB868" s="4" t="s">
        <v>66</v>
      </c>
      <c r="AC868" s="8">
        <f t="shared" si="258"/>
        <v>43178</v>
      </c>
      <c r="AD868" s="5" t="s">
        <v>53</v>
      </c>
      <c r="AE868" s="4">
        <v>1</v>
      </c>
      <c r="AF868" s="7" t="str">
        <f t="shared" si="259"/>
        <v>12 tháng</v>
      </c>
      <c r="AG868" s="5">
        <f t="shared" si="260"/>
        <v>43179</v>
      </c>
      <c r="AH868" s="5">
        <f t="shared" si="261"/>
        <v>43543</v>
      </c>
      <c r="AI868" s="9">
        <v>1</v>
      </c>
      <c r="AJ868" s="7" t="str">
        <f t="shared" si="271"/>
        <v>12 tháng</v>
      </c>
      <c r="AK868" s="5">
        <f t="shared" si="269"/>
        <v>43544</v>
      </c>
      <c r="AL868" s="5">
        <f t="shared" si="272"/>
        <v>43909</v>
      </c>
      <c r="AM868" s="5" t="str">
        <f t="shared" si="270"/>
        <v/>
      </c>
      <c r="AN868" s="7" t="str">
        <f t="shared" si="262"/>
        <v>12 tháng</v>
      </c>
      <c r="AO868" s="5"/>
      <c r="AP868" s="7"/>
      <c r="AQ868" s="16"/>
    </row>
    <row r="869" spans="1:43" ht="14.5" x14ac:dyDescent="0.35">
      <c r="A869" s="12">
        <f>IF(E869="","",SUBTOTAL(3,$B$2:B869))</f>
        <v>868</v>
      </c>
      <c r="B869" s="5">
        <v>43677</v>
      </c>
      <c r="C869" s="4" t="s">
        <v>45</v>
      </c>
      <c r="D869" s="4">
        <v>1098</v>
      </c>
      <c r="E869" s="13" t="s">
        <v>185</v>
      </c>
      <c r="F869" s="13" t="s">
        <v>82</v>
      </c>
      <c r="G869" s="13" t="s">
        <v>104</v>
      </c>
      <c r="H869" s="14" t="s">
        <v>105</v>
      </c>
      <c r="I869" s="15">
        <v>26</v>
      </c>
      <c r="J869" s="15">
        <v>11</v>
      </c>
      <c r="K869" s="4">
        <v>1992</v>
      </c>
      <c r="L869" s="6">
        <f t="shared" si="267"/>
        <v>33934</v>
      </c>
      <c r="M869" s="4">
        <f t="shared" si="263"/>
        <v>26</v>
      </c>
      <c r="N869" s="7" t="str">
        <f t="shared" si="268"/>
        <v>&lt;30</v>
      </c>
      <c r="O869" s="4">
        <v>2</v>
      </c>
      <c r="P869" s="6" t="str">
        <f t="shared" si="256"/>
        <v>Nữ</v>
      </c>
      <c r="Q869" s="6" t="str">
        <f t="shared" si="257"/>
        <v>Bà</v>
      </c>
      <c r="R869" s="7" t="s">
        <v>50</v>
      </c>
      <c r="S869" s="10" t="s">
        <v>342</v>
      </c>
      <c r="T869" s="10" t="s">
        <v>319</v>
      </c>
      <c r="U869" s="10" t="s">
        <v>269</v>
      </c>
      <c r="V869" s="6" t="str">
        <f t="shared" si="264"/>
        <v>Song Hồ  -  Thuận Thành  -  Bắc Ninh</v>
      </c>
      <c r="W869" s="10" t="s">
        <v>51</v>
      </c>
      <c r="X869" s="10" t="s">
        <v>65</v>
      </c>
      <c r="Y869" s="4">
        <f t="shared" si="265"/>
        <v>18</v>
      </c>
      <c r="Z869" s="7" t="str">
        <f t="shared" si="266"/>
        <v>Từ 12 - 24 tháng</v>
      </c>
      <c r="AA869" s="5">
        <v>43119</v>
      </c>
      <c r="AB869" s="4" t="s">
        <v>66</v>
      </c>
      <c r="AC869" s="8">
        <f t="shared" si="258"/>
        <v>43178</v>
      </c>
      <c r="AD869" s="4" t="s">
        <v>53</v>
      </c>
      <c r="AE869" s="4">
        <v>1</v>
      </c>
      <c r="AF869" s="7" t="str">
        <f t="shared" si="259"/>
        <v>12 tháng</v>
      </c>
      <c r="AG869" s="5">
        <f t="shared" si="260"/>
        <v>43179</v>
      </c>
      <c r="AH869" s="5">
        <f t="shared" si="261"/>
        <v>43543</v>
      </c>
      <c r="AI869" s="4">
        <v>1</v>
      </c>
      <c r="AJ869" s="7" t="str">
        <f t="shared" si="271"/>
        <v>12 tháng</v>
      </c>
      <c r="AK869" s="5">
        <f t="shared" si="269"/>
        <v>43544</v>
      </c>
      <c r="AL869" s="5">
        <f t="shared" si="272"/>
        <v>43909</v>
      </c>
      <c r="AM869" s="5" t="str">
        <f t="shared" si="270"/>
        <v/>
      </c>
      <c r="AN869" s="7" t="str">
        <f t="shared" si="262"/>
        <v>12 tháng</v>
      </c>
      <c r="AO869" s="6"/>
      <c r="AP869" s="7"/>
      <c r="AQ869" s="16"/>
    </row>
    <row r="870" spans="1:43" ht="14.5" x14ac:dyDescent="0.35">
      <c r="A870" s="12">
        <f>IF(E870="","",SUBTOTAL(3,$B$2:B870))</f>
        <v>869</v>
      </c>
      <c r="B870" s="5">
        <v>43677</v>
      </c>
      <c r="C870" s="4" t="s">
        <v>45</v>
      </c>
      <c r="D870" s="4">
        <v>1099</v>
      </c>
      <c r="E870" s="6" t="s">
        <v>186</v>
      </c>
      <c r="F870" s="6" t="s">
        <v>82</v>
      </c>
      <c r="G870" s="7" t="s">
        <v>104</v>
      </c>
      <c r="H870" s="6" t="s">
        <v>134</v>
      </c>
      <c r="I870" s="4">
        <v>29</v>
      </c>
      <c r="J870" s="4">
        <v>12</v>
      </c>
      <c r="K870" s="4">
        <v>1986</v>
      </c>
      <c r="L870" s="6">
        <f t="shared" si="267"/>
        <v>31775</v>
      </c>
      <c r="M870" s="4">
        <f t="shared" si="263"/>
        <v>32</v>
      </c>
      <c r="N870" s="6" t="str">
        <f t="shared" si="268"/>
        <v>30 - 45</v>
      </c>
      <c r="O870" s="4">
        <v>2</v>
      </c>
      <c r="P870" s="6" t="str">
        <f t="shared" si="256"/>
        <v>Nữ</v>
      </c>
      <c r="Q870" s="6" t="str">
        <f t="shared" si="257"/>
        <v>Bà</v>
      </c>
      <c r="R870" s="7" t="s">
        <v>50</v>
      </c>
      <c r="S870" s="6" t="s">
        <v>354</v>
      </c>
      <c r="T870" s="6" t="s">
        <v>355</v>
      </c>
      <c r="U870" s="6" t="s">
        <v>347</v>
      </c>
      <c r="V870" s="6" t="str">
        <f t="shared" si="264"/>
        <v>Thọ Dân  -  Triệu Sơn  -  Thanh Hóa</v>
      </c>
      <c r="W870" s="6" t="s">
        <v>51</v>
      </c>
      <c r="X870" s="6" t="s">
        <v>65</v>
      </c>
      <c r="Y870" s="4">
        <f t="shared" si="265"/>
        <v>18</v>
      </c>
      <c r="Z870" s="7" t="str">
        <f t="shared" si="266"/>
        <v>Từ 12 - 24 tháng</v>
      </c>
      <c r="AA870" s="5">
        <v>43123</v>
      </c>
      <c r="AB870" s="4" t="s">
        <v>66</v>
      </c>
      <c r="AC870" s="8">
        <f t="shared" si="258"/>
        <v>43182</v>
      </c>
      <c r="AD870" s="5" t="s">
        <v>53</v>
      </c>
      <c r="AE870" s="4">
        <v>2</v>
      </c>
      <c r="AF870" s="7" t="str">
        <f t="shared" si="259"/>
        <v>24 tháng</v>
      </c>
      <c r="AG870" s="5">
        <f t="shared" si="260"/>
        <v>43183</v>
      </c>
      <c r="AH870" s="5">
        <f t="shared" si="261"/>
        <v>43913</v>
      </c>
      <c r="AI870" s="9">
        <v>1</v>
      </c>
      <c r="AJ870" s="7" t="str">
        <f t="shared" si="271"/>
        <v>12 tháng</v>
      </c>
      <c r="AK870" s="5">
        <f t="shared" si="269"/>
        <v>43914</v>
      </c>
      <c r="AL870" s="5">
        <f t="shared" si="272"/>
        <v>44278</v>
      </c>
      <c r="AM870" s="5" t="str">
        <f t="shared" si="270"/>
        <v/>
      </c>
      <c r="AN870" s="7" t="str">
        <f t="shared" si="262"/>
        <v>12 tháng</v>
      </c>
      <c r="AO870" s="5"/>
      <c r="AP870" s="7"/>
      <c r="AQ870" s="16"/>
    </row>
    <row r="871" spans="1:43" ht="14.5" x14ac:dyDescent="0.35">
      <c r="A871" s="12">
        <f>IF(E871="","",SUBTOTAL(3,$B$2:B871))</f>
        <v>870</v>
      </c>
      <c r="B871" s="5">
        <v>43677</v>
      </c>
      <c r="C871" s="4" t="s">
        <v>45</v>
      </c>
      <c r="D871" s="4">
        <v>1103</v>
      </c>
      <c r="E871" s="13" t="s">
        <v>187</v>
      </c>
      <c r="F871" s="13" t="s">
        <v>102</v>
      </c>
      <c r="G871" s="13" t="s">
        <v>104</v>
      </c>
      <c r="H871" s="14" t="s">
        <v>105</v>
      </c>
      <c r="I871" s="15">
        <v>20</v>
      </c>
      <c r="J871" s="15">
        <v>7</v>
      </c>
      <c r="K871" s="4">
        <v>1991</v>
      </c>
      <c r="L871" s="6">
        <f t="shared" si="267"/>
        <v>33439</v>
      </c>
      <c r="M871" s="4">
        <f t="shared" si="263"/>
        <v>28</v>
      </c>
      <c r="N871" s="7" t="str">
        <f t="shared" si="268"/>
        <v>&lt;30</v>
      </c>
      <c r="O871" s="4">
        <v>2</v>
      </c>
      <c r="P871" s="6" t="str">
        <f t="shared" si="256"/>
        <v>Nữ</v>
      </c>
      <c r="Q871" s="6" t="str">
        <f t="shared" si="257"/>
        <v>Bà</v>
      </c>
      <c r="R871" s="7" t="s">
        <v>50</v>
      </c>
      <c r="S871" s="10" t="s">
        <v>356</v>
      </c>
      <c r="T871" s="10" t="s">
        <v>324</v>
      </c>
      <c r="U871" s="10" t="s">
        <v>280</v>
      </c>
      <c r="V871" s="6" t="str">
        <f t="shared" si="264"/>
        <v>Vân Nham  -  Hữu Lũng  -  Lạng Sơn</v>
      </c>
      <c r="W871" s="10" t="s">
        <v>51</v>
      </c>
      <c r="X871" s="10" t="s">
        <v>65</v>
      </c>
      <c r="Y871" s="4">
        <f t="shared" si="265"/>
        <v>17</v>
      </c>
      <c r="Z871" s="7" t="str">
        <f t="shared" si="266"/>
        <v>Từ 12 - 24 tháng</v>
      </c>
      <c r="AA871" s="5">
        <v>43146</v>
      </c>
      <c r="AB871" s="4" t="s">
        <v>66</v>
      </c>
      <c r="AC871" s="8">
        <f t="shared" si="258"/>
        <v>43205</v>
      </c>
      <c r="AD871" s="4" t="s">
        <v>53</v>
      </c>
      <c r="AE871" s="4">
        <v>1</v>
      </c>
      <c r="AF871" s="7" t="str">
        <f t="shared" si="259"/>
        <v>12 tháng</v>
      </c>
      <c r="AG871" s="5">
        <f t="shared" si="260"/>
        <v>43206</v>
      </c>
      <c r="AH871" s="5">
        <f t="shared" si="261"/>
        <v>43570</v>
      </c>
      <c r="AI871" s="4"/>
      <c r="AJ871" s="7" t="str">
        <f t="shared" si="271"/>
        <v/>
      </c>
      <c r="AK871" s="5" t="str">
        <f t="shared" ref="AK871:AK934" si="273">IF(AI871="","",AH871+1)</f>
        <v/>
      </c>
      <c r="AL871" s="5" t="str">
        <f t="shared" si="272"/>
        <v/>
      </c>
      <c r="AM871" s="5" t="str">
        <f t="shared" si="270"/>
        <v/>
      </c>
      <c r="AN871" s="7" t="str">
        <f t="shared" si="262"/>
        <v>12 tháng</v>
      </c>
      <c r="AO871" s="6"/>
      <c r="AP871" s="7"/>
      <c r="AQ871" s="16"/>
    </row>
    <row r="872" spans="1:43" ht="14.5" x14ac:dyDescent="0.35">
      <c r="A872" s="12">
        <f>IF(E872="","",SUBTOTAL(3,$B$2:B872))</f>
        <v>871</v>
      </c>
      <c r="B872" s="5">
        <v>43677</v>
      </c>
      <c r="C872" s="4" t="s">
        <v>45</v>
      </c>
      <c r="D872" s="4">
        <v>1104</v>
      </c>
      <c r="E872" s="13" t="s">
        <v>188</v>
      </c>
      <c r="F872" s="13" t="s">
        <v>102</v>
      </c>
      <c r="G872" s="13" t="s">
        <v>104</v>
      </c>
      <c r="H872" s="14" t="s">
        <v>105</v>
      </c>
      <c r="I872" s="15">
        <v>12</v>
      </c>
      <c r="J872" s="15">
        <v>10</v>
      </c>
      <c r="K872" s="4">
        <v>1989</v>
      </c>
      <c r="L872" s="6">
        <f t="shared" si="267"/>
        <v>32793</v>
      </c>
      <c r="M872" s="4">
        <f t="shared" si="263"/>
        <v>29</v>
      </c>
      <c r="N872" s="7" t="str">
        <f t="shared" si="268"/>
        <v>&lt;30</v>
      </c>
      <c r="O872" s="4">
        <v>1</v>
      </c>
      <c r="P872" s="6" t="str">
        <f t="shared" si="256"/>
        <v>Nam</v>
      </c>
      <c r="Q872" s="6" t="str">
        <f t="shared" si="257"/>
        <v>Ông</v>
      </c>
      <c r="R872" s="7" t="s">
        <v>72</v>
      </c>
      <c r="S872" s="10" t="s">
        <v>357</v>
      </c>
      <c r="T872" s="10" t="s">
        <v>358</v>
      </c>
      <c r="U872" s="10" t="s">
        <v>286</v>
      </c>
      <c r="V872" s="6" t="str">
        <f t="shared" si="264"/>
        <v>Đồng Chum  -  Đà Bắc  -  Hòa Bình</v>
      </c>
      <c r="W872" s="10" t="s">
        <v>51</v>
      </c>
      <c r="X872" s="10" t="s">
        <v>65</v>
      </c>
      <c r="Y872" s="4">
        <f t="shared" si="265"/>
        <v>17</v>
      </c>
      <c r="Z872" s="7" t="str">
        <f t="shared" si="266"/>
        <v>Từ 12 - 24 tháng</v>
      </c>
      <c r="AA872" s="5">
        <v>43153</v>
      </c>
      <c r="AB872" s="4" t="s">
        <v>117</v>
      </c>
      <c r="AC872" s="8">
        <f t="shared" si="258"/>
        <v>43182</v>
      </c>
      <c r="AD872" s="4" t="s">
        <v>53</v>
      </c>
      <c r="AE872" s="4">
        <v>1</v>
      </c>
      <c r="AF872" s="7" t="str">
        <f t="shared" si="259"/>
        <v>12 tháng</v>
      </c>
      <c r="AG872" s="5">
        <f t="shared" si="260"/>
        <v>43183</v>
      </c>
      <c r="AH872" s="5">
        <f t="shared" si="261"/>
        <v>43547</v>
      </c>
      <c r="AI872" s="4">
        <v>2</v>
      </c>
      <c r="AJ872" s="7" t="str">
        <f t="shared" si="271"/>
        <v>24 tháng</v>
      </c>
      <c r="AK872" s="5">
        <f t="shared" si="273"/>
        <v>43548</v>
      </c>
      <c r="AL872" s="5">
        <f t="shared" si="272"/>
        <v>44278</v>
      </c>
      <c r="AM872" s="5" t="str">
        <f t="shared" si="270"/>
        <v/>
      </c>
      <c r="AN872" s="7" t="str">
        <f t="shared" si="262"/>
        <v>24 tháng</v>
      </c>
      <c r="AO872" s="6"/>
      <c r="AP872" s="7"/>
      <c r="AQ872" s="16"/>
    </row>
    <row r="873" spans="1:43" ht="14.5" x14ac:dyDescent="0.35">
      <c r="A873" s="12">
        <f>IF(E873="","",SUBTOTAL(3,$B$2:B873))</f>
        <v>872</v>
      </c>
      <c r="B873" s="5">
        <v>43677</v>
      </c>
      <c r="C873" s="4" t="s">
        <v>45</v>
      </c>
      <c r="D873" s="4">
        <v>1105</v>
      </c>
      <c r="E873" s="6" t="s">
        <v>189</v>
      </c>
      <c r="F873" s="6" t="s">
        <v>102</v>
      </c>
      <c r="G873" s="7" t="s">
        <v>104</v>
      </c>
      <c r="H873" s="6" t="s">
        <v>105</v>
      </c>
      <c r="I873" s="4">
        <v>29</v>
      </c>
      <c r="J873" s="4">
        <v>11</v>
      </c>
      <c r="K873" s="4">
        <v>1993</v>
      </c>
      <c r="L873" s="6">
        <f t="shared" si="267"/>
        <v>34302</v>
      </c>
      <c r="M873" s="4">
        <f t="shared" si="263"/>
        <v>25</v>
      </c>
      <c r="N873" s="6" t="str">
        <f t="shared" si="268"/>
        <v>&lt;30</v>
      </c>
      <c r="O873" s="4">
        <v>2</v>
      </c>
      <c r="P873" s="6" t="str">
        <f t="shared" si="256"/>
        <v>Nữ</v>
      </c>
      <c r="Q873" s="6" t="str">
        <f t="shared" si="257"/>
        <v>Bà</v>
      </c>
      <c r="R873" s="7" t="s">
        <v>50</v>
      </c>
      <c r="S873" s="6" t="s">
        <v>359</v>
      </c>
      <c r="T873" s="6" t="s">
        <v>329</v>
      </c>
      <c r="U873" s="6" t="s">
        <v>255</v>
      </c>
      <c r="V873" s="6" t="str">
        <f t="shared" si="264"/>
        <v>Hợp Đức  -  Tân Yên  -  Bắc Giang</v>
      </c>
      <c r="W873" s="6" t="s">
        <v>51</v>
      </c>
      <c r="X873" s="6" t="s">
        <v>106</v>
      </c>
      <c r="Y873" s="4">
        <f t="shared" si="265"/>
        <v>16</v>
      </c>
      <c r="Z873" s="7" t="str">
        <f t="shared" si="266"/>
        <v>Từ 12 - 24 tháng</v>
      </c>
      <c r="AA873" s="5">
        <v>43161</v>
      </c>
      <c r="AB873" s="4" t="s">
        <v>66</v>
      </c>
      <c r="AC873" s="8">
        <f t="shared" si="258"/>
        <v>43220</v>
      </c>
      <c r="AD873" s="5" t="s">
        <v>53</v>
      </c>
      <c r="AE873" s="4">
        <v>1</v>
      </c>
      <c r="AF873" s="7" t="str">
        <f t="shared" si="259"/>
        <v>12 tháng</v>
      </c>
      <c r="AG873" s="5">
        <f t="shared" si="260"/>
        <v>43221</v>
      </c>
      <c r="AH873" s="5">
        <f t="shared" si="261"/>
        <v>43585</v>
      </c>
      <c r="AI873" s="9">
        <v>1</v>
      </c>
      <c r="AJ873" s="7" t="str">
        <f t="shared" si="271"/>
        <v>12 tháng</v>
      </c>
      <c r="AK873" s="5">
        <f t="shared" si="273"/>
        <v>43586</v>
      </c>
      <c r="AL873" s="5">
        <f t="shared" si="272"/>
        <v>43951</v>
      </c>
      <c r="AM873" s="5" t="str">
        <f t="shared" si="270"/>
        <v/>
      </c>
      <c r="AN873" s="7" t="str">
        <f t="shared" si="262"/>
        <v>12 tháng</v>
      </c>
      <c r="AO873" s="5"/>
      <c r="AP873" s="7"/>
      <c r="AQ873" s="16"/>
    </row>
    <row r="874" spans="1:43" ht="14.5" x14ac:dyDescent="0.35">
      <c r="A874" s="12">
        <f>IF(E874="","",SUBTOTAL(3,$B$2:B874))</f>
        <v>873</v>
      </c>
      <c r="B874" s="5">
        <v>43677</v>
      </c>
      <c r="C874" s="4" t="s">
        <v>45</v>
      </c>
      <c r="D874" s="4">
        <v>1106</v>
      </c>
      <c r="E874" s="6" t="s">
        <v>190</v>
      </c>
      <c r="F874" s="6" t="s">
        <v>102</v>
      </c>
      <c r="G874" s="7" t="s">
        <v>61</v>
      </c>
      <c r="H874" s="6" t="s">
        <v>62</v>
      </c>
      <c r="I874" s="4">
        <v>18</v>
      </c>
      <c r="J874" s="4">
        <v>8</v>
      </c>
      <c r="K874" s="4">
        <v>1979</v>
      </c>
      <c r="L874" s="6">
        <f t="shared" si="267"/>
        <v>29085</v>
      </c>
      <c r="M874" s="4">
        <f t="shared" si="263"/>
        <v>39</v>
      </c>
      <c r="N874" s="6" t="str">
        <f t="shared" si="268"/>
        <v>30 - 45</v>
      </c>
      <c r="O874" s="4">
        <v>2</v>
      </c>
      <c r="P874" s="6" t="str">
        <f t="shared" si="256"/>
        <v>Nữ</v>
      </c>
      <c r="Q874" s="6" t="str">
        <f t="shared" si="257"/>
        <v>Bà</v>
      </c>
      <c r="R874" s="7" t="s">
        <v>72</v>
      </c>
      <c r="S874" s="6" t="s">
        <v>360</v>
      </c>
      <c r="T874" s="6" t="s">
        <v>310</v>
      </c>
      <c r="U874" s="6" t="s">
        <v>255</v>
      </c>
      <c r="V874" s="6" t="str">
        <f t="shared" si="264"/>
        <v>Xuân Hương  -  Lạng Giang  -  Bắc Giang</v>
      </c>
      <c r="W874" s="6" t="s">
        <v>145</v>
      </c>
      <c r="X874" s="6" t="s">
        <v>65</v>
      </c>
      <c r="Y874" s="4">
        <f t="shared" si="265"/>
        <v>16</v>
      </c>
      <c r="Z874" s="7" t="str">
        <f t="shared" si="266"/>
        <v>Từ 12 - 24 tháng</v>
      </c>
      <c r="AA874" s="5">
        <v>43166</v>
      </c>
      <c r="AB874" s="4">
        <v>0</v>
      </c>
      <c r="AC874" s="8">
        <f t="shared" si="258"/>
        <v>43166</v>
      </c>
      <c r="AD874" s="5" t="s">
        <v>53</v>
      </c>
      <c r="AE874" s="4">
        <v>1</v>
      </c>
      <c r="AF874" s="7" t="str">
        <f t="shared" si="259"/>
        <v>12 tháng</v>
      </c>
      <c r="AG874" s="5">
        <f t="shared" si="260"/>
        <v>43166</v>
      </c>
      <c r="AH874" s="5">
        <f t="shared" si="261"/>
        <v>43530</v>
      </c>
      <c r="AI874" s="9">
        <v>1</v>
      </c>
      <c r="AJ874" s="7" t="str">
        <f t="shared" si="271"/>
        <v>12 tháng</v>
      </c>
      <c r="AK874" s="5">
        <f t="shared" si="273"/>
        <v>43531</v>
      </c>
      <c r="AL874" s="5">
        <f t="shared" si="272"/>
        <v>43896</v>
      </c>
      <c r="AM874" s="5" t="str">
        <f t="shared" si="270"/>
        <v/>
      </c>
      <c r="AN874" s="7" t="str">
        <f t="shared" si="262"/>
        <v>12 tháng</v>
      </c>
      <c r="AO874" s="5"/>
      <c r="AP874" s="7"/>
      <c r="AQ874" s="16"/>
    </row>
    <row r="875" spans="1:43" ht="14.5" x14ac:dyDescent="0.35">
      <c r="A875" s="12">
        <f>IF(E875="","",SUBTOTAL(3,$B$2:B875))</f>
        <v>874</v>
      </c>
      <c r="B875" s="5">
        <v>43677</v>
      </c>
      <c r="C875" s="4" t="s">
        <v>45</v>
      </c>
      <c r="D875" s="4">
        <v>1107</v>
      </c>
      <c r="E875" s="6" t="s">
        <v>191</v>
      </c>
      <c r="F875" s="6" t="s">
        <v>102</v>
      </c>
      <c r="G875" s="7" t="s">
        <v>61</v>
      </c>
      <c r="H875" s="6" t="s">
        <v>62</v>
      </c>
      <c r="I875" s="4">
        <v>10</v>
      </c>
      <c r="J875" s="4">
        <v>11</v>
      </c>
      <c r="K875" s="4">
        <v>1992</v>
      </c>
      <c r="L875" s="6">
        <f t="shared" si="267"/>
        <v>33918</v>
      </c>
      <c r="M875" s="4">
        <f t="shared" si="263"/>
        <v>26</v>
      </c>
      <c r="N875" s="6" t="str">
        <f t="shared" si="268"/>
        <v>&lt;30</v>
      </c>
      <c r="O875" s="4">
        <v>2</v>
      </c>
      <c r="P875" s="6" t="str">
        <f t="shared" si="256"/>
        <v>Nữ</v>
      </c>
      <c r="Q875" s="6" t="str">
        <f t="shared" si="257"/>
        <v>Bà</v>
      </c>
      <c r="R875" s="7" t="s">
        <v>50</v>
      </c>
      <c r="S875" s="6" t="s">
        <v>270</v>
      </c>
      <c r="T875" s="6" t="s">
        <v>268</v>
      </c>
      <c r="U875" s="6" t="s">
        <v>269</v>
      </c>
      <c r="V875" s="6" t="str">
        <f t="shared" si="264"/>
        <v>Đại Đồng  -  Tiên Du  -  Bắc Ninh</v>
      </c>
      <c r="W875" s="6" t="s">
        <v>51</v>
      </c>
      <c r="X875" s="6" t="s">
        <v>65</v>
      </c>
      <c r="Y875" s="4">
        <f t="shared" si="265"/>
        <v>16</v>
      </c>
      <c r="Z875" s="7" t="str">
        <f t="shared" si="266"/>
        <v>Từ 12 - 24 tháng</v>
      </c>
      <c r="AA875" s="5">
        <v>43172</v>
      </c>
      <c r="AB875" s="4" t="s">
        <v>117</v>
      </c>
      <c r="AC875" s="8">
        <f t="shared" si="258"/>
        <v>43201</v>
      </c>
      <c r="AD875" s="5" t="s">
        <v>53</v>
      </c>
      <c r="AE875" s="4">
        <v>1</v>
      </c>
      <c r="AF875" s="7" t="str">
        <f t="shared" si="259"/>
        <v>12 tháng</v>
      </c>
      <c r="AG875" s="5">
        <f t="shared" si="260"/>
        <v>43202</v>
      </c>
      <c r="AH875" s="5">
        <f t="shared" si="261"/>
        <v>43566</v>
      </c>
      <c r="AI875" s="9">
        <v>1</v>
      </c>
      <c r="AJ875" s="7" t="str">
        <f t="shared" si="271"/>
        <v>12 tháng</v>
      </c>
      <c r="AK875" s="5">
        <f t="shared" si="273"/>
        <v>43567</v>
      </c>
      <c r="AL875" s="5">
        <f t="shared" si="272"/>
        <v>43932</v>
      </c>
      <c r="AM875" s="5" t="str">
        <f t="shared" si="270"/>
        <v/>
      </c>
      <c r="AN875" s="7" t="str">
        <f t="shared" si="262"/>
        <v>12 tháng</v>
      </c>
      <c r="AO875" s="5"/>
      <c r="AP875" s="7"/>
      <c r="AQ875" s="16"/>
    </row>
    <row r="876" spans="1:43" ht="14.5" x14ac:dyDescent="0.35">
      <c r="A876" s="12">
        <f>IF(E876="","",SUBTOTAL(3,$B$2:B876))</f>
        <v>875</v>
      </c>
      <c r="B876" s="5">
        <v>43677</v>
      </c>
      <c r="C876" s="4" t="s">
        <v>45</v>
      </c>
      <c r="D876" s="4">
        <v>1108</v>
      </c>
      <c r="E876" s="6" t="s">
        <v>192</v>
      </c>
      <c r="F876" s="6" t="s">
        <v>102</v>
      </c>
      <c r="G876" s="7" t="s">
        <v>61</v>
      </c>
      <c r="H876" s="6" t="s">
        <v>62</v>
      </c>
      <c r="I876" s="4">
        <v>25</v>
      </c>
      <c r="J876" s="4">
        <v>2</v>
      </c>
      <c r="K876" s="4">
        <v>1996</v>
      </c>
      <c r="L876" s="6">
        <f t="shared" si="267"/>
        <v>35120</v>
      </c>
      <c r="M876" s="4">
        <f t="shared" si="263"/>
        <v>23</v>
      </c>
      <c r="N876" s="6" t="str">
        <f t="shared" si="268"/>
        <v>&lt;30</v>
      </c>
      <c r="O876" s="4">
        <v>1</v>
      </c>
      <c r="P876" s="6" t="str">
        <f t="shared" si="256"/>
        <v>Nam</v>
      </c>
      <c r="Q876" s="6" t="str">
        <f t="shared" si="257"/>
        <v>Ông</v>
      </c>
      <c r="R876" s="7" t="s">
        <v>50</v>
      </c>
      <c r="S876" s="6" t="s">
        <v>322</v>
      </c>
      <c r="T876" s="6" t="s">
        <v>274</v>
      </c>
      <c r="U876" s="6" t="s">
        <v>266</v>
      </c>
      <c r="V876" s="6" t="str">
        <f t="shared" si="264"/>
        <v>Dục Tú  -  Đông Anh  -  Hà Nội</v>
      </c>
      <c r="W876" s="6" t="s">
        <v>78</v>
      </c>
      <c r="X876" s="6" t="s">
        <v>65</v>
      </c>
      <c r="Y876" s="4">
        <f t="shared" si="265"/>
        <v>16</v>
      </c>
      <c r="Z876" s="7" t="str">
        <f t="shared" si="266"/>
        <v>Từ 12 - 24 tháng</v>
      </c>
      <c r="AA876" s="5">
        <v>43179</v>
      </c>
      <c r="AB876" s="4" t="s">
        <v>66</v>
      </c>
      <c r="AC876" s="8">
        <f t="shared" si="258"/>
        <v>43238</v>
      </c>
      <c r="AD876" s="5" t="s">
        <v>53</v>
      </c>
      <c r="AE876" s="4">
        <v>1</v>
      </c>
      <c r="AF876" s="7" t="str">
        <f t="shared" si="259"/>
        <v>12 tháng</v>
      </c>
      <c r="AG876" s="5">
        <f t="shared" si="260"/>
        <v>43239</v>
      </c>
      <c r="AH876" s="5">
        <f t="shared" si="261"/>
        <v>43603</v>
      </c>
      <c r="AI876" s="9">
        <v>1</v>
      </c>
      <c r="AJ876" s="7" t="str">
        <f t="shared" si="271"/>
        <v>12 tháng</v>
      </c>
      <c r="AK876" s="5">
        <f t="shared" si="273"/>
        <v>43604</v>
      </c>
      <c r="AL876" s="5">
        <f t="shared" si="272"/>
        <v>43969</v>
      </c>
      <c r="AM876" s="5" t="str">
        <f t="shared" si="270"/>
        <v/>
      </c>
      <c r="AN876" s="7" t="str">
        <f t="shared" si="262"/>
        <v>12 tháng</v>
      </c>
      <c r="AO876" s="5"/>
      <c r="AP876" s="7"/>
      <c r="AQ876" s="16"/>
    </row>
    <row r="877" spans="1:43" ht="14.5" x14ac:dyDescent="0.35">
      <c r="A877" s="12">
        <f>IF(E877="","",SUBTOTAL(3,$B$2:B877))</f>
        <v>876</v>
      </c>
      <c r="B877" s="5">
        <v>43677</v>
      </c>
      <c r="C877" s="4" t="s">
        <v>45</v>
      </c>
      <c r="D877" s="4">
        <v>1109</v>
      </c>
      <c r="E877" s="6" t="s">
        <v>193</v>
      </c>
      <c r="F877" s="6" t="s">
        <v>102</v>
      </c>
      <c r="G877" s="7" t="s">
        <v>61</v>
      </c>
      <c r="H877" s="6" t="s">
        <v>62</v>
      </c>
      <c r="I877" s="4">
        <v>13</v>
      </c>
      <c r="J877" s="4">
        <v>1</v>
      </c>
      <c r="K877" s="4">
        <v>1992</v>
      </c>
      <c r="L877" s="6">
        <f t="shared" si="267"/>
        <v>33616</v>
      </c>
      <c r="M877" s="4">
        <f t="shared" si="263"/>
        <v>27</v>
      </c>
      <c r="N877" s="6" t="str">
        <f t="shared" si="268"/>
        <v>&lt;30</v>
      </c>
      <c r="O877" s="4">
        <v>2</v>
      </c>
      <c r="P877" s="6" t="str">
        <f t="shared" si="256"/>
        <v>Nữ</v>
      </c>
      <c r="Q877" s="6" t="str">
        <f t="shared" si="257"/>
        <v>Bà</v>
      </c>
      <c r="R877" s="7" t="s">
        <v>72</v>
      </c>
      <c r="S877" s="6" t="s">
        <v>361</v>
      </c>
      <c r="T877" s="6" t="s">
        <v>362</v>
      </c>
      <c r="U877" s="6" t="s">
        <v>269</v>
      </c>
      <c r="V877" s="6" t="str">
        <f t="shared" si="264"/>
        <v>Vạn Ninh  -  Gia Bình  -  Bắc Ninh</v>
      </c>
      <c r="W877" s="6" t="s">
        <v>51</v>
      </c>
      <c r="X877" s="6" t="s">
        <v>65</v>
      </c>
      <c r="Y877" s="4">
        <f t="shared" si="265"/>
        <v>16</v>
      </c>
      <c r="Z877" s="7" t="str">
        <f t="shared" si="266"/>
        <v>Từ 12 - 24 tháng</v>
      </c>
      <c r="AA877" s="5">
        <v>43181</v>
      </c>
      <c r="AB877" s="4" t="s">
        <v>117</v>
      </c>
      <c r="AC877" s="8">
        <f t="shared" si="258"/>
        <v>43210</v>
      </c>
      <c r="AD877" s="5" t="s">
        <v>53</v>
      </c>
      <c r="AE877" s="4">
        <v>1</v>
      </c>
      <c r="AF877" s="7" t="str">
        <f t="shared" si="259"/>
        <v>12 tháng</v>
      </c>
      <c r="AG877" s="5">
        <f t="shared" si="260"/>
        <v>43211</v>
      </c>
      <c r="AH877" s="5">
        <f t="shared" si="261"/>
        <v>43575</v>
      </c>
      <c r="AI877" s="9">
        <v>1</v>
      </c>
      <c r="AJ877" s="7" t="str">
        <f t="shared" si="271"/>
        <v>12 tháng</v>
      </c>
      <c r="AK877" s="5">
        <f t="shared" si="273"/>
        <v>43576</v>
      </c>
      <c r="AL877" s="5">
        <f t="shared" si="272"/>
        <v>43941</v>
      </c>
      <c r="AM877" s="5" t="str">
        <f t="shared" si="270"/>
        <v/>
      </c>
      <c r="AN877" s="7" t="str">
        <f t="shared" si="262"/>
        <v>12 tháng</v>
      </c>
      <c r="AO877" s="5"/>
      <c r="AP877" s="7"/>
      <c r="AQ877" s="16"/>
    </row>
    <row r="878" spans="1:43" ht="14.5" x14ac:dyDescent="0.35">
      <c r="A878" s="12">
        <f>IF(E878="","",SUBTOTAL(3,$B$2:B878))</f>
        <v>877</v>
      </c>
      <c r="B878" s="5">
        <v>43677</v>
      </c>
      <c r="C878" s="4" t="s">
        <v>45</v>
      </c>
      <c r="D878" s="4">
        <v>1110</v>
      </c>
      <c r="E878" s="6" t="s">
        <v>194</v>
      </c>
      <c r="F878" s="6" t="s">
        <v>102</v>
      </c>
      <c r="G878" s="7" t="s">
        <v>61</v>
      </c>
      <c r="H878" s="6" t="s">
        <v>62</v>
      </c>
      <c r="I878" s="4">
        <v>23</v>
      </c>
      <c r="J878" s="4">
        <v>9</v>
      </c>
      <c r="K878" s="4">
        <v>1990</v>
      </c>
      <c r="L878" s="6">
        <f t="shared" si="267"/>
        <v>33139</v>
      </c>
      <c r="M878" s="4">
        <f t="shared" si="263"/>
        <v>28</v>
      </c>
      <c r="N878" s="6" t="str">
        <f t="shared" si="268"/>
        <v>&lt;30</v>
      </c>
      <c r="O878" s="4">
        <v>2</v>
      </c>
      <c r="P878" s="6" t="str">
        <f t="shared" si="256"/>
        <v>Nữ</v>
      </c>
      <c r="Q878" s="6" t="str">
        <f t="shared" si="257"/>
        <v>Bà</v>
      </c>
      <c r="R878" s="7" t="s">
        <v>50</v>
      </c>
      <c r="S878" s="6" t="s">
        <v>363</v>
      </c>
      <c r="T878" s="6" t="s">
        <v>260</v>
      </c>
      <c r="U878" s="6" t="s">
        <v>255</v>
      </c>
      <c r="V878" s="6" t="str">
        <f t="shared" si="264"/>
        <v>An Lập  -  Sơn Động  -  Bắc Giang</v>
      </c>
      <c r="W878" s="6" t="s">
        <v>51</v>
      </c>
      <c r="X878" s="6" t="s">
        <v>65</v>
      </c>
      <c r="Y878" s="4">
        <f t="shared" si="265"/>
        <v>16</v>
      </c>
      <c r="Z878" s="7" t="str">
        <f t="shared" si="266"/>
        <v>Từ 12 - 24 tháng</v>
      </c>
      <c r="AA878" s="5">
        <v>43188</v>
      </c>
      <c r="AB878" s="4" t="s">
        <v>66</v>
      </c>
      <c r="AC878" s="8">
        <f t="shared" si="258"/>
        <v>43247</v>
      </c>
      <c r="AD878" s="5" t="s">
        <v>53</v>
      </c>
      <c r="AE878" s="4">
        <v>1</v>
      </c>
      <c r="AF878" s="7" t="str">
        <f t="shared" si="259"/>
        <v>12 tháng</v>
      </c>
      <c r="AG878" s="5">
        <f t="shared" si="260"/>
        <v>43248</v>
      </c>
      <c r="AH878" s="5">
        <f t="shared" si="261"/>
        <v>43612</v>
      </c>
      <c r="AI878" s="9">
        <v>1</v>
      </c>
      <c r="AJ878" s="7" t="str">
        <f t="shared" si="271"/>
        <v>12 tháng</v>
      </c>
      <c r="AK878" s="5">
        <f t="shared" si="273"/>
        <v>43613</v>
      </c>
      <c r="AL878" s="5">
        <f t="shared" si="272"/>
        <v>43978</v>
      </c>
      <c r="AM878" s="5" t="str">
        <f t="shared" si="270"/>
        <v/>
      </c>
      <c r="AN878" s="7" t="str">
        <f t="shared" si="262"/>
        <v>12 tháng</v>
      </c>
      <c r="AO878" s="5"/>
      <c r="AP878" s="7"/>
      <c r="AQ878" s="16"/>
    </row>
    <row r="879" spans="1:43" ht="14.5" x14ac:dyDescent="0.35">
      <c r="A879" s="12">
        <f>IF(E879="","",SUBTOTAL(3,$B$2:B879))</f>
        <v>878</v>
      </c>
      <c r="B879" s="5">
        <v>43677</v>
      </c>
      <c r="C879" s="4" t="s">
        <v>45</v>
      </c>
      <c r="D879" s="4">
        <v>1111</v>
      </c>
      <c r="E879" s="6" t="s">
        <v>195</v>
      </c>
      <c r="F879" s="6" t="s">
        <v>102</v>
      </c>
      <c r="G879" s="7" t="s">
        <v>61</v>
      </c>
      <c r="H879" s="6" t="s">
        <v>62</v>
      </c>
      <c r="I879" s="4">
        <v>24</v>
      </c>
      <c r="J879" s="4">
        <v>6</v>
      </c>
      <c r="K879" s="4">
        <v>1991</v>
      </c>
      <c r="L879" s="6">
        <f t="shared" si="267"/>
        <v>33413</v>
      </c>
      <c r="M879" s="4">
        <f t="shared" si="263"/>
        <v>28</v>
      </c>
      <c r="N879" s="6" t="str">
        <f t="shared" si="268"/>
        <v>&lt;30</v>
      </c>
      <c r="O879" s="4">
        <v>1</v>
      </c>
      <c r="P879" s="6" t="str">
        <f t="shared" si="256"/>
        <v>Nam</v>
      </c>
      <c r="Q879" s="6" t="str">
        <f t="shared" si="257"/>
        <v>Ông</v>
      </c>
      <c r="R879" s="7" t="s">
        <v>63</v>
      </c>
      <c r="S879" s="6" t="s">
        <v>364</v>
      </c>
      <c r="T879" s="6" t="s">
        <v>324</v>
      </c>
      <c r="U879" s="6" t="s">
        <v>280</v>
      </c>
      <c r="V879" s="6" t="str">
        <f t="shared" si="264"/>
        <v>Tân Thành  -  Hữu Lũng  -  Lạng Sơn</v>
      </c>
      <c r="W879" s="6" t="s">
        <v>145</v>
      </c>
      <c r="X879" s="6" t="s">
        <v>65</v>
      </c>
      <c r="Y879" s="4">
        <f t="shared" si="265"/>
        <v>15</v>
      </c>
      <c r="Z879" s="7" t="str">
        <f t="shared" si="266"/>
        <v>Từ 12 - 24 tháng</v>
      </c>
      <c r="AA879" s="5">
        <v>43196</v>
      </c>
      <c r="AB879" s="4" t="s">
        <v>117</v>
      </c>
      <c r="AC879" s="8">
        <f t="shared" si="258"/>
        <v>43225</v>
      </c>
      <c r="AD879" s="5" t="s">
        <v>53</v>
      </c>
      <c r="AE879" s="4">
        <v>1</v>
      </c>
      <c r="AF879" s="7" t="str">
        <f t="shared" si="259"/>
        <v>12 tháng</v>
      </c>
      <c r="AG879" s="5">
        <f t="shared" si="260"/>
        <v>43226</v>
      </c>
      <c r="AH879" s="5">
        <f t="shared" si="261"/>
        <v>43590</v>
      </c>
      <c r="AI879" s="9">
        <v>1</v>
      </c>
      <c r="AJ879" s="7" t="str">
        <f t="shared" si="271"/>
        <v>12 tháng</v>
      </c>
      <c r="AK879" s="5">
        <f t="shared" si="273"/>
        <v>43591</v>
      </c>
      <c r="AL879" s="5">
        <f t="shared" si="272"/>
        <v>43956</v>
      </c>
      <c r="AM879" s="5" t="str">
        <f t="shared" si="270"/>
        <v/>
      </c>
      <c r="AN879" s="7" t="str">
        <f t="shared" si="262"/>
        <v>12 tháng</v>
      </c>
      <c r="AO879" s="5"/>
      <c r="AP879" s="7"/>
      <c r="AQ879" s="16"/>
    </row>
    <row r="880" spans="1:43" ht="14.5" x14ac:dyDescent="0.35">
      <c r="A880" s="12">
        <f>IF(E880="","",SUBTOTAL(3,$B$2:B880))</f>
        <v>879</v>
      </c>
      <c r="B880" s="5">
        <v>43677</v>
      </c>
      <c r="C880" s="4" t="s">
        <v>45</v>
      </c>
      <c r="D880" s="4">
        <v>1112</v>
      </c>
      <c r="E880" s="6" t="s">
        <v>196</v>
      </c>
      <c r="F880" s="6" t="s">
        <v>102</v>
      </c>
      <c r="G880" s="7" t="s">
        <v>98</v>
      </c>
      <c r="H880" s="6" t="s">
        <v>108</v>
      </c>
      <c r="I880" s="4">
        <v>14</v>
      </c>
      <c r="J880" s="4">
        <v>1</v>
      </c>
      <c r="K880" s="4">
        <v>1994</v>
      </c>
      <c r="L880" s="6">
        <f t="shared" si="267"/>
        <v>34348</v>
      </c>
      <c r="M880" s="4">
        <f t="shared" si="263"/>
        <v>25</v>
      </c>
      <c r="N880" s="6" t="str">
        <f t="shared" si="268"/>
        <v>&lt;30</v>
      </c>
      <c r="O880" s="4">
        <v>1</v>
      </c>
      <c r="P880" s="6" t="str">
        <f t="shared" si="256"/>
        <v>Nam</v>
      </c>
      <c r="Q880" s="6" t="str">
        <f t="shared" si="257"/>
        <v>Ông</v>
      </c>
      <c r="R880" s="7" t="s">
        <v>50</v>
      </c>
      <c r="S880" s="6" t="s">
        <v>365</v>
      </c>
      <c r="T880" s="6" t="s">
        <v>324</v>
      </c>
      <c r="U880" s="6" t="s">
        <v>280</v>
      </c>
      <c r="V880" s="6" t="str">
        <f t="shared" si="264"/>
        <v>Đô Lương  -  Hữu Lũng  -  Lạng Sơn</v>
      </c>
      <c r="W880" s="6" t="s">
        <v>145</v>
      </c>
      <c r="X880" s="6" t="s">
        <v>65</v>
      </c>
      <c r="Y880" s="4">
        <f t="shared" si="265"/>
        <v>15</v>
      </c>
      <c r="Z880" s="7" t="str">
        <f t="shared" si="266"/>
        <v>Từ 12 - 24 tháng</v>
      </c>
      <c r="AA880" s="5">
        <v>43201</v>
      </c>
      <c r="AB880" s="4" t="s">
        <v>66</v>
      </c>
      <c r="AC880" s="8">
        <f t="shared" si="258"/>
        <v>43260</v>
      </c>
      <c r="AD880" s="5" t="s">
        <v>53</v>
      </c>
      <c r="AE880" s="4">
        <v>1</v>
      </c>
      <c r="AF880" s="7" t="str">
        <f t="shared" si="259"/>
        <v>12 tháng</v>
      </c>
      <c r="AG880" s="5">
        <f t="shared" si="260"/>
        <v>43261</v>
      </c>
      <c r="AH880" s="5">
        <f t="shared" si="261"/>
        <v>43625</v>
      </c>
      <c r="AI880" s="9">
        <v>1</v>
      </c>
      <c r="AJ880" s="7" t="str">
        <f t="shared" si="271"/>
        <v>12 tháng</v>
      </c>
      <c r="AK880" s="5">
        <f t="shared" si="273"/>
        <v>43626</v>
      </c>
      <c r="AL880" s="5">
        <f t="shared" si="272"/>
        <v>43991</v>
      </c>
      <c r="AM880" s="5" t="str">
        <f t="shared" si="270"/>
        <v/>
      </c>
      <c r="AN880" s="7" t="str">
        <f t="shared" si="262"/>
        <v>12 tháng</v>
      </c>
      <c r="AO880" s="5"/>
      <c r="AP880" s="7"/>
      <c r="AQ880" s="16"/>
    </row>
    <row r="881" spans="1:43" ht="14.5" x14ac:dyDescent="0.35">
      <c r="A881" s="12">
        <f>IF(E881="","",SUBTOTAL(3,$B$2:B881))</f>
        <v>880</v>
      </c>
      <c r="B881" s="5">
        <v>43677</v>
      </c>
      <c r="C881" s="4" t="s">
        <v>45</v>
      </c>
      <c r="D881" s="4">
        <v>1113</v>
      </c>
      <c r="E881" s="6" t="s">
        <v>197</v>
      </c>
      <c r="F881" s="6" t="s">
        <v>102</v>
      </c>
      <c r="G881" s="7" t="s">
        <v>98</v>
      </c>
      <c r="H881" s="6" t="s">
        <v>99</v>
      </c>
      <c r="I881" s="4">
        <v>12</v>
      </c>
      <c r="J881" s="4">
        <v>9</v>
      </c>
      <c r="K881" s="4">
        <v>1991</v>
      </c>
      <c r="L881" s="6">
        <f t="shared" si="267"/>
        <v>33493</v>
      </c>
      <c r="M881" s="4">
        <f t="shared" si="263"/>
        <v>27</v>
      </c>
      <c r="N881" s="6" t="str">
        <f t="shared" si="268"/>
        <v>&lt;30</v>
      </c>
      <c r="O881" s="4">
        <v>2</v>
      </c>
      <c r="P881" s="6" t="str">
        <f t="shared" si="256"/>
        <v>Nữ</v>
      </c>
      <c r="Q881" s="6" t="str">
        <f t="shared" si="257"/>
        <v>Bà</v>
      </c>
      <c r="R881" s="7" t="s">
        <v>63</v>
      </c>
      <c r="S881" s="6" t="s">
        <v>342</v>
      </c>
      <c r="T881" s="6" t="s">
        <v>319</v>
      </c>
      <c r="U881" s="6" t="s">
        <v>269</v>
      </c>
      <c r="V881" s="6" t="str">
        <f t="shared" si="264"/>
        <v>Song Hồ  -  Thuận Thành  -  Bắc Ninh</v>
      </c>
      <c r="W881" s="6" t="s">
        <v>145</v>
      </c>
      <c r="X881" s="6" t="s">
        <v>100</v>
      </c>
      <c r="Y881" s="4">
        <f t="shared" si="265"/>
        <v>15</v>
      </c>
      <c r="Z881" s="7" t="str">
        <f t="shared" si="266"/>
        <v>Từ 12 - 24 tháng</v>
      </c>
      <c r="AA881" s="5">
        <v>43207</v>
      </c>
      <c r="AB881" s="4" t="s">
        <v>117</v>
      </c>
      <c r="AC881" s="8">
        <f t="shared" si="258"/>
        <v>43236</v>
      </c>
      <c r="AD881" s="5" t="s">
        <v>53</v>
      </c>
      <c r="AE881" s="4">
        <v>1</v>
      </c>
      <c r="AF881" s="7" t="str">
        <f t="shared" si="259"/>
        <v>12 tháng</v>
      </c>
      <c r="AG881" s="5">
        <f t="shared" si="260"/>
        <v>43237</v>
      </c>
      <c r="AH881" s="5">
        <f t="shared" si="261"/>
        <v>43601</v>
      </c>
      <c r="AI881" s="9">
        <v>1</v>
      </c>
      <c r="AJ881" s="7" t="str">
        <f t="shared" si="271"/>
        <v>12 tháng</v>
      </c>
      <c r="AK881" s="5">
        <f t="shared" si="273"/>
        <v>43602</v>
      </c>
      <c r="AL881" s="5">
        <f t="shared" si="272"/>
        <v>43967</v>
      </c>
      <c r="AM881" s="5" t="str">
        <f t="shared" si="270"/>
        <v/>
      </c>
      <c r="AN881" s="7" t="str">
        <f t="shared" si="262"/>
        <v>12 tháng</v>
      </c>
      <c r="AO881" s="5"/>
      <c r="AP881" s="7"/>
      <c r="AQ881" s="16"/>
    </row>
    <row r="882" spans="1:43" ht="14.5" x14ac:dyDescent="0.35">
      <c r="A882" s="12">
        <f>IF(E882="","",SUBTOTAL(3,$B$2:B882))</f>
        <v>881</v>
      </c>
      <c r="B882" s="5">
        <v>43677</v>
      </c>
      <c r="C882" s="4" t="s">
        <v>45</v>
      </c>
      <c r="D882" s="4">
        <v>1114</v>
      </c>
      <c r="E882" s="6" t="s">
        <v>198</v>
      </c>
      <c r="F882" s="6" t="s">
        <v>102</v>
      </c>
      <c r="G882" s="7" t="s">
        <v>98</v>
      </c>
      <c r="H882" s="6" t="s">
        <v>99</v>
      </c>
      <c r="I882" s="4">
        <v>12</v>
      </c>
      <c r="J882" s="4">
        <v>11</v>
      </c>
      <c r="K882" s="4">
        <v>1990</v>
      </c>
      <c r="L882" s="6">
        <f t="shared" si="267"/>
        <v>33189</v>
      </c>
      <c r="M882" s="4">
        <f t="shared" si="263"/>
        <v>28</v>
      </c>
      <c r="N882" s="6" t="str">
        <f t="shared" si="268"/>
        <v>&lt;30</v>
      </c>
      <c r="O882" s="4">
        <v>1</v>
      </c>
      <c r="P882" s="6" t="str">
        <f t="shared" si="256"/>
        <v>Nam</v>
      </c>
      <c r="Q882" s="6" t="str">
        <f t="shared" si="257"/>
        <v>Ông</v>
      </c>
      <c r="R882" s="7" t="s">
        <v>50</v>
      </c>
      <c r="S882" s="6" t="s">
        <v>366</v>
      </c>
      <c r="T882" s="6" t="s">
        <v>367</v>
      </c>
      <c r="U882" s="6" t="s">
        <v>368</v>
      </c>
      <c r="V882" s="6" t="str">
        <f t="shared" si="264"/>
        <v>Đôn Nhân  -  Sông Lô  -  Vĩnh Phúc</v>
      </c>
      <c r="W882" s="6" t="s">
        <v>78</v>
      </c>
      <c r="X882" s="6" t="s">
        <v>100</v>
      </c>
      <c r="Y882" s="4">
        <f t="shared" si="265"/>
        <v>15</v>
      </c>
      <c r="Z882" s="7" t="str">
        <f t="shared" si="266"/>
        <v>Từ 12 - 24 tháng</v>
      </c>
      <c r="AA882" s="5">
        <v>43218</v>
      </c>
      <c r="AB882" s="4" t="s">
        <v>66</v>
      </c>
      <c r="AC882" s="8">
        <f t="shared" si="258"/>
        <v>43277</v>
      </c>
      <c r="AD882" s="5" t="s">
        <v>53</v>
      </c>
      <c r="AE882" s="4">
        <v>1</v>
      </c>
      <c r="AF882" s="7" t="str">
        <f t="shared" si="259"/>
        <v>12 tháng</v>
      </c>
      <c r="AG882" s="5">
        <f t="shared" si="260"/>
        <v>43278</v>
      </c>
      <c r="AH882" s="5">
        <f t="shared" si="261"/>
        <v>43642</v>
      </c>
      <c r="AI882" s="9">
        <v>1</v>
      </c>
      <c r="AJ882" s="7" t="str">
        <f t="shared" si="271"/>
        <v>12 tháng</v>
      </c>
      <c r="AK882" s="5">
        <f t="shared" si="273"/>
        <v>43643</v>
      </c>
      <c r="AL882" s="5">
        <f t="shared" si="272"/>
        <v>44008</v>
      </c>
      <c r="AM882" s="5" t="str">
        <f t="shared" si="270"/>
        <v/>
      </c>
      <c r="AN882" s="7" t="str">
        <f t="shared" si="262"/>
        <v>12 tháng</v>
      </c>
      <c r="AO882" s="5"/>
      <c r="AP882" s="7"/>
      <c r="AQ882" s="16"/>
    </row>
    <row r="883" spans="1:43" ht="14.5" x14ac:dyDescent="0.35">
      <c r="A883" s="12">
        <f>IF(E883="","",SUBTOTAL(3,$B$2:B883))</f>
        <v>882</v>
      </c>
      <c r="B883" s="5">
        <v>43677</v>
      </c>
      <c r="C883" s="4" t="s">
        <v>45</v>
      </c>
      <c r="D883" s="4">
        <v>1115</v>
      </c>
      <c r="E883" s="6" t="s">
        <v>199</v>
      </c>
      <c r="F883" s="6" t="s">
        <v>102</v>
      </c>
      <c r="G883" s="7" t="s">
        <v>98</v>
      </c>
      <c r="H883" s="6" t="s">
        <v>110</v>
      </c>
      <c r="I883" s="4">
        <v>5</v>
      </c>
      <c r="J883" s="4">
        <v>10</v>
      </c>
      <c r="K883" s="4">
        <v>1989</v>
      </c>
      <c r="L883" s="6">
        <f t="shared" si="267"/>
        <v>32786</v>
      </c>
      <c r="M883" s="4">
        <f t="shared" si="263"/>
        <v>29</v>
      </c>
      <c r="N883" s="6" t="str">
        <f t="shared" si="268"/>
        <v>&lt;30</v>
      </c>
      <c r="O883" s="4">
        <v>2</v>
      </c>
      <c r="P883" s="6" t="str">
        <f t="shared" si="256"/>
        <v>Nữ</v>
      </c>
      <c r="Q883" s="6" t="str">
        <f t="shared" si="257"/>
        <v>Bà</v>
      </c>
      <c r="R883" s="7" t="s">
        <v>72</v>
      </c>
      <c r="S883" s="6" t="s">
        <v>369</v>
      </c>
      <c r="T883" s="6" t="s">
        <v>370</v>
      </c>
      <c r="U883" s="6" t="s">
        <v>280</v>
      </c>
      <c r="V883" s="6" t="str">
        <f t="shared" si="264"/>
        <v>Vũ Sơn  -  Bắc Sơn  -  Lạng Sơn</v>
      </c>
      <c r="W883" s="6" t="s">
        <v>64</v>
      </c>
      <c r="X883" s="6" t="s">
        <v>100</v>
      </c>
      <c r="Y883" s="4">
        <f t="shared" si="265"/>
        <v>14</v>
      </c>
      <c r="Z883" s="7" t="str">
        <f t="shared" si="266"/>
        <v>Từ 12 - 24 tháng</v>
      </c>
      <c r="AA883" s="5">
        <v>43225</v>
      </c>
      <c r="AB883" s="4" t="s">
        <v>66</v>
      </c>
      <c r="AC883" s="8">
        <f t="shared" si="258"/>
        <v>43284</v>
      </c>
      <c r="AD883" s="5" t="s">
        <v>53</v>
      </c>
      <c r="AE883" s="4">
        <v>1</v>
      </c>
      <c r="AF883" s="7" t="str">
        <f t="shared" si="259"/>
        <v>12 tháng</v>
      </c>
      <c r="AG883" s="5">
        <f t="shared" si="260"/>
        <v>43285</v>
      </c>
      <c r="AH883" s="5">
        <f t="shared" si="261"/>
        <v>43649</v>
      </c>
      <c r="AI883" s="9">
        <v>1</v>
      </c>
      <c r="AJ883" s="7" t="str">
        <f t="shared" si="271"/>
        <v>12 tháng</v>
      </c>
      <c r="AK883" s="5">
        <f t="shared" si="273"/>
        <v>43650</v>
      </c>
      <c r="AL883" s="5">
        <f t="shared" si="272"/>
        <v>44015</v>
      </c>
      <c r="AM883" s="5">
        <f t="shared" ref="AM883:AM939" ca="1" si="274">IF(AE883=4,AG883,IF(TODAY()&gt;AL883,AL883+1,""))</f>
        <v>44016</v>
      </c>
      <c r="AN883" s="7" t="str">
        <f t="shared" ca="1" si="262"/>
        <v>Không xác định</v>
      </c>
      <c r="AO883" s="5"/>
      <c r="AP883" s="7"/>
      <c r="AQ883" s="16"/>
    </row>
    <row r="884" spans="1:43" ht="14.5" x14ac:dyDescent="0.35">
      <c r="A884" s="12">
        <f>IF(E884="","",SUBTOTAL(3,$B$2:B884))</f>
        <v>883</v>
      </c>
      <c r="B884" s="5">
        <v>43677</v>
      </c>
      <c r="C884" s="4" t="s">
        <v>45</v>
      </c>
      <c r="D884" s="4">
        <v>1116</v>
      </c>
      <c r="E884" s="6" t="s">
        <v>200</v>
      </c>
      <c r="F884" s="6" t="s">
        <v>96</v>
      </c>
      <c r="G884" s="7" t="s">
        <v>61</v>
      </c>
      <c r="H884" s="6" t="s">
        <v>61</v>
      </c>
      <c r="I884" s="4">
        <v>20</v>
      </c>
      <c r="J884" s="4">
        <v>2</v>
      </c>
      <c r="K884" s="4">
        <v>1991</v>
      </c>
      <c r="L884" s="6">
        <f t="shared" si="267"/>
        <v>33289</v>
      </c>
      <c r="M884" s="4">
        <f t="shared" si="263"/>
        <v>28</v>
      </c>
      <c r="N884" s="6" t="str">
        <f t="shared" si="268"/>
        <v>&lt;30</v>
      </c>
      <c r="O884" s="4">
        <v>1</v>
      </c>
      <c r="P884" s="6" t="str">
        <f t="shared" si="256"/>
        <v>Nam</v>
      </c>
      <c r="Q884" s="6" t="str">
        <f t="shared" si="257"/>
        <v>Ông</v>
      </c>
      <c r="R884" s="7" t="s">
        <v>50</v>
      </c>
      <c r="S884" s="6" t="s">
        <v>267</v>
      </c>
      <c r="T884" s="6" t="s">
        <v>268</v>
      </c>
      <c r="U884" s="6" t="s">
        <v>269</v>
      </c>
      <c r="V884" s="6" t="str">
        <f t="shared" si="264"/>
        <v>Minh Đạo  -  Tiên Du  -  Bắc Ninh</v>
      </c>
      <c r="W884" s="6" t="s">
        <v>51</v>
      </c>
      <c r="X884" s="6" t="s">
        <v>65</v>
      </c>
      <c r="Y884" s="4">
        <f t="shared" si="265"/>
        <v>14</v>
      </c>
      <c r="Z884" s="7" t="str">
        <f t="shared" si="266"/>
        <v>Từ 12 - 24 tháng</v>
      </c>
      <c r="AA884" s="5">
        <v>43234</v>
      </c>
      <c r="AB884" s="4" t="s">
        <v>66</v>
      </c>
      <c r="AC884" s="8">
        <f t="shared" si="258"/>
        <v>43293</v>
      </c>
      <c r="AD884" s="5" t="s">
        <v>53</v>
      </c>
      <c r="AE884" s="4">
        <v>1</v>
      </c>
      <c r="AF884" s="7" t="str">
        <f t="shared" si="259"/>
        <v>12 tháng</v>
      </c>
      <c r="AG884" s="5">
        <f t="shared" si="260"/>
        <v>43294</v>
      </c>
      <c r="AH884" s="5">
        <f t="shared" si="261"/>
        <v>43658</v>
      </c>
      <c r="AI884" s="9">
        <v>4</v>
      </c>
      <c r="AJ884" s="7" t="str">
        <f t="shared" si="271"/>
        <v>Không xác định</v>
      </c>
      <c r="AK884" s="5">
        <f t="shared" si="273"/>
        <v>43659</v>
      </c>
      <c r="AL884" s="5" t="str">
        <f t="shared" si="272"/>
        <v/>
      </c>
      <c r="AM884" s="5" t="str">
        <f t="shared" ca="1" si="274"/>
        <v/>
      </c>
      <c r="AN884" s="7" t="str">
        <f t="shared" ca="1" si="262"/>
        <v>Không xác định</v>
      </c>
      <c r="AO884" s="5"/>
      <c r="AP884" s="7"/>
      <c r="AQ884" s="16"/>
    </row>
    <row r="885" spans="1:43" ht="14.5" x14ac:dyDescent="0.35">
      <c r="A885" s="12">
        <f>IF(E885="","",SUBTOTAL(3,$B$2:B885))</f>
        <v>884</v>
      </c>
      <c r="B885" s="5">
        <v>43677</v>
      </c>
      <c r="C885" s="4" t="s">
        <v>45</v>
      </c>
      <c r="D885" s="4">
        <v>1117</v>
      </c>
      <c r="E885" s="6" t="s">
        <v>188</v>
      </c>
      <c r="F885" s="6" t="s">
        <v>96</v>
      </c>
      <c r="G885" s="7" t="s">
        <v>61</v>
      </c>
      <c r="H885" s="6" t="s">
        <v>61</v>
      </c>
      <c r="I885" s="4">
        <v>28</v>
      </c>
      <c r="J885" s="4">
        <v>9</v>
      </c>
      <c r="K885" s="4">
        <v>1990</v>
      </c>
      <c r="L885" s="6">
        <f t="shared" si="267"/>
        <v>33144</v>
      </c>
      <c r="M885" s="4">
        <f t="shared" si="263"/>
        <v>28</v>
      </c>
      <c r="N885" s="6" t="str">
        <f t="shared" si="268"/>
        <v>&lt;30</v>
      </c>
      <c r="O885" s="4">
        <v>1</v>
      </c>
      <c r="P885" s="6" t="str">
        <f t="shared" si="256"/>
        <v>Nam</v>
      </c>
      <c r="Q885" s="6" t="str">
        <f t="shared" si="257"/>
        <v>Ông</v>
      </c>
      <c r="R885" s="7" t="s">
        <v>72</v>
      </c>
      <c r="S885" s="6" t="s">
        <v>270</v>
      </c>
      <c r="T885" s="6" t="s">
        <v>268</v>
      </c>
      <c r="U885" s="6" t="s">
        <v>269</v>
      </c>
      <c r="V885" s="6" t="str">
        <f t="shared" si="264"/>
        <v>Đại Đồng  -  Tiên Du  -  Bắc Ninh</v>
      </c>
      <c r="W885" s="6" t="s">
        <v>51</v>
      </c>
      <c r="X885" s="6" t="s">
        <v>65</v>
      </c>
      <c r="Y885" s="4">
        <f t="shared" si="265"/>
        <v>14</v>
      </c>
      <c r="Z885" s="7" t="str">
        <f t="shared" si="266"/>
        <v>Từ 12 - 24 tháng</v>
      </c>
      <c r="AA885" s="5">
        <v>43242</v>
      </c>
      <c r="AB885" s="4" t="s">
        <v>66</v>
      </c>
      <c r="AC885" s="8">
        <f t="shared" si="258"/>
        <v>43301</v>
      </c>
      <c r="AD885" s="5" t="s">
        <v>53</v>
      </c>
      <c r="AE885" s="4">
        <v>1</v>
      </c>
      <c r="AF885" s="7" t="str">
        <f t="shared" si="259"/>
        <v>12 tháng</v>
      </c>
      <c r="AG885" s="5">
        <f t="shared" si="260"/>
        <v>43302</v>
      </c>
      <c r="AH885" s="5">
        <f t="shared" si="261"/>
        <v>43666</v>
      </c>
      <c r="AI885" s="9"/>
      <c r="AJ885" s="7" t="str">
        <f t="shared" si="271"/>
        <v/>
      </c>
      <c r="AK885" s="5" t="str">
        <f t="shared" si="273"/>
        <v/>
      </c>
      <c r="AL885" s="5" t="str">
        <f t="shared" si="272"/>
        <v/>
      </c>
      <c r="AM885" s="5" t="str">
        <f t="shared" ca="1" si="274"/>
        <v/>
      </c>
      <c r="AN885" s="7" t="str">
        <f t="shared" ca="1" si="262"/>
        <v>12 tháng</v>
      </c>
      <c r="AO885" s="5"/>
      <c r="AP885" s="7"/>
      <c r="AQ885" s="16"/>
    </row>
    <row r="886" spans="1:43" ht="14.5" x14ac:dyDescent="0.35">
      <c r="A886" s="12">
        <f>IF(E886="","",SUBTOTAL(3,$B$2:B886))</f>
        <v>885</v>
      </c>
      <c r="B886" s="5">
        <v>43677</v>
      </c>
      <c r="C886" s="4" t="s">
        <v>45</v>
      </c>
      <c r="D886" s="4">
        <v>1118</v>
      </c>
      <c r="E886" s="6" t="s">
        <v>189</v>
      </c>
      <c r="F886" s="6" t="s">
        <v>102</v>
      </c>
      <c r="G886" s="7" t="s">
        <v>104</v>
      </c>
      <c r="H886" s="6" t="s">
        <v>104</v>
      </c>
      <c r="I886" s="4">
        <v>28</v>
      </c>
      <c r="J886" s="4">
        <v>10</v>
      </c>
      <c r="K886" s="4">
        <v>1996</v>
      </c>
      <c r="L886" s="6">
        <f t="shared" si="267"/>
        <v>35366</v>
      </c>
      <c r="M886" s="4">
        <f t="shared" si="263"/>
        <v>22</v>
      </c>
      <c r="N886" s="6" t="str">
        <f t="shared" si="268"/>
        <v>&lt;30</v>
      </c>
      <c r="O886" s="4">
        <v>2</v>
      </c>
      <c r="P886" s="6" t="str">
        <f t="shared" si="256"/>
        <v>Nữ</v>
      </c>
      <c r="Q886" s="6" t="str">
        <f t="shared" si="257"/>
        <v>Bà</v>
      </c>
      <c r="R886" s="7" t="s">
        <v>72</v>
      </c>
      <c r="S886" s="6" t="s">
        <v>290</v>
      </c>
      <c r="T886" s="6" t="s">
        <v>291</v>
      </c>
      <c r="U886" s="6" t="s">
        <v>292</v>
      </c>
      <c r="V886" s="6" t="str">
        <f t="shared" si="264"/>
        <v>Thụy Ninh  -  Thái Thụy  -  Thái Bình</v>
      </c>
      <c r="W886" s="6" t="s">
        <v>51</v>
      </c>
      <c r="X886" s="6" t="s">
        <v>65</v>
      </c>
      <c r="Y886" s="4">
        <f t="shared" si="265"/>
        <v>13</v>
      </c>
      <c r="Z886" s="7" t="str">
        <f t="shared" si="266"/>
        <v>Từ 12 - 24 tháng</v>
      </c>
      <c r="AA886" s="5">
        <v>43256</v>
      </c>
      <c r="AB886" s="4" t="s">
        <v>66</v>
      </c>
      <c r="AC886" s="8">
        <f t="shared" si="258"/>
        <v>43315</v>
      </c>
      <c r="AD886" s="5" t="s">
        <v>53</v>
      </c>
      <c r="AE886" s="4">
        <v>1</v>
      </c>
      <c r="AF886" s="7" t="str">
        <f t="shared" si="259"/>
        <v>12 tháng</v>
      </c>
      <c r="AG886" s="5">
        <f t="shared" si="260"/>
        <v>43316</v>
      </c>
      <c r="AH886" s="5">
        <f t="shared" si="261"/>
        <v>43680</v>
      </c>
      <c r="AI886" s="9"/>
      <c r="AJ886" s="7" t="str">
        <f t="shared" si="271"/>
        <v/>
      </c>
      <c r="AK886" s="5" t="str">
        <f t="shared" si="273"/>
        <v/>
      </c>
      <c r="AL886" s="5" t="str">
        <f t="shared" si="272"/>
        <v/>
      </c>
      <c r="AM886" s="5" t="str">
        <f t="shared" ca="1" si="274"/>
        <v/>
      </c>
      <c r="AN886" s="7" t="str">
        <f t="shared" ca="1" si="262"/>
        <v>12 tháng</v>
      </c>
      <c r="AO886" s="5"/>
      <c r="AP886" s="7"/>
      <c r="AQ886" s="16"/>
    </row>
    <row r="887" spans="1:43" ht="14.5" x14ac:dyDescent="0.35">
      <c r="A887" s="12">
        <f>IF(E887="","",SUBTOTAL(3,$B$2:B887))</f>
        <v>886</v>
      </c>
      <c r="B887" s="5">
        <v>43677</v>
      </c>
      <c r="C887" s="4" t="s">
        <v>45</v>
      </c>
      <c r="D887" s="4">
        <v>1119</v>
      </c>
      <c r="E887" s="6" t="s">
        <v>190</v>
      </c>
      <c r="F887" s="6" t="s">
        <v>102</v>
      </c>
      <c r="G887" s="7" t="s">
        <v>104</v>
      </c>
      <c r="H887" s="6" t="s">
        <v>104</v>
      </c>
      <c r="I887" s="4">
        <v>9</v>
      </c>
      <c r="J887" s="4">
        <v>9</v>
      </c>
      <c r="K887" s="4">
        <v>1995</v>
      </c>
      <c r="L887" s="6">
        <f t="shared" si="267"/>
        <v>34951</v>
      </c>
      <c r="M887" s="4">
        <f t="shared" si="263"/>
        <v>23</v>
      </c>
      <c r="N887" s="6" t="str">
        <f t="shared" si="268"/>
        <v>&lt;30</v>
      </c>
      <c r="O887" s="4">
        <v>1</v>
      </c>
      <c r="P887" s="6" t="str">
        <f t="shared" si="256"/>
        <v>Nam</v>
      </c>
      <c r="Q887" s="6" t="str">
        <f t="shared" si="257"/>
        <v>Ông</v>
      </c>
      <c r="R887" s="7" t="s">
        <v>72</v>
      </c>
      <c r="S887" s="6" t="s">
        <v>348</v>
      </c>
      <c r="T887" s="6" t="s">
        <v>274</v>
      </c>
      <c r="U887" s="6" t="s">
        <v>266</v>
      </c>
      <c r="V887" s="6" t="str">
        <f t="shared" si="264"/>
        <v>Thụy Lâm  -  Đông Anh  -  Hà Nội</v>
      </c>
      <c r="W887" s="6" t="s">
        <v>51</v>
      </c>
      <c r="X887" s="6" t="s">
        <v>106</v>
      </c>
      <c r="Y887" s="4">
        <f t="shared" si="265"/>
        <v>13</v>
      </c>
      <c r="Z887" s="7" t="str">
        <f t="shared" si="266"/>
        <v>Từ 12 - 24 tháng</v>
      </c>
      <c r="AA887" s="5">
        <v>43261</v>
      </c>
      <c r="AB887" s="4" t="s">
        <v>66</v>
      </c>
      <c r="AC887" s="8">
        <f t="shared" si="258"/>
        <v>43320</v>
      </c>
      <c r="AD887" s="5" t="s">
        <v>53</v>
      </c>
      <c r="AE887" s="4">
        <v>1</v>
      </c>
      <c r="AF887" s="7" t="str">
        <f t="shared" si="259"/>
        <v>12 tháng</v>
      </c>
      <c r="AG887" s="5">
        <f t="shared" si="260"/>
        <v>43321</v>
      </c>
      <c r="AH887" s="5">
        <f t="shared" si="261"/>
        <v>43685</v>
      </c>
      <c r="AI887" s="9"/>
      <c r="AJ887" s="7" t="str">
        <f t="shared" si="271"/>
        <v/>
      </c>
      <c r="AK887" s="5" t="str">
        <f t="shared" si="273"/>
        <v/>
      </c>
      <c r="AL887" s="5" t="str">
        <f t="shared" si="272"/>
        <v/>
      </c>
      <c r="AM887" s="5" t="str">
        <f t="shared" ca="1" si="274"/>
        <v/>
      </c>
      <c r="AN887" s="7" t="str">
        <f t="shared" ca="1" si="262"/>
        <v>12 tháng</v>
      </c>
      <c r="AO887" s="5"/>
      <c r="AP887" s="7"/>
      <c r="AQ887" s="16"/>
    </row>
    <row r="888" spans="1:43" ht="14.5" x14ac:dyDescent="0.35">
      <c r="A888" s="12">
        <f>IF(E888="","",SUBTOTAL(3,$B$2:B888))</f>
        <v>887</v>
      </c>
      <c r="B888" s="5">
        <v>43677</v>
      </c>
      <c r="C888" s="4" t="s">
        <v>45</v>
      </c>
      <c r="D888" s="4">
        <v>1120</v>
      </c>
      <c r="E888" s="6" t="s">
        <v>201</v>
      </c>
      <c r="F888" s="6" t="s">
        <v>47</v>
      </c>
      <c r="G888" s="7" t="s">
        <v>93</v>
      </c>
      <c r="H888" s="6" t="s">
        <v>94</v>
      </c>
      <c r="I888" s="4">
        <v>5</v>
      </c>
      <c r="J888" s="4">
        <v>4</v>
      </c>
      <c r="K888" s="4">
        <v>1980</v>
      </c>
      <c r="L888" s="6">
        <f t="shared" si="267"/>
        <v>29316</v>
      </c>
      <c r="M888" s="4">
        <f t="shared" si="263"/>
        <v>39</v>
      </c>
      <c r="N888" s="6" t="str">
        <f t="shared" si="268"/>
        <v>30 - 45</v>
      </c>
      <c r="O888" s="4">
        <v>1</v>
      </c>
      <c r="P888" s="6" t="str">
        <f t="shared" si="256"/>
        <v>Nam</v>
      </c>
      <c r="Q888" s="6" t="str">
        <f t="shared" si="257"/>
        <v>Ông</v>
      </c>
      <c r="R888" s="7" t="s">
        <v>50</v>
      </c>
      <c r="S888" s="6" t="s">
        <v>371</v>
      </c>
      <c r="T888" s="6" t="s">
        <v>372</v>
      </c>
      <c r="U888" s="6" t="s">
        <v>266</v>
      </c>
      <c r="V888" s="6" t="str">
        <f t="shared" si="264"/>
        <v>Vật Lại  -  Ba Vì  -  Hà Nội</v>
      </c>
      <c r="W888" s="6" t="s">
        <v>51</v>
      </c>
      <c r="X888" s="6" t="s">
        <v>65</v>
      </c>
      <c r="Y888" s="4">
        <f t="shared" si="265"/>
        <v>13</v>
      </c>
      <c r="Z888" s="7" t="str">
        <f t="shared" si="266"/>
        <v>Từ 12 - 24 tháng</v>
      </c>
      <c r="AA888" s="5">
        <v>43265</v>
      </c>
      <c r="AB888" s="4">
        <v>0</v>
      </c>
      <c r="AC888" s="8">
        <f t="shared" si="258"/>
        <v>43265</v>
      </c>
      <c r="AD888" s="5" t="s">
        <v>53</v>
      </c>
      <c r="AE888" s="4">
        <v>1</v>
      </c>
      <c r="AF888" s="7" t="str">
        <f t="shared" si="259"/>
        <v>12 tháng</v>
      </c>
      <c r="AG888" s="5">
        <f t="shared" si="260"/>
        <v>43265</v>
      </c>
      <c r="AH888" s="5">
        <f t="shared" si="261"/>
        <v>43629</v>
      </c>
      <c r="AI888" s="9">
        <v>1</v>
      </c>
      <c r="AJ888" s="7" t="str">
        <f t="shared" si="271"/>
        <v>12 tháng</v>
      </c>
      <c r="AK888" s="5">
        <f t="shared" si="273"/>
        <v>43630</v>
      </c>
      <c r="AL888" s="5">
        <f t="shared" si="272"/>
        <v>43995</v>
      </c>
      <c r="AM888" s="5">
        <f t="shared" ca="1" si="274"/>
        <v>43996</v>
      </c>
      <c r="AN888" s="7" t="str">
        <f t="shared" ca="1" si="262"/>
        <v>Không xác định</v>
      </c>
      <c r="AO888" s="5"/>
      <c r="AP888" s="7"/>
      <c r="AQ888" s="16"/>
    </row>
    <row r="889" spans="1:43" ht="14.5" x14ac:dyDescent="0.35">
      <c r="A889" s="12">
        <f>IF(E889="","",SUBTOTAL(3,$B$2:B889))</f>
        <v>888</v>
      </c>
      <c r="B889" s="5">
        <v>43677</v>
      </c>
      <c r="C889" s="4" t="s">
        <v>45</v>
      </c>
      <c r="D889" s="4">
        <v>1121</v>
      </c>
      <c r="E889" s="6" t="s">
        <v>202</v>
      </c>
      <c r="F889" s="6" t="s">
        <v>47</v>
      </c>
      <c r="G889" s="7" t="s">
        <v>93</v>
      </c>
      <c r="H889" s="6" t="s">
        <v>94</v>
      </c>
      <c r="I889" s="4">
        <v>3</v>
      </c>
      <c r="J889" s="4">
        <v>5</v>
      </c>
      <c r="K889" s="4">
        <v>1985</v>
      </c>
      <c r="L889" s="6">
        <f t="shared" si="267"/>
        <v>31170</v>
      </c>
      <c r="M889" s="4">
        <f t="shared" si="263"/>
        <v>34</v>
      </c>
      <c r="N889" s="6" t="str">
        <f t="shared" si="268"/>
        <v>30 - 45</v>
      </c>
      <c r="O889" s="4">
        <v>2</v>
      </c>
      <c r="P889" s="6" t="str">
        <f t="shared" si="256"/>
        <v>Nữ</v>
      </c>
      <c r="Q889" s="6" t="str">
        <f t="shared" si="257"/>
        <v>Bà</v>
      </c>
      <c r="R889" s="7" t="s">
        <v>72</v>
      </c>
      <c r="S889" s="6" t="s">
        <v>373</v>
      </c>
      <c r="T889" s="6" t="s">
        <v>374</v>
      </c>
      <c r="U889" s="6" t="s">
        <v>375</v>
      </c>
      <c r="V889" s="6" t="str">
        <f t="shared" si="264"/>
        <v>Thanh Thủy  -  Thanh Chương  -  Nghệ An</v>
      </c>
      <c r="W889" s="6" t="s">
        <v>51</v>
      </c>
      <c r="X889" s="6" t="s">
        <v>65</v>
      </c>
      <c r="Y889" s="4">
        <f t="shared" si="265"/>
        <v>13</v>
      </c>
      <c r="Z889" s="7" t="str">
        <f t="shared" si="266"/>
        <v>Từ 12 - 24 tháng</v>
      </c>
      <c r="AA889" s="5">
        <v>43270</v>
      </c>
      <c r="AB889" s="4" t="s">
        <v>66</v>
      </c>
      <c r="AC889" s="8">
        <f t="shared" si="258"/>
        <v>43329</v>
      </c>
      <c r="AD889" s="5" t="s">
        <v>53</v>
      </c>
      <c r="AE889" s="4">
        <v>1</v>
      </c>
      <c r="AF889" s="7" t="str">
        <f t="shared" si="259"/>
        <v>12 tháng</v>
      </c>
      <c r="AG889" s="5">
        <f t="shared" si="260"/>
        <v>43330</v>
      </c>
      <c r="AH889" s="5">
        <f t="shared" si="261"/>
        <v>43694</v>
      </c>
      <c r="AI889" s="9"/>
      <c r="AJ889" s="7" t="str">
        <f t="shared" si="271"/>
        <v/>
      </c>
      <c r="AK889" s="5" t="str">
        <f t="shared" si="273"/>
        <v/>
      </c>
      <c r="AL889" s="5" t="str">
        <f t="shared" si="272"/>
        <v/>
      </c>
      <c r="AM889" s="5" t="str">
        <f t="shared" ca="1" si="274"/>
        <v/>
      </c>
      <c r="AN889" s="7" t="str">
        <f t="shared" ca="1" si="262"/>
        <v>12 tháng</v>
      </c>
      <c r="AO889" s="5"/>
      <c r="AP889" s="7"/>
      <c r="AQ889" s="16"/>
    </row>
    <row r="890" spans="1:43" ht="14.5" x14ac:dyDescent="0.35">
      <c r="A890" s="12">
        <f>IF(E890="","",SUBTOTAL(3,$B$2:B890))</f>
        <v>889</v>
      </c>
      <c r="B890" s="5">
        <v>43677</v>
      </c>
      <c r="C890" s="4" t="s">
        <v>45</v>
      </c>
      <c r="D890" s="4">
        <v>1122</v>
      </c>
      <c r="E890" s="6" t="s">
        <v>203</v>
      </c>
      <c r="F890" s="6" t="s">
        <v>47</v>
      </c>
      <c r="G890" s="7" t="s">
        <v>70</v>
      </c>
      <c r="H890" s="6" t="s">
        <v>178</v>
      </c>
      <c r="I890" s="4">
        <v>7</v>
      </c>
      <c r="J890" s="4">
        <v>1</v>
      </c>
      <c r="K890" s="4">
        <v>1990</v>
      </c>
      <c r="L890" s="6">
        <f t="shared" si="267"/>
        <v>32880</v>
      </c>
      <c r="M890" s="4">
        <f t="shared" si="263"/>
        <v>29</v>
      </c>
      <c r="N890" s="6" t="str">
        <f t="shared" si="268"/>
        <v>&lt;30</v>
      </c>
      <c r="O890" s="4">
        <v>2</v>
      </c>
      <c r="P890" s="6" t="str">
        <f t="shared" si="256"/>
        <v>Nữ</v>
      </c>
      <c r="Q890" s="6" t="str">
        <f t="shared" si="257"/>
        <v>Bà</v>
      </c>
      <c r="R890" s="7" t="s">
        <v>50</v>
      </c>
      <c r="S890" s="6" t="s">
        <v>364</v>
      </c>
      <c r="T890" s="6" t="s">
        <v>376</v>
      </c>
      <c r="U890" s="6" t="s">
        <v>283</v>
      </c>
      <c r="V890" s="6" t="str">
        <f t="shared" si="264"/>
        <v>Tân Thành  -  Phú Bình  -  Thái Nguyên</v>
      </c>
      <c r="W890" s="6" t="s">
        <v>78</v>
      </c>
      <c r="X890" s="6" t="s">
        <v>65</v>
      </c>
      <c r="Y890" s="4">
        <f t="shared" si="265"/>
        <v>13</v>
      </c>
      <c r="Z890" s="7" t="str">
        <f t="shared" si="266"/>
        <v>Từ 12 - 24 tháng</v>
      </c>
      <c r="AA890" s="5">
        <v>43275</v>
      </c>
      <c r="AB890" s="4" t="s">
        <v>117</v>
      </c>
      <c r="AC890" s="8">
        <f t="shared" si="258"/>
        <v>43304</v>
      </c>
      <c r="AD890" s="5" t="s">
        <v>53</v>
      </c>
      <c r="AE890" s="4">
        <v>1</v>
      </c>
      <c r="AF890" s="7" t="str">
        <f t="shared" si="259"/>
        <v>12 tháng</v>
      </c>
      <c r="AG890" s="5">
        <f t="shared" si="260"/>
        <v>43305</v>
      </c>
      <c r="AH890" s="5">
        <f t="shared" si="261"/>
        <v>43669</v>
      </c>
      <c r="AI890" s="9">
        <v>4</v>
      </c>
      <c r="AJ890" s="7" t="str">
        <f t="shared" si="271"/>
        <v>Không xác định</v>
      </c>
      <c r="AK890" s="5">
        <f t="shared" si="273"/>
        <v>43670</v>
      </c>
      <c r="AL890" s="5" t="str">
        <f t="shared" si="272"/>
        <v/>
      </c>
      <c r="AM890" s="5" t="str">
        <f t="shared" ca="1" si="274"/>
        <v/>
      </c>
      <c r="AN890" s="7" t="str">
        <f t="shared" ca="1" si="262"/>
        <v>Không xác định</v>
      </c>
      <c r="AO890" s="5"/>
      <c r="AP890" s="7"/>
      <c r="AQ890" s="16"/>
    </row>
    <row r="891" spans="1:43" ht="14.5" x14ac:dyDescent="0.35">
      <c r="A891" s="12">
        <f>IF(E891="","",SUBTOTAL(3,$B$2:B891))</f>
        <v>890</v>
      </c>
      <c r="B891" s="5">
        <v>43677</v>
      </c>
      <c r="C891" s="4" t="s">
        <v>45</v>
      </c>
      <c r="D891" s="4">
        <v>1123</v>
      </c>
      <c r="E891" s="6" t="s">
        <v>200</v>
      </c>
      <c r="F891" s="6" t="s">
        <v>47</v>
      </c>
      <c r="G891" s="7" t="s">
        <v>70</v>
      </c>
      <c r="H891" s="6" t="s">
        <v>71</v>
      </c>
      <c r="I891" s="4">
        <v>2</v>
      </c>
      <c r="J891" s="4">
        <v>1</v>
      </c>
      <c r="K891" s="4">
        <v>1992</v>
      </c>
      <c r="L891" s="6">
        <f t="shared" si="267"/>
        <v>33605</v>
      </c>
      <c r="M891" s="4">
        <f t="shared" si="263"/>
        <v>27</v>
      </c>
      <c r="N891" s="6" t="str">
        <f t="shared" si="268"/>
        <v>&lt;30</v>
      </c>
      <c r="O891" s="4">
        <v>1</v>
      </c>
      <c r="P891" s="6" t="str">
        <f t="shared" si="256"/>
        <v>Nam</v>
      </c>
      <c r="Q891" s="6" t="str">
        <f t="shared" si="257"/>
        <v>Ông</v>
      </c>
      <c r="R891" s="7" t="s">
        <v>72</v>
      </c>
      <c r="S891" s="6" t="s">
        <v>377</v>
      </c>
      <c r="T891" s="6" t="s">
        <v>378</v>
      </c>
      <c r="U891" s="6" t="s">
        <v>280</v>
      </c>
      <c r="V891" s="6" t="str">
        <f t="shared" si="264"/>
        <v>Hùng Sơn  -  Tràng Định  -  Lạng Sơn</v>
      </c>
      <c r="W891" s="6" t="s">
        <v>51</v>
      </c>
      <c r="X891" s="6" t="s">
        <v>65</v>
      </c>
      <c r="Y891" s="4">
        <f t="shared" si="265"/>
        <v>13</v>
      </c>
      <c r="Z891" s="7" t="str">
        <f t="shared" si="266"/>
        <v>Từ 12 - 24 tháng</v>
      </c>
      <c r="AA891" s="5">
        <v>43279</v>
      </c>
      <c r="AB891" s="4" t="s">
        <v>66</v>
      </c>
      <c r="AC891" s="8">
        <f t="shared" si="258"/>
        <v>43338</v>
      </c>
      <c r="AD891" s="5" t="s">
        <v>53</v>
      </c>
      <c r="AE891" s="4">
        <v>1</v>
      </c>
      <c r="AF891" s="7" t="str">
        <f t="shared" si="259"/>
        <v>12 tháng</v>
      </c>
      <c r="AG891" s="5">
        <f t="shared" si="260"/>
        <v>43339</v>
      </c>
      <c r="AH891" s="5">
        <f t="shared" si="261"/>
        <v>43703</v>
      </c>
      <c r="AI891" s="9"/>
      <c r="AJ891" s="7" t="str">
        <f t="shared" si="271"/>
        <v/>
      </c>
      <c r="AK891" s="5" t="str">
        <f t="shared" si="273"/>
        <v/>
      </c>
      <c r="AL891" s="5" t="str">
        <f t="shared" si="272"/>
        <v/>
      </c>
      <c r="AM891" s="5" t="str">
        <f t="shared" ca="1" si="274"/>
        <v/>
      </c>
      <c r="AN891" s="7" t="str">
        <f t="shared" ca="1" si="262"/>
        <v>12 tháng</v>
      </c>
      <c r="AO891" s="5"/>
      <c r="AP891" s="7"/>
      <c r="AQ891" s="16"/>
    </row>
    <row r="892" spans="1:43" ht="14.5" x14ac:dyDescent="0.35">
      <c r="A892" s="12">
        <f>IF(E892="","",SUBTOTAL(3,$B$2:B892))</f>
        <v>891</v>
      </c>
      <c r="B892" s="5">
        <v>43677</v>
      </c>
      <c r="C892" s="4" t="s">
        <v>45</v>
      </c>
      <c r="D892" s="4">
        <v>1124</v>
      </c>
      <c r="E892" s="6" t="s">
        <v>188</v>
      </c>
      <c r="F892" s="6" t="s">
        <v>47</v>
      </c>
      <c r="G892" s="7" t="s">
        <v>70</v>
      </c>
      <c r="H892" s="6" t="s">
        <v>71</v>
      </c>
      <c r="I892" s="4">
        <v>19</v>
      </c>
      <c r="J892" s="4">
        <v>7</v>
      </c>
      <c r="K892" s="4">
        <v>1987</v>
      </c>
      <c r="L892" s="6">
        <f t="shared" si="267"/>
        <v>31977</v>
      </c>
      <c r="M892" s="4">
        <f t="shared" si="263"/>
        <v>32</v>
      </c>
      <c r="N892" s="6" t="str">
        <f t="shared" si="268"/>
        <v>30 - 45</v>
      </c>
      <c r="O892" s="4">
        <v>1</v>
      </c>
      <c r="P892" s="6" t="str">
        <f t="shared" si="256"/>
        <v>Nam</v>
      </c>
      <c r="Q892" s="6" t="str">
        <f t="shared" si="257"/>
        <v>Ông</v>
      </c>
      <c r="R892" s="7" t="s">
        <v>63</v>
      </c>
      <c r="S892" s="6" t="s">
        <v>379</v>
      </c>
      <c r="T892" s="6" t="s">
        <v>294</v>
      </c>
      <c r="U892" s="6" t="s">
        <v>263</v>
      </c>
      <c r="V892" s="6" t="str">
        <f t="shared" si="264"/>
        <v>Bình Yên  -  Sơn Dương  -  Tuyên Quang</v>
      </c>
      <c r="W892" s="6" t="s">
        <v>51</v>
      </c>
      <c r="X892" s="6" t="s">
        <v>65</v>
      </c>
      <c r="Y892" s="4">
        <f t="shared" si="265"/>
        <v>12</v>
      </c>
      <c r="Z892" s="7" t="str">
        <f t="shared" si="266"/>
        <v>Từ 12 - 24 tháng</v>
      </c>
      <c r="AA892" s="5">
        <v>43286</v>
      </c>
      <c r="AB892" s="4" t="s">
        <v>66</v>
      </c>
      <c r="AC892" s="8">
        <f t="shared" si="258"/>
        <v>43345</v>
      </c>
      <c r="AD892" s="5" t="s">
        <v>53</v>
      </c>
      <c r="AE892" s="4">
        <v>1</v>
      </c>
      <c r="AF892" s="7" t="str">
        <f t="shared" si="259"/>
        <v>12 tháng</v>
      </c>
      <c r="AG892" s="5">
        <f t="shared" si="260"/>
        <v>43346</v>
      </c>
      <c r="AH892" s="5">
        <f t="shared" si="261"/>
        <v>43710</v>
      </c>
      <c r="AI892" s="9"/>
      <c r="AJ892" s="7" t="str">
        <f t="shared" si="271"/>
        <v/>
      </c>
      <c r="AK892" s="5" t="str">
        <f t="shared" si="273"/>
        <v/>
      </c>
      <c r="AL892" s="5" t="str">
        <f t="shared" si="272"/>
        <v/>
      </c>
      <c r="AM892" s="5" t="str">
        <f t="shared" ca="1" si="274"/>
        <v/>
      </c>
      <c r="AN892" s="7" t="str">
        <f t="shared" ca="1" si="262"/>
        <v>12 tháng</v>
      </c>
      <c r="AO892" s="5"/>
      <c r="AP892" s="7"/>
      <c r="AQ892" s="16"/>
    </row>
    <row r="893" spans="1:43" ht="14.5" x14ac:dyDescent="0.35">
      <c r="A893" s="12">
        <f>IF(E893="","",SUBTOTAL(3,$B$2:B893))</f>
        <v>892</v>
      </c>
      <c r="B893" s="5">
        <v>43677</v>
      </c>
      <c r="C893" s="4" t="s">
        <v>45</v>
      </c>
      <c r="D893" s="4">
        <v>1125</v>
      </c>
      <c r="E893" s="6" t="s">
        <v>189</v>
      </c>
      <c r="F893" s="6" t="s">
        <v>96</v>
      </c>
      <c r="G893" s="7" t="s">
        <v>104</v>
      </c>
      <c r="H893" s="6" t="s">
        <v>105</v>
      </c>
      <c r="I893" s="4">
        <v>26</v>
      </c>
      <c r="J893" s="4">
        <v>1</v>
      </c>
      <c r="K893" s="4">
        <v>1988</v>
      </c>
      <c r="L893" s="6">
        <f t="shared" si="267"/>
        <v>32168</v>
      </c>
      <c r="M893" s="4">
        <f t="shared" si="263"/>
        <v>31</v>
      </c>
      <c r="N893" s="6" t="str">
        <f t="shared" si="268"/>
        <v>30 - 45</v>
      </c>
      <c r="O893" s="4">
        <v>2</v>
      </c>
      <c r="P893" s="6" t="str">
        <f t="shared" si="256"/>
        <v>Nữ</v>
      </c>
      <c r="Q893" s="6" t="str">
        <f t="shared" si="257"/>
        <v>Bà</v>
      </c>
      <c r="R893" s="7" t="s">
        <v>50</v>
      </c>
      <c r="S893" s="6" t="s">
        <v>380</v>
      </c>
      <c r="T893" s="6" t="s">
        <v>329</v>
      </c>
      <c r="U893" s="6" t="s">
        <v>255</v>
      </c>
      <c r="V893" s="6" t="str">
        <f t="shared" si="264"/>
        <v>Phúc Sơn  -  Tân Yên  -  Bắc Giang</v>
      </c>
      <c r="W893" s="6" t="s">
        <v>64</v>
      </c>
      <c r="X893" s="6" t="s">
        <v>65</v>
      </c>
      <c r="Y893" s="4">
        <f t="shared" si="265"/>
        <v>12</v>
      </c>
      <c r="Z893" s="7" t="str">
        <f t="shared" si="266"/>
        <v>Từ 12 - 24 tháng</v>
      </c>
      <c r="AA893" s="5">
        <v>43298</v>
      </c>
      <c r="AB893" s="4" t="s">
        <v>66</v>
      </c>
      <c r="AC893" s="8">
        <f t="shared" si="258"/>
        <v>43357</v>
      </c>
      <c r="AD893" s="5" t="s">
        <v>53</v>
      </c>
      <c r="AE893" s="4">
        <v>1</v>
      </c>
      <c r="AF893" s="7" t="str">
        <f t="shared" si="259"/>
        <v>12 tháng</v>
      </c>
      <c r="AG893" s="5">
        <f t="shared" si="260"/>
        <v>43358</v>
      </c>
      <c r="AH893" s="5">
        <f t="shared" si="261"/>
        <v>43722</v>
      </c>
      <c r="AI893" s="9"/>
      <c r="AJ893" s="7" t="str">
        <f t="shared" si="271"/>
        <v/>
      </c>
      <c r="AK893" s="5" t="str">
        <f t="shared" si="273"/>
        <v/>
      </c>
      <c r="AL893" s="5" t="str">
        <f t="shared" si="272"/>
        <v/>
      </c>
      <c r="AM893" s="5" t="str">
        <f t="shared" ca="1" si="274"/>
        <v/>
      </c>
      <c r="AN893" s="7" t="str">
        <f t="shared" ca="1" si="262"/>
        <v>12 tháng</v>
      </c>
      <c r="AO893" s="5"/>
      <c r="AP893" s="7"/>
      <c r="AQ893" s="16"/>
    </row>
    <row r="894" spans="1:43" ht="14.5" x14ac:dyDescent="0.35">
      <c r="A894" s="12">
        <f>IF(E894="","",SUBTOTAL(3,$B$2:B894))</f>
        <v>893</v>
      </c>
      <c r="B894" s="5">
        <v>43677</v>
      </c>
      <c r="C894" s="4" t="s">
        <v>45</v>
      </c>
      <c r="D894" s="4">
        <v>1126</v>
      </c>
      <c r="E894" s="6" t="s">
        <v>190</v>
      </c>
      <c r="F894" s="6" t="s">
        <v>96</v>
      </c>
      <c r="G894" s="7" t="s">
        <v>104</v>
      </c>
      <c r="H894" s="6" t="s">
        <v>105</v>
      </c>
      <c r="I894" s="4">
        <v>2</v>
      </c>
      <c r="J894" s="4">
        <v>4</v>
      </c>
      <c r="K894" s="4">
        <v>1990</v>
      </c>
      <c r="L894" s="6">
        <f t="shared" si="267"/>
        <v>32965</v>
      </c>
      <c r="M894" s="4">
        <f t="shared" si="263"/>
        <v>29</v>
      </c>
      <c r="N894" s="6" t="str">
        <f t="shared" si="268"/>
        <v>&lt;30</v>
      </c>
      <c r="O894" s="4">
        <v>1</v>
      </c>
      <c r="P894" s="6" t="str">
        <f t="shared" si="256"/>
        <v>Nam</v>
      </c>
      <c r="Q894" s="6" t="str">
        <f t="shared" si="257"/>
        <v>Ông</v>
      </c>
      <c r="R894" s="7" t="s">
        <v>63</v>
      </c>
      <c r="S894" s="6" t="s">
        <v>328</v>
      </c>
      <c r="T894" s="6" t="s">
        <v>329</v>
      </c>
      <c r="U894" s="6" t="s">
        <v>255</v>
      </c>
      <c r="V894" s="6" t="str">
        <f t="shared" si="264"/>
        <v>Liên Chung  -  Tân Yên  -  Bắc Giang</v>
      </c>
      <c r="W894" s="6" t="s">
        <v>51</v>
      </c>
      <c r="X894" s="6" t="s">
        <v>65</v>
      </c>
      <c r="Y894" s="4">
        <f t="shared" si="265"/>
        <v>12</v>
      </c>
      <c r="Z894" s="7" t="str">
        <f t="shared" si="266"/>
        <v>Từ 12 - 24 tháng</v>
      </c>
      <c r="AA894" s="5">
        <v>43309</v>
      </c>
      <c r="AB894" s="4" t="s">
        <v>66</v>
      </c>
      <c r="AC894" s="8">
        <f t="shared" si="258"/>
        <v>43368</v>
      </c>
      <c r="AD894" s="5" t="s">
        <v>53</v>
      </c>
      <c r="AE894" s="4">
        <v>1</v>
      </c>
      <c r="AF894" s="7" t="str">
        <f t="shared" si="259"/>
        <v>12 tháng</v>
      </c>
      <c r="AG894" s="5">
        <f t="shared" si="260"/>
        <v>43369</v>
      </c>
      <c r="AH894" s="5">
        <f t="shared" si="261"/>
        <v>43733</v>
      </c>
      <c r="AI894" s="9"/>
      <c r="AJ894" s="7" t="str">
        <f t="shared" si="271"/>
        <v/>
      </c>
      <c r="AK894" s="5" t="str">
        <f t="shared" si="273"/>
        <v/>
      </c>
      <c r="AL894" s="5" t="str">
        <f t="shared" si="272"/>
        <v/>
      </c>
      <c r="AM894" s="5" t="str">
        <f t="shared" ca="1" si="274"/>
        <v/>
      </c>
      <c r="AN894" s="7" t="str">
        <f t="shared" ca="1" si="262"/>
        <v>12 tháng</v>
      </c>
      <c r="AO894" s="5"/>
      <c r="AP894" s="7"/>
      <c r="AQ894" s="16"/>
    </row>
    <row r="895" spans="1:43" ht="14.5" x14ac:dyDescent="0.35">
      <c r="A895" s="12">
        <f>IF(E895="","",SUBTOTAL(3,$B$2:B895))</f>
        <v>894</v>
      </c>
      <c r="B895" s="5">
        <v>43677</v>
      </c>
      <c r="C895" s="4" t="s">
        <v>45</v>
      </c>
      <c r="D895" s="4">
        <v>1127</v>
      </c>
      <c r="E895" s="6" t="s">
        <v>191</v>
      </c>
      <c r="F895" s="6" t="s">
        <v>96</v>
      </c>
      <c r="G895" s="7" t="s">
        <v>61</v>
      </c>
      <c r="H895" s="6" t="s">
        <v>62</v>
      </c>
      <c r="I895" s="4">
        <v>26</v>
      </c>
      <c r="J895" s="4">
        <v>8</v>
      </c>
      <c r="K895" s="4">
        <v>1990</v>
      </c>
      <c r="L895" s="6">
        <f t="shared" si="267"/>
        <v>33111</v>
      </c>
      <c r="M895" s="4">
        <f t="shared" si="263"/>
        <v>28</v>
      </c>
      <c r="N895" s="6" t="str">
        <f t="shared" si="268"/>
        <v>&lt;30</v>
      </c>
      <c r="O895" s="4">
        <v>2</v>
      </c>
      <c r="P895" s="6" t="str">
        <f t="shared" si="256"/>
        <v>Nữ</v>
      </c>
      <c r="Q895" s="6" t="str">
        <f t="shared" si="257"/>
        <v>Bà</v>
      </c>
      <c r="R895" s="7" t="s">
        <v>50</v>
      </c>
      <c r="S895" s="6" t="s">
        <v>359</v>
      </c>
      <c r="T895" s="6" t="s">
        <v>329</v>
      </c>
      <c r="U895" s="6" t="s">
        <v>255</v>
      </c>
      <c r="V895" s="6" t="str">
        <f t="shared" si="264"/>
        <v>Hợp Đức  -  Tân Yên  -  Bắc Giang</v>
      </c>
      <c r="W895" s="6" t="s">
        <v>64</v>
      </c>
      <c r="X895" s="6" t="s">
        <v>65</v>
      </c>
      <c r="Y895" s="4">
        <f t="shared" si="265"/>
        <v>11</v>
      </c>
      <c r="Z895" s="7" t="str">
        <f t="shared" si="266"/>
        <v>Từ 2 - 12 tháng</v>
      </c>
      <c r="AA895" s="5">
        <v>43315</v>
      </c>
      <c r="AB895" s="4" t="s">
        <v>66</v>
      </c>
      <c r="AC895" s="8">
        <f t="shared" si="258"/>
        <v>43374</v>
      </c>
      <c r="AD895" s="5" t="s">
        <v>53</v>
      </c>
      <c r="AE895" s="4">
        <v>1</v>
      </c>
      <c r="AF895" s="7" t="str">
        <f t="shared" si="259"/>
        <v>12 tháng</v>
      </c>
      <c r="AG895" s="5">
        <f t="shared" si="260"/>
        <v>43375</v>
      </c>
      <c r="AH895" s="5">
        <f t="shared" si="261"/>
        <v>43739</v>
      </c>
      <c r="AI895" s="9"/>
      <c r="AJ895" s="7" t="str">
        <f t="shared" si="271"/>
        <v/>
      </c>
      <c r="AK895" s="5" t="str">
        <f t="shared" si="273"/>
        <v/>
      </c>
      <c r="AL895" s="5" t="str">
        <f t="shared" si="272"/>
        <v/>
      </c>
      <c r="AM895" s="5" t="str">
        <f t="shared" ca="1" si="274"/>
        <v/>
      </c>
      <c r="AN895" s="7" t="str">
        <f t="shared" ca="1" si="262"/>
        <v>12 tháng</v>
      </c>
      <c r="AO895" s="5"/>
      <c r="AP895" s="7"/>
      <c r="AQ895" s="16"/>
    </row>
    <row r="896" spans="1:43" ht="14.5" x14ac:dyDescent="0.35">
      <c r="A896" s="12">
        <f>IF(E896="","",SUBTOTAL(3,$B$2:B896))</f>
        <v>895</v>
      </c>
      <c r="B896" s="5">
        <v>43677</v>
      </c>
      <c r="C896" s="4" t="s">
        <v>45</v>
      </c>
      <c r="D896" s="4">
        <v>1128</v>
      </c>
      <c r="E896" s="6" t="s">
        <v>192</v>
      </c>
      <c r="F896" s="6" t="s">
        <v>96</v>
      </c>
      <c r="G896" s="7" t="s">
        <v>61</v>
      </c>
      <c r="H896" s="6" t="s">
        <v>62</v>
      </c>
      <c r="I896" s="4">
        <v>21</v>
      </c>
      <c r="J896" s="4">
        <v>8</v>
      </c>
      <c r="K896" s="4">
        <v>1990</v>
      </c>
      <c r="L896" s="6">
        <f t="shared" si="267"/>
        <v>33106</v>
      </c>
      <c r="M896" s="4">
        <f t="shared" si="263"/>
        <v>28</v>
      </c>
      <c r="N896" s="6" t="str">
        <f t="shared" si="268"/>
        <v>&lt;30</v>
      </c>
      <c r="O896" s="4">
        <v>2</v>
      </c>
      <c r="P896" s="6" t="str">
        <f t="shared" si="256"/>
        <v>Nữ</v>
      </c>
      <c r="Q896" s="6" t="str">
        <f t="shared" si="257"/>
        <v>Bà</v>
      </c>
      <c r="R896" s="7" t="s">
        <v>63</v>
      </c>
      <c r="S896" s="6" t="s">
        <v>381</v>
      </c>
      <c r="T896" s="6" t="s">
        <v>324</v>
      </c>
      <c r="U896" s="6" t="s">
        <v>280</v>
      </c>
      <c r="V896" s="6" t="str">
        <f t="shared" si="264"/>
        <v>Minh Hòa  -  Hữu Lũng  -  Lạng Sơn</v>
      </c>
      <c r="W896" s="6" t="s">
        <v>51</v>
      </c>
      <c r="X896" s="6" t="s">
        <v>65</v>
      </c>
      <c r="Y896" s="4">
        <f t="shared" si="265"/>
        <v>11</v>
      </c>
      <c r="Z896" s="7" t="str">
        <f t="shared" si="266"/>
        <v>Từ 2 - 12 tháng</v>
      </c>
      <c r="AA896" s="5">
        <v>43324</v>
      </c>
      <c r="AB896" s="4" t="s">
        <v>66</v>
      </c>
      <c r="AC896" s="8">
        <f t="shared" si="258"/>
        <v>43383</v>
      </c>
      <c r="AD896" s="5" t="s">
        <v>53</v>
      </c>
      <c r="AE896" s="4">
        <v>1</v>
      </c>
      <c r="AF896" s="7" t="str">
        <f t="shared" si="259"/>
        <v>12 tháng</v>
      </c>
      <c r="AG896" s="5">
        <f t="shared" si="260"/>
        <v>43384</v>
      </c>
      <c r="AH896" s="5">
        <f t="shared" si="261"/>
        <v>43748</v>
      </c>
      <c r="AI896" s="9"/>
      <c r="AJ896" s="7" t="str">
        <f t="shared" si="271"/>
        <v/>
      </c>
      <c r="AK896" s="5" t="str">
        <f t="shared" si="273"/>
        <v/>
      </c>
      <c r="AL896" s="5" t="str">
        <f t="shared" si="272"/>
        <v/>
      </c>
      <c r="AM896" s="5" t="str">
        <f t="shared" ca="1" si="274"/>
        <v/>
      </c>
      <c r="AN896" s="7" t="str">
        <f t="shared" ca="1" si="262"/>
        <v>12 tháng</v>
      </c>
      <c r="AO896" s="5"/>
      <c r="AP896" s="7"/>
      <c r="AQ896" s="16"/>
    </row>
    <row r="897" spans="1:43" ht="14.5" x14ac:dyDescent="0.35">
      <c r="A897" s="12">
        <f>IF(E897="","",SUBTOTAL(3,$B$2:B897))</f>
        <v>896</v>
      </c>
      <c r="B897" s="5">
        <v>43677</v>
      </c>
      <c r="C897" s="4" t="s">
        <v>45</v>
      </c>
      <c r="D897" s="4">
        <v>1129</v>
      </c>
      <c r="E897" s="6" t="s">
        <v>193</v>
      </c>
      <c r="F897" s="6" t="s">
        <v>96</v>
      </c>
      <c r="G897" s="7" t="s">
        <v>204</v>
      </c>
      <c r="H897" s="6" t="s">
        <v>99</v>
      </c>
      <c r="I897" s="4">
        <v>16</v>
      </c>
      <c r="J897" s="4">
        <v>10</v>
      </c>
      <c r="K897" s="4">
        <v>1993</v>
      </c>
      <c r="L897" s="6">
        <f t="shared" si="267"/>
        <v>34258</v>
      </c>
      <c r="M897" s="4">
        <f t="shared" si="263"/>
        <v>25</v>
      </c>
      <c r="N897" s="6" t="str">
        <f t="shared" si="268"/>
        <v>&lt;30</v>
      </c>
      <c r="O897" s="4">
        <v>1</v>
      </c>
      <c r="P897" s="6" t="str">
        <f t="shared" si="256"/>
        <v>Nam</v>
      </c>
      <c r="Q897" s="6" t="str">
        <f t="shared" si="257"/>
        <v>Ông</v>
      </c>
      <c r="R897" s="7" t="s">
        <v>50</v>
      </c>
      <c r="S897" s="6" t="s">
        <v>382</v>
      </c>
      <c r="T897" s="6" t="s">
        <v>336</v>
      </c>
      <c r="U897" s="6" t="s">
        <v>280</v>
      </c>
      <c r="V897" s="6" t="str">
        <f t="shared" si="264"/>
        <v>Yên Phúc  -  Văn Quan  -  Lạng Sơn</v>
      </c>
      <c r="W897" s="6" t="s">
        <v>78</v>
      </c>
      <c r="X897" s="6" t="s">
        <v>100</v>
      </c>
      <c r="Y897" s="4">
        <f t="shared" si="265"/>
        <v>11</v>
      </c>
      <c r="Z897" s="7" t="str">
        <f t="shared" si="266"/>
        <v>Từ 2 - 12 tháng</v>
      </c>
      <c r="AA897" s="5">
        <v>43329</v>
      </c>
      <c r="AB897" s="4" t="s">
        <v>66</v>
      </c>
      <c r="AC897" s="8">
        <f t="shared" si="258"/>
        <v>43388</v>
      </c>
      <c r="AD897" s="5" t="s">
        <v>53</v>
      </c>
      <c r="AE897" s="4">
        <v>1</v>
      </c>
      <c r="AF897" s="7" t="str">
        <f t="shared" si="259"/>
        <v>12 tháng</v>
      </c>
      <c r="AG897" s="5">
        <f t="shared" si="260"/>
        <v>43389</v>
      </c>
      <c r="AH897" s="5">
        <f t="shared" si="261"/>
        <v>43753</v>
      </c>
      <c r="AI897" s="9"/>
      <c r="AJ897" s="7" t="str">
        <f t="shared" si="271"/>
        <v/>
      </c>
      <c r="AK897" s="5" t="str">
        <f t="shared" si="273"/>
        <v/>
      </c>
      <c r="AL897" s="5" t="str">
        <f t="shared" si="272"/>
        <v/>
      </c>
      <c r="AM897" s="5" t="str">
        <f t="shared" ca="1" si="274"/>
        <v/>
      </c>
      <c r="AN897" s="7" t="str">
        <f t="shared" ca="1" si="262"/>
        <v>12 tháng</v>
      </c>
      <c r="AO897" s="5"/>
      <c r="AP897" s="7"/>
      <c r="AQ897" s="16"/>
    </row>
    <row r="898" spans="1:43" ht="14.5" x14ac:dyDescent="0.35">
      <c r="A898" s="12">
        <f>IF(E898="","",SUBTOTAL(3,$B$2:B898))</f>
        <v>897</v>
      </c>
      <c r="B898" s="5">
        <v>43677</v>
      </c>
      <c r="C898" s="4" t="s">
        <v>45</v>
      </c>
      <c r="D898" s="4">
        <v>1130</v>
      </c>
      <c r="E898" s="6" t="s">
        <v>205</v>
      </c>
      <c r="F898" s="6" t="s">
        <v>112</v>
      </c>
      <c r="G898" s="7" t="s">
        <v>104</v>
      </c>
      <c r="H898" s="6" t="s">
        <v>147</v>
      </c>
      <c r="I898" s="4">
        <v>25</v>
      </c>
      <c r="J898" s="4">
        <v>12</v>
      </c>
      <c r="K898" s="4">
        <v>1991</v>
      </c>
      <c r="L898" s="6">
        <f t="shared" si="267"/>
        <v>33597</v>
      </c>
      <c r="M898" s="4">
        <f t="shared" si="263"/>
        <v>27</v>
      </c>
      <c r="N898" s="6" t="str">
        <f t="shared" si="268"/>
        <v>&lt;30</v>
      </c>
      <c r="O898" s="4">
        <v>2</v>
      </c>
      <c r="P898" s="6" t="str">
        <f t="shared" ref="P898:P961" si="275">IF(O898=1,"Nam",IF(O898=2,"Nữ",""))</f>
        <v>Nữ</v>
      </c>
      <c r="Q898" s="6" t="str">
        <f t="shared" ref="Q898:Q961" si="276">IF(O898=1,"Ông",IF(O898=2,"Bà",""))</f>
        <v>Bà</v>
      </c>
      <c r="R898" s="7" t="s">
        <v>63</v>
      </c>
      <c r="S898" s="6" t="s">
        <v>383</v>
      </c>
      <c r="T898" s="6" t="s">
        <v>384</v>
      </c>
      <c r="U898" s="6" t="s">
        <v>347</v>
      </c>
      <c r="V898" s="6" t="str">
        <f t="shared" si="264"/>
        <v>Trung Tiến  -  Quan Sơn  -  Thanh Hóa</v>
      </c>
      <c r="W898" s="6" t="s">
        <v>145</v>
      </c>
      <c r="X898" s="6" t="s">
        <v>65</v>
      </c>
      <c r="Y898" s="4">
        <f t="shared" si="265"/>
        <v>11</v>
      </c>
      <c r="Z898" s="7" t="str">
        <f t="shared" si="266"/>
        <v>Từ 2 - 12 tháng</v>
      </c>
      <c r="AA898" s="5">
        <v>43334</v>
      </c>
      <c r="AB898" s="4" t="s">
        <v>66</v>
      </c>
      <c r="AC898" s="8">
        <f t="shared" ref="AC898:AC961" si="277">IF(AB898="60 ngày",AA898+59,IF(AB898="30 ngày",AA898+29,AA898))</f>
        <v>43393</v>
      </c>
      <c r="AD898" s="5" t="s">
        <v>53</v>
      </c>
      <c r="AE898" s="4">
        <v>1</v>
      </c>
      <c r="AF898" s="7" t="str">
        <f t="shared" ref="AF898:AF961" si="278">VLOOKUP(AE898,$AW$2:$AX$6,2,0)</f>
        <v>12 tháng</v>
      </c>
      <c r="AG898" s="5">
        <f t="shared" ref="AG898:AG961" si="279">IF(AE898=5,"",IF(AB898=0,AA898,AC898+1))</f>
        <v>43394</v>
      </c>
      <c r="AH898" s="5">
        <f t="shared" ref="AH898:AH961" si="280">IF(AE898=4,"",IF(AE898=1,EDATE(AG898,12)-1,IF(AE898=2,EDATE(AG898,24)-1,IF(AE898=3,EDATE(AG898,36)-1,""))))</f>
        <v>43758</v>
      </c>
      <c r="AI898" s="9"/>
      <c r="AJ898" s="7" t="str">
        <f t="shared" si="271"/>
        <v/>
      </c>
      <c r="AK898" s="5" t="str">
        <f t="shared" si="273"/>
        <v/>
      </c>
      <c r="AL898" s="5" t="str">
        <f t="shared" si="272"/>
        <v/>
      </c>
      <c r="AM898" s="5" t="str">
        <f t="shared" ca="1" si="274"/>
        <v/>
      </c>
      <c r="AN898" s="7" t="str">
        <f t="shared" ref="AN898:AN961" ca="1" si="281">IF(AM898&lt;&gt;"","Không xác định",IF(AJ898&lt;&gt;"",AJ898,IF(AF898&lt;&gt;"",AF898,"")))</f>
        <v>12 tháng</v>
      </c>
      <c r="AO898" s="5"/>
      <c r="AP898" s="7"/>
      <c r="AQ898" s="16"/>
    </row>
    <row r="899" spans="1:43" ht="14.5" x14ac:dyDescent="0.35">
      <c r="A899" s="12">
        <f>IF(E899="","",SUBTOTAL(3,$B$2:B899))</f>
        <v>898</v>
      </c>
      <c r="B899" s="5">
        <v>43677</v>
      </c>
      <c r="C899" s="4" t="s">
        <v>45</v>
      </c>
      <c r="D899" s="4">
        <v>1131</v>
      </c>
      <c r="E899" s="6" t="s">
        <v>206</v>
      </c>
      <c r="F899" s="6" t="s">
        <v>112</v>
      </c>
      <c r="G899" s="7" t="s">
        <v>104</v>
      </c>
      <c r="H899" s="6" t="s">
        <v>105</v>
      </c>
      <c r="I899" s="4">
        <v>9</v>
      </c>
      <c r="J899" s="4">
        <v>1</v>
      </c>
      <c r="K899" s="4">
        <v>1992</v>
      </c>
      <c r="L899" s="6">
        <f t="shared" si="267"/>
        <v>33612</v>
      </c>
      <c r="M899" s="4">
        <f t="shared" ref="M899:M962" si="282">DATEDIF(L899,B899+1,"y")</f>
        <v>27</v>
      </c>
      <c r="N899" s="6" t="str">
        <f t="shared" si="268"/>
        <v>&lt;30</v>
      </c>
      <c r="O899" s="4">
        <v>2</v>
      </c>
      <c r="P899" s="6" t="str">
        <f t="shared" si="275"/>
        <v>Nữ</v>
      </c>
      <c r="Q899" s="6" t="str">
        <f t="shared" si="276"/>
        <v>Bà</v>
      </c>
      <c r="R899" s="7" t="s">
        <v>50</v>
      </c>
      <c r="S899" s="6" t="s">
        <v>385</v>
      </c>
      <c r="T899" s="6" t="s">
        <v>324</v>
      </c>
      <c r="U899" s="6" t="s">
        <v>280</v>
      </c>
      <c r="V899" s="6" t="str">
        <f t="shared" ref="V899:V962" si="283">IF(AND(S899&lt;&gt;"",T899&lt;&gt;"",U899&lt;&gt;""),CONCATENATE(S899," - ",T899," - ",U899))</f>
        <v>Yên Bình  -  Hữu Lũng  -  Lạng Sơn</v>
      </c>
      <c r="W899" s="6" t="s">
        <v>145</v>
      </c>
      <c r="X899" s="6" t="s">
        <v>65</v>
      </c>
      <c r="Y899" s="4">
        <f t="shared" si="265"/>
        <v>10</v>
      </c>
      <c r="Z899" s="7" t="str">
        <f t="shared" si="266"/>
        <v>Từ 2 - 12 tháng</v>
      </c>
      <c r="AA899" s="5">
        <v>43349</v>
      </c>
      <c r="AB899" s="4" t="s">
        <v>66</v>
      </c>
      <c r="AC899" s="8">
        <f t="shared" si="277"/>
        <v>43408</v>
      </c>
      <c r="AD899" s="5" t="s">
        <v>53</v>
      </c>
      <c r="AE899" s="4">
        <v>1</v>
      </c>
      <c r="AF899" s="7" t="str">
        <f t="shared" si="278"/>
        <v>12 tháng</v>
      </c>
      <c r="AG899" s="5">
        <f t="shared" si="279"/>
        <v>43409</v>
      </c>
      <c r="AH899" s="5">
        <f t="shared" si="280"/>
        <v>43773</v>
      </c>
      <c r="AI899" s="9"/>
      <c r="AJ899" s="7" t="str">
        <f t="shared" si="271"/>
        <v/>
      </c>
      <c r="AK899" s="5" t="str">
        <f t="shared" si="273"/>
        <v/>
      </c>
      <c r="AL899" s="5" t="str">
        <f t="shared" si="272"/>
        <v/>
      </c>
      <c r="AM899" s="5" t="str">
        <f t="shared" ca="1" si="274"/>
        <v/>
      </c>
      <c r="AN899" s="7" t="str">
        <f t="shared" ca="1" si="281"/>
        <v>12 tháng</v>
      </c>
      <c r="AO899" s="5"/>
      <c r="AP899" s="7"/>
      <c r="AQ899" s="16"/>
    </row>
    <row r="900" spans="1:43" ht="14.5" x14ac:dyDescent="0.35">
      <c r="A900" s="12">
        <f>IF(E900="","",SUBTOTAL(3,$B$2:B900))</f>
        <v>899</v>
      </c>
      <c r="B900" s="5">
        <v>43677</v>
      </c>
      <c r="C900" s="4" t="s">
        <v>45</v>
      </c>
      <c r="D900" s="4">
        <v>1132</v>
      </c>
      <c r="E900" s="6" t="s">
        <v>207</v>
      </c>
      <c r="F900" s="6" t="s">
        <v>112</v>
      </c>
      <c r="G900" s="7" t="s">
        <v>104</v>
      </c>
      <c r="H900" s="6" t="s">
        <v>105</v>
      </c>
      <c r="I900" s="4">
        <v>17</v>
      </c>
      <c r="J900" s="4">
        <v>10</v>
      </c>
      <c r="K900" s="4">
        <v>1995</v>
      </c>
      <c r="L900" s="6">
        <f t="shared" si="267"/>
        <v>34989</v>
      </c>
      <c r="M900" s="4">
        <f t="shared" si="282"/>
        <v>23</v>
      </c>
      <c r="N900" s="6" t="str">
        <f t="shared" si="268"/>
        <v>&lt;30</v>
      </c>
      <c r="O900" s="4">
        <v>2</v>
      </c>
      <c r="P900" s="6" t="str">
        <f t="shared" si="275"/>
        <v>Nữ</v>
      </c>
      <c r="Q900" s="6" t="str">
        <f t="shared" si="276"/>
        <v>Bà</v>
      </c>
      <c r="R900" s="7" t="s">
        <v>63</v>
      </c>
      <c r="S900" s="6" t="s">
        <v>386</v>
      </c>
      <c r="T900" s="6" t="s">
        <v>336</v>
      </c>
      <c r="U900" s="6" t="s">
        <v>280</v>
      </c>
      <c r="V900" s="6" t="str">
        <f t="shared" si="283"/>
        <v>Bình Phúc  -  Văn Quan  -  Lạng Sơn</v>
      </c>
      <c r="W900" s="6" t="s">
        <v>145</v>
      </c>
      <c r="X900" s="6" t="s">
        <v>106</v>
      </c>
      <c r="Y900" s="4">
        <f t="shared" si="265"/>
        <v>10</v>
      </c>
      <c r="Z900" s="7" t="str">
        <f t="shared" si="266"/>
        <v>Từ 2 - 12 tháng</v>
      </c>
      <c r="AA900" s="5">
        <v>43357</v>
      </c>
      <c r="AB900" s="4">
        <v>0</v>
      </c>
      <c r="AC900" s="8">
        <f t="shared" si="277"/>
        <v>43357</v>
      </c>
      <c r="AD900" s="5" t="s">
        <v>53</v>
      </c>
      <c r="AE900" s="4">
        <v>1</v>
      </c>
      <c r="AF900" s="7" t="str">
        <f t="shared" si="278"/>
        <v>12 tháng</v>
      </c>
      <c r="AG900" s="5">
        <f t="shared" si="279"/>
        <v>43357</v>
      </c>
      <c r="AH900" s="5">
        <f t="shared" si="280"/>
        <v>43721</v>
      </c>
      <c r="AI900" s="9"/>
      <c r="AJ900" s="7" t="str">
        <f t="shared" si="271"/>
        <v/>
      </c>
      <c r="AK900" s="5" t="str">
        <f t="shared" si="273"/>
        <v/>
      </c>
      <c r="AL900" s="5" t="str">
        <f t="shared" si="272"/>
        <v/>
      </c>
      <c r="AM900" s="5" t="str">
        <f t="shared" ca="1" si="274"/>
        <v/>
      </c>
      <c r="AN900" s="7" t="str">
        <f t="shared" ca="1" si="281"/>
        <v>12 tháng</v>
      </c>
      <c r="AO900" s="5"/>
      <c r="AP900" s="7"/>
      <c r="AQ900" s="16"/>
    </row>
    <row r="901" spans="1:43" ht="14.5" x14ac:dyDescent="0.35">
      <c r="A901" s="12">
        <f>IF(E901="","",SUBTOTAL(3,$B$2:B901))</f>
        <v>900</v>
      </c>
      <c r="B901" s="5">
        <v>43677</v>
      </c>
      <c r="C901" s="4" t="s">
        <v>45</v>
      </c>
      <c r="D901" s="4">
        <v>1133</v>
      </c>
      <c r="E901" s="6" t="s">
        <v>197</v>
      </c>
      <c r="F901" s="6" t="s">
        <v>112</v>
      </c>
      <c r="G901" s="7" t="s">
        <v>61</v>
      </c>
      <c r="H901" s="6" t="s">
        <v>62</v>
      </c>
      <c r="I901" s="4">
        <v>28</v>
      </c>
      <c r="J901" s="4">
        <v>10</v>
      </c>
      <c r="K901" s="4">
        <v>1993</v>
      </c>
      <c r="L901" s="6">
        <f t="shared" si="267"/>
        <v>34270</v>
      </c>
      <c r="M901" s="4">
        <f t="shared" si="282"/>
        <v>25</v>
      </c>
      <c r="N901" s="6" t="str">
        <f t="shared" si="268"/>
        <v>&lt;30</v>
      </c>
      <c r="O901" s="4">
        <v>1</v>
      </c>
      <c r="P901" s="6" t="str">
        <f t="shared" si="275"/>
        <v>Nam</v>
      </c>
      <c r="Q901" s="6" t="str">
        <f t="shared" si="276"/>
        <v>Ông</v>
      </c>
      <c r="R901" s="7" t="s">
        <v>50</v>
      </c>
      <c r="S901" s="6" t="s">
        <v>387</v>
      </c>
      <c r="T901" s="6" t="s">
        <v>388</v>
      </c>
      <c r="U901" s="6" t="s">
        <v>389</v>
      </c>
      <c r="V901" s="6" t="str">
        <f t="shared" si="283"/>
        <v>Quỳnh Lưu  -  Nho Quan  -  Ninh Bình</v>
      </c>
      <c r="W901" s="6" t="s">
        <v>51</v>
      </c>
      <c r="X901" s="6" t="s">
        <v>65</v>
      </c>
      <c r="Y901" s="4">
        <f t="shared" ref="Y901:Y964" si="284">DATEDIF(AA901,B901,"M")</f>
        <v>10</v>
      </c>
      <c r="Z901" s="7" t="str">
        <f t="shared" ref="Z901:Z934" si="285">LOOKUP(Y901,$AS$2:$AT$7,$AU$2:$AU$7)</f>
        <v>Từ 2 - 12 tháng</v>
      </c>
      <c r="AA901" s="5">
        <v>43365</v>
      </c>
      <c r="AB901" s="4" t="s">
        <v>66</v>
      </c>
      <c r="AC901" s="8">
        <f t="shared" si="277"/>
        <v>43424</v>
      </c>
      <c r="AD901" s="5" t="s">
        <v>53</v>
      </c>
      <c r="AE901" s="4">
        <v>1</v>
      </c>
      <c r="AF901" s="7" t="str">
        <f t="shared" si="278"/>
        <v>12 tháng</v>
      </c>
      <c r="AG901" s="5">
        <f t="shared" si="279"/>
        <v>43425</v>
      </c>
      <c r="AH901" s="5">
        <f t="shared" si="280"/>
        <v>43789</v>
      </c>
      <c r="AI901" s="9"/>
      <c r="AJ901" s="7" t="str">
        <f t="shared" si="271"/>
        <v/>
      </c>
      <c r="AK901" s="5" t="str">
        <f t="shared" si="273"/>
        <v/>
      </c>
      <c r="AL901" s="5" t="str">
        <f t="shared" si="272"/>
        <v/>
      </c>
      <c r="AM901" s="5" t="str">
        <f t="shared" ca="1" si="274"/>
        <v/>
      </c>
      <c r="AN901" s="7" t="str">
        <f t="shared" ca="1" si="281"/>
        <v>12 tháng</v>
      </c>
      <c r="AO901" s="5"/>
      <c r="AP901" s="7"/>
      <c r="AQ901" s="16"/>
    </row>
    <row r="902" spans="1:43" ht="14.5" x14ac:dyDescent="0.35">
      <c r="A902" s="12">
        <f>IF(E902="","",SUBTOTAL(3,$B$2:B902))</f>
        <v>901</v>
      </c>
      <c r="B902" s="5">
        <v>43677</v>
      </c>
      <c r="C902" s="4" t="s">
        <v>45</v>
      </c>
      <c r="D902" s="4">
        <v>1134</v>
      </c>
      <c r="E902" s="6" t="s">
        <v>198</v>
      </c>
      <c r="F902" s="6" t="s">
        <v>112</v>
      </c>
      <c r="G902" s="7" t="s">
        <v>61</v>
      </c>
      <c r="H902" s="6" t="s">
        <v>62</v>
      </c>
      <c r="I902" s="4">
        <v>9</v>
      </c>
      <c r="J902" s="4">
        <v>3</v>
      </c>
      <c r="K902" s="4">
        <v>1994</v>
      </c>
      <c r="L902" s="6">
        <f t="shared" si="267"/>
        <v>34402</v>
      </c>
      <c r="M902" s="4">
        <f t="shared" si="282"/>
        <v>25</v>
      </c>
      <c r="N902" s="6" t="str">
        <f t="shared" si="268"/>
        <v>&lt;30</v>
      </c>
      <c r="O902" s="4">
        <v>2</v>
      </c>
      <c r="P902" s="6" t="str">
        <f t="shared" si="275"/>
        <v>Nữ</v>
      </c>
      <c r="Q902" s="6" t="str">
        <f t="shared" si="276"/>
        <v>Bà</v>
      </c>
      <c r="R902" s="7" t="s">
        <v>72</v>
      </c>
      <c r="S902" s="6" t="s">
        <v>390</v>
      </c>
      <c r="T902" s="6" t="s">
        <v>268</v>
      </c>
      <c r="U902" s="6" t="s">
        <v>269</v>
      </c>
      <c r="V902" s="6" t="str">
        <f t="shared" si="283"/>
        <v>Cảnh Hưng  -  Tiên Du  -  Bắc Ninh</v>
      </c>
      <c r="W902" s="6" t="s">
        <v>51</v>
      </c>
      <c r="X902" s="6" t="s">
        <v>65</v>
      </c>
      <c r="Y902" s="4">
        <f t="shared" si="284"/>
        <v>9</v>
      </c>
      <c r="Z902" s="7" t="str">
        <f t="shared" si="285"/>
        <v>Từ 2 - 12 tháng</v>
      </c>
      <c r="AA902" s="5">
        <v>43379</v>
      </c>
      <c r="AB902" s="4" t="s">
        <v>117</v>
      </c>
      <c r="AC902" s="8">
        <f t="shared" si="277"/>
        <v>43408</v>
      </c>
      <c r="AD902" s="5" t="s">
        <v>53</v>
      </c>
      <c r="AE902" s="4">
        <v>1</v>
      </c>
      <c r="AF902" s="7" t="str">
        <f t="shared" si="278"/>
        <v>12 tháng</v>
      </c>
      <c r="AG902" s="5">
        <f t="shared" si="279"/>
        <v>43409</v>
      </c>
      <c r="AH902" s="5">
        <f t="shared" si="280"/>
        <v>43773</v>
      </c>
      <c r="AI902" s="9"/>
      <c r="AJ902" s="7" t="str">
        <f t="shared" si="271"/>
        <v/>
      </c>
      <c r="AK902" s="5" t="str">
        <f t="shared" si="273"/>
        <v/>
      </c>
      <c r="AL902" s="5" t="str">
        <f t="shared" si="272"/>
        <v/>
      </c>
      <c r="AM902" s="5" t="str">
        <f t="shared" ca="1" si="274"/>
        <v/>
      </c>
      <c r="AN902" s="7" t="str">
        <f t="shared" ca="1" si="281"/>
        <v>12 tháng</v>
      </c>
      <c r="AO902" s="5"/>
      <c r="AP902" s="7"/>
      <c r="AQ902" s="16"/>
    </row>
    <row r="903" spans="1:43" ht="14.5" x14ac:dyDescent="0.35">
      <c r="A903" s="12">
        <f>IF(E903="","",SUBTOTAL(3,$B$2:B903))</f>
        <v>902</v>
      </c>
      <c r="B903" s="5">
        <v>43677</v>
      </c>
      <c r="C903" s="4" t="s">
        <v>45</v>
      </c>
      <c r="D903" s="4">
        <v>1135</v>
      </c>
      <c r="E903" s="6" t="s">
        <v>199</v>
      </c>
      <c r="F903" s="6" t="s">
        <v>112</v>
      </c>
      <c r="G903" s="7" t="s">
        <v>98</v>
      </c>
      <c r="H903" s="6" t="s">
        <v>99</v>
      </c>
      <c r="I903" s="4">
        <v>26</v>
      </c>
      <c r="J903" s="4">
        <v>11</v>
      </c>
      <c r="K903" s="4">
        <v>1991</v>
      </c>
      <c r="L903" s="6">
        <f t="shared" si="267"/>
        <v>33568</v>
      </c>
      <c r="M903" s="4">
        <f t="shared" si="282"/>
        <v>27</v>
      </c>
      <c r="N903" s="6" t="str">
        <f t="shared" si="268"/>
        <v>&lt;30</v>
      </c>
      <c r="O903" s="4">
        <v>2</v>
      </c>
      <c r="P903" s="6" t="str">
        <f t="shared" si="275"/>
        <v>Nữ</v>
      </c>
      <c r="Q903" s="6" t="str">
        <f t="shared" si="276"/>
        <v>Bà</v>
      </c>
      <c r="R903" s="7" t="s">
        <v>50</v>
      </c>
      <c r="S903" s="6" t="s">
        <v>391</v>
      </c>
      <c r="T903" s="6" t="s">
        <v>254</v>
      </c>
      <c r="U903" s="6" t="s">
        <v>255</v>
      </c>
      <c r="V903" s="6" t="str">
        <f t="shared" si="283"/>
        <v>Mai Trung  -  Hiệp Hòa  -  Bắc Giang</v>
      </c>
      <c r="W903" s="6" t="s">
        <v>145</v>
      </c>
      <c r="X903" s="6" t="s">
        <v>100</v>
      </c>
      <c r="Y903" s="4">
        <f t="shared" si="284"/>
        <v>9</v>
      </c>
      <c r="Z903" s="7" t="str">
        <f t="shared" si="285"/>
        <v>Từ 2 - 12 tháng</v>
      </c>
      <c r="AA903" s="5">
        <v>43384</v>
      </c>
      <c r="AB903" s="4" t="s">
        <v>66</v>
      </c>
      <c r="AC903" s="8">
        <f t="shared" si="277"/>
        <v>43443</v>
      </c>
      <c r="AD903" s="5" t="s">
        <v>53</v>
      </c>
      <c r="AE903" s="4">
        <v>1</v>
      </c>
      <c r="AF903" s="7" t="str">
        <f t="shared" si="278"/>
        <v>12 tháng</v>
      </c>
      <c r="AG903" s="5">
        <f t="shared" si="279"/>
        <v>43444</v>
      </c>
      <c r="AH903" s="5">
        <f t="shared" si="280"/>
        <v>43808</v>
      </c>
      <c r="AI903" s="9"/>
      <c r="AJ903" s="7" t="str">
        <f t="shared" si="271"/>
        <v/>
      </c>
      <c r="AK903" s="5" t="str">
        <f t="shared" si="273"/>
        <v/>
      </c>
      <c r="AL903" s="5" t="str">
        <f t="shared" si="272"/>
        <v/>
      </c>
      <c r="AM903" s="5" t="str">
        <f t="shared" ca="1" si="274"/>
        <v/>
      </c>
      <c r="AN903" s="7" t="str">
        <f t="shared" ca="1" si="281"/>
        <v>12 tháng</v>
      </c>
      <c r="AO903" s="5"/>
      <c r="AP903" s="7"/>
      <c r="AQ903" s="16"/>
    </row>
    <row r="904" spans="1:43" ht="14.5" x14ac:dyDescent="0.35">
      <c r="A904" s="12">
        <f>IF(E904="","",SUBTOTAL(3,$B$2:B904))</f>
        <v>903</v>
      </c>
      <c r="B904" s="5">
        <v>43677</v>
      </c>
      <c r="C904" s="4" t="s">
        <v>45</v>
      </c>
      <c r="D904" s="4">
        <v>1136</v>
      </c>
      <c r="E904" s="6" t="s">
        <v>208</v>
      </c>
      <c r="F904" s="6" t="s">
        <v>82</v>
      </c>
      <c r="G904" s="7" t="s">
        <v>104</v>
      </c>
      <c r="H904" s="6" t="s">
        <v>105</v>
      </c>
      <c r="I904" s="4">
        <v>20</v>
      </c>
      <c r="J904" s="4">
        <v>2</v>
      </c>
      <c r="K904" s="4">
        <v>1986</v>
      </c>
      <c r="L904" s="6">
        <f t="shared" si="267"/>
        <v>31463</v>
      </c>
      <c r="M904" s="4">
        <f t="shared" si="282"/>
        <v>33</v>
      </c>
      <c r="N904" s="6" t="str">
        <f t="shared" si="268"/>
        <v>30 - 45</v>
      </c>
      <c r="O904" s="4">
        <v>2</v>
      </c>
      <c r="P904" s="6" t="str">
        <f t="shared" si="275"/>
        <v>Nữ</v>
      </c>
      <c r="Q904" s="6" t="str">
        <f t="shared" si="276"/>
        <v>Bà</v>
      </c>
      <c r="R904" s="7" t="s">
        <v>50</v>
      </c>
      <c r="S904" s="6" t="s">
        <v>392</v>
      </c>
      <c r="T904" s="6" t="s">
        <v>393</v>
      </c>
      <c r="U904" s="6" t="s">
        <v>394</v>
      </c>
      <c r="V904" s="6" t="str">
        <f t="shared" si="283"/>
        <v>Yên Thắng  -  Lục Yên  -  Yên Bái</v>
      </c>
      <c r="W904" s="6" t="s">
        <v>51</v>
      </c>
      <c r="X904" s="6" t="s">
        <v>65</v>
      </c>
      <c r="Y904" s="4">
        <f t="shared" si="284"/>
        <v>9</v>
      </c>
      <c r="Z904" s="7" t="str">
        <f t="shared" si="285"/>
        <v>Từ 2 - 12 tháng</v>
      </c>
      <c r="AA904" s="5">
        <v>43392</v>
      </c>
      <c r="AB904" s="4" t="s">
        <v>117</v>
      </c>
      <c r="AC904" s="8">
        <f t="shared" si="277"/>
        <v>43421</v>
      </c>
      <c r="AD904" s="5" t="s">
        <v>53</v>
      </c>
      <c r="AE904" s="4">
        <v>1</v>
      </c>
      <c r="AF904" s="7" t="str">
        <f t="shared" si="278"/>
        <v>12 tháng</v>
      </c>
      <c r="AG904" s="5">
        <f t="shared" si="279"/>
        <v>43422</v>
      </c>
      <c r="AH904" s="5">
        <f t="shared" si="280"/>
        <v>43786</v>
      </c>
      <c r="AI904" s="9"/>
      <c r="AJ904" s="7" t="str">
        <f t="shared" si="271"/>
        <v/>
      </c>
      <c r="AK904" s="5" t="str">
        <f t="shared" si="273"/>
        <v/>
      </c>
      <c r="AL904" s="5" t="str">
        <f t="shared" si="272"/>
        <v/>
      </c>
      <c r="AM904" s="5" t="str">
        <f t="shared" ca="1" si="274"/>
        <v/>
      </c>
      <c r="AN904" s="7" t="str">
        <f t="shared" ca="1" si="281"/>
        <v>12 tháng</v>
      </c>
      <c r="AO904" s="5"/>
      <c r="AP904" s="7"/>
      <c r="AQ904" s="16"/>
    </row>
    <row r="905" spans="1:43" ht="14.5" x14ac:dyDescent="0.35">
      <c r="A905" s="12">
        <f>IF(E905="","",SUBTOTAL(3,$B$2:B905))</f>
        <v>904</v>
      </c>
      <c r="B905" s="5">
        <v>43677</v>
      </c>
      <c r="C905" s="4" t="s">
        <v>45</v>
      </c>
      <c r="D905" s="4">
        <v>1137</v>
      </c>
      <c r="E905" s="6" t="s">
        <v>209</v>
      </c>
      <c r="F905" s="6" t="s">
        <v>82</v>
      </c>
      <c r="G905" s="7" t="s">
        <v>104</v>
      </c>
      <c r="H905" s="6" t="s">
        <v>105</v>
      </c>
      <c r="I905" s="4">
        <v>9</v>
      </c>
      <c r="J905" s="4">
        <v>11</v>
      </c>
      <c r="K905" s="4">
        <v>1988</v>
      </c>
      <c r="L905" s="6">
        <f t="shared" si="267"/>
        <v>32456</v>
      </c>
      <c r="M905" s="4">
        <f t="shared" si="282"/>
        <v>30</v>
      </c>
      <c r="N905" s="6" t="str">
        <f t="shared" si="268"/>
        <v>30 - 45</v>
      </c>
      <c r="O905" s="4">
        <v>2</v>
      </c>
      <c r="P905" s="6" t="str">
        <f t="shared" si="275"/>
        <v>Nữ</v>
      </c>
      <c r="Q905" s="6" t="str">
        <f t="shared" si="276"/>
        <v>Bà</v>
      </c>
      <c r="R905" s="7" t="s">
        <v>72</v>
      </c>
      <c r="S905" s="6" t="s">
        <v>395</v>
      </c>
      <c r="T905" s="6" t="s">
        <v>352</v>
      </c>
      <c r="U905" s="6" t="s">
        <v>280</v>
      </c>
      <c r="V905" s="6" t="str">
        <f t="shared" si="283"/>
        <v>Gia Lộc  -  Chi Lăng  -  Lạng Sơn</v>
      </c>
      <c r="W905" s="6" t="s">
        <v>51</v>
      </c>
      <c r="X905" s="6" t="s">
        <v>65</v>
      </c>
      <c r="Y905" s="4">
        <f t="shared" si="284"/>
        <v>9</v>
      </c>
      <c r="Z905" s="7" t="str">
        <f t="shared" si="285"/>
        <v>Từ 2 - 12 tháng</v>
      </c>
      <c r="AA905" s="5">
        <v>43398</v>
      </c>
      <c r="AB905" s="4" t="s">
        <v>66</v>
      </c>
      <c r="AC905" s="8">
        <f t="shared" si="277"/>
        <v>43457</v>
      </c>
      <c r="AD905" s="5" t="s">
        <v>53</v>
      </c>
      <c r="AE905" s="4">
        <v>1</v>
      </c>
      <c r="AF905" s="7" t="str">
        <f t="shared" si="278"/>
        <v>12 tháng</v>
      </c>
      <c r="AG905" s="5">
        <f t="shared" si="279"/>
        <v>43458</v>
      </c>
      <c r="AH905" s="5">
        <f t="shared" si="280"/>
        <v>43822</v>
      </c>
      <c r="AI905" s="9"/>
      <c r="AJ905" s="7" t="str">
        <f t="shared" si="271"/>
        <v/>
      </c>
      <c r="AK905" s="5" t="str">
        <f t="shared" si="273"/>
        <v/>
      </c>
      <c r="AL905" s="5" t="str">
        <f t="shared" si="272"/>
        <v/>
      </c>
      <c r="AM905" s="5" t="str">
        <f t="shared" ca="1" si="274"/>
        <v/>
      </c>
      <c r="AN905" s="7" t="str">
        <f t="shared" ca="1" si="281"/>
        <v>12 tháng</v>
      </c>
      <c r="AO905" s="5"/>
      <c r="AP905" s="7"/>
      <c r="AQ905" s="16"/>
    </row>
    <row r="906" spans="1:43" ht="14.5" x14ac:dyDescent="0.35">
      <c r="A906" s="12">
        <f>IF(E906="","",SUBTOTAL(3,$B$2:B906))</f>
        <v>905</v>
      </c>
      <c r="B906" s="5">
        <v>43677</v>
      </c>
      <c r="C906" s="4" t="s">
        <v>45</v>
      </c>
      <c r="D906" s="4">
        <v>1138</v>
      </c>
      <c r="E906" s="6" t="s">
        <v>210</v>
      </c>
      <c r="F906" s="6" t="s">
        <v>82</v>
      </c>
      <c r="G906" s="7" t="s">
        <v>104</v>
      </c>
      <c r="H906" s="6" t="s">
        <v>105</v>
      </c>
      <c r="I906" s="4">
        <v>20</v>
      </c>
      <c r="J906" s="4">
        <v>7</v>
      </c>
      <c r="K906" s="4">
        <v>1989</v>
      </c>
      <c r="L906" s="6">
        <f t="shared" si="267"/>
        <v>32709</v>
      </c>
      <c r="M906" s="4">
        <f t="shared" si="282"/>
        <v>30</v>
      </c>
      <c r="N906" s="6" t="str">
        <f t="shared" si="268"/>
        <v>30 - 45</v>
      </c>
      <c r="O906" s="4">
        <v>2</v>
      </c>
      <c r="P906" s="6" t="str">
        <f t="shared" si="275"/>
        <v>Nữ</v>
      </c>
      <c r="Q906" s="6" t="str">
        <f t="shared" si="276"/>
        <v>Bà</v>
      </c>
      <c r="R906" s="7" t="s">
        <v>50</v>
      </c>
      <c r="S906" s="6" t="s">
        <v>287</v>
      </c>
      <c r="T906" s="6" t="s">
        <v>268</v>
      </c>
      <c r="U906" s="6" t="s">
        <v>269</v>
      </c>
      <c r="V906" s="6" t="str">
        <f t="shared" si="283"/>
        <v>Phú Lâm  -  Tiên Du  -  Bắc Ninh</v>
      </c>
      <c r="W906" s="6" t="s">
        <v>51</v>
      </c>
      <c r="X906" s="6" t="s">
        <v>106</v>
      </c>
      <c r="Y906" s="4">
        <f t="shared" si="284"/>
        <v>8</v>
      </c>
      <c r="Z906" s="7" t="str">
        <f t="shared" si="285"/>
        <v>Từ 2 - 12 tháng</v>
      </c>
      <c r="AA906" s="5">
        <v>43408</v>
      </c>
      <c r="AB906" s="4" t="s">
        <v>117</v>
      </c>
      <c r="AC906" s="8">
        <f t="shared" si="277"/>
        <v>43437</v>
      </c>
      <c r="AD906" s="5" t="s">
        <v>53</v>
      </c>
      <c r="AE906" s="4">
        <v>1</v>
      </c>
      <c r="AF906" s="7" t="str">
        <f t="shared" si="278"/>
        <v>12 tháng</v>
      </c>
      <c r="AG906" s="5">
        <f t="shared" si="279"/>
        <v>43438</v>
      </c>
      <c r="AH906" s="5">
        <f t="shared" si="280"/>
        <v>43802</v>
      </c>
      <c r="AI906" s="9"/>
      <c r="AJ906" s="7" t="str">
        <f t="shared" si="271"/>
        <v/>
      </c>
      <c r="AK906" s="5" t="str">
        <f t="shared" si="273"/>
        <v/>
      </c>
      <c r="AL906" s="5" t="str">
        <f t="shared" si="272"/>
        <v/>
      </c>
      <c r="AM906" s="5" t="str">
        <f t="shared" ca="1" si="274"/>
        <v/>
      </c>
      <c r="AN906" s="7" t="str">
        <f t="shared" ca="1" si="281"/>
        <v>12 tháng</v>
      </c>
      <c r="AO906" s="5"/>
      <c r="AP906" s="7"/>
      <c r="AQ906" s="16"/>
    </row>
    <row r="907" spans="1:43" ht="14.5" x14ac:dyDescent="0.35">
      <c r="A907" s="12">
        <f>IF(E907="","",SUBTOTAL(3,$B$2:B907))</f>
        <v>906</v>
      </c>
      <c r="B907" s="5">
        <v>43677</v>
      </c>
      <c r="C907" s="4" t="s">
        <v>45</v>
      </c>
      <c r="D907" s="4">
        <v>1139</v>
      </c>
      <c r="E907" s="6" t="s">
        <v>211</v>
      </c>
      <c r="F907" s="6" t="s">
        <v>82</v>
      </c>
      <c r="G907" s="7" t="s">
        <v>104</v>
      </c>
      <c r="H907" s="6" t="s">
        <v>105</v>
      </c>
      <c r="I907" s="4">
        <v>20</v>
      </c>
      <c r="J907" s="4">
        <v>2</v>
      </c>
      <c r="K907" s="4">
        <v>1992</v>
      </c>
      <c r="L907" s="6">
        <f t="shared" si="267"/>
        <v>33654</v>
      </c>
      <c r="M907" s="4">
        <f t="shared" si="282"/>
        <v>27</v>
      </c>
      <c r="N907" s="6" t="str">
        <f t="shared" si="268"/>
        <v>&lt;30</v>
      </c>
      <c r="O907" s="4">
        <v>2</v>
      </c>
      <c r="P907" s="6" t="str">
        <f t="shared" si="275"/>
        <v>Nữ</v>
      </c>
      <c r="Q907" s="6" t="str">
        <f t="shared" si="276"/>
        <v>Bà</v>
      </c>
      <c r="R907" s="7" t="s">
        <v>72</v>
      </c>
      <c r="S907" s="6" t="s">
        <v>396</v>
      </c>
      <c r="T907" s="6" t="s">
        <v>397</v>
      </c>
      <c r="U907" s="6" t="s">
        <v>255</v>
      </c>
      <c r="V907" s="6" t="str">
        <f t="shared" si="283"/>
        <v>Bố Hạ  -  Yên Thế  -  Bắc Giang</v>
      </c>
      <c r="W907" s="6" t="s">
        <v>145</v>
      </c>
      <c r="X907" s="6" t="s">
        <v>65</v>
      </c>
      <c r="Y907" s="4">
        <f t="shared" si="284"/>
        <v>8</v>
      </c>
      <c r="Z907" s="7" t="str">
        <f t="shared" si="285"/>
        <v>Từ 2 - 12 tháng</v>
      </c>
      <c r="AA907" s="5">
        <v>43413</v>
      </c>
      <c r="AB907" s="4" t="s">
        <v>66</v>
      </c>
      <c r="AC907" s="8">
        <f t="shared" si="277"/>
        <v>43472</v>
      </c>
      <c r="AD907" s="5" t="s">
        <v>53</v>
      </c>
      <c r="AE907" s="4">
        <v>1</v>
      </c>
      <c r="AF907" s="7" t="str">
        <f t="shared" si="278"/>
        <v>12 tháng</v>
      </c>
      <c r="AG907" s="5">
        <f t="shared" si="279"/>
        <v>43473</v>
      </c>
      <c r="AH907" s="5">
        <f t="shared" si="280"/>
        <v>43837</v>
      </c>
      <c r="AI907" s="9"/>
      <c r="AJ907" s="7" t="str">
        <f t="shared" si="271"/>
        <v/>
      </c>
      <c r="AK907" s="5" t="str">
        <f t="shared" si="273"/>
        <v/>
      </c>
      <c r="AL907" s="5" t="str">
        <f t="shared" si="272"/>
        <v/>
      </c>
      <c r="AM907" s="5" t="str">
        <f t="shared" ca="1" si="274"/>
        <v/>
      </c>
      <c r="AN907" s="7" t="str">
        <f t="shared" ca="1" si="281"/>
        <v>12 tháng</v>
      </c>
      <c r="AO907" s="5"/>
      <c r="AP907" s="7"/>
      <c r="AQ907" s="16"/>
    </row>
    <row r="908" spans="1:43" ht="14.5" x14ac:dyDescent="0.35">
      <c r="A908" s="12">
        <f>IF(E908="","",SUBTOTAL(3,$B$2:B908))</f>
        <v>907</v>
      </c>
      <c r="B908" s="5">
        <v>43677</v>
      </c>
      <c r="C908" s="4" t="s">
        <v>45</v>
      </c>
      <c r="D908" s="4">
        <v>1140</v>
      </c>
      <c r="E908" s="6" t="s">
        <v>212</v>
      </c>
      <c r="F908" s="6" t="s">
        <v>82</v>
      </c>
      <c r="G908" s="7" t="s">
        <v>61</v>
      </c>
      <c r="H908" s="6" t="s">
        <v>62</v>
      </c>
      <c r="I908" s="4">
        <v>28</v>
      </c>
      <c r="J908" s="4">
        <v>9</v>
      </c>
      <c r="K908" s="4">
        <v>1989</v>
      </c>
      <c r="L908" s="6">
        <f t="shared" si="267"/>
        <v>32779</v>
      </c>
      <c r="M908" s="4">
        <f t="shared" si="282"/>
        <v>29</v>
      </c>
      <c r="N908" s="6" t="str">
        <f t="shared" si="268"/>
        <v>&lt;30</v>
      </c>
      <c r="O908" s="4">
        <v>1</v>
      </c>
      <c r="P908" s="6" t="str">
        <f t="shared" si="275"/>
        <v>Nam</v>
      </c>
      <c r="Q908" s="6" t="str">
        <f t="shared" si="276"/>
        <v>Ông</v>
      </c>
      <c r="R908" s="7" t="s">
        <v>50</v>
      </c>
      <c r="S908" s="6" t="s">
        <v>264</v>
      </c>
      <c r="T908" s="6" t="s">
        <v>265</v>
      </c>
      <c r="U908" s="6" t="s">
        <v>266</v>
      </c>
      <c r="V908" s="6" t="str">
        <f t="shared" si="283"/>
        <v>Xuân Thu  -  Sóc Sơn  -  Hà Nội</v>
      </c>
      <c r="W908" s="6" t="s">
        <v>78</v>
      </c>
      <c r="X908" s="6" t="s">
        <v>65</v>
      </c>
      <c r="Y908" s="4">
        <f t="shared" si="284"/>
        <v>8</v>
      </c>
      <c r="Z908" s="7" t="str">
        <f t="shared" si="285"/>
        <v>Từ 2 - 12 tháng</v>
      </c>
      <c r="AA908" s="5">
        <v>43419</v>
      </c>
      <c r="AB908" s="4" t="s">
        <v>213</v>
      </c>
      <c r="AC908" s="8">
        <f t="shared" si="277"/>
        <v>43419</v>
      </c>
      <c r="AD908" s="5" t="s">
        <v>53</v>
      </c>
      <c r="AE908" s="4">
        <v>1</v>
      </c>
      <c r="AF908" s="7" t="str">
        <f t="shared" si="278"/>
        <v>12 tháng</v>
      </c>
      <c r="AG908" s="5">
        <f t="shared" si="279"/>
        <v>43420</v>
      </c>
      <c r="AH908" s="5">
        <f t="shared" si="280"/>
        <v>43784</v>
      </c>
      <c r="AI908" s="9"/>
      <c r="AJ908" s="7" t="str">
        <f t="shared" si="271"/>
        <v/>
      </c>
      <c r="AK908" s="5" t="str">
        <f t="shared" si="273"/>
        <v/>
      </c>
      <c r="AL908" s="5" t="str">
        <f t="shared" si="272"/>
        <v/>
      </c>
      <c r="AM908" s="5" t="str">
        <f t="shared" ca="1" si="274"/>
        <v/>
      </c>
      <c r="AN908" s="7" t="str">
        <f t="shared" ca="1" si="281"/>
        <v>12 tháng</v>
      </c>
      <c r="AO908" s="5"/>
      <c r="AP908" s="7"/>
      <c r="AQ908" s="16"/>
    </row>
    <row r="909" spans="1:43" ht="14.5" x14ac:dyDescent="0.35">
      <c r="A909" s="12">
        <f>IF(E909="","",SUBTOTAL(3,$B$2:B909))</f>
        <v>908</v>
      </c>
      <c r="B909" s="5">
        <v>43677</v>
      </c>
      <c r="C909" s="4" t="s">
        <v>45</v>
      </c>
      <c r="D909" s="4">
        <v>1141</v>
      </c>
      <c r="E909" s="6" t="s">
        <v>214</v>
      </c>
      <c r="F909" s="6" t="s">
        <v>82</v>
      </c>
      <c r="G909" s="7" t="s">
        <v>61</v>
      </c>
      <c r="H909" s="6" t="s">
        <v>62</v>
      </c>
      <c r="I909" s="4">
        <v>2</v>
      </c>
      <c r="J909" s="4">
        <v>2</v>
      </c>
      <c r="K909" s="4">
        <v>1994</v>
      </c>
      <c r="L909" s="6">
        <f t="shared" si="267"/>
        <v>34367</v>
      </c>
      <c r="M909" s="4">
        <f t="shared" si="282"/>
        <v>25</v>
      </c>
      <c r="N909" s="6" t="str">
        <f t="shared" si="268"/>
        <v>&lt;30</v>
      </c>
      <c r="O909" s="4">
        <v>2</v>
      </c>
      <c r="P909" s="6" t="str">
        <f t="shared" si="275"/>
        <v>Nữ</v>
      </c>
      <c r="Q909" s="6" t="str">
        <f t="shared" si="276"/>
        <v>Bà</v>
      </c>
      <c r="R909" s="7" t="s">
        <v>72</v>
      </c>
      <c r="S909" s="6" t="s">
        <v>270</v>
      </c>
      <c r="T909" s="6" t="s">
        <v>268</v>
      </c>
      <c r="U909" s="6" t="s">
        <v>269</v>
      </c>
      <c r="V909" s="6" t="str">
        <f t="shared" si="283"/>
        <v>Đại Đồng  -  Tiên Du  -  Bắc Ninh</v>
      </c>
      <c r="W909" s="6" t="s">
        <v>151</v>
      </c>
      <c r="X909" s="6" t="s">
        <v>65</v>
      </c>
      <c r="Y909" s="4">
        <f t="shared" si="284"/>
        <v>8</v>
      </c>
      <c r="Z909" s="7" t="str">
        <f t="shared" si="285"/>
        <v>Từ 2 - 12 tháng</v>
      </c>
      <c r="AA909" s="5">
        <v>43429</v>
      </c>
      <c r="AB909" s="4" t="s">
        <v>66</v>
      </c>
      <c r="AC909" s="8">
        <f t="shared" si="277"/>
        <v>43488</v>
      </c>
      <c r="AD909" s="5" t="s">
        <v>53</v>
      </c>
      <c r="AE909" s="4">
        <v>1</v>
      </c>
      <c r="AF909" s="7" t="str">
        <f t="shared" si="278"/>
        <v>12 tháng</v>
      </c>
      <c r="AG909" s="5">
        <f t="shared" si="279"/>
        <v>43489</v>
      </c>
      <c r="AH909" s="5">
        <f t="shared" si="280"/>
        <v>43853</v>
      </c>
      <c r="AI909" s="9"/>
      <c r="AJ909" s="7" t="str">
        <f t="shared" si="271"/>
        <v/>
      </c>
      <c r="AK909" s="5" t="str">
        <f t="shared" si="273"/>
        <v/>
      </c>
      <c r="AL909" s="5" t="str">
        <f t="shared" si="272"/>
        <v/>
      </c>
      <c r="AM909" s="5" t="str">
        <f t="shared" ca="1" si="274"/>
        <v/>
      </c>
      <c r="AN909" s="7" t="str">
        <f t="shared" ca="1" si="281"/>
        <v>12 tháng</v>
      </c>
      <c r="AO909" s="5"/>
      <c r="AP909" s="7"/>
      <c r="AQ909" s="16"/>
    </row>
    <row r="910" spans="1:43" ht="14.5" x14ac:dyDescent="0.35">
      <c r="A910" s="12">
        <f>IF(E910="","",SUBTOTAL(3,$B$2:B910))</f>
        <v>909</v>
      </c>
      <c r="B910" s="5">
        <v>43677</v>
      </c>
      <c r="C910" s="4" t="s">
        <v>45</v>
      </c>
      <c r="D910" s="4">
        <v>1142</v>
      </c>
      <c r="E910" s="6" t="s">
        <v>215</v>
      </c>
      <c r="F910" s="6" t="s">
        <v>82</v>
      </c>
      <c r="G910" s="7" t="s">
        <v>61</v>
      </c>
      <c r="H910" s="6" t="s">
        <v>62</v>
      </c>
      <c r="I910" s="4">
        <v>25</v>
      </c>
      <c r="J910" s="4">
        <v>12</v>
      </c>
      <c r="K910" s="4">
        <v>1989</v>
      </c>
      <c r="L910" s="6">
        <f t="shared" si="267"/>
        <v>32867</v>
      </c>
      <c r="M910" s="4">
        <f t="shared" si="282"/>
        <v>29</v>
      </c>
      <c r="N910" s="6" t="str">
        <f t="shared" si="268"/>
        <v>&lt;30</v>
      </c>
      <c r="O910" s="4">
        <v>1</v>
      </c>
      <c r="P910" s="6" t="str">
        <f t="shared" si="275"/>
        <v>Nam</v>
      </c>
      <c r="Q910" s="6" t="str">
        <f t="shared" si="276"/>
        <v>Ông</v>
      </c>
      <c r="R910" s="7" t="s">
        <v>50</v>
      </c>
      <c r="S910" s="6" t="s">
        <v>398</v>
      </c>
      <c r="T910" s="6" t="s">
        <v>272</v>
      </c>
      <c r="U910" s="6" t="s">
        <v>269</v>
      </c>
      <c r="V910" s="6" t="str">
        <f t="shared" si="283"/>
        <v>Tam Sơn  -  Từ Sơn  -  Bắc Ninh</v>
      </c>
      <c r="W910" s="6" t="s">
        <v>51</v>
      </c>
      <c r="X910" s="6" t="s">
        <v>106</v>
      </c>
      <c r="Y910" s="4">
        <f t="shared" si="284"/>
        <v>7</v>
      </c>
      <c r="Z910" s="7" t="str">
        <f t="shared" si="285"/>
        <v>Từ 2 - 12 tháng</v>
      </c>
      <c r="AA910" s="5">
        <v>43439</v>
      </c>
      <c r="AB910" s="4" t="s">
        <v>117</v>
      </c>
      <c r="AC910" s="8">
        <f t="shared" si="277"/>
        <v>43468</v>
      </c>
      <c r="AD910" s="5" t="s">
        <v>53</v>
      </c>
      <c r="AE910" s="4">
        <v>1</v>
      </c>
      <c r="AF910" s="7" t="str">
        <f t="shared" si="278"/>
        <v>12 tháng</v>
      </c>
      <c r="AG910" s="5">
        <f t="shared" si="279"/>
        <v>43469</v>
      </c>
      <c r="AH910" s="5">
        <f t="shared" si="280"/>
        <v>43833</v>
      </c>
      <c r="AI910" s="9"/>
      <c r="AJ910" s="7" t="str">
        <f t="shared" si="271"/>
        <v/>
      </c>
      <c r="AK910" s="5" t="str">
        <f t="shared" si="273"/>
        <v/>
      </c>
      <c r="AL910" s="5" t="str">
        <f t="shared" si="272"/>
        <v/>
      </c>
      <c r="AM910" s="5" t="str">
        <f t="shared" ca="1" si="274"/>
        <v/>
      </c>
      <c r="AN910" s="7" t="str">
        <f t="shared" ca="1" si="281"/>
        <v>12 tháng</v>
      </c>
      <c r="AO910" s="5"/>
      <c r="AP910" s="7"/>
      <c r="AQ910" s="16"/>
    </row>
    <row r="911" spans="1:43" ht="14.5" x14ac:dyDescent="0.35">
      <c r="A911" s="12">
        <f>IF(E911="","",SUBTOTAL(3,$B$2:B911))</f>
        <v>910</v>
      </c>
      <c r="B911" s="5">
        <v>43677</v>
      </c>
      <c r="C911" s="4" t="s">
        <v>45</v>
      </c>
      <c r="D911" s="4">
        <v>1143</v>
      </c>
      <c r="E911" s="6" t="s">
        <v>216</v>
      </c>
      <c r="F911" s="6" t="s">
        <v>102</v>
      </c>
      <c r="G911" s="7" t="s">
        <v>104</v>
      </c>
      <c r="H911" s="6" t="s">
        <v>134</v>
      </c>
      <c r="I911" s="4">
        <v>20</v>
      </c>
      <c r="J911" s="4">
        <v>3</v>
      </c>
      <c r="K911" s="4">
        <v>1993</v>
      </c>
      <c r="L911" s="6">
        <f t="shared" si="267"/>
        <v>34048</v>
      </c>
      <c r="M911" s="4">
        <f t="shared" si="282"/>
        <v>26</v>
      </c>
      <c r="N911" s="6" t="str">
        <f t="shared" si="268"/>
        <v>&lt;30</v>
      </c>
      <c r="O911" s="4">
        <v>2</v>
      </c>
      <c r="P911" s="6" t="str">
        <f t="shared" si="275"/>
        <v>Nữ</v>
      </c>
      <c r="Q911" s="6" t="str">
        <f t="shared" si="276"/>
        <v>Bà</v>
      </c>
      <c r="R911" s="7" t="s">
        <v>63</v>
      </c>
      <c r="S911" s="6" t="s">
        <v>311</v>
      </c>
      <c r="T911" s="6" t="s">
        <v>274</v>
      </c>
      <c r="U911" s="6" t="s">
        <v>266</v>
      </c>
      <c r="V911" s="6" t="str">
        <f t="shared" si="283"/>
        <v>Cổ Loa  -  Đông Anh  -  Hà Nội</v>
      </c>
      <c r="W911" s="6" t="s">
        <v>51</v>
      </c>
      <c r="X911" s="6" t="s">
        <v>65</v>
      </c>
      <c r="Y911" s="4">
        <f t="shared" si="284"/>
        <v>7</v>
      </c>
      <c r="Z911" s="7" t="str">
        <f t="shared" si="285"/>
        <v>Từ 2 - 12 tháng</v>
      </c>
      <c r="AA911" s="5">
        <v>43446</v>
      </c>
      <c r="AB911" s="4" t="s">
        <v>66</v>
      </c>
      <c r="AC911" s="8">
        <f t="shared" si="277"/>
        <v>43505</v>
      </c>
      <c r="AD911" s="5" t="s">
        <v>53</v>
      </c>
      <c r="AE911" s="4">
        <v>1</v>
      </c>
      <c r="AF911" s="7" t="str">
        <f t="shared" si="278"/>
        <v>12 tháng</v>
      </c>
      <c r="AG911" s="5">
        <f t="shared" si="279"/>
        <v>43506</v>
      </c>
      <c r="AH911" s="5">
        <f t="shared" si="280"/>
        <v>43870</v>
      </c>
      <c r="AI911" s="9"/>
      <c r="AJ911" s="7" t="str">
        <f t="shared" si="271"/>
        <v/>
      </c>
      <c r="AK911" s="5" t="str">
        <f t="shared" si="273"/>
        <v/>
      </c>
      <c r="AL911" s="5" t="str">
        <f t="shared" si="272"/>
        <v/>
      </c>
      <c r="AM911" s="5" t="str">
        <f t="shared" ca="1" si="274"/>
        <v/>
      </c>
      <c r="AN911" s="7" t="str">
        <f t="shared" ca="1" si="281"/>
        <v>12 tháng</v>
      </c>
      <c r="AO911" s="5"/>
      <c r="AP911" s="7"/>
      <c r="AQ911" s="16"/>
    </row>
    <row r="912" spans="1:43" ht="14.5" x14ac:dyDescent="0.35">
      <c r="A912" s="12">
        <f>IF(E912="","",SUBTOTAL(3,$B$2:B912))</f>
        <v>911</v>
      </c>
      <c r="B912" s="5">
        <v>43677</v>
      </c>
      <c r="C912" s="4" t="s">
        <v>45</v>
      </c>
      <c r="D912" s="4">
        <v>1144</v>
      </c>
      <c r="E912" s="6" t="s">
        <v>217</v>
      </c>
      <c r="F912" s="6" t="s">
        <v>102</v>
      </c>
      <c r="G912" s="7" t="s">
        <v>104</v>
      </c>
      <c r="H912" s="6" t="s">
        <v>147</v>
      </c>
      <c r="I912" s="4">
        <v>22</v>
      </c>
      <c r="J912" s="4">
        <v>8</v>
      </c>
      <c r="K912" s="4">
        <v>1994</v>
      </c>
      <c r="L912" s="6">
        <f t="shared" si="267"/>
        <v>34568</v>
      </c>
      <c r="M912" s="4">
        <f t="shared" si="282"/>
        <v>24</v>
      </c>
      <c r="N912" s="6" t="str">
        <f t="shared" si="268"/>
        <v>&lt;30</v>
      </c>
      <c r="O912" s="4">
        <v>2</v>
      </c>
      <c r="P912" s="6" t="str">
        <f t="shared" si="275"/>
        <v>Nữ</v>
      </c>
      <c r="Q912" s="6" t="str">
        <f t="shared" si="276"/>
        <v>Bà</v>
      </c>
      <c r="R912" s="7" t="s">
        <v>50</v>
      </c>
      <c r="S912" s="6" t="s">
        <v>399</v>
      </c>
      <c r="T912" s="6" t="s">
        <v>400</v>
      </c>
      <c r="U912" s="6" t="s">
        <v>401</v>
      </c>
      <c r="V912" s="6" t="str">
        <f t="shared" si="283"/>
        <v>Yên Lợi  -  Ý Yên  -  Nam Định</v>
      </c>
      <c r="W912" s="6" t="s">
        <v>151</v>
      </c>
      <c r="X912" s="6" t="s">
        <v>65</v>
      </c>
      <c r="Y912" s="4">
        <f t="shared" si="284"/>
        <v>7</v>
      </c>
      <c r="Z912" s="7" t="str">
        <f t="shared" si="285"/>
        <v>Từ 2 - 12 tháng</v>
      </c>
      <c r="AA912" s="5">
        <v>43451</v>
      </c>
      <c r="AB912" s="4" t="s">
        <v>66</v>
      </c>
      <c r="AC912" s="8">
        <f t="shared" si="277"/>
        <v>43510</v>
      </c>
      <c r="AD912" s="5" t="s">
        <v>53</v>
      </c>
      <c r="AE912" s="4">
        <v>1</v>
      </c>
      <c r="AF912" s="7" t="str">
        <f t="shared" si="278"/>
        <v>12 tháng</v>
      </c>
      <c r="AG912" s="5">
        <f t="shared" si="279"/>
        <v>43511</v>
      </c>
      <c r="AH912" s="5">
        <f t="shared" si="280"/>
        <v>43875</v>
      </c>
      <c r="AI912" s="9"/>
      <c r="AJ912" s="7" t="str">
        <f t="shared" si="271"/>
        <v/>
      </c>
      <c r="AK912" s="5" t="str">
        <f t="shared" si="273"/>
        <v/>
      </c>
      <c r="AL912" s="5" t="str">
        <f t="shared" si="272"/>
        <v/>
      </c>
      <c r="AM912" s="5" t="str">
        <f t="shared" ca="1" si="274"/>
        <v/>
      </c>
      <c r="AN912" s="7" t="str">
        <f t="shared" ca="1" si="281"/>
        <v>12 tháng</v>
      </c>
      <c r="AO912" s="5"/>
      <c r="AP912" s="7"/>
      <c r="AQ912" s="16"/>
    </row>
    <row r="913" spans="1:43" ht="14.5" x14ac:dyDescent="0.35">
      <c r="A913" s="12">
        <f>IF(E913="","",SUBTOTAL(3,$B$2:B913))</f>
        <v>912</v>
      </c>
      <c r="B913" s="5">
        <v>43677</v>
      </c>
      <c r="C913" s="4" t="s">
        <v>45</v>
      </c>
      <c r="D913" s="4">
        <v>1145</v>
      </c>
      <c r="E913" s="6" t="s">
        <v>218</v>
      </c>
      <c r="F913" s="6" t="s">
        <v>102</v>
      </c>
      <c r="G913" s="7" t="s">
        <v>104</v>
      </c>
      <c r="H913" s="6" t="s">
        <v>105</v>
      </c>
      <c r="I913" s="4">
        <v>15</v>
      </c>
      <c r="J913" s="4">
        <v>2</v>
      </c>
      <c r="K913" s="4">
        <v>1994</v>
      </c>
      <c r="L913" s="6">
        <f t="shared" si="267"/>
        <v>34380</v>
      </c>
      <c r="M913" s="4">
        <f t="shared" si="282"/>
        <v>25</v>
      </c>
      <c r="N913" s="6" t="str">
        <f t="shared" si="268"/>
        <v>&lt;30</v>
      </c>
      <c r="O913" s="4">
        <v>1</v>
      </c>
      <c r="P913" s="6" t="str">
        <f t="shared" si="275"/>
        <v>Nam</v>
      </c>
      <c r="Q913" s="6" t="str">
        <f t="shared" si="276"/>
        <v>Ông</v>
      </c>
      <c r="R913" s="7" t="s">
        <v>63</v>
      </c>
      <c r="S913" s="6" t="s">
        <v>402</v>
      </c>
      <c r="T913" s="6" t="s">
        <v>403</v>
      </c>
      <c r="U913" s="6" t="s">
        <v>404</v>
      </c>
      <c r="V913" s="6" t="str">
        <f t="shared" si="283"/>
        <v xml:space="preserve">Thiệu Công  -  Thiệu Hóa  -  Thanh Hóa </v>
      </c>
      <c r="W913" s="6" t="s">
        <v>51</v>
      </c>
      <c r="X913" s="6" t="s">
        <v>65</v>
      </c>
      <c r="Y913" s="4">
        <f t="shared" si="284"/>
        <v>7</v>
      </c>
      <c r="Z913" s="7" t="str">
        <f t="shared" si="285"/>
        <v>Từ 2 - 12 tháng</v>
      </c>
      <c r="AA913" s="5">
        <v>43458</v>
      </c>
      <c r="AB913" s="4" t="s">
        <v>117</v>
      </c>
      <c r="AC913" s="8">
        <f t="shared" si="277"/>
        <v>43487</v>
      </c>
      <c r="AD913" s="5" t="s">
        <v>53</v>
      </c>
      <c r="AE913" s="4">
        <v>1</v>
      </c>
      <c r="AF913" s="7" t="str">
        <f t="shared" si="278"/>
        <v>12 tháng</v>
      </c>
      <c r="AG913" s="5">
        <f t="shared" si="279"/>
        <v>43488</v>
      </c>
      <c r="AH913" s="5">
        <f t="shared" si="280"/>
        <v>43852</v>
      </c>
      <c r="AI913" s="9"/>
      <c r="AJ913" s="7" t="str">
        <f t="shared" si="271"/>
        <v/>
      </c>
      <c r="AK913" s="5" t="str">
        <f t="shared" si="273"/>
        <v/>
      </c>
      <c r="AL913" s="5" t="str">
        <f t="shared" si="272"/>
        <v/>
      </c>
      <c r="AM913" s="5" t="str">
        <f t="shared" ca="1" si="274"/>
        <v/>
      </c>
      <c r="AN913" s="7" t="str">
        <f t="shared" ca="1" si="281"/>
        <v>12 tháng</v>
      </c>
      <c r="AO913" s="5"/>
      <c r="AP913" s="7"/>
      <c r="AQ913" s="16"/>
    </row>
    <row r="914" spans="1:43" ht="14.5" x14ac:dyDescent="0.35">
      <c r="A914" s="12">
        <f>IF(E914="","",SUBTOTAL(3,$B$2:B914))</f>
        <v>913</v>
      </c>
      <c r="B914" s="5">
        <v>43677</v>
      </c>
      <c r="C914" s="4" t="s">
        <v>45</v>
      </c>
      <c r="D914" s="4">
        <v>1146</v>
      </c>
      <c r="E914" s="6" t="s">
        <v>219</v>
      </c>
      <c r="F914" s="6" t="s">
        <v>102</v>
      </c>
      <c r="G914" s="7" t="s">
        <v>104</v>
      </c>
      <c r="H914" s="6" t="s">
        <v>105</v>
      </c>
      <c r="I914" s="4">
        <v>4</v>
      </c>
      <c r="J914" s="4">
        <v>3</v>
      </c>
      <c r="K914" s="4">
        <v>1992</v>
      </c>
      <c r="L914" s="6">
        <f t="shared" si="267"/>
        <v>33667</v>
      </c>
      <c r="M914" s="4">
        <f t="shared" si="282"/>
        <v>27</v>
      </c>
      <c r="N914" s="6" t="str">
        <f t="shared" si="268"/>
        <v>&lt;30</v>
      </c>
      <c r="O914" s="4">
        <v>1</v>
      </c>
      <c r="P914" s="6" t="str">
        <f t="shared" si="275"/>
        <v>Nam</v>
      </c>
      <c r="Q914" s="6" t="str">
        <f t="shared" si="276"/>
        <v>Ông</v>
      </c>
      <c r="R914" s="7" t="s">
        <v>50</v>
      </c>
      <c r="S914" s="6" t="s">
        <v>405</v>
      </c>
      <c r="T914" s="6" t="s">
        <v>406</v>
      </c>
      <c r="U914" s="6" t="s">
        <v>407</v>
      </c>
      <c r="V914" s="6" t="str">
        <f t="shared" si="283"/>
        <v>Sông Ray  -  Cẩm Mỹ  -  Đồng Nai</v>
      </c>
      <c r="W914" s="6" t="s">
        <v>51</v>
      </c>
      <c r="X914" s="6" t="s">
        <v>100</v>
      </c>
      <c r="Y914" s="4">
        <f t="shared" si="284"/>
        <v>5</v>
      </c>
      <c r="Z914" s="7" t="str">
        <f t="shared" si="285"/>
        <v>Từ 2 - 12 tháng</v>
      </c>
      <c r="AA914" s="5">
        <v>43503</v>
      </c>
      <c r="AB914" s="4" t="s">
        <v>66</v>
      </c>
      <c r="AC914" s="8">
        <f t="shared" si="277"/>
        <v>43562</v>
      </c>
      <c r="AD914" s="5" t="s">
        <v>53</v>
      </c>
      <c r="AE914" s="4">
        <v>1</v>
      </c>
      <c r="AF914" s="7" t="str">
        <f t="shared" si="278"/>
        <v>12 tháng</v>
      </c>
      <c r="AG914" s="5">
        <f t="shared" si="279"/>
        <v>43563</v>
      </c>
      <c r="AH914" s="5">
        <f t="shared" si="280"/>
        <v>43928</v>
      </c>
      <c r="AI914" s="9"/>
      <c r="AJ914" s="7" t="str">
        <f t="shared" si="271"/>
        <v/>
      </c>
      <c r="AK914" s="5" t="str">
        <f t="shared" si="273"/>
        <v/>
      </c>
      <c r="AL914" s="5" t="str">
        <f t="shared" si="272"/>
        <v/>
      </c>
      <c r="AM914" s="5" t="str">
        <f t="shared" ca="1" si="274"/>
        <v/>
      </c>
      <c r="AN914" s="7" t="str">
        <f t="shared" ca="1" si="281"/>
        <v>12 tháng</v>
      </c>
      <c r="AO914" s="5"/>
      <c r="AP914" s="7"/>
      <c r="AQ914" s="16"/>
    </row>
    <row r="915" spans="1:43" ht="14.5" x14ac:dyDescent="0.35">
      <c r="A915" s="12">
        <f>IF(E915="","",SUBTOTAL(3,$B$2:B915))</f>
        <v>914</v>
      </c>
      <c r="B915" s="5">
        <v>43677</v>
      </c>
      <c r="C915" s="4" t="s">
        <v>45</v>
      </c>
      <c r="D915" s="4">
        <v>1147</v>
      </c>
      <c r="E915" s="6" t="s">
        <v>221</v>
      </c>
      <c r="F915" s="6" t="s">
        <v>102</v>
      </c>
      <c r="G915" s="7" t="s">
        <v>104</v>
      </c>
      <c r="H915" s="6" t="s">
        <v>105</v>
      </c>
      <c r="I915" s="4">
        <v>25</v>
      </c>
      <c r="J915" s="4">
        <v>3</v>
      </c>
      <c r="K915" s="4">
        <v>1978</v>
      </c>
      <c r="L915" s="6">
        <f t="shared" si="267"/>
        <v>28574</v>
      </c>
      <c r="M915" s="4">
        <f t="shared" si="282"/>
        <v>41</v>
      </c>
      <c r="N915" s="6" t="str">
        <f t="shared" si="268"/>
        <v>30 - 45</v>
      </c>
      <c r="O915" s="4">
        <v>1</v>
      </c>
      <c r="P915" s="6" t="str">
        <f t="shared" si="275"/>
        <v>Nam</v>
      </c>
      <c r="Q915" s="6" t="str">
        <f t="shared" si="276"/>
        <v>Ông</v>
      </c>
      <c r="R915" s="7" t="s">
        <v>63</v>
      </c>
      <c r="S915" s="6" t="s">
        <v>408</v>
      </c>
      <c r="T915" s="6" t="s">
        <v>329</v>
      </c>
      <c r="U915" s="6" t="s">
        <v>255</v>
      </c>
      <c r="V915" s="6" t="str">
        <f t="shared" si="283"/>
        <v>Việt Lập  -  Tân Yên  -  Bắc Giang</v>
      </c>
      <c r="W915" s="6" t="s">
        <v>151</v>
      </c>
      <c r="X915" s="6" t="s">
        <v>65</v>
      </c>
      <c r="Y915" s="4">
        <f t="shared" si="284"/>
        <v>5</v>
      </c>
      <c r="Z915" s="7" t="str">
        <f t="shared" si="285"/>
        <v>Từ 2 - 12 tháng</v>
      </c>
      <c r="AA915" s="5">
        <v>43511</v>
      </c>
      <c r="AB915" s="4" t="s">
        <v>117</v>
      </c>
      <c r="AC915" s="8">
        <f t="shared" si="277"/>
        <v>43540</v>
      </c>
      <c r="AD915" s="5" t="s">
        <v>53</v>
      </c>
      <c r="AE915" s="4">
        <v>1</v>
      </c>
      <c r="AF915" s="7" t="str">
        <f t="shared" si="278"/>
        <v>12 tháng</v>
      </c>
      <c r="AG915" s="5">
        <f t="shared" si="279"/>
        <v>43541</v>
      </c>
      <c r="AH915" s="5">
        <f t="shared" si="280"/>
        <v>43906</v>
      </c>
      <c r="AI915" s="9"/>
      <c r="AJ915" s="7" t="str">
        <f t="shared" si="271"/>
        <v/>
      </c>
      <c r="AK915" s="5" t="str">
        <f t="shared" si="273"/>
        <v/>
      </c>
      <c r="AL915" s="5" t="str">
        <f t="shared" si="272"/>
        <v/>
      </c>
      <c r="AM915" s="5" t="str">
        <f t="shared" ca="1" si="274"/>
        <v/>
      </c>
      <c r="AN915" s="7" t="str">
        <f t="shared" ca="1" si="281"/>
        <v>12 tháng</v>
      </c>
      <c r="AO915" s="5"/>
      <c r="AP915" s="7"/>
      <c r="AQ915" s="16"/>
    </row>
    <row r="916" spans="1:43" ht="14.5" x14ac:dyDescent="0.35">
      <c r="A916" s="12">
        <f>IF(E916="","",SUBTOTAL(3,$B$2:B916))</f>
        <v>915</v>
      </c>
      <c r="B916" s="5">
        <v>43677</v>
      </c>
      <c r="C916" s="4" t="s">
        <v>45</v>
      </c>
      <c r="D916" s="4">
        <v>1148</v>
      </c>
      <c r="E916" s="6" t="s">
        <v>222</v>
      </c>
      <c r="F916" s="6" t="s">
        <v>102</v>
      </c>
      <c r="G916" s="7" t="s">
        <v>104</v>
      </c>
      <c r="H916" s="6" t="s">
        <v>105</v>
      </c>
      <c r="I916" s="4">
        <v>2</v>
      </c>
      <c r="J916" s="4">
        <v>12</v>
      </c>
      <c r="K916" s="4">
        <v>1970</v>
      </c>
      <c r="L916" s="6">
        <f t="shared" si="267"/>
        <v>25904</v>
      </c>
      <c r="M916" s="4">
        <f t="shared" si="282"/>
        <v>48</v>
      </c>
      <c r="N916" s="6" t="str">
        <f t="shared" si="268"/>
        <v>45+</v>
      </c>
      <c r="O916" s="4">
        <v>2</v>
      </c>
      <c r="P916" s="6" t="str">
        <f t="shared" si="275"/>
        <v>Nữ</v>
      </c>
      <c r="Q916" s="6" t="str">
        <f t="shared" si="276"/>
        <v>Bà</v>
      </c>
      <c r="R916" s="7" t="s">
        <v>72</v>
      </c>
      <c r="S916" s="6" t="s">
        <v>409</v>
      </c>
      <c r="T916" s="6" t="s">
        <v>410</v>
      </c>
      <c r="U916" s="6" t="s">
        <v>347</v>
      </c>
      <c r="V916" s="6" t="str">
        <f t="shared" si="283"/>
        <v>Xuân Khang  -  Như Thanh  -  Thanh Hóa</v>
      </c>
      <c r="W916" s="6" t="s">
        <v>51</v>
      </c>
      <c r="X916" s="6" t="s">
        <v>65</v>
      </c>
      <c r="Y916" s="4">
        <f t="shared" si="284"/>
        <v>5</v>
      </c>
      <c r="Z916" s="7" t="str">
        <f t="shared" si="285"/>
        <v>Từ 2 - 12 tháng</v>
      </c>
      <c r="AA916" s="5">
        <v>43517</v>
      </c>
      <c r="AB916" s="4" t="s">
        <v>66</v>
      </c>
      <c r="AC916" s="8">
        <f t="shared" si="277"/>
        <v>43576</v>
      </c>
      <c r="AD916" s="5" t="s">
        <v>53</v>
      </c>
      <c r="AE916" s="4">
        <v>1</v>
      </c>
      <c r="AF916" s="7" t="str">
        <f t="shared" si="278"/>
        <v>12 tháng</v>
      </c>
      <c r="AG916" s="5">
        <f t="shared" si="279"/>
        <v>43577</v>
      </c>
      <c r="AH916" s="5">
        <f t="shared" si="280"/>
        <v>43942</v>
      </c>
      <c r="AI916" s="9"/>
      <c r="AJ916" s="7" t="str">
        <f t="shared" si="271"/>
        <v/>
      </c>
      <c r="AK916" s="5" t="str">
        <f t="shared" si="273"/>
        <v/>
      </c>
      <c r="AL916" s="5" t="str">
        <f t="shared" si="272"/>
        <v/>
      </c>
      <c r="AM916" s="5" t="str">
        <f t="shared" ca="1" si="274"/>
        <v/>
      </c>
      <c r="AN916" s="7" t="str">
        <f t="shared" ca="1" si="281"/>
        <v>12 tháng</v>
      </c>
      <c r="AO916" s="5"/>
      <c r="AP916" s="7"/>
      <c r="AQ916" s="16"/>
    </row>
    <row r="917" spans="1:43" ht="14.5" x14ac:dyDescent="0.35">
      <c r="A917" s="12">
        <f>IF(E917="","",SUBTOTAL(3,$B$2:B917))</f>
        <v>916</v>
      </c>
      <c r="B917" s="5">
        <v>43677</v>
      </c>
      <c r="C917" s="4" t="s">
        <v>45</v>
      </c>
      <c r="D917" s="4">
        <v>1149</v>
      </c>
      <c r="E917" s="6" t="s">
        <v>223</v>
      </c>
      <c r="F917" s="6" t="s">
        <v>102</v>
      </c>
      <c r="G917" s="7" t="s">
        <v>61</v>
      </c>
      <c r="H917" s="6" t="s">
        <v>62</v>
      </c>
      <c r="I917" s="4">
        <v>9</v>
      </c>
      <c r="J917" s="4">
        <v>5</v>
      </c>
      <c r="K917" s="4">
        <v>1987</v>
      </c>
      <c r="L917" s="6">
        <f t="shared" si="267"/>
        <v>31906</v>
      </c>
      <c r="M917" s="4">
        <f t="shared" si="282"/>
        <v>32</v>
      </c>
      <c r="N917" s="6" t="str">
        <f t="shared" si="268"/>
        <v>30 - 45</v>
      </c>
      <c r="O917" s="4">
        <v>2</v>
      </c>
      <c r="P917" s="6" t="str">
        <f t="shared" si="275"/>
        <v>Nữ</v>
      </c>
      <c r="Q917" s="6" t="str">
        <f t="shared" si="276"/>
        <v>Bà</v>
      </c>
      <c r="R917" s="7" t="s">
        <v>63</v>
      </c>
      <c r="S917" s="6" t="s">
        <v>385</v>
      </c>
      <c r="T917" s="6" t="s">
        <v>324</v>
      </c>
      <c r="U917" s="6" t="s">
        <v>280</v>
      </c>
      <c r="V917" s="6" t="str">
        <f t="shared" si="283"/>
        <v>Yên Bình  -  Hữu Lũng  -  Lạng Sơn</v>
      </c>
      <c r="W917" s="6" t="s">
        <v>51</v>
      </c>
      <c r="X917" s="6" t="s">
        <v>65</v>
      </c>
      <c r="Y917" s="4">
        <f t="shared" si="284"/>
        <v>5</v>
      </c>
      <c r="Z917" s="7" t="str">
        <f t="shared" si="285"/>
        <v>Từ 2 - 12 tháng</v>
      </c>
      <c r="AA917" s="5">
        <v>43521</v>
      </c>
      <c r="AB917" s="4" t="s">
        <v>117</v>
      </c>
      <c r="AC917" s="8">
        <f t="shared" si="277"/>
        <v>43550</v>
      </c>
      <c r="AD917" s="5" t="s">
        <v>53</v>
      </c>
      <c r="AE917" s="4">
        <v>1</v>
      </c>
      <c r="AF917" s="7" t="str">
        <f t="shared" si="278"/>
        <v>12 tháng</v>
      </c>
      <c r="AG917" s="5">
        <f t="shared" si="279"/>
        <v>43551</v>
      </c>
      <c r="AH917" s="5">
        <f t="shared" si="280"/>
        <v>43916</v>
      </c>
      <c r="AI917" s="9"/>
      <c r="AJ917" s="7" t="str">
        <f t="shared" si="271"/>
        <v/>
      </c>
      <c r="AK917" s="5" t="str">
        <f t="shared" si="273"/>
        <v/>
      </c>
      <c r="AL917" s="5" t="str">
        <f t="shared" si="272"/>
        <v/>
      </c>
      <c r="AM917" s="5" t="str">
        <f t="shared" ca="1" si="274"/>
        <v/>
      </c>
      <c r="AN917" s="7" t="str">
        <f t="shared" ca="1" si="281"/>
        <v>12 tháng</v>
      </c>
      <c r="AO917" s="5"/>
      <c r="AP917" s="7"/>
      <c r="AQ917" s="16"/>
    </row>
    <row r="918" spans="1:43" ht="14.5" x14ac:dyDescent="0.35">
      <c r="A918" s="12">
        <f>IF(E918="","",SUBTOTAL(3,$B$2:B918))</f>
        <v>917</v>
      </c>
      <c r="B918" s="5">
        <v>43677</v>
      </c>
      <c r="C918" s="4" t="s">
        <v>45</v>
      </c>
      <c r="D918" s="4">
        <v>1150</v>
      </c>
      <c r="E918" s="6" t="s">
        <v>224</v>
      </c>
      <c r="F918" s="6" t="s">
        <v>102</v>
      </c>
      <c r="G918" s="7" t="s">
        <v>98</v>
      </c>
      <c r="H918" s="6" t="s">
        <v>108</v>
      </c>
      <c r="I918" s="4">
        <v>26</v>
      </c>
      <c r="J918" s="4">
        <v>1</v>
      </c>
      <c r="K918" s="4">
        <v>1988</v>
      </c>
      <c r="L918" s="6">
        <f t="shared" si="267"/>
        <v>32168</v>
      </c>
      <c r="M918" s="4">
        <f t="shared" si="282"/>
        <v>31</v>
      </c>
      <c r="N918" s="6" t="str">
        <f t="shared" si="268"/>
        <v>30 - 45</v>
      </c>
      <c r="O918" s="4">
        <v>2</v>
      </c>
      <c r="P918" s="6" t="str">
        <f t="shared" si="275"/>
        <v>Nữ</v>
      </c>
      <c r="Q918" s="6" t="str">
        <f t="shared" si="276"/>
        <v>Bà</v>
      </c>
      <c r="R918" s="7" t="s">
        <v>50</v>
      </c>
      <c r="S918" s="6" t="s">
        <v>383</v>
      </c>
      <c r="T918" s="6" t="s">
        <v>384</v>
      </c>
      <c r="U918" s="6" t="s">
        <v>347</v>
      </c>
      <c r="V918" s="6" t="str">
        <f t="shared" si="283"/>
        <v>Trung Tiến  -  Quan Sơn  -  Thanh Hóa</v>
      </c>
      <c r="W918" s="6" t="s">
        <v>151</v>
      </c>
      <c r="X918" s="6" t="s">
        <v>65</v>
      </c>
      <c r="Y918" s="4">
        <f t="shared" si="284"/>
        <v>4</v>
      </c>
      <c r="Z918" s="7" t="str">
        <f t="shared" si="285"/>
        <v>Từ 2 - 12 tháng</v>
      </c>
      <c r="AA918" s="5">
        <v>43533</v>
      </c>
      <c r="AB918" s="4" t="s">
        <v>117</v>
      </c>
      <c r="AC918" s="8">
        <f t="shared" si="277"/>
        <v>43562</v>
      </c>
      <c r="AD918" s="5" t="s">
        <v>53</v>
      </c>
      <c r="AE918" s="4">
        <v>1</v>
      </c>
      <c r="AF918" s="7" t="str">
        <f t="shared" si="278"/>
        <v>12 tháng</v>
      </c>
      <c r="AG918" s="5">
        <f t="shared" si="279"/>
        <v>43563</v>
      </c>
      <c r="AH918" s="5">
        <f t="shared" si="280"/>
        <v>43928</v>
      </c>
      <c r="AI918" s="9"/>
      <c r="AJ918" s="7" t="str">
        <f t="shared" si="271"/>
        <v/>
      </c>
      <c r="AK918" s="5" t="str">
        <f t="shared" si="273"/>
        <v/>
      </c>
      <c r="AL918" s="5" t="str">
        <f t="shared" si="272"/>
        <v/>
      </c>
      <c r="AM918" s="5" t="str">
        <f t="shared" ca="1" si="274"/>
        <v/>
      </c>
      <c r="AN918" s="7" t="str">
        <f t="shared" ca="1" si="281"/>
        <v>12 tháng</v>
      </c>
      <c r="AO918" s="5"/>
      <c r="AP918" s="7"/>
      <c r="AQ918" s="16"/>
    </row>
    <row r="919" spans="1:43" ht="14.5" x14ac:dyDescent="0.35">
      <c r="A919" s="12">
        <f>IF(E919="","",SUBTOTAL(3,$B$2:B919))</f>
        <v>918</v>
      </c>
      <c r="B919" s="5">
        <v>43677</v>
      </c>
      <c r="C919" s="4" t="s">
        <v>45</v>
      </c>
      <c r="D919" s="4">
        <v>1151</v>
      </c>
      <c r="E919" s="6" t="s">
        <v>225</v>
      </c>
      <c r="F919" s="6" t="s">
        <v>102</v>
      </c>
      <c r="G919" s="7" t="s">
        <v>98</v>
      </c>
      <c r="H919" s="6" t="s">
        <v>99</v>
      </c>
      <c r="I919" s="4">
        <v>2</v>
      </c>
      <c r="J919" s="4">
        <v>4</v>
      </c>
      <c r="K919" s="4">
        <v>1990</v>
      </c>
      <c r="L919" s="6">
        <f t="shared" si="267"/>
        <v>32965</v>
      </c>
      <c r="M919" s="4">
        <f t="shared" si="282"/>
        <v>29</v>
      </c>
      <c r="N919" s="6" t="str">
        <f t="shared" si="268"/>
        <v>&lt;30</v>
      </c>
      <c r="O919" s="4">
        <v>2</v>
      </c>
      <c r="P919" s="6" t="str">
        <f t="shared" si="275"/>
        <v>Nữ</v>
      </c>
      <c r="Q919" s="6" t="str">
        <f t="shared" si="276"/>
        <v>Bà</v>
      </c>
      <c r="R919" s="7" t="s">
        <v>50</v>
      </c>
      <c r="S919" s="6" t="s">
        <v>385</v>
      </c>
      <c r="T919" s="6" t="s">
        <v>324</v>
      </c>
      <c r="U919" s="6" t="s">
        <v>280</v>
      </c>
      <c r="V919" s="6" t="str">
        <f t="shared" si="283"/>
        <v>Yên Bình  -  Hữu Lũng  -  Lạng Sơn</v>
      </c>
      <c r="W919" s="6" t="s">
        <v>145</v>
      </c>
      <c r="X919" s="6" t="s">
        <v>100</v>
      </c>
      <c r="Y919" s="4">
        <f t="shared" si="284"/>
        <v>4</v>
      </c>
      <c r="Z919" s="7" t="str">
        <f t="shared" si="285"/>
        <v>Từ 2 - 12 tháng</v>
      </c>
      <c r="AA919" s="5">
        <v>43546</v>
      </c>
      <c r="AB919" s="4" t="s">
        <v>117</v>
      </c>
      <c r="AC919" s="8">
        <f t="shared" si="277"/>
        <v>43575</v>
      </c>
      <c r="AD919" s="5" t="s">
        <v>53</v>
      </c>
      <c r="AE919" s="4">
        <v>1</v>
      </c>
      <c r="AF919" s="7" t="str">
        <f t="shared" si="278"/>
        <v>12 tháng</v>
      </c>
      <c r="AG919" s="5">
        <f t="shared" si="279"/>
        <v>43576</v>
      </c>
      <c r="AH919" s="5">
        <f t="shared" si="280"/>
        <v>43941</v>
      </c>
      <c r="AI919" s="9"/>
      <c r="AJ919" s="7" t="str">
        <f t="shared" si="271"/>
        <v/>
      </c>
      <c r="AK919" s="5" t="str">
        <f t="shared" si="273"/>
        <v/>
      </c>
      <c r="AL919" s="5" t="str">
        <f t="shared" si="272"/>
        <v/>
      </c>
      <c r="AM919" s="5" t="str">
        <f t="shared" ca="1" si="274"/>
        <v/>
      </c>
      <c r="AN919" s="7" t="str">
        <f t="shared" ca="1" si="281"/>
        <v>12 tháng</v>
      </c>
      <c r="AO919" s="5"/>
      <c r="AP919" s="7"/>
      <c r="AQ919" s="16"/>
    </row>
    <row r="920" spans="1:43" ht="14.5" x14ac:dyDescent="0.35">
      <c r="A920" s="12">
        <f>IF(E920="","",SUBTOTAL(3,$B$2:B920))</f>
        <v>919</v>
      </c>
      <c r="B920" s="5">
        <v>43677</v>
      </c>
      <c r="C920" s="4" t="s">
        <v>45</v>
      </c>
      <c r="D920" s="4">
        <v>1152</v>
      </c>
      <c r="E920" s="6" t="s">
        <v>227</v>
      </c>
      <c r="F920" s="6" t="s">
        <v>47</v>
      </c>
      <c r="G920" s="7" t="s">
        <v>61</v>
      </c>
      <c r="H920" s="6" t="s">
        <v>62</v>
      </c>
      <c r="I920" s="4">
        <v>10</v>
      </c>
      <c r="J920" s="4">
        <v>1</v>
      </c>
      <c r="K920" s="4">
        <v>1988</v>
      </c>
      <c r="L920" s="6">
        <v>32152</v>
      </c>
      <c r="M920" s="4">
        <f t="shared" si="282"/>
        <v>31</v>
      </c>
      <c r="N920" s="6" t="s">
        <v>228</v>
      </c>
      <c r="O920" s="4">
        <v>2</v>
      </c>
      <c r="P920" s="6" t="str">
        <f t="shared" si="275"/>
        <v>Nữ</v>
      </c>
      <c r="Q920" s="6" t="str">
        <f t="shared" si="276"/>
        <v>Bà</v>
      </c>
      <c r="R920" s="7" t="s">
        <v>50</v>
      </c>
      <c r="S920" s="6" t="s">
        <v>264</v>
      </c>
      <c r="T920" s="6" t="s">
        <v>265</v>
      </c>
      <c r="U920" s="6" t="s">
        <v>266</v>
      </c>
      <c r="V920" s="6" t="str">
        <f t="shared" si="283"/>
        <v>Xuân Thu  -  Sóc Sơn  -  Hà Nội</v>
      </c>
      <c r="W920" s="6" t="s">
        <v>84</v>
      </c>
      <c r="X920" s="6" t="s">
        <v>52</v>
      </c>
      <c r="Y920" s="4">
        <f t="shared" si="284"/>
        <v>3</v>
      </c>
      <c r="Z920" s="7" t="str">
        <f t="shared" si="285"/>
        <v>Từ 2 - 12 tháng</v>
      </c>
      <c r="AA920" s="5">
        <v>43560</v>
      </c>
      <c r="AB920" s="4" t="s">
        <v>66</v>
      </c>
      <c r="AC920" s="8">
        <f t="shared" si="277"/>
        <v>43619</v>
      </c>
      <c r="AD920" s="5" t="s">
        <v>53</v>
      </c>
      <c r="AE920" s="4">
        <v>1</v>
      </c>
      <c r="AF920" s="7" t="str">
        <f t="shared" si="278"/>
        <v>12 tháng</v>
      </c>
      <c r="AG920" s="5">
        <f t="shared" si="279"/>
        <v>43620</v>
      </c>
      <c r="AH920" s="5">
        <f t="shared" si="280"/>
        <v>43985</v>
      </c>
      <c r="AI920" s="9"/>
      <c r="AJ920" s="7" t="str">
        <f t="shared" si="271"/>
        <v/>
      </c>
      <c r="AK920" s="5" t="str">
        <f t="shared" si="273"/>
        <v/>
      </c>
      <c r="AL920" s="5" t="str">
        <f t="shared" si="272"/>
        <v/>
      </c>
      <c r="AM920" s="5" t="str">
        <f t="shared" ca="1" si="274"/>
        <v/>
      </c>
      <c r="AN920" s="7" t="str">
        <f t="shared" ca="1" si="281"/>
        <v>12 tháng</v>
      </c>
      <c r="AO920" s="5"/>
      <c r="AP920" s="7"/>
      <c r="AQ920" s="16"/>
    </row>
    <row r="921" spans="1:43" ht="14.5" x14ac:dyDescent="0.35">
      <c r="A921" s="12">
        <f>IF(E921="","",SUBTOTAL(3,$B$2:B921))</f>
        <v>920</v>
      </c>
      <c r="B921" s="5">
        <v>43677</v>
      </c>
      <c r="C921" s="4" t="s">
        <v>45</v>
      </c>
      <c r="D921" s="4">
        <v>1153</v>
      </c>
      <c r="E921" s="6" t="s">
        <v>229</v>
      </c>
      <c r="F921" s="6" t="s">
        <v>102</v>
      </c>
      <c r="G921" s="7" t="s">
        <v>104</v>
      </c>
      <c r="H921" s="6" t="s">
        <v>105</v>
      </c>
      <c r="I921" s="4">
        <v>1</v>
      </c>
      <c r="J921" s="4">
        <v>8</v>
      </c>
      <c r="K921" s="4">
        <v>1992</v>
      </c>
      <c r="L921" s="6">
        <v>33817</v>
      </c>
      <c r="M921" s="4">
        <f t="shared" si="282"/>
        <v>27</v>
      </c>
      <c r="N921" s="6" t="s">
        <v>230</v>
      </c>
      <c r="O921" s="4">
        <v>1</v>
      </c>
      <c r="P921" s="6" t="str">
        <f t="shared" si="275"/>
        <v>Nam</v>
      </c>
      <c r="Q921" s="6" t="str">
        <f t="shared" si="276"/>
        <v>Ông</v>
      </c>
      <c r="R921" s="7" t="s">
        <v>50</v>
      </c>
      <c r="S921" s="6" t="s">
        <v>339</v>
      </c>
      <c r="T921" s="6" t="s">
        <v>329</v>
      </c>
      <c r="U921" s="6" t="s">
        <v>255</v>
      </c>
      <c r="V921" s="6" t="str">
        <f t="shared" si="283"/>
        <v>Việt Ngọc  -  Tân Yên  -  Bắc Giang</v>
      </c>
      <c r="W921" s="6" t="s">
        <v>51</v>
      </c>
      <c r="X921" s="6" t="s">
        <v>65</v>
      </c>
      <c r="Y921" s="4">
        <f t="shared" si="284"/>
        <v>3</v>
      </c>
      <c r="Z921" s="7" t="str">
        <f t="shared" si="285"/>
        <v>Từ 2 - 12 tháng</v>
      </c>
      <c r="AA921" s="5">
        <v>43566</v>
      </c>
      <c r="AB921" s="4" t="s">
        <v>117</v>
      </c>
      <c r="AC921" s="8">
        <f t="shared" si="277"/>
        <v>43595</v>
      </c>
      <c r="AD921" s="5" t="s">
        <v>53</v>
      </c>
      <c r="AE921" s="4">
        <v>1</v>
      </c>
      <c r="AF921" s="7" t="str">
        <f t="shared" si="278"/>
        <v>12 tháng</v>
      </c>
      <c r="AG921" s="5">
        <f t="shared" si="279"/>
        <v>43596</v>
      </c>
      <c r="AH921" s="5">
        <f t="shared" si="280"/>
        <v>43961</v>
      </c>
      <c r="AI921" s="9"/>
      <c r="AJ921" s="7" t="str">
        <f t="shared" si="271"/>
        <v/>
      </c>
      <c r="AK921" s="5" t="str">
        <f t="shared" si="273"/>
        <v/>
      </c>
      <c r="AL921" s="5" t="str">
        <f t="shared" si="272"/>
        <v/>
      </c>
      <c r="AM921" s="5" t="str">
        <f t="shared" ca="1" si="274"/>
        <v/>
      </c>
      <c r="AN921" s="7" t="str">
        <f t="shared" ca="1" si="281"/>
        <v>12 tháng</v>
      </c>
      <c r="AO921" s="5"/>
      <c r="AP921" s="7"/>
      <c r="AQ921" s="16"/>
    </row>
    <row r="922" spans="1:43" ht="14.5" x14ac:dyDescent="0.35">
      <c r="A922" s="12">
        <f>IF(E922="","",SUBTOTAL(3,$B$2:B922))</f>
        <v>921</v>
      </c>
      <c r="B922" s="5">
        <v>43677</v>
      </c>
      <c r="C922" s="4" t="s">
        <v>231</v>
      </c>
      <c r="D922" s="4">
        <v>1154</v>
      </c>
      <c r="E922" s="6" t="s">
        <v>232</v>
      </c>
      <c r="F922" s="6" t="s">
        <v>82</v>
      </c>
      <c r="G922" s="7" t="s">
        <v>104</v>
      </c>
      <c r="H922" s="6" t="s">
        <v>105</v>
      </c>
      <c r="I922" s="4">
        <v>9</v>
      </c>
      <c r="J922" s="4">
        <v>8</v>
      </c>
      <c r="K922" s="4">
        <v>1991</v>
      </c>
      <c r="L922" s="6">
        <v>33459</v>
      </c>
      <c r="M922" s="4">
        <f t="shared" si="282"/>
        <v>27</v>
      </c>
      <c r="N922" s="6" t="s">
        <v>230</v>
      </c>
      <c r="O922" s="4">
        <v>2</v>
      </c>
      <c r="P922" s="6" t="str">
        <f t="shared" si="275"/>
        <v>Nữ</v>
      </c>
      <c r="Q922" s="6" t="str">
        <f t="shared" si="276"/>
        <v>Bà</v>
      </c>
      <c r="R922" s="7" t="s">
        <v>63</v>
      </c>
      <c r="S922" s="6" t="s">
        <v>340</v>
      </c>
      <c r="T922" s="6" t="s">
        <v>276</v>
      </c>
      <c r="U922" s="6" t="s">
        <v>255</v>
      </c>
      <c r="V922" s="6" t="str">
        <f t="shared" si="283"/>
        <v>Đông Hưng  -  Lục Nam  -  Bắc Giang</v>
      </c>
      <c r="W922" s="6" t="s">
        <v>51</v>
      </c>
      <c r="X922" s="6" t="s">
        <v>65</v>
      </c>
      <c r="Y922" s="4">
        <f t="shared" si="284"/>
        <v>3</v>
      </c>
      <c r="Z922" s="7" t="str">
        <f t="shared" si="285"/>
        <v>Từ 2 - 12 tháng</v>
      </c>
      <c r="AA922" s="5">
        <v>43573</v>
      </c>
      <c r="AB922" s="4" t="s">
        <v>66</v>
      </c>
      <c r="AC922" s="8">
        <f t="shared" si="277"/>
        <v>43632</v>
      </c>
      <c r="AD922" s="5" t="s">
        <v>53</v>
      </c>
      <c r="AE922" s="4">
        <v>1</v>
      </c>
      <c r="AF922" s="7" t="str">
        <f t="shared" si="278"/>
        <v>12 tháng</v>
      </c>
      <c r="AG922" s="5">
        <f t="shared" si="279"/>
        <v>43633</v>
      </c>
      <c r="AH922" s="5">
        <f t="shared" si="280"/>
        <v>43998</v>
      </c>
      <c r="AI922" s="9"/>
      <c r="AJ922" s="7" t="str">
        <f t="shared" si="271"/>
        <v/>
      </c>
      <c r="AK922" s="5" t="str">
        <f t="shared" si="273"/>
        <v/>
      </c>
      <c r="AL922" s="5" t="str">
        <f t="shared" si="272"/>
        <v/>
      </c>
      <c r="AM922" s="5" t="str">
        <f t="shared" ca="1" si="274"/>
        <v/>
      </c>
      <c r="AN922" s="7" t="str">
        <f t="shared" ca="1" si="281"/>
        <v>12 tháng</v>
      </c>
      <c r="AO922" s="5"/>
      <c r="AP922" s="7"/>
      <c r="AQ922" s="16"/>
    </row>
    <row r="923" spans="1:43" ht="14.5" x14ac:dyDescent="0.35">
      <c r="A923" s="12">
        <f>IF(E923="","",SUBTOTAL(3,$B$2:B923))</f>
        <v>922</v>
      </c>
      <c r="B923" s="5">
        <v>43677</v>
      </c>
      <c r="C923" s="4" t="s">
        <v>45</v>
      </c>
      <c r="D923" s="4">
        <v>1155</v>
      </c>
      <c r="E923" s="6" t="s">
        <v>236</v>
      </c>
      <c r="F923" s="6" t="s">
        <v>96</v>
      </c>
      <c r="G923" s="7" t="s">
        <v>61</v>
      </c>
      <c r="H923" s="6" t="s">
        <v>62</v>
      </c>
      <c r="I923" s="4">
        <v>27</v>
      </c>
      <c r="J923" s="4">
        <v>10</v>
      </c>
      <c r="K923" s="4">
        <v>1988</v>
      </c>
      <c r="L923" s="6">
        <v>32443</v>
      </c>
      <c r="M923" s="4">
        <f t="shared" si="282"/>
        <v>30</v>
      </c>
      <c r="N923" s="6" t="s">
        <v>228</v>
      </c>
      <c r="O923" s="4">
        <v>2</v>
      </c>
      <c r="P923" s="6" t="str">
        <f t="shared" si="275"/>
        <v>Nữ</v>
      </c>
      <c r="Q923" s="6" t="str">
        <f t="shared" si="276"/>
        <v>Bà</v>
      </c>
      <c r="R923" s="7" t="s">
        <v>50</v>
      </c>
      <c r="S923" s="6" t="s">
        <v>271</v>
      </c>
      <c r="T923" s="6" t="s">
        <v>272</v>
      </c>
      <c r="U923" s="6" t="s">
        <v>269</v>
      </c>
      <c r="V923" s="6" t="str">
        <f t="shared" si="283"/>
        <v>Đông Ngàn  -  Từ Sơn  -  Bắc Ninh</v>
      </c>
      <c r="W923" s="6" t="s">
        <v>51</v>
      </c>
      <c r="X923" s="6" t="s">
        <v>52</v>
      </c>
      <c r="Y923" s="4">
        <f t="shared" si="284"/>
        <v>3</v>
      </c>
      <c r="Z923" s="7" t="str">
        <f t="shared" si="285"/>
        <v>Từ 2 - 12 tháng</v>
      </c>
      <c r="AA923" s="5">
        <v>43580</v>
      </c>
      <c r="AB923" s="4" t="s">
        <v>117</v>
      </c>
      <c r="AC923" s="8">
        <f t="shared" si="277"/>
        <v>43609</v>
      </c>
      <c r="AD923" s="5" t="s">
        <v>53</v>
      </c>
      <c r="AE923" s="4">
        <v>1</v>
      </c>
      <c r="AF923" s="7" t="str">
        <f t="shared" si="278"/>
        <v>12 tháng</v>
      </c>
      <c r="AG923" s="5">
        <f t="shared" si="279"/>
        <v>43610</v>
      </c>
      <c r="AH923" s="5">
        <f t="shared" si="280"/>
        <v>43975</v>
      </c>
      <c r="AI923" s="9"/>
      <c r="AJ923" s="7" t="str">
        <f t="shared" si="271"/>
        <v/>
      </c>
      <c r="AK923" s="5" t="str">
        <f t="shared" si="273"/>
        <v/>
      </c>
      <c r="AL923" s="5" t="str">
        <f t="shared" si="272"/>
        <v/>
      </c>
      <c r="AM923" s="5" t="str">
        <f t="shared" ca="1" si="274"/>
        <v/>
      </c>
      <c r="AN923" s="7" t="str">
        <f t="shared" ca="1" si="281"/>
        <v>12 tháng</v>
      </c>
      <c r="AO923" s="5"/>
      <c r="AP923" s="7"/>
      <c r="AQ923" s="16"/>
    </row>
    <row r="924" spans="1:43" ht="14.5" x14ac:dyDescent="0.35">
      <c r="A924" s="12">
        <f>IF(E924="","",SUBTOTAL(3,$B$2:B924))</f>
        <v>923</v>
      </c>
      <c r="B924" s="5">
        <v>43677</v>
      </c>
      <c r="C924" s="4" t="s">
        <v>45</v>
      </c>
      <c r="D924" s="4">
        <v>1156</v>
      </c>
      <c r="E924" s="6" t="s">
        <v>237</v>
      </c>
      <c r="F924" s="6" t="s">
        <v>102</v>
      </c>
      <c r="G924" s="7" t="s">
        <v>104</v>
      </c>
      <c r="H924" s="6" t="s">
        <v>105</v>
      </c>
      <c r="I924" s="4">
        <v>20</v>
      </c>
      <c r="J924" s="4">
        <v>7</v>
      </c>
      <c r="K924" s="4">
        <v>1991</v>
      </c>
      <c r="L924" s="6">
        <v>33439</v>
      </c>
      <c r="M924" s="4">
        <f t="shared" si="282"/>
        <v>28</v>
      </c>
      <c r="N924" s="6" t="s">
        <v>230</v>
      </c>
      <c r="O924" s="4">
        <v>2</v>
      </c>
      <c r="P924" s="6" t="str">
        <f t="shared" si="275"/>
        <v>Nữ</v>
      </c>
      <c r="Q924" s="6" t="str">
        <f t="shared" si="276"/>
        <v>Bà</v>
      </c>
      <c r="R924" s="7" t="s">
        <v>50</v>
      </c>
      <c r="S924" s="6" t="s">
        <v>356</v>
      </c>
      <c r="T924" s="6" t="s">
        <v>324</v>
      </c>
      <c r="U924" s="6" t="s">
        <v>280</v>
      </c>
      <c r="V924" s="6" t="str">
        <f t="shared" si="283"/>
        <v>Vân Nham  -  Hữu Lũng  -  Lạng Sơn</v>
      </c>
      <c r="W924" s="6" t="s">
        <v>51</v>
      </c>
      <c r="X924" s="6" t="s">
        <v>65</v>
      </c>
      <c r="Y924" s="4">
        <f t="shared" si="284"/>
        <v>2</v>
      </c>
      <c r="Z924" s="7" t="str">
        <f t="shared" si="285"/>
        <v>Từ 2 - 12 tháng</v>
      </c>
      <c r="AA924" s="5">
        <v>43588</v>
      </c>
      <c r="AB924" s="4" t="s">
        <v>66</v>
      </c>
      <c r="AC924" s="8">
        <f t="shared" si="277"/>
        <v>43647</v>
      </c>
      <c r="AD924" s="5" t="s">
        <v>53</v>
      </c>
      <c r="AE924" s="4">
        <v>1</v>
      </c>
      <c r="AF924" s="7" t="str">
        <f t="shared" si="278"/>
        <v>12 tháng</v>
      </c>
      <c r="AG924" s="5">
        <f t="shared" si="279"/>
        <v>43648</v>
      </c>
      <c r="AH924" s="5">
        <f t="shared" si="280"/>
        <v>44013</v>
      </c>
      <c r="AI924" s="9"/>
      <c r="AJ924" s="7" t="str">
        <f t="shared" ref="AJ924:AJ939" si="286">IFERROR(VLOOKUP(AI924,$AW$2:$AX$6,2,0),"")</f>
        <v/>
      </c>
      <c r="AK924" s="5" t="str">
        <f t="shared" si="273"/>
        <v/>
      </c>
      <c r="AL924" s="5" t="str">
        <f t="shared" ref="AL924:AL939" si="287">IFERROR(IF(OR(AI924="",AI924=4),"",IF(AI924=1,EDATE(AK924,12)-1,IF(AI924=2,EDATE(AK924,24)-1,IF(AI924=3,EDATE(AK924,36)-1)))),"")</f>
        <v/>
      </c>
      <c r="AM924" s="5" t="str">
        <f t="shared" ca="1" si="274"/>
        <v/>
      </c>
      <c r="AN924" s="7" t="str">
        <f t="shared" ca="1" si="281"/>
        <v>12 tháng</v>
      </c>
      <c r="AO924" s="5"/>
      <c r="AP924" s="7"/>
      <c r="AQ924" s="16"/>
    </row>
    <row r="925" spans="1:43" ht="14.5" x14ac:dyDescent="0.35">
      <c r="A925" s="12">
        <f>IF(E925="","",SUBTOTAL(3,$B$2:B925))</f>
        <v>924</v>
      </c>
      <c r="B925" s="5">
        <v>43677</v>
      </c>
      <c r="C925" s="4" t="s">
        <v>45</v>
      </c>
      <c r="D925" s="4">
        <v>1157</v>
      </c>
      <c r="E925" s="6" t="s">
        <v>238</v>
      </c>
      <c r="F925" s="6" t="s">
        <v>102</v>
      </c>
      <c r="G925" s="7" t="s">
        <v>61</v>
      </c>
      <c r="H925" s="6" t="s">
        <v>62</v>
      </c>
      <c r="I925" s="4">
        <v>10</v>
      </c>
      <c r="J925" s="4">
        <v>11</v>
      </c>
      <c r="K925" s="4">
        <v>1992</v>
      </c>
      <c r="L925" s="6">
        <v>33918</v>
      </c>
      <c r="M925" s="4">
        <f t="shared" si="282"/>
        <v>26</v>
      </c>
      <c r="N925" s="6" t="s">
        <v>230</v>
      </c>
      <c r="O925" s="4">
        <v>2</v>
      </c>
      <c r="P925" s="6" t="str">
        <f t="shared" si="275"/>
        <v>Nữ</v>
      </c>
      <c r="Q925" s="6" t="str">
        <f t="shared" si="276"/>
        <v>Bà</v>
      </c>
      <c r="R925" s="7" t="s">
        <v>50</v>
      </c>
      <c r="S925" s="6" t="s">
        <v>270</v>
      </c>
      <c r="T925" s="6" t="s">
        <v>268</v>
      </c>
      <c r="U925" s="6" t="s">
        <v>269</v>
      </c>
      <c r="V925" s="6" t="str">
        <f t="shared" si="283"/>
        <v>Đại Đồng  -  Tiên Du  -  Bắc Ninh</v>
      </c>
      <c r="W925" s="6" t="s">
        <v>51</v>
      </c>
      <c r="X925" s="6" t="s">
        <v>65</v>
      </c>
      <c r="Y925" s="4">
        <f t="shared" si="284"/>
        <v>2</v>
      </c>
      <c r="Z925" s="7" t="str">
        <f t="shared" si="285"/>
        <v>Từ 2 - 12 tháng</v>
      </c>
      <c r="AA925" s="5">
        <v>43594</v>
      </c>
      <c r="AB925" s="4" t="s">
        <v>213</v>
      </c>
      <c r="AC925" s="8">
        <f t="shared" si="277"/>
        <v>43594</v>
      </c>
      <c r="AD925" s="5" t="s">
        <v>53</v>
      </c>
      <c r="AE925" s="4">
        <v>1</v>
      </c>
      <c r="AF925" s="7" t="str">
        <f t="shared" si="278"/>
        <v>12 tháng</v>
      </c>
      <c r="AG925" s="5">
        <f t="shared" si="279"/>
        <v>43595</v>
      </c>
      <c r="AH925" s="5">
        <f t="shared" si="280"/>
        <v>43960</v>
      </c>
      <c r="AI925" s="9"/>
      <c r="AJ925" s="7" t="str">
        <f t="shared" si="286"/>
        <v/>
      </c>
      <c r="AK925" s="5" t="str">
        <f t="shared" si="273"/>
        <v/>
      </c>
      <c r="AL925" s="5" t="str">
        <f t="shared" si="287"/>
        <v/>
      </c>
      <c r="AM925" s="5" t="str">
        <f t="shared" ca="1" si="274"/>
        <v/>
      </c>
      <c r="AN925" s="7" t="str">
        <f t="shared" ca="1" si="281"/>
        <v>12 tháng</v>
      </c>
      <c r="AO925" s="5"/>
      <c r="AP925" s="7"/>
      <c r="AQ925" s="16"/>
    </row>
    <row r="926" spans="1:43" ht="14.5" x14ac:dyDescent="0.35">
      <c r="A926" s="12">
        <f>IF(E926="","",SUBTOTAL(3,$B$2:B926))</f>
        <v>925</v>
      </c>
      <c r="B926" s="5">
        <v>43677</v>
      </c>
      <c r="C926" s="4" t="s">
        <v>45</v>
      </c>
      <c r="D926" s="4">
        <v>1158</v>
      </c>
      <c r="E926" s="6" t="s">
        <v>239</v>
      </c>
      <c r="F926" s="6" t="s">
        <v>102</v>
      </c>
      <c r="G926" s="7" t="s">
        <v>98</v>
      </c>
      <c r="H926" s="6" t="s">
        <v>108</v>
      </c>
      <c r="I926" s="4">
        <v>14</v>
      </c>
      <c r="J926" s="4">
        <v>1</v>
      </c>
      <c r="K926" s="4">
        <v>1994</v>
      </c>
      <c r="L926" s="6">
        <v>34348</v>
      </c>
      <c r="M926" s="4">
        <f t="shared" si="282"/>
        <v>25</v>
      </c>
      <c r="N926" s="6" t="s">
        <v>230</v>
      </c>
      <c r="O926" s="4">
        <v>1</v>
      </c>
      <c r="P926" s="6" t="str">
        <f t="shared" si="275"/>
        <v>Nam</v>
      </c>
      <c r="Q926" s="6" t="str">
        <f t="shared" si="276"/>
        <v>Ông</v>
      </c>
      <c r="R926" s="7" t="s">
        <v>50</v>
      </c>
      <c r="S926" s="6" t="s">
        <v>365</v>
      </c>
      <c r="T926" s="6" t="s">
        <v>324</v>
      </c>
      <c r="U926" s="6" t="s">
        <v>280</v>
      </c>
      <c r="V926" s="6" t="str">
        <f t="shared" si="283"/>
        <v>Đô Lương  -  Hữu Lũng  -  Lạng Sơn</v>
      </c>
      <c r="W926" s="6" t="s">
        <v>145</v>
      </c>
      <c r="X926" s="6" t="s">
        <v>65</v>
      </c>
      <c r="Y926" s="4">
        <f t="shared" si="284"/>
        <v>2</v>
      </c>
      <c r="Z926" s="7" t="str">
        <f t="shared" si="285"/>
        <v>Từ 2 - 12 tháng</v>
      </c>
      <c r="AA926" s="5">
        <v>43601</v>
      </c>
      <c r="AB926" s="4" t="s">
        <v>117</v>
      </c>
      <c r="AC926" s="8">
        <f t="shared" si="277"/>
        <v>43630</v>
      </c>
      <c r="AD926" s="5" t="s">
        <v>53</v>
      </c>
      <c r="AE926" s="4">
        <v>1</v>
      </c>
      <c r="AF926" s="7" t="str">
        <f t="shared" si="278"/>
        <v>12 tháng</v>
      </c>
      <c r="AG926" s="5">
        <f t="shared" si="279"/>
        <v>43631</v>
      </c>
      <c r="AH926" s="5">
        <f t="shared" si="280"/>
        <v>43996</v>
      </c>
      <c r="AI926" s="9"/>
      <c r="AJ926" s="7" t="str">
        <f t="shared" si="286"/>
        <v/>
      </c>
      <c r="AK926" s="5" t="str">
        <f t="shared" si="273"/>
        <v/>
      </c>
      <c r="AL926" s="5" t="str">
        <f t="shared" si="287"/>
        <v/>
      </c>
      <c r="AM926" s="5" t="str">
        <f t="shared" ca="1" si="274"/>
        <v/>
      </c>
      <c r="AN926" s="7" t="str">
        <f t="shared" ca="1" si="281"/>
        <v>12 tháng</v>
      </c>
      <c r="AO926" s="5"/>
      <c r="AP926" s="7"/>
      <c r="AQ926" s="16"/>
    </row>
    <row r="927" spans="1:43" ht="14.5" x14ac:dyDescent="0.35">
      <c r="A927" s="12">
        <f>IF(E927="","",SUBTOTAL(3,$B$2:B927))</f>
        <v>926</v>
      </c>
      <c r="B927" s="5">
        <v>43677</v>
      </c>
      <c r="C927" s="4" t="s">
        <v>45</v>
      </c>
      <c r="D927" s="4">
        <v>1159</v>
      </c>
      <c r="E927" s="6" t="s">
        <v>240</v>
      </c>
      <c r="F927" s="6" t="s">
        <v>96</v>
      </c>
      <c r="G927" s="7" t="s">
        <v>61</v>
      </c>
      <c r="H927" s="6" t="s">
        <v>61</v>
      </c>
      <c r="I927" s="4">
        <v>28</v>
      </c>
      <c r="J927" s="4">
        <v>9</v>
      </c>
      <c r="K927" s="4">
        <v>1990</v>
      </c>
      <c r="L927" s="6">
        <f t="shared" ref="L927:L928" si="288">IF(AND(I927&lt;&gt;"",J927&lt;&gt;"",K927&lt;&gt;""),DATE(K927,J927,I927),"")</f>
        <v>33144</v>
      </c>
      <c r="M927" s="4">
        <f t="shared" si="282"/>
        <v>28</v>
      </c>
      <c r="N927" s="6" t="str">
        <f t="shared" ref="N927:N928" si="289">IF(M927&gt;=45,"45+",IF(M927&gt;=30,"30 - 45","&lt;30"))</f>
        <v>&lt;30</v>
      </c>
      <c r="O927" s="4">
        <v>1</v>
      </c>
      <c r="P927" s="6" t="str">
        <f t="shared" si="275"/>
        <v>Nam</v>
      </c>
      <c r="Q927" s="6" t="str">
        <f t="shared" si="276"/>
        <v>Ông</v>
      </c>
      <c r="R927" s="7" t="s">
        <v>72</v>
      </c>
      <c r="S927" s="6" t="s">
        <v>270</v>
      </c>
      <c r="T927" s="6" t="s">
        <v>268</v>
      </c>
      <c r="U927" s="6" t="s">
        <v>269</v>
      </c>
      <c r="V927" s="6" t="str">
        <f t="shared" si="283"/>
        <v>Đại Đồng  -  Tiên Du  -  Bắc Ninh</v>
      </c>
      <c r="W927" s="6" t="s">
        <v>51</v>
      </c>
      <c r="X927" s="6" t="s">
        <v>65</v>
      </c>
      <c r="Y927" s="4">
        <f t="shared" si="284"/>
        <v>2</v>
      </c>
      <c r="Z927" s="7" t="str">
        <f t="shared" si="285"/>
        <v>Từ 2 - 12 tháng</v>
      </c>
      <c r="AA927" s="5">
        <v>43606</v>
      </c>
      <c r="AB927" s="4" t="s">
        <v>117</v>
      </c>
      <c r="AC927" s="8">
        <f t="shared" si="277"/>
        <v>43635</v>
      </c>
      <c r="AD927" s="5" t="s">
        <v>53</v>
      </c>
      <c r="AE927" s="4">
        <v>1</v>
      </c>
      <c r="AF927" s="7" t="str">
        <f t="shared" si="278"/>
        <v>12 tháng</v>
      </c>
      <c r="AG927" s="5">
        <f t="shared" si="279"/>
        <v>43636</v>
      </c>
      <c r="AH927" s="5">
        <f t="shared" si="280"/>
        <v>44001</v>
      </c>
      <c r="AI927" s="9"/>
      <c r="AJ927" s="7" t="str">
        <f t="shared" si="286"/>
        <v/>
      </c>
      <c r="AK927" s="5" t="str">
        <f t="shared" si="273"/>
        <v/>
      </c>
      <c r="AL927" s="5" t="str">
        <f t="shared" si="287"/>
        <v/>
      </c>
      <c r="AM927" s="5" t="str">
        <f t="shared" ca="1" si="274"/>
        <v/>
      </c>
      <c r="AN927" s="7" t="str">
        <f t="shared" ca="1" si="281"/>
        <v>12 tháng</v>
      </c>
      <c r="AO927" s="5"/>
      <c r="AP927" s="7"/>
      <c r="AQ927" s="16"/>
    </row>
    <row r="928" spans="1:43" ht="14.5" x14ac:dyDescent="0.35">
      <c r="A928" s="12">
        <f>IF(E928="","",SUBTOTAL(3,$B$2:B928))</f>
        <v>927</v>
      </c>
      <c r="B928" s="5">
        <v>43677</v>
      </c>
      <c r="C928" s="4" t="s">
        <v>45</v>
      </c>
      <c r="D928" s="4">
        <v>1160</v>
      </c>
      <c r="E928" s="6" t="s">
        <v>125</v>
      </c>
      <c r="F928" s="6" t="s">
        <v>96</v>
      </c>
      <c r="G928" s="7" t="s">
        <v>61</v>
      </c>
      <c r="H928" s="6" t="s">
        <v>62</v>
      </c>
      <c r="I928" s="4">
        <v>26</v>
      </c>
      <c r="J928" s="4">
        <v>8</v>
      </c>
      <c r="K928" s="4">
        <v>1990</v>
      </c>
      <c r="L928" s="6">
        <f t="shared" si="288"/>
        <v>33111</v>
      </c>
      <c r="M928" s="4">
        <f t="shared" si="282"/>
        <v>28</v>
      </c>
      <c r="N928" s="6" t="str">
        <f t="shared" si="289"/>
        <v>&lt;30</v>
      </c>
      <c r="O928" s="4">
        <v>2</v>
      </c>
      <c r="P928" s="6" t="str">
        <f t="shared" si="275"/>
        <v>Nữ</v>
      </c>
      <c r="Q928" s="6" t="str">
        <f t="shared" si="276"/>
        <v>Bà</v>
      </c>
      <c r="R928" s="7" t="s">
        <v>50</v>
      </c>
      <c r="S928" s="6" t="s">
        <v>359</v>
      </c>
      <c r="T928" s="6" t="s">
        <v>329</v>
      </c>
      <c r="U928" s="6" t="s">
        <v>255</v>
      </c>
      <c r="V928" s="6" t="str">
        <f t="shared" si="283"/>
        <v>Hợp Đức  -  Tân Yên  -  Bắc Giang</v>
      </c>
      <c r="W928" s="6" t="s">
        <v>64</v>
      </c>
      <c r="X928" s="6" t="s">
        <v>65</v>
      </c>
      <c r="Y928" s="4">
        <f t="shared" si="284"/>
        <v>2</v>
      </c>
      <c r="Z928" s="7" t="str">
        <f t="shared" si="285"/>
        <v>Từ 2 - 12 tháng</v>
      </c>
      <c r="AA928" s="5">
        <v>43612</v>
      </c>
      <c r="AB928" s="4" t="s">
        <v>66</v>
      </c>
      <c r="AC928" s="8">
        <f t="shared" si="277"/>
        <v>43671</v>
      </c>
      <c r="AD928" s="5" t="s">
        <v>53</v>
      </c>
      <c r="AE928" s="4">
        <v>1</v>
      </c>
      <c r="AF928" s="7" t="str">
        <f t="shared" si="278"/>
        <v>12 tháng</v>
      </c>
      <c r="AG928" s="5">
        <f t="shared" si="279"/>
        <v>43672</v>
      </c>
      <c r="AH928" s="5">
        <f t="shared" si="280"/>
        <v>44037</v>
      </c>
      <c r="AI928" s="9"/>
      <c r="AJ928" s="7" t="str">
        <f t="shared" si="286"/>
        <v/>
      </c>
      <c r="AK928" s="5" t="str">
        <f t="shared" si="273"/>
        <v/>
      </c>
      <c r="AL928" s="5" t="str">
        <f t="shared" si="287"/>
        <v/>
      </c>
      <c r="AM928" s="5" t="str">
        <f t="shared" ca="1" si="274"/>
        <v/>
      </c>
      <c r="AN928" s="7" t="str">
        <f t="shared" ca="1" si="281"/>
        <v>12 tháng</v>
      </c>
      <c r="AO928" s="5"/>
      <c r="AP928" s="7"/>
      <c r="AQ928" s="16"/>
    </row>
    <row r="929" spans="1:43" ht="14.5" x14ac:dyDescent="0.35">
      <c r="A929" s="12">
        <f>IF(E929="","",SUBTOTAL(3,$B$2:B929))</f>
        <v>928</v>
      </c>
      <c r="B929" s="5">
        <v>43677</v>
      </c>
      <c r="C929" s="4" t="s">
        <v>45</v>
      </c>
      <c r="D929" s="4">
        <v>1161</v>
      </c>
      <c r="E929" s="6" t="s">
        <v>241</v>
      </c>
      <c r="F929" s="6" t="s">
        <v>112</v>
      </c>
      <c r="G929" s="7" t="s">
        <v>61</v>
      </c>
      <c r="H929" s="6" t="s">
        <v>62</v>
      </c>
      <c r="I929" s="4">
        <v>8</v>
      </c>
      <c r="J929" s="4">
        <v>8</v>
      </c>
      <c r="K929" s="4">
        <v>1990</v>
      </c>
      <c r="L929" s="6">
        <v>33093</v>
      </c>
      <c r="M929" s="4">
        <f t="shared" si="282"/>
        <v>28</v>
      </c>
      <c r="N929" s="6" t="s">
        <v>228</v>
      </c>
      <c r="O929" s="4">
        <v>1</v>
      </c>
      <c r="P929" s="6" t="str">
        <f t="shared" si="275"/>
        <v>Nam</v>
      </c>
      <c r="Q929" s="6" t="str">
        <f t="shared" si="276"/>
        <v>Ông</v>
      </c>
      <c r="R929" s="7" t="s">
        <v>50</v>
      </c>
      <c r="S929" s="6" t="s">
        <v>313</v>
      </c>
      <c r="T929" s="6" t="s">
        <v>254</v>
      </c>
      <c r="U929" s="6" t="s">
        <v>255</v>
      </c>
      <c r="V929" s="6" t="str">
        <f t="shared" si="283"/>
        <v>Hợp Thịnh  -  Hiệp Hòa  -  Bắc Giang</v>
      </c>
      <c r="W929" s="6" t="s">
        <v>51</v>
      </c>
      <c r="X929" s="6" t="s">
        <v>65</v>
      </c>
      <c r="Y929" s="4">
        <f t="shared" si="284"/>
        <v>1</v>
      </c>
      <c r="Z929" s="7" t="str">
        <f t="shared" si="285"/>
        <v>Dưới 2 tháng</v>
      </c>
      <c r="AA929" s="5">
        <v>43618</v>
      </c>
      <c r="AB929" s="4" t="s">
        <v>117</v>
      </c>
      <c r="AC929" s="8">
        <f t="shared" si="277"/>
        <v>43647</v>
      </c>
      <c r="AD929" s="5" t="s">
        <v>53</v>
      </c>
      <c r="AE929" s="4">
        <v>1</v>
      </c>
      <c r="AF929" s="7" t="str">
        <f t="shared" si="278"/>
        <v>12 tháng</v>
      </c>
      <c r="AG929" s="5">
        <f t="shared" si="279"/>
        <v>43648</v>
      </c>
      <c r="AH929" s="5">
        <f t="shared" si="280"/>
        <v>44013</v>
      </c>
      <c r="AI929" s="9"/>
      <c r="AJ929" s="7" t="str">
        <f t="shared" si="286"/>
        <v/>
      </c>
      <c r="AK929" s="5" t="str">
        <f t="shared" si="273"/>
        <v/>
      </c>
      <c r="AL929" s="5" t="str">
        <f t="shared" si="287"/>
        <v/>
      </c>
      <c r="AM929" s="5" t="str">
        <f t="shared" ca="1" si="274"/>
        <v/>
      </c>
      <c r="AN929" s="7" t="str">
        <f t="shared" ca="1" si="281"/>
        <v>12 tháng</v>
      </c>
      <c r="AO929" s="5"/>
      <c r="AP929" s="7"/>
      <c r="AQ929" s="16"/>
    </row>
    <row r="930" spans="1:43" ht="14.5" x14ac:dyDescent="0.35">
      <c r="A930" s="12">
        <f>IF(E930="","",SUBTOTAL(3,$B$2:B930))</f>
        <v>929</v>
      </c>
      <c r="B930" s="5">
        <v>43677</v>
      </c>
      <c r="C930" s="4" t="s">
        <v>45</v>
      </c>
      <c r="D930" s="4">
        <v>1162</v>
      </c>
      <c r="E930" s="6" t="s">
        <v>242</v>
      </c>
      <c r="F930" s="6" t="s">
        <v>112</v>
      </c>
      <c r="G930" s="7" t="s">
        <v>98</v>
      </c>
      <c r="H930" s="6" t="s">
        <v>110</v>
      </c>
      <c r="I930" s="4">
        <v>4</v>
      </c>
      <c r="J930" s="4">
        <v>10</v>
      </c>
      <c r="K930" s="4">
        <v>1988</v>
      </c>
      <c r="L930" s="6">
        <v>32420</v>
      </c>
      <c r="M930" s="4">
        <f t="shared" si="282"/>
        <v>30</v>
      </c>
      <c r="N930" s="6" t="s">
        <v>228</v>
      </c>
      <c r="O930" s="4">
        <v>1</v>
      </c>
      <c r="P930" s="6" t="str">
        <f t="shared" si="275"/>
        <v>Nam</v>
      </c>
      <c r="Q930" s="6" t="str">
        <f t="shared" si="276"/>
        <v>Ông</v>
      </c>
      <c r="R930" s="7" t="s">
        <v>50</v>
      </c>
      <c r="S930" s="6" t="s">
        <v>311</v>
      </c>
      <c r="T930" s="6" t="s">
        <v>274</v>
      </c>
      <c r="U930" s="6" t="s">
        <v>266</v>
      </c>
      <c r="V930" s="6" t="str">
        <f t="shared" si="283"/>
        <v>Cổ Loa  -  Đông Anh  -  Hà Nội</v>
      </c>
      <c r="W930" s="6" t="s">
        <v>51</v>
      </c>
      <c r="X930" s="6" t="s">
        <v>100</v>
      </c>
      <c r="Y930" s="4">
        <f t="shared" si="284"/>
        <v>1</v>
      </c>
      <c r="Z930" s="7" t="str">
        <f t="shared" si="285"/>
        <v>Dưới 2 tháng</v>
      </c>
      <c r="AA930" s="5">
        <v>43625</v>
      </c>
      <c r="AB930" s="4" t="s">
        <v>66</v>
      </c>
      <c r="AC930" s="8">
        <f t="shared" si="277"/>
        <v>43684</v>
      </c>
      <c r="AD930" s="5" t="s">
        <v>80</v>
      </c>
      <c r="AE930" s="4">
        <v>5</v>
      </c>
      <c r="AF930" s="7" t="str">
        <f t="shared" si="278"/>
        <v>Thử việc</v>
      </c>
      <c r="AG930" s="5" t="str">
        <f t="shared" si="279"/>
        <v/>
      </c>
      <c r="AH930" s="5" t="str">
        <f t="shared" si="280"/>
        <v/>
      </c>
      <c r="AI930" s="9"/>
      <c r="AJ930" s="7" t="str">
        <f t="shared" si="286"/>
        <v/>
      </c>
      <c r="AK930" s="5" t="str">
        <f t="shared" si="273"/>
        <v/>
      </c>
      <c r="AL930" s="5" t="str">
        <f t="shared" si="287"/>
        <v/>
      </c>
      <c r="AM930" s="5" t="str">
        <f t="shared" ca="1" si="274"/>
        <v/>
      </c>
      <c r="AN930" s="7" t="str">
        <f t="shared" ca="1" si="281"/>
        <v>Thử việc</v>
      </c>
      <c r="AO930" s="5"/>
      <c r="AP930" s="7"/>
      <c r="AQ930" s="16"/>
    </row>
    <row r="931" spans="1:43" ht="14.5" x14ac:dyDescent="0.35">
      <c r="A931" s="12">
        <f>IF(E931="","",SUBTOTAL(3,$B$2:B931))</f>
        <v>930</v>
      </c>
      <c r="B931" s="5">
        <v>43677</v>
      </c>
      <c r="C931" s="4" t="s">
        <v>45</v>
      </c>
      <c r="D931" s="4">
        <v>1163</v>
      </c>
      <c r="E931" s="6" t="s">
        <v>243</v>
      </c>
      <c r="F931" s="6" t="s">
        <v>82</v>
      </c>
      <c r="G931" s="7" t="s">
        <v>104</v>
      </c>
      <c r="H931" s="6" t="s">
        <v>105</v>
      </c>
      <c r="I931" s="4">
        <v>28</v>
      </c>
      <c r="J931" s="4">
        <v>8</v>
      </c>
      <c r="K931" s="4">
        <v>1991</v>
      </c>
      <c r="L931" s="6">
        <v>33478</v>
      </c>
      <c r="M931" s="4">
        <f t="shared" si="282"/>
        <v>27</v>
      </c>
      <c r="N931" s="6" t="s">
        <v>230</v>
      </c>
      <c r="O931" s="4">
        <v>1</v>
      </c>
      <c r="P931" s="6" t="str">
        <f t="shared" si="275"/>
        <v>Nam</v>
      </c>
      <c r="Q931" s="6" t="str">
        <f t="shared" si="276"/>
        <v>Ông</v>
      </c>
      <c r="R931" s="7" t="s">
        <v>50</v>
      </c>
      <c r="S931" s="6" t="s">
        <v>305</v>
      </c>
      <c r="T931" s="6" t="s">
        <v>265</v>
      </c>
      <c r="U931" s="6" t="s">
        <v>266</v>
      </c>
      <c r="V931" s="6" t="str">
        <f t="shared" si="283"/>
        <v>Đông Xuân  -  Sóc Sơn  -  Hà Nội</v>
      </c>
      <c r="W931" s="6" t="s">
        <v>51</v>
      </c>
      <c r="X931" s="6" t="s">
        <v>65</v>
      </c>
      <c r="Y931" s="4">
        <f t="shared" si="284"/>
        <v>1</v>
      </c>
      <c r="Z931" s="7" t="str">
        <f t="shared" si="285"/>
        <v>Dưới 2 tháng</v>
      </c>
      <c r="AA931" s="5">
        <v>43629</v>
      </c>
      <c r="AB931" s="4" t="s">
        <v>117</v>
      </c>
      <c r="AC931" s="8">
        <f t="shared" si="277"/>
        <v>43658</v>
      </c>
      <c r="AD931" s="5" t="s">
        <v>53</v>
      </c>
      <c r="AE931" s="4">
        <v>1</v>
      </c>
      <c r="AF931" s="7" t="str">
        <f t="shared" si="278"/>
        <v>12 tháng</v>
      </c>
      <c r="AG931" s="5">
        <f t="shared" si="279"/>
        <v>43659</v>
      </c>
      <c r="AH931" s="5">
        <f t="shared" si="280"/>
        <v>44024</v>
      </c>
      <c r="AI931" s="9"/>
      <c r="AJ931" s="7" t="str">
        <f t="shared" si="286"/>
        <v/>
      </c>
      <c r="AK931" s="5" t="str">
        <f t="shared" si="273"/>
        <v/>
      </c>
      <c r="AL931" s="5" t="str">
        <f t="shared" si="287"/>
        <v/>
      </c>
      <c r="AM931" s="5" t="str">
        <f t="shared" ca="1" si="274"/>
        <v/>
      </c>
      <c r="AN931" s="7" t="str">
        <f t="shared" ca="1" si="281"/>
        <v>12 tháng</v>
      </c>
      <c r="AO931" s="5"/>
      <c r="AP931" s="7"/>
      <c r="AQ931" s="16"/>
    </row>
    <row r="932" spans="1:43" ht="14.5" x14ac:dyDescent="0.35">
      <c r="A932" s="12">
        <f>IF(E932="","",SUBTOTAL(3,$B$2:B932))</f>
        <v>931</v>
      </c>
      <c r="B932" s="5">
        <v>43677</v>
      </c>
      <c r="C932" s="4" t="s">
        <v>45</v>
      </c>
      <c r="D932" s="4">
        <v>1164</v>
      </c>
      <c r="E932" s="6" t="s">
        <v>244</v>
      </c>
      <c r="F932" s="6" t="s">
        <v>82</v>
      </c>
      <c r="G932" s="7" t="s">
        <v>104</v>
      </c>
      <c r="H932" s="6" t="s">
        <v>105</v>
      </c>
      <c r="I932" s="4">
        <v>7</v>
      </c>
      <c r="J932" s="4">
        <v>9</v>
      </c>
      <c r="K932" s="4">
        <v>1988</v>
      </c>
      <c r="L932" s="6">
        <v>32393</v>
      </c>
      <c r="M932" s="4">
        <f t="shared" si="282"/>
        <v>30</v>
      </c>
      <c r="N932" s="6" t="s">
        <v>228</v>
      </c>
      <c r="O932" s="4">
        <v>1</v>
      </c>
      <c r="P932" s="6" t="str">
        <f t="shared" si="275"/>
        <v>Nam</v>
      </c>
      <c r="Q932" s="6" t="str">
        <f t="shared" si="276"/>
        <v>Ông</v>
      </c>
      <c r="R932" s="7" t="s">
        <v>50</v>
      </c>
      <c r="S932" s="6" t="s">
        <v>341</v>
      </c>
      <c r="T932" s="6" t="s">
        <v>276</v>
      </c>
      <c r="U932" s="6" t="s">
        <v>255</v>
      </c>
      <c r="V932" s="6" t="str">
        <f t="shared" si="283"/>
        <v>Yên Sơn  -  Lục Nam  -  Bắc Giang</v>
      </c>
      <c r="W932" s="6" t="s">
        <v>51</v>
      </c>
      <c r="X932" s="6" t="s">
        <v>65</v>
      </c>
      <c r="Y932" s="4">
        <f t="shared" si="284"/>
        <v>1</v>
      </c>
      <c r="Z932" s="7" t="str">
        <f t="shared" si="285"/>
        <v>Dưới 2 tháng</v>
      </c>
      <c r="AA932" s="5">
        <v>43633</v>
      </c>
      <c r="AB932" s="4" t="s">
        <v>66</v>
      </c>
      <c r="AC932" s="8">
        <f t="shared" si="277"/>
        <v>43692</v>
      </c>
      <c r="AD932" s="5" t="s">
        <v>80</v>
      </c>
      <c r="AE932" s="4">
        <v>5</v>
      </c>
      <c r="AF932" s="7" t="str">
        <f t="shared" si="278"/>
        <v>Thử việc</v>
      </c>
      <c r="AG932" s="5" t="str">
        <f t="shared" si="279"/>
        <v/>
      </c>
      <c r="AH932" s="5" t="str">
        <f t="shared" si="280"/>
        <v/>
      </c>
      <c r="AI932" s="9"/>
      <c r="AJ932" s="7" t="str">
        <f t="shared" si="286"/>
        <v/>
      </c>
      <c r="AK932" s="5" t="str">
        <f t="shared" si="273"/>
        <v/>
      </c>
      <c r="AL932" s="5" t="str">
        <f t="shared" si="287"/>
        <v/>
      </c>
      <c r="AM932" s="5" t="str">
        <f t="shared" ca="1" si="274"/>
        <v/>
      </c>
      <c r="AN932" s="7" t="str">
        <f t="shared" ca="1" si="281"/>
        <v>Thử việc</v>
      </c>
      <c r="AO932" s="5"/>
      <c r="AP932" s="7"/>
      <c r="AQ932" s="16"/>
    </row>
    <row r="933" spans="1:43" ht="14.5" x14ac:dyDescent="0.35">
      <c r="A933" s="12">
        <f>IF(E933="","",SUBTOTAL(3,$B$2:B933))</f>
        <v>932</v>
      </c>
      <c r="B933" s="5">
        <v>43677</v>
      </c>
      <c r="C933" s="4" t="s">
        <v>45</v>
      </c>
      <c r="D933" s="4">
        <v>1165</v>
      </c>
      <c r="E933" s="6" t="s">
        <v>245</v>
      </c>
      <c r="F933" s="6" t="s">
        <v>82</v>
      </c>
      <c r="G933" s="7" t="s">
        <v>61</v>
      </c>
      <c r="H933" s="6" t="s">
        <v>62</v>
      </c>
      <c r="I933" s="4">
        <v>4</v>
      </c>
      <c r="J933" s="4">
        <v>8</v>
      </c>
      <c r="K933" s="4">
        <v>1994</v>
      </c>
      <c r="L933" s="6">
        <v>34550</v>
      </c>
      <c r="M933" s="4">
        <f t="shared" si="282"/>
        <v>24</v>
      </c>
      <c r="N933" s="6" t="s">
        <v>230</v>
      </c>
      <c r="O933" s="4">
        <v>1</v>
      </c>
      <c r="P933" s="6" t="str">
        <f t="shared" si="275"/>
        <v>Nam</v>
      </c>
      <c r="Q933" s="6" t="str">
        <f t="shared" si="276"/>
        <v>Ông</v>
      </c>
      <c r="R933" s="7" t="s">
        <v>63</v>
      </c>
      <c r="S933" s="6" t="s">
        <v>305</v>
      </c>
      <c r="T933" s="6" t="s">
        <v>265</v>
      </c>
      <c r="U933" s="6" t="s">
        <v>266</v>
      </c>
      <c r="V933" s="6" t="str">
        <f t="shared" si="283"/>
        <v>Đông Xuân  -  Sóc Sơn  -  Hà Nội</v>
      </c>
      <c r="W933" s="6" t="s">
        <v>51</v>
      </c>
      <c r="X933" s="6" t="s">
        <v>65</v>
      </c>
      <c r="Y933" s="4">
        <f t="shared" si="284"/>
        <v>1</v>
      </c>
      <c r="Z933" s="7" t="str">
        <f t="shared" si="285"/>
        <v>Dưới 2 tháng</v>
      </c>
      <c r="AA933" s="5">
        <v>43637</v>
      </c>
      <c r="AB933" s="4" t="s">
        <v>117</v>
      </c>
      <c r="AC933" s="8">
        <f t="shared" si="277"/>
        <v>43666</v>
      </c>
      <c r="AD933" s="5" t="s">
        <v>80</v>
      </c>
      <c r="AE933" s="4">
        <v>1</v>
      </c>
      <c r="AF933" s="7" t="str">
        <f t="shared" si="278"/>
        <v>12 tháng</v>
      </c>
      <c r="AG933" s="5">
        <f t="shared" si="279"/>
        <v>43667</v>
      </c>
      <c r="AH933" s="5">
        <f t="shared" si="280"/>
        <v>44032</v>
      </c>
      <c r="AI933" s="9"/>
      <c r="AJ933" s="7" t="str">
        <f t="shared" si="286"/>
        <v/>
      </c>
      <c r="AK933" s="5" t="str">
        <f t="shared" si="273"/>
        <v/>
      </c>
      <c r="AL933" s="5" t="str">
        <f t="shared" si="287"/>
        <v/>
      </c>
      <c r="AM933" s="5" t="str">
        <f t="shared" ca="1" si="274"/>
        <v/>
      </c>
      <c r="AN933" s="7" t="str">
        <f t="shared" ca="1" si="281"/>
        <v>12 tháng</v>
      </c>
      <c r="AO933" s="5"/>
      <c r="AP933" s="7"/>
      <c r="AQ933" s="16"/>
    </row>
    <row r="934" spans="1:43" ht="14.5" x14ac:dyDescent="0.35">
      <c r="A934" s="12">
        <f>IF(E934="","",SUBTOTAL(3,$B$2:B934))</f>
        <v>933</v>
      </c>
      <c r="B934" s="5">
        <v>43677</v>
      </c>
      <c r="C934" s="4" t="s">
        <v>45</v>
      </c>
      <c r="D934" s="4">
        <v>1166</v>
      </c>
      <c r="E934" s="6" t="s">
        <v>246</v>
      </c>
      <c r="F934" s="6" t="s">
        <v>82</v>
      </c>
      <c r="G934" s="7" t="s">
        <v>61</v>
      </c>
      <c r="H934" s="6" t="s">
        <v>62</v>
      </c>
      <c r="I934" s="4">
        <v>29</v>
      </c>
      <c r="J934" s="4">
        <v>9</v>
      </c>
      <c r="K934" s="4">
        <v>1996</v>
      </c>
      <c r="L934" s="6">
        <v>35337</v>
      </c>
      <c r="M934" s="4">
        <f t="shared" si="282"/>
        <v>22</v>
      </c>
      <c r="N934" s="6" t="s">
        <v>230</v>
      </c>
      <c r="O934" s="4">
        <v>1</v>
      </c>
      <c r="P934" s="6" t="str">
        <f t="shared" si="275"/>
        <v>Nam</v>
      </c>
      <c r="Q934" s="6" t="str">
        <f t="shared" si="276"/>
        <v>Ông</v>
      </c>
      <c r="R934" s="7" t="s">
        <v>50</v>
      </c>
      <c r="S934" s="6" t="s">
        <v>343</v>
      </c>
      <c r="T934" s="6" t="s">
        <v>254</v>
      </c>
      <c r="U934" s="6" t="s">
        <v>255</v>
      </c>
      <c r="V934" s="6" t="str">
        <f t="shared" si="283"/>
        <v>Mai Đình  -  Hiệp Hòa  -  Bắc Giang</v>
      </c>
      <c r="W934" s="6" t="s">
        <v>51</v>
      </c>
      <c r="X934" s="6" t="s">
        <v>65</v>
      </c>
      <c r="Y934" s="4">
        <f t="shared" si="284"/>
        <v>1</v>
      </c>
      <c r="Z934" s="7" t="str">
        <f t="shared" si="285"/>
        <v>Dưới 2 tháng</v>
      </c>
      <c r="AA934" s="5">
        <v>43641</v>
      </c>
      <c r="AB934" s="4" t="s">
        <v>66</v>
      </c>
      <c r="AC934" s="8">
        <f t="shared" si="277"/>
        <v>43700</v>
      </c>
      <c r="AD934" s="5" t="s">
        <v>80</v>
      </c>
      <c r="AE934" s="4">
        <v>5</v>
      </c>
      <c r="AF934" s="7" t="str">
        <f t="shared" si="278"/>
        <v>Thử việc</v>
      </c>
      <c r="AG934" s="5" t="str">
        <f t="shared" si="279"/>
        <v/>
      </c>
      <c r="AH934" s="5" t="str">
        <f t="shared" si="280"/>
        <v/>
      </c>
      <c r="AI934" s="9"/>
      <c r="AJ934" s="7" t="str">
        <f t="shared" si="286"/>
        <v/>
      </c>
      <c r="AK934" s="5" t="str">
        <f t="shared" si="273"/>
        <v/>
      </c>
      <c r="AL934" s="5" t="str">
        <f t="shared" si="287"/>
        <v/>
      </c>
      <c r="AM934" s="5" t="str">
        <f t="shared" ca="1" si="274"/>
        <v/>
      </c>
      <c r="AN934" s="7" t="str">
        <f t="shared" ca="1" si="281"/>
        <v>Thử việc</v>
      </c>
      <c r="AO934" s="5"/>
      <c r="AP934" s="7"/>
      <c r="AQ934" s="16"/>
    </row>
    <row r="935" spans="1:43" ht="14.5" x14ac:dyDescent="0.35">
      <c r="A935" s="12">
        <f>IF(E935="","",SUBTOTAL(3,$B$2:B935))</f>
        <v>934</v>
      </c>
      <c r="B935" s="5">
        <v>43677</v>
      </c>
      <c r="C935" s="4" t="s">
        <v>45</v>
      </c>
      <c r="D935" s="4">
        <v>1167</v>
      </c>
      <c r="E935" s="6" t="s">
        <v>248</v>
      </c>
      <c r="F935" s="6" t="s">
        <v>112</v>
      </c>
      <c r="G935" s="7" t="s">
        <v>104</v>
      </c>
      <c r="H935" s="6" t="s">
        <v>105</v>
      </c>
      <c r="I935" s="4">
        <v>9</v>
      </c>
      <c r="J935" s="4">
        <v>1</v>
      </c>
      <c r="K935" s="4">
        <v>1992</v>
      </c>
      <c r="L935" s="6">
        <v>33612</v>
      </c>
      <c r="M935" s="4">
        <f t="shared" si="282"/>
        <v>27</v>
      </c>
      <c r="N935" s="6" t="s">
        <v>230</v>
      </c>
      <c r="O935" s="4">
        <v>2</v>
      </c>
      <c r="P935" s="6" t="str">
        <f t="shared" si="275"/>
        <v>Nữ</v>
      </c>
      <c r="Q935" s="6" t="str">
        <f t="shared" si="276"/>
        <v>Bà</v>
      </c>
      <c r="R935" s="7" t="s">
        <v>50</v>
      </c>
      <c r="S935" s="6" t="s">
        <v>385</v>
      </c>
      <c r="T935" s="6" t="s">
        <v>324</v>
      </c>
      <c r="U935" s="6" t="s">
        <v>280</v>
      </c>
      <c r="V935" s="6" t="str">
        <f t="shared" si="283"/>
        <v>Yên Bình  -  Hữu Lũng  -  Lạng Sơn</v>
      </c>
      <c r="W935" s="6" t="s">
        <v>145</v>
      </c>
      <c r="X935" s="6" t="s">
        <v>65</v>
      </c>
      <c r="Y935" s="4">
        <f t="shared" si="284"/>
        <v>0</v>
      </c>
      <c r="Z935" s="7" t="s">
        <v>79</v>
      </c>
      <c r="AA935" s="5">
        <v>43651</v>
      </c>
      <c r="AB935" s="4" t="s">
        <v>66</v>
      </c>
      <c r="AC935" s="8">
        <f t="shared" si="277"/>
        <v>43710</v>
      </c>
      <c r="AD935" s="5" t="s">
        <v>80</v>
      </c>
      <c r="AE935" s="4">
        <v>5</v>
      </c>
      <c r="AF935" s="7" t="str">
        <f t="shared" si="278"/>
        <v>Thử việc</v>
      </c>
      <c r="AG935" s="5" t="str">
        <f t="shared" si="279"/>
        <v/>
      </c>
      <c r="AH935" s="5" t="str">
        <f t="shared" si="280"/>
        <v/>
      </c>
      <c r="AI935" s="9"/>
      <c r="AJ935" s="7" t="str">
        <f t="shared" si="286"/>
        <v/>
      </c>
      <c r="AK935" s="5" t="str">
        <f t="shared" ref="AK935:AK939" si="290">IF(AI935="","",AH935+1)</f>
        <v/>
      </c>
      <c r="AL935" s="5" t="str">
        <f t="shared" si="287"/>
        <v/>
      </c>
      <c r="AM935" s="5" t="str">
        <f t="shared" ca="1" si="274"/>
        <v/>
      </c>
      <c r="AN935" s="7" t="str">
        <f t="shared" ca="1" si="281"/>
        <v>Thử việc</v>
      </c>
      <c r="AO935" s="5"/>
      <c r="AP935" s="7"/>
      <c r="AQ935" s="16" t="s">
        <v>220</v>
      </c>
    </row>
    <row r="936" spans="1:43" ht="14.5" x14ac:dyDescent="0.35">
      <c r="A936" s="12">
        <f>IF(E936="","",SUBTOTAL(3,$B$2:B936))</f>
        <v>935</v>
      </c>
      <c r="B936" s="5">
        <v>43677</v>
      </c>
      <c r="C936" s="4" t="s">
        <v>45</v>
      </c>
      <c r="D936" s="4">
        <v>1168</v>
      </c>
      <c r="E936" s="6" t="s">
        <v>249</v>
      </c>
      <c r="F936" s="6" t="s">
        <v>112</v>
      </c>
      <c r="G936" s="7" t="s">
        <v>98</v>
      </c>
      <c r="H936" s="6" t="s">
        <v>99</v>
      </c>
      <c r="I936" s="4">
        <v>26</v>
      </c>
      <c r="J936" s="4">
        <v>11</v>
      </c>
      <c r="K936" s="4">
        <v>1991</v>
      </c>
      <c r="L936" s="6">
        <v>33568</v>
      </c>
      <c r="M936" s="4">
        <f t="shared" si="282"/>
        <v>27</v>
      </c>
      <c r="N936" s="6" t="s">
        <v>230</v>
      </c>
      <c r="O936" s="4">
        <v>2</v>
      </c>
      <c r="P936" s="6" t="str">
        <f t="shared" si="275"/>
        <v>Nữ</v>
      </c>
      <c r="Q936" s="6" t="str">
        <f t="shared" si="276"/>
        <v>Bà</v>
      </c>
      <c r="R936" s="7" t="s">
        <v>50</v>
      </c>
      <c r="S936" s="6" t="s">
        <v>391</v>
      </c>
      <c r="T936" s="6" t="s">
        <v>254</v>
      </c>
      <c r="U936" s="6" t="s">
        <v>255</v>
      </c>
      <c r="V936" s="6" t="str">
        <f t="shared" si="283"/>
        <v>Mai Trung  -  Hiệp Hòa  -  Bắc Giang</v>
      </c>
      <c r="W936" s="6" t="s">
        <v>145</v>
      </c>
      <c r="X936" s="6" t="s">
        <v>100</v>
      </c>
      <c r="Y936" s="4">
        <f t="shared" si="284"/>
        <v>0</v>
      </c>
      <c r="Z936" s="7" t="s">
        <v>79</v>
      </c>
      <c r="AA936" s="5">
        <v>43659</v>
      </c>
      <c r="AB936" s="4" t="s">
        <v>213</v>
      </c>
      <c r="AC936" s="8">
        <f t="shared" si="277"/>
        <v>43659</v>
      </c>
      <c r="AD936" s="5" t="s">
        <v>53</v>
      </c>
      <c r="AE936" s="4">
        <v>1</v>
      </c>
      <c r="AF936" s="7" t="str">
        <f t="shared" si="278"/>
        <v>12 tháng</v>
      </c>
      <c r="AG936" s="5">
        <f t="shared" si="279"/>
        <v>43660</v>
      </c>
      <c r="AH936" s="5">
        <f t="shared" si="280"/>
        <v>44025</v>
      </c>
      <c r="AI936" s="9"/>
      <c r="AJ936" s="7" t="str">
        <f t="shared" si="286"/>
        <v/>
      </c>
      <c r="AK936" s="5" t="str">
        <f t="shared" si="290"/>
        <v/>
      </c>
      <c r="AL936" s="5" t="str">
        <f t="shared" si="287"/>
        <v/>
      </c>
      <c r="AM936" s="5" t="str">
        <f t="shared" ca="1" si="274"/>
        <v/>
      </c>
      <c r="AN936" s="7" t="str">
        <f t="shared" ca="1" si="281"/>
        <v>12 tháng</v>
      </c>
      <c r="AO936" s="5"/>
      <c r="AP936" s="7"/>
      <c r="AQ936" s="16" t="s">
        <v>220</v>
      </c>
    </row>
    <row r="937" spans="1:43" ht="14.5" x14ac:dyDescent="0.35">
      <c r="A937" s="12">
        <f>IF(E937="","",SUBTOTAL(3,$B$2:B937))</f>
        <v>936</v>
      </c>
      <c r="B937" s="5">
        <v>43677</v>
      </c>
      <c r="C937" s="4" t="s">
        <v>45</v>
      </c>
      <c r="D937" s="4">
        <v>1169</v>
      </c>
      <c r="E937" s="6" t="s">
        <v>250</v>
      </c>
      <c r="F937" s="6" t="s">
        <v>82</v>
      </c>
      <c r="G937" s="7" t="s">
        <v>61</v>
      </c>
      <c r="H937" s="6" t="s">
        <v>62</v>
      </c>
      <c r="I937" s="4">
        <v>28</v>
      </c>
      <c r="J937" s="4">
        <v>9</v>
      </c>
      <c r="K937" s="4">
        <v>1989</v>
      </c>
      <c r="L937" s="6">
        <v>32779</v>
      </c>
      <c r="M937" s="4">
        <f t="shared" si="282"/>
        <v>29</v>
      </c>
      <c r="N937" s="6" t="s">
        <v>228</v>
      </c>
      <c r="O937" s="4">
        <v>1</v>
      </c>
      <c r="P937" s="6" t="str">
        <f t="shared" si="275"/>
        <v>Nam</v>
      </c>
      <c r="Q937" s="6" t="str">
        <f t="shared" si="276"/>
        <v>Ông</v>
      </c>
      <c r="R937" s="7" t="s">
        <v>50</v>
      </c>
      <c r="S937" s="6" t="s">
        <v>264</v>
      </c>
      <c r="T937" s="6" t="s">
        <v>265</v>
      </c>
      <c r="U937" s="6" t="s">
        <v>266</v>
      </c>
      <c r="V937" s="6" t="str">
        <f t="shared" si="283"/>
        <v>Xuân Thu  -  Sóc Sơn  -  Hà Nội</v>
      </c>
      <c r="W937" s="6" t="s">
        <v>78</v>
      </c>
      <c r="X937" s="6" t="s">
        <v>65</v>
      </c>
      <c r="Y937" s="4">
        <f t="shared" si="284"/>
        <v>0</v>
      </c>
      <c r="Z937" s="7" t="s">
        <v>58</v>
      </c>
      <c r="AA937" s="5">
        <v>43664</v>
      </c>
      <c r="AB937" s="4" t="s">
        <v>66</v>
      </c>
      <c r="AC937" s="8">
        <f t="shared" si="277"/>
        <v>43723</v>
      </c>
      <c r="AD937" s="5" t="s">
        <v>80</v>
      </c>
      <c r="AE937" s="4">
        <v>5</v>
      </c>
      <c r="AF937" s="7" t="str">
        <f t="shared" si="278"/>
        <v>Thử việc</v>
      </c>
      <c r="AG937" s="5" t="str">
        <f t="shared" si="279"/>
        <v/>
      </c>
      <c r="AH937" s="5" t="str">
        <f t="shared" si="280"/>
        <v/>
      </c>
      <c r="AI937" s="9"/>
      <c r="AJ937" s="7" t="str">
        <f t="shared" si="286"/>
        <v/>
      </c>
      <c r="AK937" s="5" t="str">
        <f t="shared" si="290"/>
        <v/>
      </c>
      <c r="AL937" s="5" t="str">
        <f t="shared" si="287"/>
        <v/>
      </c>
      <c r="AM937" s="5" t="str">
        <f t="shared" ca="1" si="274"/>
        <v/>
      </c>
      <c r="AN937" s="7" t="str">
        <f t="shared" ca="1" si="281"/>
        <v>Thử việc</v>
      </c>
      <c r="AO937" s="5"/>
      <c r="AP937" s="7"/>
      <c r="AQ937" s="16" t="s">
        <v>220</v>
      </c>
    </row>
    <row r="938" spans="1:43" ht="14.5" x14ac:dyDescent="0.35">
      <c r="A938" s="12">
        <f>IF(E938="","",SUBTOTAL(3,$B$2:B938))</f>
        <v>937</v>
      </c>
      <c r="B938" s="5">
        <v>43677</v>
      </c>
      <c r="C938" s="4" t="s">
        <v>45</v>
      </c>
      <c r="D938" s="4">
        <v>1170</v>
      </c>
      <c r="E938" s="6" t="s">
        <v>251</v>
      </c>
      <c r="F938" s="6" t="s">
        <v>102</v>
      </c>
      <c r="G938" s="7" t="s">
        <v>104</v>
      </c>
      <c r="H938" s="6" t="s">
        <v>105</v>
      </c>
      <c r="I938" s="4">
        <v>25</v>
      </c>
      <c r="J938" s="4">
        <v>3</v>
      </c>
      <c r="K938" s="4">
        <v>1978</v>
      </c>
      <c r="L938" s="6">
        <v>28574</v>
      </c>
      <c r="M938" s="4">
        <f t="shared" si="282"/>
        <v>41</v>
      </c>
      <c r="N938" s="6" t="s">
        <v>228</v>
      </c>
      <c r="O938" s="4">
        <v>1</v>
      </c>
      <c r="P938" s="6" t="str">
        <f t="shared" si="275"/>
        <v>Nam</v>
      </c>
      <c r="Q938" s="6" t="str">
        <f t="shared" si="276"/>
        <v>Ông</v>
      </c>
      <c r="R938" s="7" t="s">
        <v>63</v>
      </c>
      <c r="S938" s="6" t="s">
        <v>408</v>
      </c>
      <c r="T938" s="6" t="s">
        <v>329</v>
      </c>
      <c r="U938" s="6" t="s">
        <v>255</v>
      </c>
      <c r="V938" s="6" t="str">
        <f t="shared" si="283"/>
        <v>Việt Lập  -  Tân Yên  -  Bắc Giang</v>
      </c>
      <c r="W938" s="6" t="s">
        <v>151</v>
      </c>
      <c r="X938" s="6" t="s">
        <v>65</v>
      </c>
      <c r="Y938" s="4">
        <f t="shared" si="284"/>
        <v>0</v>
      </c>
      <c r="Z938" s="7" t="s">
        <v>58</v>
      </c>
      <c r="AA938" s="5">
        <v>43670</v>
      </c>
      <c r="AB938" s="4" t="s">
        <v>117</v>
      </c>
      <c r="AC938" s="8">
        <f t="shared" si="277"/>
        <v>43699</v>
      </c>
      <c r="AD938" s="5" t="s">
        <v>80</v>
      </c>
      <c r="AE938" s="4">
        <v>5</v>
      </c>
      <c r="AF938" s="7" t="str">
        <f t="shared" si="278"/>
        <v>Thử việc</v>
      </c>
      <c r="AG938" s="5" t="str">
        <f t="shared" si="279"/>
        <v/>
      </c>
      <c r="AH938" s="5" t="str">
        <f t="shared" si="280"/>
        <v/>
      </c>
      <c r="AI938" s="9"/>
      <c r="AJ938" s="7" t="str">
        <f t="shared" si="286"/>
        <v/>
      </c>
      <c r="AK938" s="5" t="str">
        <f t="shared" si="290"/>
        <v/>
      </c>
      <c r="AL938" s="5" t="str">
        <f t="shared" si="287"/>
        <v/>
      </c>
      <c r="AM938" s="5" t="str">
        <f t="shared" ca="1" si="274"/>
        <v/>
      </c>
      <c r="AN938" s="7" t="str">
        <f t="shared" ca="1" si="281"/>
        <v>Thử việc</v>
      </c>
      <c r="AO938" s="5"/>
      <c r="AP938" s="7"/>
      <c r="AQ938" s="16" t="s">
        <v>220</v>
      </c>
    </row>
    <row r="939" spans="1:43" ht="14.5" x14ac:dyDescent="0.35">
      <c r="A939" s="12">
        <f>IF(E939="","",SUBTOTAL(3,$B$2:B939))</f>
        <v>938</v>
      </c>
      <c r="B939" s="5">
        <v>43677</v>
      </c>
      <c r="C939" s="4" t="s">
        <v>45</v>
      </c>
      <c r="D939" s="4">
        <v>1171</v>
      </c>
      <c r="E939" s="6" t="s">
        <v>252</v>
      </c>
      <c r="F939" s="6" t="s">
        <v>102</v>
      </c>
      <c r="G939" s="7" t="s">
        <v>98</v>
      </c>
      <c r="H939" s="6" t="s">
        <v>108</v>
      </c>
      <c r="I939" s="4">
        <v>26</v>
      </c>
      <c r="J939" s="4">
        <v>1</v>
      </c>
      <c r="K939" s="4">
        <v>1988</v>
      </c>
      <c r="L939" s="6">
        <v>32168</v>
      </c>
      <c r="M939" s="4">
        <f t="shared" si="282"/>
        <v>31</v>
      </c>
      <c r="N939" s="6" t="s">
        <v>228</v>
      </c>
      <c r="O939" s="4">
        <v>2</v>
      </c>
      <c r="P939" s="6" t="str">
        <f t="shared" si="275"/>
        <v>Nữ</v>
      </c>
      <c r="Q939" s="6" t="str">
        <f t="shared" si="276"/>
        <v>Bà</v>
      </c>
      <c r="R939" s="7" t="s">
        <v>50</v>
      </c>
      <c r="S939" s="6" t="s">
        <v>383</v>
      </c>
      <c r="T939" s="6" t="s">
        <v>384</v>
      </c>
      <c r="U939" s="6" t="s">
        <v>347</v>
      </c>
      <c r="V939" s="6" t="str">
        <f t="shared" si="283"/>
        <v>Trung Tiến  -  Quan Sơn  -  Thanh Hóa</v>
      </c>
      <c r="W939" s="6" t="s">
        <v>151</v>
      </c>
      <c r="X939" s="6" t="s">
        <v>65</v>
      </c>
      <c r="Y939" s="4">
        <f t="shared" si="284"/>
        <v>0</v>
      </c>
      <c r="Z939" s="7" t="s">
        <v>58</v>
      </c>
      <c r="AA939" s="5">
        <v>43674</v>
      </c>
      <c r="AB939" s="4" t="s">
        <v>66</v>
      </c>
      <c r="AC939" s="8">
        <f t="shared" si="277"/>
        <v>43733</v>
      </c>
      <c r="AD939" s="5" t="s">
        <v>80</v>
      </c>
      <c r="AE939" s="4">
        <v>5</v>
      </c>
      <c r="AF939" s="7" t="str">
        <f t="shared" si="278"/>
        <v>Thử việc</v>
      </c>
      <c r="AG939" s="5" t="str">
        <f t="shared" si="279"/>
        <v/>
      </c>
      <c r="AH939" s="5" t="str">
        <f t="shared" si="280"/>
        <v/>
      </c>
      <c r="AI939" s="9"/>
      <c r="AJ939" s="7" t="str">
        <f t="shared" si="286"/>
        <v/>
      </c>
      <c r="AK939" s="5" t="str">
        <f t="shared" si="290"/>
        <v/>
      </c>
      <c r="AL939" s="5" t="str">
        <f t="shared" si="287"/>
        <v/>
      </c>
      <c r="AM939" s="5" t="str">
        <f t="shared" ca="1" si="274"/>
        <v/>
      </c>
      <c r="AN939" s="7" t="str">
        <f t="shared" ca="1" si="281"/>
        <v>Thử việc</v>
      </c>
      <c r="AO939" s="5"/>
      <c r="AP939" s="7"/>
      <c r="AQ939" s="16" t="s">
        <v>220</v>
      </c>
    </row>
    <row r="940" spans="1:43" ht="14.5" x14ac:dyDescent="0.35">
      <c r="A940" s="12">
        <f>IF(E940="","",SUBTOTAL(3,$B$2:B940))</f>
        <v>939</v>
      </c>
      <c r="B940" s="5">
        <v>43708</v>
      </c>
      <c r="C940" s="4" t="s">
        <v>45</v>
      </c>
      <c r="D940" s="4">
        <v>1001</v>
      </c>
      <c r="E940" s="6" t="s">
        <v>46</v>
      </c>
      <c r="F940" s="6" t="s">
        <v>47</v>
      </c>
      <c r="G940" s="7" t="s">
        <v>48</v>
      </c>
      <c r="H940" s="6" t="s">
        <v>49</v>
      </c>
      <c r="I940" s="4">
        <v>5</v>
      </c>
      <c r="J940" s="4">
        <v>4</v>
      </c>
      <c r="K940" s="4">
        <v>1980</v>
      </c>
      <c r="L940" s="6">
        <f t="shared" ref="L940:L1003" si="291">IF(AND(I940&lt;&gt;"",J940&lt;&gt;"",K940&lt;&gt;""),DATE(K940,J940,I940),"")</f>
        <v>29316</v>
      </c>
      <c r="M940" s="4">
        <f t="shared" si="282"/>
        <v>39</v>
      </c>
      <c r="N940" s="6" t="str">
        <f t="shared" ref="N940:N1003" si="292">IF(M940&gt;=45,"45+",IF(M940&gt;=30,"30 - 45","&lt;30"))</f>
        <v>30 - 45</v>
      </c>
      <c r="O940" s="4">
        <v>1</v>
      </c>
      <c r="P940" s="6" t="str">
        <f t="shared" si="275"/>
        <v>Nam</v>
      </c>
      <c r="Q940" s="6" t="str">
        <f t="shared" si="276"/>
        <v>Ông</v>
      </c>
      <c r="R940" s="7" t="s">
        <v>50</v>
      </c>
      <c r="S940" s="6" t="s">
        <v>253</v>
      </c>
      <c r="T940" s="6" t="s">
        <v>254</v>
      </c>
      <c r="U940" s="6" t="s">
        <v>255</v>
      </c>
      <c r="V940" s="6" t="str">
        <f t="shared" si="283"/>
        <v>Bắc Lý  -  Hiệp Hòa  -  Bắc Giang</v>
      </c>
      <c r="W940" s="6" t="s">
        <v>51</v>
      </c>
      <c r="X940" s="6" t="s">
        <v>52</v>
      </c>
      <c r="Y940" s="4">
        <f t="shared" si="284"/>
        <v>53</v>
      </c>
      <c r="Z940" s="7" t="str">
        <f t="shared" ref="Z940:Z1003" si="293">LOOKUP(Y940,$AS$2:$AT$7,$AU$2:$AU$7)</f>
        <v>Từ 36 - 60 tháng</v>
      </c>
      <c r="AA940" s="5">
        <v>42064</v>
      </c>
      <c r="AB940" s="4">
        <v>0</v>
      </c>
      <c r="AC940" s="8">
        <f t="shared" si="277"/>
        <v>42064</v>
      </c>
      <c r="AD940" s="5" t="s">
        <v>53</v>
      </c>
      <c r="AE940" s="4">
        <v>4</v>
      </c>
      <c r="AF940" s="7" t="str">
        <f t="shared" si="278"/>
        <v>Không xác định</v>
      </c>
      <c r="AG940" s="5">
        <f t="shared" si="279"/>
        <v>42064</v>
      </c>
      <c r="AH940" s="5" t="str">
        <f t="shared" si="280"/>
        <v/>
      </c>
      <c r="AI940" s="9" t="str">
        <f>IF(OR(AE940=4,AE940=""),"","Điền")</f>
        <v/>
      </c>
      <c r="AJ940" s="7" t="str">
        <f>IFERROR(VLOOKUP(AI940,$AW$2:$AX$6,2,0),"")</f>
        <v/>
      </c>
      <c r="AK940" s="5" t="str">
        <f t="shared" ref="AK940:AK1003" si="294">IFERROR(IF(AI940="","",AH940+1),"")</f>
        <v/>
      </c>
      <c r="AL940" s="5" t="str">
        <f>IFERROR(IF(OR(AI940="",AI940=4),"",IF(AI940=1,EDATE(AK940,12)-1,IF(AI940=2,EDATE(AK940,24)-1,IF(AI940=3,EDATE(AK940,36)-1)))),"")</f>
        <v/>
      </c>
      <c r="AM940" s="5">
        <f t="shared" ref="AM940:AM971" si="295">IFERROR(IF(AE940=4,AG940,IF(AI940=4,AH940+1,IF(AND(AI940&lt;&gt;4,AL940&gt;B940),"",AL940+1))),"")</f>
        <v>42064</v>
      </c>
      <c r="AN940" s="7" t="str">
        <f t="shared" si="281"/>
        <v>Không xác định</v>
      </c>
      <c r="AO940" s="5"/>
      <c r="AP940" s="7"/>
      <c r="AQ940" s="16"/>
    </row>
    <row r="941" spans="1:43" ht="14.5" x14ac:dyDescent="0.35">
      <c r="A941" s="12">
        <f>IF(E941="","",SUBTOTAL(3,$B$2:B941))</f>
        <v>940</v>
      </c>
      <c r="B941" s="5">
        <v>43708</v>
      </c>
      <c r="C941" s="4" t="s">
        <v>45</v>
      </c>
      <c r="D941" s="4">
        <v>1002</v>
      </c>
      <c r="E941" s="6" t="s">
        <v>56</v>
      </c>
      <c r="F941" s="6" t="s">
        <v>47</v>
      </c>
      <c r="G941" s="7" t="s">
        <v>48</v>
      </c>
      <c r="H941" s="6" t="s">
        <v>57</v>
      </c>
      <c r="I941" s="4">
        <v>3</v>
      </c>
      <c r="J941" s="4">
        <v>5</v>
      </c>
      <c r="K941" s="4">
        <v>1985</v>
      </c>
      <c r="L941" s="6">
        <f t="shared" si="291"/>
        <v>31170</v>
      </c>
      <c r="M941" s="4">
        <f t="shared" si="282"/>
        <v>34</v>
      </c>
      <c r="N941" s="6" t="str">
        <f t="shared" si="292"/>
        <v>30 - 45</v>
      </c>
      <c r="O941" s="4">
        <v>2</v>
      </c>
      <c r="P941" s="6" t="str">
        <f t="shared" si="275"/>
        <v>Nữ</v>
      </c>
      <c r="Q941" s="6" t="str">
        <f t="shared" si="276"/>
        <v>Bà</v>
      </c>
      <c r="R941" s="7" t="s">
        <v>50</v>
      </c>
      <c r="S941" s="6" t="s">
        <v>256</v>
      </c>
      <c r="T941" s="6" t="s">
        <v>257</v>
      </c>
      <c r="U941" s="6" t="s">
        <v>255</v>
      </c>
      <c r="V941" s="6" t="str">
        <f t="shared" si="283"/>
        <v>Hương Mai  -  Việt Yên  -  Bắc Giang</v>
      </c>
      <c r="W941" s="6" t="s">
        <v>51</v>
      </c>
      <c r="X941" s="6" t="s">
        <v>52</v>
      </c>
      <c r="Y941" s="4">
        <f t="shared" si="284"/>
        <v>53</v>
      </c>
      <c r="Z941" s="7" t="str">
        <f t="shared" si="293"/>
        <v>Từ 36 - 60 tháng</v>
      </c>
      <c r="AA941" s="5">
        <v>42067</v>
      </c>
      <c r="AB941" s="4">
        <v>0</v>
      </c>
      <c r="AC941" s="8">
        <f t="shared" si="277"/>
        <v>42067</v>
      </c>
      <c r="AD941" s="5" t="s">
        <v>53</v>
      </c>
      <c r="AE941" s="4">
        <v>4</v>
      </c>
      <c r="AF941" s="7" t="str">
        <f t="shared" si="278"/>
        <v>Không xác định</v>
      </c>
      <c r="AG941" s="5">
        <f t="shared" si="279"/>
        <v>42067</v>
      </c>
      <c r="AH941" s="5" t="str">
        <f t="shared" si="280"/>
        <v/>
      </c>
      <c r="AI941" s="9"/>
      <c r="AJ941" s="7" t="str">
        <f t="shared" ref="AJ941:AJ1004" si="296">IFERROR(VLOOKUP(AI941,$AW$2:$AX$6,2,0),"")</f>
        <v/>
      </c>
      <c r="AK941" s="5" t="str">
        <f t="shared" si="294"/>
        <v/>
      </c>
      <c r="AL941" s="5" t="str">
        <f t="shared" ref="AL941:AL1004" si="297">IFERROR(IF(OR(AI941="",AI941=4),"",IF(AI941=1,EDATE(AK941,12)-1,IF(AI941=2,EDATE(AK941,24)-1,IF(AI941=3,EDATE(AK941,36)-1)))),"")</f>
        <v/>
      </c>
      <c r="AM941" s="5">
        <f t="shared" si="295"/>
        <v>42067</v>
      </c>
      <c r="AN941" s="7" t="str">
        <f t="shared" si="281"/>
        <v>Không xác định</v>
      </c>
      <c r="AO941" s="5"/>
      <c r="AP941" s="7"/>
      <c r="AQ941" s="16"/>
    </row>
    <row r="942" spans="1:43" ht="14.5" x14ac:dyDescent="0.35">
      <c r="A942" s="12">
        <f>IF(E942="","",SUBTOTAL(3,$B$2:B942))</f>
        <v>941</v>
      </c>
      <c r="B942" s="5">
        <v>43708</v>
      </c>
      <c r="C942" s="4" t="s">
        <v>45</v>
      </c>
      <c r="D942" s="4">
        <v>1003</v>
      </c>
      <c r="E942" s="6" t="s">
        <v>60</v>
      </c>
      <c r="F942" s="6" t="s">
        <v>47</v>
      </c>
      <c r="G942" s="7" t="s">
        <v>61</v>
      </c>
      <c r="H942" s="6" t="s">
        <v>62</v>
      </c>
      <c r="I942" s="4">
        <v>14</v>
      </c>
      <c r="J942" s="4">
        <v>4</v>
      </c>
      <c r="K942" s="4">
        <v>1988</v>
      </c>
      <c r="L942" s="6">
        <f t="shared" si="291"/>
        <v>32247</v>
      </c>
      <c r="M942" s="4">
        <f t="shared" si="282"/>
        <v>31</v>
      </c>
      <c r="N942" s="6" t="str">
        <f t="shared" si="292"/>
        <v>30 - 45</v>
      </c>
      <c r="O942" s="4">
        <v>2</v>
      </c>
      <c r="P942" s="6" t="str">
        <f t="shared" si="275"/>
        <v>Nữ</v>
      </c>
      <c r="Q942" s="6" t="str">
        <f t="shared" si="276"/>
        <v>Bà</v>
      </c>
      <c r="R942" s="7" t="s">
        <v>63</v>
      </c>
      <c r="S942" s="6" t="s">
        <v>258</v>
      </c>
      <c r="T942" s="6" t="s">
        <v>254</v>
      </c>
      <c r="U942" s="6" t="s">
        <v>255</v>
      </c>
      <c r="V942" s="6" t="str">
        <f t="shared" si="283"/>
        <v>Đông Lỗ  -  Hiệp Hòa  -  Bắc Giang</v>
      </c>
      <c r="W942" s="6" t="s">
        <v>64</v>
      </c>
      <c r="X942" s="6" t="s">
        <v>65</v>
      </c>
      <c r="Y942" s="4">
        <f t="shared" si="284"/>
        <v>52</v>
      </c>
      <c r="Z942" s="7" t="str">
        <f t="shared" si="293"/>
        <v>Từ 36 - 60 tháng</v>
      </c>
      <c r="AA942" s="5">
        <v>42101</v>
      </c>
      <c r="AB942" s="4" t="s">
        <v>66</v>
      </c>
      <c r="AC942" s="8">
        <f t="shared" si="277"/>
        <v>42160</v>
      </c>
      <c r="AD942" s="5" t="s">
        <v>53</v>
      </c>
      <c r="AE942" s="4">
        <v>1</v>
      </c>
      <c r="AF942" s="7" t="str">
        <f t="shared" si="278"/>
        <v>12 tháng</v>
      </c>
      <c r="AG942" s="5">
        <f t="shared" si="279"/>
        <v>42161</v>
      </c>
      <c r="AH942" s="5">
        <f t="shared" si="280"/>
        <v>42526</v>
      </c>
      <c r="AI942" s="9">
        <v>1</v>
      </c>
      <c r="AJ942" s="7" t="str">
        <f t="shared" si="296"/>
        <v>12 tháng</v>
      </c>
      <c r="AK942" s="5">
        <f t="shared" si="294"/>
        <v>42527</v>
      </c>
      <c r="AL942" s="5">
        <f t="shared" si="297"/>
        <v>42891</v>
      </c>
      <c r="AM942" s="5">
        <f t="shared" si="295"/>
        <v>42892</v>
      </c>
      <c r="AN942" s="7" t="str">
        <f t="shared" si="281"/>
        <v>Không xác định</v>
      </c>
      <c r="AO942" s="5"/>
      <c r="AP942" s="7"/>
      <c r="AQ942" s="16"/>
    </row>
    <row r="943" spans="1:43" ht="14.5" x14ac:dyDescent="0.35">
      <c r="A943" s="12">
        <f>IF(E943="","",SUBTOTAL(3,$B$2:B943))</f>
        <v>942</v>
      </c>
      <c r="B943" s="5">
        <v>43708</v>
      </c>
      <c r="C943" s="4" t="s">
        <v>45</v>
      </c>
      <c r="D943" s="4">
        <v>1004</v>
      </c>
      <c r="E943" s="6" t="s">
        <v>69</v>
      </c>
      <c r="F943" s="6" t="s">
        <v>47</v>
      </c>
      <c r="G943" s="7" t="s">
        <v>70</v>
      </c>
      <c r="H943" s="6" t="s">
        <v>71</v>
      </c>
      <c r="I943" s="4">
        <v>17</v>
      </c>
      <c r="J943" s="4">
        <v>10</v>
      </c>
      <c r="K943" s="4">
        <v>1995</v>
      </c>
      <c r="L943" s="6">
        <f t="shared" si="291"/>
        <v>34989</v>
      </c>
      <c r="M943" s="4">
        <f t="shared" si="282"/>
        <v>23</v>
      </c>
      <c r="N943" s="6" t="str">
        <f t="shared" si="292"/>
        <v>&lt;30</v>
      </c>
      <c r="O943" s="4">
        <v>1</v>
      </c>
      <c r="P943" s="6" t="str">
        <f t="shared" si="275"/>
        <v>Nam</v>
      </c>
      <c r="Q943" s="6" t="str">
        <f t="shared" si="276"/>
        <v>Ông</v>
      </c>
      <c r="R943" s="7" t="s">
        <v>72</v>
      </c>
      <c r="S943" s="6" t="s">
        <v>259</v>
      </c>
      <c r="T943" s="6" t="s">
        <v>260</v>
      </c>
      <c r="U943" s="6" t="s">
        <v>255</v>
      </c>
      <c r="V943" s="6" t="str">
        <f t="shared" si="283"/>
        <v>Tuấn Đạo  -  Sơn Động  -  Bắc Giang</v>
      </c>
      <c r="W943" s="6" t="s">
        <v>51</v>
      </c>
      <c r="X943" s="6" t="s">
        <v>65</v>
      </c>
      <c r="Y943" s="4">
        <f t="shared" si="284"/>
        <v>52</v>
      </c>
      <c r="Z943" s="7" t="str">
        <f t="shared" si="293"/>
        <v>Từ 36 - 60 tháng</v>
      </c>
      <c r="AA943" s="5">
        <v>42104</v>
      </c>
      <c r="AB943" s="4" t="s">
        <v>66</v>
      </c>
      <c r="AC943" s="8">
        <f t="shared" si="277"/>
        <v>42163</v>
      </c>
      <c r="AD943" s="5" t="s">
        <v>53</v>
      </c>
      <c r="AE943" s="4">
        <v>4</v>
      </c>
      <c r="AF943" s="7" t="str">
        <f t="shared" si="278"/>
        <v>Không xác định</v>
      </c>
      <c r="AG943" s="5">
        <f t="shared" si="279"/>
        <v>42164</v>
      </c>
      <c r="AH943" s="5" t="str">
        <f t="shared" si="280"/>
        <v/>
      </c>
      <c r="AI943" s="9" t="str">
        <f>IF(AE943=4,"","Điền")</f>
        <v/>
      </c>
      <c r="AJ943" s="7" t="str">
        <f t="shared" si="296"/>
        <v/>
      </c>
      <c r="AK943" s="5" t="str">
        <f t="shared" si="294"/>
        <v/>
      </c>
      <c r="AL943" s="5" t="str">
        <f t="shared" si="297"/>
        <v/>
      </c>
      <c r="AM943" s="5">
        <f t="shared" si="295"/>
        <v>42164</v>
      </c>
      <c r="AN943" s="7" t="str">
        <f t="shared" si="281"/>
        <v>Không xác định</v>
      </c>
      <c r="AO943" s="5"/>
      <c r="AP943" s="7"/>
      <c r="AQ943" s="16"/>
    </row>
    <row r="944" spans="1:43" ht="14.5" x14ac:dyDescent="0.35">
      <c r="A944" s="12">
        <f>IF(E944="","",SUBTOTAL(3,$B$2:B944))</f>
        <v>943</v>
      </c>
      <c r="B944" s="5">
        <v>43708</v>
      </c>
      <c r="C944" s="4" t="s">
        <v>45</v>
      </c>
      <c r="D944" s="4">
        <v>1005</v>
      </c>
      <c r="E944" s="6" t="s">
        <v>75</v>
      </c>
      <c r="F944" s="6" t="s">
        <v>47</v>
      </c>
      <c r="G944" s="7" t="s">
        <v>76</v>
      </c>
      <c r="H944" s="6" t="s">
        <v>77</v>
      </c>
      <c r="I944" s="4">
        <v>15</v>
      </c>
      <c r="J944" s="4">
        <v>2</v>
      </c>
      <c r="K944" s="4">
        <v>1994</v>
      </c>
      <c r="L944" s="6">
        <f t="shared" si="291"/>
        <v>34380</v>
      </c>
      <c r="M944" s="4">
        <f t="shared" si="282"/>
        <v>25</v>
      </c>
      <c r="N944" s="6" t="str">
        <f t="shared" si="292"/>
        <v>&lt;30</v>
      </c>
      <c r="O944" s="4">
        <v>1</v>
      </c>
      <c r="P944" s="6" t="str">
        <f t="shared" si="275"/>
        <v>Nam</v>
      </c>
      <c r="Q944" s="6" t="str">
        <f t="shared" si="276"/>
        <v>Ông</v>
      </c>
      <c r="R944" s="7" t="s">
        <v>63</v>
      </c>
      <c r="S944" s="6" t="s">
        <v>261</v>
      </c>
      <c r="T944" s="6" t="s">
        <v>262</v>
      </c>
      <c r="U944" s="6" t="s">
        <v>263</v>
      </c>
      <c r="V944" s="6" t="str">
        <f t="shared" si="283"/>
        <v>Minh Hương  -  Hàm Yên  -  Tuyên Quang</v>
      </c>
      <c r="W944" s="6" t="s">
        <v>78</v>
      </c>
      <c r="X944" s="6" t="s">
        <v>65</v>
      </c>
      <c r="Y944" s="4">
        <f t="shared" si="284"/>
        <v>51</v>
      </c>
      <c r="Z944" s="7" t="str">
        <f t="shared" si="293"/>
        <v>Từ 36 - 60 tháng</v>
      </c>
      <c r="AA944" s="5">
        <v>42136</v>
      </c>
      <c r="AB944" s="4" t="s">
        <v>66</v>
      </c>
      <c r="AC944" s="8">
        <f t="shared" si="277"/>
        <v>42195</v>
      </c>
      <c r="AD944" s="5" t="s">
        <v>53</v>
      </c>
      <c r="AE944" s="4">
        <v>2</v>
      </c>
      <c r="AF944" s="7" t="str">
        <f t="shared" si="278"/>
        <v>24 tháng</v>
      </c>
      <c r="AG944" s="5">
        <f t="shared" si="279"/>
        <v>42196</v>
      </c>
      <c r="AH944" s="5">
        <f t="shared" si="280"/>
        <v>42926</v>
      </c>
      <c r="AI944" s="9">
        <v>2</v>
      </c>
      <c r="AJ944" s="7" t="str">
        <f t="shared" si="296"/>
        <v>24 tháng</v>
      </c>
      <c r="AK944" s="5">
        <f t="shared" si="294"/>
        <v>42927</v>
      </c>
      <c r="AL944" s="5">
        <f t="shared" si="297"/>
        <v>43656</v>
      </c>
      <c r="AM944" s="5">
        <f t="shared" si="295"/>
        <v>43657</v>
      </c>
      <c r="AN944" s="7" t="str">
        <f t="shared" si="281"/>
        <v>Không xác định</v>
      </c>
      <c r="AO944" s="5"/>
      <c r="AP944" s="7"/>
      <c r="AQ944" s="16"/>
    </row>
    <row r="945" spans="1:43" ht="14.5" x14ac:dyDescent="0.35">
      <c r="A945" s="12">
        <f>IF(E945="","",SUBTOTAL(3,$B$2:B945))</f>
        <v>944</v>
      </c>
      <c r="B945" s="5">
        <v>43708</v>
      </c>
      <c r="C945" s="4" t="s">
        <v>45</v>
      </c>
      <c r="D945" s="4">
        <v>1006</v>
      </c>
      <c r="E945" s="6" t="s">
        <v>81</v>
      </c>
      <c r="F945" s="6" t="s">
        <v>82</v>
      </c>
      <c r="G945" s="7" t="s">
        <v>61</v>
      </c>
      <c r="H945" s="6" t="s">
        <v>83</v>
      </c>
      <c r="I945" s="4">
        <v>10</v>
      </c>
      <c r="J945" s="4">
        <v>1</v>
      </c>
      <c r="K945" s="4">
        <v>1988</v>
      </c>
      <c r="L945" s="6">
        <f t="shared" si="291"/>
        <v>32152</v>
      </c>
      <c r="M945" s="4">
        <f t="shared" si="282"/>
        <v>31</v>
      </c>
      <c r="N945" s="6" t="str">
        <f t="shared" si="292"/>
        <v>30 - 45</v>
      </c>
      <c r="O945" s="4">
        <v>2</v>
      </c>
      <c r="P945" s="6" t="str">
        <f t="shared" si="275"/>
        <v>Nữ</v>
      </c>
      <c r="Q945" s="6" t="str">
        <f t="shared" si="276"/>
        <v>Bà</v>
      </c>
      <c r="R945" s="7" t="s">
        <v>50</v>
      </c>
      <c r="S945" s="6" t="s">
        <v>264</v>
      </c>
      <c r="T945" s="6" t="s">
        <v>265</v>
      </c>
      <c r="U945" s="6" t="s">
        <v>266</v>
      </c>
      <c r="V945" s="6" t="str">
        <f t="shared" si="283"/>
        <v>Xuân Thu  -  Sóc Sơn  -  Hà Nội</v>
      </c>
      <c r="W945" s="6" t="s">
        <v>84</v>
      </c>
      <c r="X945" s="6" t="s">
        <v>52</v>
      </c>
      <c r="Y945" s="4">
        <f t="shared" si="284"/>
        <v>51</v>
      </c>
      <c r="Z945" s="7" t="str">
        <f t="shared" si="293"/>
        <v>Từ 36 - 60 tháng</v>
      </c>
      <c r="AA945" s="5">
        <v>42150</v>
      </c>
      <c r="AB945" s="4" t="s">
        <v>66</v>
      </c>
      <c r="AC945" s="8">
        <f t="shared" si="277"/>
        <v>42209</v>
      </c>
      <c r="AD945" s="5" t="s">
        <v>53</v>
      </c>
      <c r="AE945" s="4">
        <v>1</v>
      </c>
      <c r="AF945" s="7" t="str">
        <f t="shared" si="278"/>
        <v>12 tháng</v>
      </c>
      <c r="AG945" s="5">
        <f t="shared" si="279"/>
        <v>42210</v>
      </c>
      <c r="AH945" s="5">
        <f t="shared" si="280"/>
        <v>42575</v>
      </c>
      <c r="AI945" s="9">
        <v>1</v>
      </c>
      <c r="AJ945" s="7" t="str">
        <f t="shared" si="296"/>
        <v>12 tháng</v>
      </c>
      <c r="AK945" s="5">
        <f t="shared" si="294"/>
        <v>42576</v>
      </c>
      <c r="AL945" s="5">
        <f t="shared" si="297"/>
        <v>42940</v>
      </c>
      <c r="AM945" s="5">
        <f t="shared" si="295"/>
        <v>42941</v>
      </c>
      <c r="AN945" s="7" t="str">
        <f t="shared" si="281"/>
        <v>Không xác định</v>
      </c>
      <c r="AO945" s="5"/>
      <c r="AP945" s="7"/>
      <c r="AQ945" s="16"/>
    </row>
    <row r="946" spans="1:43" ht="14.5" x14ac:dyDescent="0.35">
      <c r="A946" s="12">
        <f>IF(E946="","",SUBTOTAL(3,$B$2:B946))</f>
        <v>945</v>
      </c>
      <c r="B946" s="5">
        <v>43708</v>
      </c>
      <c r="C946" s="4" t="s">
        <v>45</v>
      </c>
      <c r="D946" s="4">
        <v>1009</v>
      </c>
      <c r="E946" s="6" t="s">
        <v>86</v>
      </c>
      <c r="F946" s="6" t="s">
        <v>47</v>
      </c>
      <c r="G946" s="7" t="s">
        <v>87</v>
      </c>
      <c r="H946" s="6" t="s">
        <v>87</v>
      </c>
      <c r="I946" s="4">
        <v>20</v>
      </c>
      <c r="J946" s="4">
        <v>2</v>
      </c>
      <c r="K946" s="4">
        <v>1992</v>
      </c>
      <c r="L946" s="6">
        <f t="shared" si="291"/>
        <v>33654</v>
      </c>
      <c r="M946" s="4">
        <f t="shared" si="282"/>
        <v>27</v>
      </c>
      <c r="N946" s="6" t="str">
        <f t="shared" si="292"/>
        <v>&lt;30</v>
      </c>
      <c r="O946" s="4">
        <v>1</v>
      </c>
      <c r="P946" s="6" t="str">
        <f t="shared" si="275"/>
        <v>Nam</v>
      </c>
      <c r="Q946" s="6" t="str">
        <f t="shared" si="276"/>
        <v>Ông</v>
      </c>
      <c r="R946" s="7" t="s">
        <v>50</v>
      </c>
      <c r="S946" s="6" t="s">
        <v>267</v>
      </c>
      <c r="T946" s="6" t="s">
        <v>268</v>
      </c>
      <c r="U946" s="6" t="s">
        <v>269</v>
      </c>
      <c r="V946" s="6" t="str">
        <f t="shared" si="283"/>
        <v>Minh Đạo  -  Tiên Du  -  Bắc Ninh</v>
      </c>
      <c r="W946" s="6" t="s">
        <v>51</v>
      </c>
      <c r="X946" s="6" t="s">
        <v>65</v>
      </c>
      <c r="Y946" s="4">
        <f t="shared" si="284"/>
        <v>50</v>
      </c>
      <c r="Z946" s="7" t="str">
        <f t="shared" si="293"/>
        <v>Từ 36 - 60 tháng</v>
      </c>
      <c r="AA946" s="5">
        <v>42180</v>
      </c>
      <c r="AB946" s="4" t="s">
        <v>66</v>
      </c>
      <c r="AC946" s="8">
        <f t="shared" si="277"/>
        <v>42239</v>
      </c>
      <c r="AD946" s="5" t="s">
        <v>53</v>
      </c>
      <c r="AE946" s="4">
        <v>1</v>
      </c>
      <c r="AF946" s="7" t="str">
        <f t="shared" si="278"/>
        <v>12 tháng</v>
      </c>
      <c r="AG946" s="5">
        <f t="shared" si="279"/>
        <v>42240</v>
      </c>
      <c r="AH946" s="5">
        <f t="shared" si="280"/>
        <v>42605</v>
      </c>
      <c r="AI946" s="9">
        <v>1</v>
      </c>
      <c r="AJ946" s="7" t="str">
        <f t="shared" si="296"/>
        <v>12 tháng</v>
      </c>
      <c r="AK946" s="5">
        <f t="shared" si="294"/>
        <v>42606</v>
      </c>
      <c r="AL946" s="5">
        <f t="shared" si="297"/>
        <v>42970</v>
      </c>
      <c r="AM946" s="5">
        <f t="shared" si="295"/>
        <v>42971</v>
      </c>
      <c r="AN946" s="7" t="str">
        <f t="shared" si="281"/>
        <v>Không xác định</v>
      </c>
      <c r="AO946" s="5"/>
      <c r="AP946" s="7"/>
      <c r="AQ946" s="16"/>
    </row>
    <row r="947" spans="1:43" ht="14.5" x14ac:dyDescent="0.35">
      <c r="A947" s="12">
        <f>IF(E947="","",SUBTOTAL(3,$B$2:B947))</f>
        <v>946</v>
      </c>
      <c r="B947" s="5">
        <v>43708</v>
      </c>
      <c r="C947" s="4" t="s">
        <v>45</v>
      </c>
      <c r="D947" s="4">
        <v>1011</v>
      </c>
      <c r="E947" s="6" t="s">
        <v>88</v>
      </c>
      <c r="F947" s="6" t="s">
        <v>47</v>
      </c>
      <c r="G947" s="7" t="s">
        <v>70</v>
      </c>
      <c r="H947" s="6" t="s">
        <v>89</v>
      </c>
      <c r="I947" s="4">
        <v>16</v>
      </c>
      <c r="J947" s="4">
        <v>10</v>
      </c>
      <c r="K947" s="4">
        <v>1993</v>
      </c>
      <c r="L947" s="6">
        <f t="shared" si="291"/>
        <v>34258</v>
      </c>
      <c r="M947" s="4">
        <f t="shared" si="282"/>
        <v>25</v>
      </c>
      <c r="N947" s="6" t="str">
        <f t="shared" si="292"/>
        <v>&lt;30</v>
      </c>
      <c r="O947" s="4">
        <v>1</v>
      </c>
      <c r="P947" s="6" t="str">
        <f t="shared" si="275"/>
        <v>Nam</v>
      </c>
      <c r="Q947" s="6" t="str">
        <f t="shared" si="276"/>
        <v>Ông</v>
      </c>
      <c r="R947" s="7" t="s">
        <v>63</v>
      </c>
      <c r="S947" s="6" t="s">
        <v>270</v>
      </c>
      <c r="T947" s="6" t="s">
        <v>268</v>
      </c>
      <c r="U947" s="6" t="s">
        <v>269</v>
      </c>
      <c r="V947" s="6" t="str">
        <f t="shared" si="283"/>
        <v>Đại Đồng  -  Tiên Du  -  Bắc Ninh</v>
      </c>
      <c r="W947" s="6" t="s">
        <v>51</v>
      </c>
      <c r="X947" s="6" t="s">
        <v>52</v>
      </c>
      <c r="Y947" s="4">
        <f t="shared" si="284"/>
        <v>49</v>
      </c>
      <c r="Z947" s="7" t="str">
        <f t="shared" si="293"/>
        <v>Từ 36 - 60 tháng</v>
      </c>
      <c r="AA947" s="5">
        <v>42195</v>
      </c>
      <c r="AB947" s="4" t="s">
        <v>66</v>
      </c>
      <c r="AC947" s="8">
        <f t="shared" si="277"/>
        <v>42254</v>
      </c>
      <c r="AD947" s="5" t="s">
        <v>53</v>
      </c>
      <c r="AE947" s="4">
        <v>1</v>
      </c>
      <c r="AF947" s="7" t="str">
        <f t="shared" si="278"/>
        <v>12 tháng</v>
      </c>
      <c r="AG947" s="5">
        <f t="shared" si="279"/>
        <v>42255</v>
      </c>
      <c r="AH947" s="5">
        <f t="shared" si="280"/>
        <v>42620</v>
      </c>
      <c r="AI947" s="9">
        <v>2</v>
      </c>
      <c r="AJ947" s="7" t="str">
        <f t="shared" si="296"/>
        <v>24 tháng</v>
      </c>
      <c r="AK947" s="5">
        <f t="shared" si="294"/>
        <v>42621</v>
      </c>
      <c r="AL947" s="5">
        <f t="shared" si="297"/>
        <v>43350</v>
      </c>
      <c r="AM947" s="5">
        <f t="shared" si="295"/>
        <v>43351</v>
      </c>
      <c r="AN947" s="7" t="str">
        <f t="shared" si="281"/>
        <v>Không xác định</v>
      </c>
      <c r="AO947" s="5"/>
      <c r="AP947" s="7"/>
      <c r="AQ947" s="16"/>
    </row>
    <row r="948" spans="1:43" ht="14.5" x14ac:dyDescent="0.35">
      <c r="A948" s="12">
        <f>IF(E948="","",SUBTOTAL(3,$B$2:B948))</f>
        <v>947</v>
      </c>
      <c r="B948" s="5">
        <v>43708</v>
      </c>
      <c r="C948" s="4" t="s">
        <v>45</v>
      </c>
      <c r="D948" s="4">
        <v>1013</v>
      </c>
      <c r="E948" s="6" t="s">
        <v>92</v>
      </c>
      <c r="F948" s="6" t="s">
        <v>47</v>
      </c>
      <c r="G948" s="7" t="s">
        <v>93</v>
      </c>
      <c r="H948" s="6" t="s">
        <v>94</v>
      </c>
      <c r="I948" s="4">
        <v>26</v>
      </c>
      <c r="J948" s="4">
        <v>1</v>
      </c>
      <c r="K948" s="4">
        <v>1988</v>
      </c>
      <c r="L948" s="6">
        <f t="shared" si="291"/>
        <v>32168</v>
      </c>
      <c r="M948" s="4">
        <f t="shared" si="282"/>
        <v>31</v>
      </c>
      <c r="N948" s="6" t="str">
        <f t="shared" si="292"/>
        <v>30 - 45</v>
      </c>
      <c r="O948" s="4">
        <v>1</v>
      </c>
      <c r="P948" s="6" t="str">
        <f t="shared" si="275"/>
        <v>Nam</v>
      </c>
      <c r="Q948" s="6" t="str">
        <f t="shared" si="276"/>
        <v>Ông</v>
      </c>
      <c r="R948" s="7" t="s">
        <v>72</v>
      </c>
      <c r="S948" s="6" t="s">
        <v>273</v>
      </c>
      <c r="T948" s="6" t="s">
        <v>274</v>
      </c>
      <c r="U948" s="6" t="s">
        <v>266</v>
      </c>
      <c r="V948" s="6" t="str">
        <f t="shared" si="283"/>
        <v>Liên Hà  -  Đông Anh  -  Hà Nội</v>
      </c>
      <c r="W948" s="6" t="s">
        <v>51</v>
      </c>
      <c r="X948" s="6" t="s">
        <v>65</v>
      </c>
      <c r="Y948" s="4">
        <f t="shared" si="284"/>
        <v>48</v>
      </c>
      <c r="Z948" s="7" t="str">
        <f t="shared" si="293"/>
        <v>Từ 36 - 60 tháng</v>
      </c>
      <c r="AA948" s="5">
        <v>42241</v>
      </c>
      <c r="AB948" s="4" t="s">
        <v>66</v>
      </c>
      <c r="AC948" s="8">
        <f t="shared" si="277"/>
        <v>42300</v>
      </c>
      <c r="AD948" s="5" t="s">
        <v>53</v>
      </c>
      <c r="AE948" s="4">
        <v>2</v>
      </c>
      <c r="AF948" s="7" t="str">
        <f t="shared" si="278"/>
        <v>24 tháng</v>
      </c>
      <c r="AG948" s="5">
        <f t="shared" si="279"/>
        <v>42301</v>
      </c>
      <c r="AH948" s="5">
        <f t="shared" si="280"/>
        <v>43031</v>
      </c>
      <c r="AI948" s="9">
        <v>1</v>
      </c>
      <c r="AJ948" s="7" t="str">
        <f t="shared" si="296"/>
        <v>12 tháng</v>
      </c>
      <c r="AK948" s="5">
        <f t="shared" si="294"/>
        <v>43032</v>
      </c>
      <c r="AL948" s="5">
        <f t="shared" si="297"/>
        <v>43396</v>
      </c>
      <c r="AM948" s="5">
        <f t="shared" si="295"/>
        <v>43397</v>
      </c>
      <c r="AN948" s="7" t="str">
        <f t="shared" si="281"/>
        <v>Không xác định</v>
      </c>
      <c r="AO948" s="5"/>
      <c r="AP948" s="7"/>
      <c r="AQ948" s="16"/>
    </row>
    <row r="949" spans="1:43" ht="14.5" x14ac:dyDescent="0.35">
      <c r="A949" s="12">
        <f>IF(E949="","",SUBTOTAL(3,$B$2:B949))</f>
        <v>948</v>
      </c>
      <c r="B949" s="5">
        <v>43708</v>
      </c>
      <c r="C949" s="4" t="s">
        <v>45</v>
      </c>
      <c r="D949" s="4">
        <v>1014</v>
      </c>
      <c r="E949" s="6" t="s">
        <v>95</v>
      </c>
      <c r="F949" s="6" t="s">
        <v>96</v>
      </c>
      <c r="G949" s="7" t="s">
        <v>61</v>
      </c>
      <c r="H949" s="6" t="s">
        <v>62</v>
      </c>
      <c r="I949" s="4">
        <v>20</v>
      </c>
      <c r="J949" s="4">
        <v>2</v>
      </c>
      <c r="K949" s="4">
        <v>1992</v>
      </c>
      <c r="L949" s="6">
        <f t="shared" si="291"/>
        <v>33654</v>
      </c>
      <c r="M949" s="4">
        <f t="shared" si="282"/>
        <v>27</v>
      </c>
      <c r="N949" s="6" t="str">
        <f t="shared" si="292"/>
        <v>&lt;30</v>
      </c>
      <c r="O949" s="4">
        <v>1</v>
      </c>
      <c r="P949" s="6" t="str">
        <f t="shared" si="275"/>
        <v>Nam</v>
      </c>
      <c r="Q949" s="6" t="str">
        <f t="shared" si="276"/>
        <v>Ông</v>
      </c>
      <c r="R949" s="7" t="s">
        <v>50</v>
      </c>
      <c r="S949" s="6" t="s">
        <v>275</v>
      </c>
      <c r="T949" s="6" t="s">
        <v>276</v>
      </c>
      <c r="U949" s="6" t="s">
        <v>255</v>
      </c>
      <c r="V949" s="6" t="str">
        <f t="shared" si="283"/>
        <v>Thanh Lâm  -  Lục Nam  -  Bắc Giang</v>
      </c>
      <c r="W949" s="6" t="s">
        <v>51</v>
      </c>
      <c r="X949" s="6" t="s">
        <v>65</v>
      </c>
      <c r="Y949" s="4">
        <f t="shared" si="284"/>
        <v>48</v>
      </c>
      <c r="Z949" s="7" t="str">
        <f t="shared" si="293"/>
        <v>Từ 36 - 60 tháng</v>
      </c>
      <c r="AA949" s="5">
        <v>42246</v>
      </c>
      <c r="AB949" s="4" t="s">
        <v>66</v>
      </c>
      <c r="AC949" s="8">
        <f t="shared" si="277"/>
        <v>42305</v>
      </c>
      <c r="AD949" s="5" t="s">
        <v>53</v>
      </c>
      <c r="AE949" s="4">
        <v>1</v>
      </c>
      <c r="AF949" s="7" t="str">
        <f t="shared" si="278"/>
        <v>12 tháng</v>
      </c>
      <c r="AG949" s="5">
        <f t="shared" si="279"/>
        <v>42306</v>
      </c>
      <c r="AH949" s="5">
        <f t="shared" si="280"/>
        <v>42671</v>
      </c>
      <c r="AI949" s="9">
        <v>1</v>
      </c>
      <c r="AJ949" s="7" t="str">
        <f t="shared" si="296"/>
        <v>12 tháng</v>
      </c>
      <c r="AK949" s="5">
        <f t="shared" si="294"/>
        <v>42672</v>
      </c>
      <c r="AL949" s="5">
        <f t="shared" si="297"/>
        <v>43036</v>
      </c>
      <c r="AM949" s="5">
        <f t="shared" si="295"/>
        <v>43037</v>
      </c>
      <c r="AN949" s="7" t="str">
        <f t="shared" si="281"/>
        <v>Không xác định</v>
      </c>
      <c r="AO949" s="5"/>
      <c r="AP949" s="7"/>
      <c r="AQ949" s="16"/>
    </row>
    <row r="950" spans="1:43" ht="14.5" x14ac:dyDescent="0.35">
      <c r="A950" s="12">
        <f>IF(E950="","",SUBTOTAL(3,$B$2:B950))</f>
        <v>949</v>
      </c>
      <c r="B950" s="5">
        <v>43708</v>
      </c>
      <c r="C950" s="4" t="s">
        <v>45</v>
      </c>
      <c r="D950" s="4">
        <v>1016</v>
      </c>
      <c r="E950" s="6" t="s">
        <v>97</v>
      </c>
      <c r="F950" s="6" t="s">
        <v>82</v>
      </c>
      <c r="G950" s="7" t="s">
        <v>98</v>
      </c>
      <c r="H950" s="6" t="s">
        <v>99</v>
      </c>
      <c r="I950" s="4">
        <v>4</v>
      </c>
      <c r="J950" s="4">
        <v>7</v>
      </c>
      <c r="K950" s="4">
        <v>1982</v>
      </c>
      <c r="L950" s="6">
        <f t="shared" si="291"/>
        <v>30136</v>
      </c>
      <c r="M950" s="4">
        <f t="shared" si="282"/>
        <v>37</v>
      </c>
      <c r="N950" s="6" t="str">
        <f t="shared" si="292"/>
        <v>30 - 45</v>
      </c>
      <c r="O950" s="4">
        <v>2</v>
      </c>
      <c r="P950" s="6" t="str">
        <f t="shared" si="275"/>
        <v>Nữ</v>
      </c>
      <c r="Q950" s="6" t="str">
        <f t="shared" si="276"/>
        <v>Bà</v>
      </c>
      <c r="R950" s="7" t="s">
        <v>72</v>
      </c>
      <c r="S950" s="6" t="s">
        <v>277</v>
      </c>
      <c r="T950" s="6" t="s">
        <v>276</v>
      </c>
      <c r="U950" s="6" t="s">
        <v>255</v>
      </c>
      <c r="V950" s="6" t="str">
        <f t="shared" si="283"/>
        <v>Bảo Sơn  -  Lục Nam  -  Bắc Giang</v>
      </c>
      <c r="W950" s="6" t="s">
        <v>51</v>
      </c>
      <c r="X950" s="6" t="s">
        <v>100</v>
      </c>
      <c r="Y950" s="4">
        <f t="shared" si="284"/>
        <v>47</v>
      </c>
      <c r="Z950" s="7" t="str">
        <f t="shared" si="293"/>
        <v>Từ 36 - 60 tháng</v>
      </c>
      <c r="AA950" s="5">
        <v>42264</v>
      </c>
      <c r="AB950" s="4" t="s">
        <v>66</v>
      </c>
      <c r="AC950" s="8">
        <f t="shared" si="277"/>
        <v>42323</v>
      </c>
      <c r="AD950" s="5" t="s">
        <v>53</v>
      </c>
      <c r="AE950" s="4">
        <v>1</v>
      </c>
      <c r="AF950" s="7" t="str">
        <f t="shared" si="278"/>
        <v>12 tháng</v>
      </c>
      <c r="AG950" s="5">
        <f t="shared" si="279"/>
        <v>42324</v>
      </c>
      <c r="AH950" s="5">
        <f t="shared" si="280"/>
        <v>42689</v>
      </c>
      <c r="AI950" s="9">
        <v>1</v>
      </c>
      <c r="AJ950" s="7" t="str">
        <f t="shared" si="296"/>
        <v>12 tháng</v>
      </c>
      <c r="AK950" s="5">
        <f t="shared" si="294"/>
        <v>42690</v>
      </c>
      <c r="AL950" s="5">
        <f t="shared" si="297"/>
        <v>43054</v>
      </c>
      <c r="AM950" s="5">
        <f t="shared" si="295"/>
        <v>43055</v>
      </c>
      <c r="AN950" s="7" t="str">
        <f t="shared" si="281"/>
        <v>Không xác định</v>
      </c>
      <c r="AO950" s="5"/>
      <c r="AP950" s="7"/>
      <c r="AQ950" s="16"/>
    </row>
    <row r="951" spans="1:43" ht="14.5" x14ac:dyDescent="0.35">
      <c r="A951" s="12">
        <f>IF(E951="","",SUBTOTAL(3,$B$2:B951))</f>
        <v>950</v>
      </c>
      <c r="B951" s="5">
        <v>43708</v>
      </c>
      <c r="C951" s="4" t="s">
        <v>45</v>
      </c>
      <c r="D951" s="4">
        <v>1020</v>
      </c>
      <c r="E951" s="6" t="s">
        <v>103</v>
      </c>
      <c r="F951" s="6" t="s">
        <v>96</v>
      </c>
      <c r="G951" s="7" t="s">
        <v>104</v>
      </c>
      <c r="H951" s="6" t="s">
        <v>105</v>
      </c>
      <c r="I951" s="4">
        <v>28</v>
      </c>
      <c r="J951" s="4">
        <v>10</v>
      </c>
      <c r="K951" s="4">
        <v>1993</v>
      </c>
      <c r="L951" s="6">
        <f t="shared" si="291"/>
        <v>34270</v>
      </c>
      <c r="M951" s="4">
        <f t="shared" si="282"/>
        <v>25</v>
      </c>
      <c r="N951" s="6" t="str">
        <f t="shared" si="292"/>
        <v>&lt;30</v>
      </c>
      <c r="O951" s="4">
        <v>2</v>
      </c>
      <c r="P951" s="6" t="str">
        <f t="shared" si="275"/>
        <v>Nữ</v>
      </c>
      <c r="Q951" s="6" t="str">
        <f t="shared" si="276"/>
        <v>Bà</v>
      </c>
      <c r="R951" s="7" t="s">
        <v>50</v>
      </c>
      <c r="S951" s="6" t="s">
        <v>261</v>
      </c>
      <c r="T951" s="6" t="s">
        <v>262</v>
      </c>
      <c r="U951" s="6" t="s">
        <v>263</v>
      </c>
      <c r="V951" s="6" t="str">
        <f t="shared" si="283"/>
        <v>Minh Hương  -  Hàm Yên  -  Tuyên Quang</v>
      </c>
      <c r="W951" s="6" t="s">
        <v>51</v>
      </c>
      <c r="X951" s="6" t="s">
        <v>106</v>
      </c>
      <c r="Y951" s="4">
        <f t="shared" si="284"/>
        <v>44</v>
      </c>
      <c r="Z951" s="7" t="str">
        <f t="shared" si="293"/>
        <v>Từ 36 - 60 tháng</v>
      </c>
      <c r="AA951" s="5">
        <v>42343</v>
      </c>
      <c r="AB951" s="4" t="s">
        <v>66</v>
      </c>
      <c r="AC951" s="8">
        <f t="shared" si="277"/>
        <v>42402</v>
      </c>
      <c r="AD951" s="5" t="s">
        <v>53</v>
      </c>
      <c r="AE951" s="4">
        <v>1</v>
      </c>
      <c r="AF951" s="7" t="str">
        <f t="shared" si="278"/>
        <v>12 tháng</v>
      </c>
      <c r="AG951" s="5">
        <f t="shared" si="279"/>
        <v>42403</v>
      </c>
      <c r="AH951" s="5">
        <f t="shared" si="280"/>
        <v>42768</v>
      </c>
      <c r="AI951" s="9">
        <v>1</v>
      </c>
      <c r="AJ951" s="7" t="str">
        <f t="shared" si="296"/>
        <v>12 tháng</v>
      </c>
      <c r="AK951" s="5">
        <f t="shared" si="294"/>
        <v>42769</v>
      </c>
      <c r="AL951" s="5">
        <f t="shared" si="297"/>
        <v>43133</v>
      </c>
      <c r="AM951" s="5">
        <f t="shared" si="295"/>
        <v>43134</v>
      </c>
      <c r="AN951" s="7" t="str">
        <f t="shared" si="281"/>
        <v>Không xác định</v>
      </c>
      <c r="AO951" s="5"/>
      <c r="AP951" s="7"/>
      <c r="AQ951" s="16"/>
    </row>
    <row r="952" spans="1:43" ht="14.5" x14ac:dyDescent="0.35">
      <c r="A952" s="12">
        <f>IF(E952="","",SUBTOTAL(3,$B$2:B952))</f>
        <v>951</v>
      </c>
      <c r="B952" s="5">
        <v>43708</v>
      </c>
      <c r="C952" s="4" t="s">
        <v>45</v>
      </c>
      <c r="D952" s="4">
        <v>1021</v>
      </c>
      <c r="E952" s="6" t="s">
        <v>107</v>
      </c>
      <c r="F952" s="6" t="s">
        <v>96</v>
      </c>
      <c r="G952" s="7" t="s">
        <v>98</v>
      </c>
      <c r="H952" s="6" t="s">
        <v>108</v>
      </c>
      <c r="I952" s="4">
        <v>15</v>
      </c>
      <c r="J952" s="4">
        <v>2</v>
      </c>
      <c r="K952" s="4">
        <v>1994</v>
      </c>
      <c r="L952" s="6">
        <f t="shared" si="291"/>
        <v>34380</v>
      </c>
      <c r="M952" s="4">
        <f t="shared" si="282"/>
        <v>25</v>
      </c>
      <c r="N952" s="6" t="str">
        <f t="shared" si="292"/>
        <v>&lt;30</v>
      </c>
      <c r="O952" s="4">
        <v>1</v>
      </c>
      <c r="P952" s="6" t="str">
        <f t="shared" si="275"/>
        <v>Nam</v>
      </c>
      <c r="Q952" s="6" t="str">
        <f t="shared" si="276"/>
        <v>Ông</v>
      </c>
      <c r="R952" s="7" t="s">
        <v>50</v>
      </c>
      <c r="S952" s="6" t="s">
        <v>281</v>
      </c>
      <c r="T952" s="6" t="s">
        <v>282</v>
      </c>
      <c r="U952" s="6" t="s">
        <v>283</v>
      </c>
      <c r="V952" s="6" t="str">
        <f t="shared" si="283"/>
        <v>Yên Đổ  -  Phú Lương  -  Thái Nguyên</v>
      </c>
      <c r="W952" s="6" t="s">
        <v>51</v>
      </c>
      <c r="X952" s="6" t="s">
        <v>65</v>
      </c>
      <c r="Y952" s="4">
        <f t="shared" si="284"/>
        <v>44</v>
      </c>
      <c r="Z952" s="7" t="str">
        <f t="shared" si="293"/>
        <v>Từ 36 - 60 tháng</v>
      </c>
      <c r="AA952" s="5">
        <v>42360</v>
      </c>
      <c r="AB952" s="4" t="s">
        <v>66</v>
      </c>
      <c r="AC952" s="8">
        <f t="shared" si="277"/>
        <v>42419</v>
      </c>
      <c r="AD952" s="5" t="s">
        <v>53</v>
      </c>
      <c r="AE952" s="4">
        <v>1</v>
      </c>
      <c r="AF952" s="7" t="str">
        <f t="shared" si="278"/>
        <v>12 tháng</v>
      </c>
      <c r="AG952" s="5">
        <f t="shared" si="279"/>
        <v>42420</v>
      </c>
      <c r="AH952" s="5">
        <f t="shared" si="280"/>
        <v>42785</v>
      </c>
      <c r="AI952" s="9">
        <v>2</v>
      </c>
      <c r="AJ952" s="7" t="str">
        <f t="shared" si="296"/>
        <v>24 tháng</v>
      </c>
      <c r="AK952" s="5">
        <f t="shared" si="294"/>
        <v>42786</v>
      </c>
      <c r="AL952" s="5">
        <f t="shared" si="297"/>
        <v>43515</v>
      </c>
      <c r="AM952" s="5">
        <f t="shared" si="295"/>
        <v>43516</v>
      </c>
      <c r="AN952" s="7" t="str">
        <f t="shared" si="281"/>
        <v>Không xác định</v>
      </c>
      <c r="AO952" s="5"/>
      <c r="AP952" s="7"/>
      <c r="AQ952" s="16"/>
    </row>
    <row r="953" spans="1:43" ht="14.5" x14ac:dyDescent="0.35">
      <c r="A953" s="12">
        <f>IF(E953="","",SUBTOTAL(3,$B$2:B953))</f>
        <v>952</v>
      </c>
      <c r="B953" s="5">
        <v>43708</v>
      </c>
      <c r="C953" s="4" t="s">
        <v>45</v>
      </c>
      <c r="D953" s="4">
        <v>1022</v>
      </c>
      <c r="E953" s="6" t="s">
        <v>109</v>
      </c>
      <c r="F953" s="6" t="s">
        <v>96</v>
      </c>
      <c r="G953" s="7" t="s">
        <v>98</v>
      </c>
      <c r="H953" s="6" t="s">
        <v>110</v>
      </c>
      <c r="I953" s="4">
        <v>17</v>
      </c>
      <c r="J953" s="4">
        <v>3</v>
      </c>
      <c r="K953" s="4">
        <v>1988</v>
      </c>
      <c r="L953" s="6">
        <f t="shared" si="291"/>
        <v>32219</v>
      </c>
      <c r="M953" s="4">
        <f t="shared" si="282"/>
        <v>31</v>
      </c>
      <c r="N953" s="6" t="str">
        <f t="shared" si="292"/>
        <v>30 - 45</v>
      </c>
      <c r="O953" s="4">
        <v>1</v>
      </c>
      <c r="P953" s="6" t="str">
        <f t="shared" si="275"/>
        <v>Nam</v>
      </c>
      <c r="Q953" s="6" t="str">
        <f t="shared" si="276"/>
        <v>Ông</v>
      </c>
      <c r="R953" s="7" t="s">
        <v>50</v>
      </c>
      <c r="S953" s="6" t="s">
        <v>284</v>
      </c>
      <c r="T953" s="6" t="s">
        <v>285</v>
      </c>
      <c r="U953" s="6" t="s">
        <v>286</v>
      </c>
      <c r="V953" s="6" t="str">
        <f t="shared" si="283"/>
        <v>Mỹ Thành  -  Lạc Sơn  -  Hòa Bình</v>
      </c>
      <c r="W953" s="6" t="s">
        <v>51</v>
      </c>
      <c r="X953" s="6" t="s">
        <v>100</v>
      </c>
      <c r="Y953" s="4">
        <f t="shared" si="284"/>
        <v>43</v>
      </c>
      <c r="Z953" s="7" t="str">
        <f t="shared" si="293"/>
        <v>Từ 36 - 60 tháng</v>
      </c>
      <c r="AA953" s="5">
        <v>42391</v>
      </c>
      <c r="AB953" s="4" t="s">
        <v>66</v>
      </c>
      <c r="AC953" s="8">
        <f t="shared" si="277"/>
        <v>42450</v>
      </c>
      <c r="AD953" s="5" t="s">
        <v>53</v>
      </c>
      <c r="AE953" s="4">
        <v>1</v>
      </c>
      <c r="AF953" s="7" t="str">
        <f t="shared" si="278"/>
        <v>12 tháng</v>
      </c>
      <c r="AG953" s="5">
        <f t="shared" si="279"/>
        <v>42451</v>
      </c>
      <c r="AH953" s="5">
        <f t="shared" si="280"/>
        <v>42815</v>
      </c>
      <c r="AI953" s="9">
        <v>3</v>
      </c>
      <c r="AJ953" s="7" t="str">
        <f t="shared" si="296"/>
        <v>36 tháng</v>
      </c>
      <c r="AK953" s="5">
        <f t="shared" si="294"/>
        <v>42816</v>
      </c>
      <c r="AL953" s="5">
        <f t="shared" si="297"/>
        <v>43911</v>
      </c>
      <c r="AM953" s="5" t="str">
        <f t="shared" si="295"/>
        <v/>
      </c>
      <c r="AN953" s="7" t="str">
        <f t="shared" si="281"/>
        <v>36 tháng</v>
      </c>
      <c r="AO953" s="5"/>
      <c r="AP953" s="7"/>
      <c r="AQ953" s="16"/>
    </row>
    <row r="954" spans="1:43" ht="14.5" x14ac:dyDescent="0.35">
      <c r="A954" s="12">
        <f>IF(E954="","",SUBTOTAL(3,$B$2:B954))</f>
        <v>953</v>
      </c>
      <c r="B954" s="5">
        <v>43708</v>
      </c>
      <c r="C954" s="4" t="s">
        <v>45</v>
      </c>
      <c r="D954" s="4">
        <v>1023</v>
      </c>
      <c r="E954" s="6" t="s">
        <v>111</v>
      </c>
      <c r="F954" s="6" t="s">
        <v>112</v>
      </c>
      <c r="G954" s="7" t="s">
        <v>104</v>
      </c>
      <c r="H954" s="6" t="s">
        <v>105</v>
      </c>
      <c r="I954" s="4">
        <v>28</v>
      </c>
      <c r="J954" s="4">
        <v>7</v>
      </c>
      <c r="K954" s="4">
        <v>1989</v>
      </c>
      <c r="L954" s="6">
        <f t="shared" si="291"/>
        <v>32717</v>
      </c>
      <c r="M954" s="4">
        <f t="shared" si="282"/>
        <v>30</v>
      </c>
      <c r="N954" s="6" t="str">
        <f t="shared" si="292"/>
        <v>30 - 45</v>
      </c>
      <c r="O954" s="4">
        <v>1</v>
      </c>
      <c r="P954" s="6" t="str">
        <f t="shared" si="275"/>
        <v>Nam</v>
      </c>
      <c r="Q954" s="6" t="str">
        <f t="shared" si="276"/>
        <v>Ông</v>
      </c>
      <c r="R954" s="7" t="s">
        <v>50</v>
      </c>
      <c r="S954" s="6" t="s">
        <v>270</v>
      </c>
      <c r="T954" s="6" t="s">
        <v>268</v>
      </c>
      <c r="U954" s="6" t="s">
        <v>269</v>
      </c>
      <c r="V954" s="6" t="str">
        <f t="shared" si="283"/>
        <v>Đại Đồng  -  Tiên Du  -  Bắc Ninh</v>
      </c>
      <c r="W954" s="6" t="s">
        <v>51</v>
      </c>
      <c r="X954" s="6" t="s">
        <v>65</v>
      </c>
      <c r="Y954" s="4">
        <f t="shared" si="284"/>
        <v>43</v>
      </c>
      <c r="Z954" s="7" t="str">
        <f t="shared" si="293"/>
        <v>Từ 36 - 60 tháng</v>
      </c>
      <c r="AA954" s="5">
        <v>42394</v>
      </c>
      <c r="AB954" s="4" t="s">
        <v>66</v>
      </c>
      <c r="AC954" s="8">
        <f t="shared" si="277"/>
        <v>42453</v>
      </c>
      <c r="AD954" s="5" t="s">
        <v>53</v>
      </c>
      <c r="AE954" s="4">
        <v>1</v>
      </c>
      <c r="AF954" s="7" t="str">
        <f t="shared" si="278"/>
        <v>12 tháng</v>
      </c>
      <c r="AG954" s="5">
        <f t="shared" si="279"/>
        <v>42454</v>
      </c>
      <c r="AH954" s="5">
        <f t="shared" si="280"/>
        <v>42818</v>
      </c>
      <c r="AI954" s="9">
        <v>2</v>
      </c>
      <c r="AJ954" s="7" t="str">
        <f t="shared" si="296"/>
        <v>24 tháng</v>
      </c>
      <c r="AK954" s="5">
        <f t="shared" si="294"/>
        <v>42819</v>
      </c>
      <c r="AL954" s="5">
        <f t="shared" si="297"/>
        <v>43548</v>
      </c>
      <c r="AM954" s="5">
        <f t="shared" si="295"/>
        <v>43549</v>
      </c>
      <c r="AN954" s="7" t="str">
        <f t="shared" si="281"/>
        <v>Không xác định</v>
      </c>
      <c r="AO954" s="5"/>
      <c r="AP954" s="7"/>
      <c r="AQ954" s="16"/>
    </row>
    <row r="955" spans="1:43" ht="14.5" x14ac:dyDescent="0.35">
      <c r="A955" s="12">
        <f>IF(E955="","",SUBTOTAL(3,$B$2:B955))</f>
        <v>954</v>
      </c>
      <c r="B955" s="5">
        <v>43708</v>
      </c>
      <c r="C955" s="4" t="s">
        <v>45</v>
      </c>
      <c r="D955" s="4">
        <v>1026</v>
      </c>
      <c r="E955" s="6" t="s">
        <v>113</v>
      </c>
      <c r="F955" s="6" t="s">
        <v>82</v>
      </c>
      <c r="G955" s="7" t="s">
        <v>61</v>
      </c>
      <c r="H955" s="6" t="s">
        <v>62</v>
      </c>
      <c r="I955" s="4">
        <v>12</v>
      </c>
      <c r="J955" s="4">
        <v>8</v>
      </c>
      <c r="K955" s="4">
        <v>1993</v>
      </c>
      <c r="L955" s="6">
        <f t="shared" si="291"/>
        <v>34193</v>
      </c>
      <c r="M955" s="4">
        <f t="shared" si="282"/>
        <v>26</v>
      </c>
      <c r="N955" s="6" t="str">
        <f t="shared" si="292"/>
        <v>&lt;30</v>
      </c>
      <c r="O955" s="4">
        <v>2</v>
      </c>
      <c r="P955" s="6" t="str">
        <f t="shared" si="275"/>
        <v>Nữ</v>
      </c>
      <c r="Q955" s="6" t="str">
        <f t="shared" si="276"/>
        <v>Bà</v>
      </c>
      <c r="R955" s="7" t="s">
        <v>50</v>
      </c>
      <c r="S955" s="6" t="s">
        <v>287</v>
      </c>
      <c r="T955" s="6" t="s">
        <v>268</v>
      </c>
      <c r="U955" s="6" t="s">
        <v>269</v>
      </c>
      <c r="V955" s="6" t="str">
        <f t="shared" si="283"/>
        <v>Phú Lâm  -  Tiên Du  -  Bắc Ninh</v>
      </c>
      <c r="W955" s="6" t="s">
        <v>51</v>
      </c>
      <c r="X955" s="6" t="s">
        <v>65</v>
      </c>
      <c r="Y955" s="4">
        <f t="shared" si="284"/>
        <v>42</v>
      </c>
      <c r="Z955" s="7" t="str">
        <f t="shared" si="293"/>
        <v>Từ 36 - 60 tháng</v>
      </c>
      <c r="AA955" s="5">
        <v>42419</v>
      </c>
      <c r="AB955" s="4" t="s">
        <v>66</v>
      </c>
      <c r="AC955" s="8">
        <f t="shared" si="277"/>
        <v>42478</v>
      </c>
      <c r="AD955" s="5" t="s">
        <v>53</v>
      </c>
      <c r="AE955" s="4">
        <v>1</v>
      </c>
      <c r="AF955" s="7" t="str">
        <f t="shared" si="278"/>
        <v>12 tháng</v>
      </c>
      <c r="AG955" s="5">
        <f t="shared" si="279"/>
        <v>42479</v>
      </c>
      <c r="AH955" s="5">
        <f t="shared" si="280"/>
        <v>42843</v>
      </c>
      <c r="AI955" s="9">
        <v>1</v>
      </c>
      <c r="AJ955" s="7" t="str">
        <f t="shared" si="296"/>
        <v>12 tháng</v>
      </c>
      <c r="AK955" s="5">
        <f t="shared" si="294"/>
        <v>42844</v>
      </c>
      <c r="AL955" s="5">
        <f t="shared" si="297"/>
        <v>43208</v>
      </c>
      <c r="AM955" s="5">
        <f t="shared" si="295"/>
        <v>43209</v>
      </c>
      <c r="AN955" s="7" t="str">
        <f t="shared" si="281"/>
        <v>Không xác định</v>
      </c>
      <c r="AO955" s="5"/>
      <c r="AP955" s="7"/>
      <c r="AQ955" s="16"/>
    </row>
    <row r="956" spans="1:43" ht="14.5" x14ac:dyDescent="0.35">
      <c r="A956" s="12">
        <f>IF(E956="","",SUBTOTAL(3,$B$2:B956))</f>
        <v>955</v>
      </c>
      <c r="B956" s="5">
        <v>43708</v>
      </c>
      <c r="C956" s="4" t="s">
        <v>45</v>
      </c>
      <c r="D956" s="4">
        <v>1028</v>
      </c>
      <c r="E956" s="6" t="s">
        <v>114</v>
      </c>
      <c r="F956" s="6" t="s">
        <v>47</v>
      </c>
      <c r="G956" s="7" t="s">
        <v>48</v>
      </c>
      <c r="H956" s="6" t="s">
        <v>115</v>
      </c>
      <c r="I956" s="4">
        <v>2</v>
      </c>
      <c r="J956" s="4">
        <v>1</v>
      </c>
      <c r="K956" s="4">
        <v>1992</v>
      </c>
      <c r="L956" s="6">
        <f t="shared" si="291"/>
        <v>33605</v>
      </c>
      <c r="M956" s="4">
        <f t="shared" si="282"/>
        <v>27</v>
      </c>
      <c r="N956" s="6" t="str">
        <f t="shared" si="292"/>
        <v>&lt;30</v>
      </c>
      <c r="O956" s="4">
        <v>1</v>
      </c>
      <c r="P956" s="6" t="str">
        <f t="shared" si="275"/>
        <v>Nam</v>
      </c>
      <c r="Q956" s="6" t="str">
        <f t="shared" si="276"/>
        <v>Ông</v>
      </c>
      <c r="R956" s="7" t="s">
        <v>63</v>
      </c>
      <c r="S956" s="6" t="s">
        <v>288</v>
      </c>
      <c r="T956" s="6" t="s">
        <v>289</v>
      </c>
      <c r="U956" s="6" t="s">
        <v>266</v>
      </c>
      <c r="V956" s="6" t="str">
        <f t="shared" si="283"/>
        <v>Yên Thường  -  Gia Lâm  -  Hà Nội</v>
      </c>
      <c r="W956" s="6" t="s">
        <v>51</v>
      </c>
      <c r="X956" s="6" t="s">
        <v>65</v>
      </c>
      <c r="Y956" s="4">
        <f t="shared" si="284"/>
        <v>41</v>
      </c>
      <c r="Z956" s="7" t="str">
        <f t="shared" si="293"/>
        <v>Từ 36 - 60 tháng</v>
      </c>
      <c r="AA956" s="5">
        <v>42441</v>
      </c>
      <c r="AB956" s="4" t="s">
        <v>66</v>
      </c>
      <c r="AC956" s="8">
        <f t="shared" si="277"/>
        <v>42500</v>
      </c>
      <c r="AD956" s="5" t="s">
        <v>53</v>
      </c>
      <c r="AE956" s="4">
        <v>1</v>
      </c>
      <c r="AF956" s="7" t="str">
        <f t="shared" si="278"/>
        <v>12 tháng</v>
      </c>
      <c r="AG956" s="5">
        <f t="shared" si="279"/>
        <v>42501</v>
      </c>
      <c r="AH956" s="5">
        <f t="shared" si="280"/>
        <v>42865</v>
      </c>
      <c r="AI956" s="9">
        <v>1</v>
      </c>
      <c r="AJ956" s="7" t="str">
        <f t="shared" si="296"/>
        <v>12 tháng</v>
      </c>
      <c r="AK956" s="5">
        <f t="shared" si="294"/>
        <v>42866</v>
      </c>
      <c r="AL956" s="5">
        <f t="shared" si="297"/>
        <v>43230</v>
      </c>
      <c r="AM956" s="5">
        <f t="shared" si="295"/>
        <v>43231</v>
      </c>
      <c r="AN956" s="7" t="str">
        <f t="shared" si="281"/>
        <v>Không xác định</v>
      </c>
      <c r="AO956" s="5"/>
      <c r="AP956" s="7"/>
      <c r="AQ956" s="16"/>
    </row>
    <row r="957" spans="1:43" ht="14.5" x14ac:dyDescent="0.35">
      <c r="A957" s="12">
        <f>IF(E957="","",SUBTOTAL(3,$B$2:B957))</f>
        <v>956</v>
      </c>
      <c r="B957" s="5">
        <v>43708</v>
      </c>
      <c r="C957" s="4" t="s">
        <v>45</v>
      </c>
      <c r="D957" s="4">
        <v>1029</v>
      </c>
      <c r="E957" s="6" t="s">
        <v>116</v>
      </c>
      <c r="F957" s="6" t="s">
        <v>47</v>
      </c>
      <c r="G957" s="7" t="s">
        <v>70</v>
      </c>
      <c r="H957" s="6" t="s">
        <v>71</v>
      </c>
      <c r="I957" s="4">
        <v>28</v>
      </c>
      <c r="J957" s="4">
        <v>10</v>
      </c>
      <c r="K957" s="4">
        <v>1993</v>
      </c>
      <c r="L957" s="6">
        <f t="shared" si="291"/>
        <v>34270</v>
      </c>
      <c r="M957" s="4">
        <f t="shared" si="282"/>
        <v>25</v>
      </c>
      <c r="N957" s="6" t="str">
        <f t="shared" si="292"/>
        <v>&lt;30</v>
      </c>
      <c r="O957" s="4">
        <v>2</v>
      </c>
      <c r="P957" s="6" t="str">
        <f t="shared" si="275"/>
        <v>Nữ</v>
      </c>
      <c r="Q957" s="6" t="str">
        <f t="shared" si="276"/>
        <v>Bà</v>
      </c>
      <c r="R957" s="7" t="s">
        <v>72</v>
      </c>
      <c r="S957" s="6" t="s">
        <v>290</v>
      </c>
      <c r="T957" s="6" t="s">
        <v>291</v>
      </c>
      <c r="U957" s="6" t="s">
        <v>292</v>
      </c>
      <c r="V957" s="6" t="str">
        <f t="shared" si="283"/>
        <v>Thụy Ninh  -  Thái Thụy  -  Thái Bình</v>
      </c>
      <c r="W957" s="6" t="s">
        <v>51</v>
      </c>
      <c r="X957" s="6" t="s">
        <v>65</v>
      </c>
      <c r="Y957" s="4">
        <f t="shared" si="284"/>
        <v>40</v>
      </c>
      <c r="Z957" s="7" t="str">
        <f t="shared" si="293"/>
        <v>Từ 36 - 60 tháng</v>
      </c>
      <c r="AA957" s="5">
        <v>42472</v>
      </c>
      <c r="AB957" s="4" t="s">
        <v>117</v>
      </c>
      <c r="AC957" s="8">
        <f t="shared" si="277"/>
        <v>42501</v>
      </c>
      <c r="AD957" s="5" t="s">
        <v>53</v>
      </c>
      <c r="AE957" s="4">
        <v>1</v>
      </c>
      <c r="AF957" s="7" t="str">
        <f t="shared" si="278"/>
        <v>12 tháng</v>
      </c>
      <c r="AG957" s="5">
        <f t="shared" si="279"/>
        <v>42502</v>
      </c>
      <c r="AH957" s="5">
        <f t="shared" si="280"/>
        <v>42866</v>
      </c>
      <c r="AI957" s="9">
        <v>2</v>
      </c>
      <c r="AJ957" s="7" t="str">
        <f t="shared" si="296"/>
        <v>24 tháng</v>
      </c>
      <c r="AK957" s="5">
        <f t="shared" si="294"/>
        <v>42867</v>
      </c>
      <c r="AL957" s="5">
        <f t="shared" si="297"/>
        <v>43596</v>
      </c>
      <c r="AM957" s="5">
        <f t="shared" si="295"/>
        <v>43597</v>
      </c>
      <c r="AN957" s="7" t="str">
        <f t="shared" si="281"/>
        <v>Không xác định</v>
      </c>
      <c r="AO957" s="5"/>
      <c r="AP957" s="7"/>
      <c r="AQ957" s="16"/>
    </row>
    <row r="958" spans="1:43" ht="14.5" x14ac:dyDescent="0.35">
      <c r="A958" s="12">
        <f>IF(E958="","",SUBTOTAL(3,$B$2:B958))</f>
        <v>957</v>
      </c>
      <c r="B958" s="5">
        <v>43708</v>
      </c>
      <c r="C958" s="4" t="s">
        <v>45</v>
      </c>
      <c r="D958" s="4">
        <v>1030</v>
      </c>
      <c r="E958" s="6" t="s">
        <v>118</v>
      </c>
      <c r="F958" s="6" t="s">
        <v>47</v>
      </c>
      <c r="G958" s="7" t="s">
        <v>70</v>
      </c>
      <c r="H958" s="6" t="s">
        <v>99</v>
      </c>
      <c r="I958" s="4">
        <v>26</v>
      </c>
      <c r="J958" s="4">
        <v>11</v>
      </c>
      <c r="K958" s="4">
        <v>1991</v>
      </c>
      <c r="L958" s="6">
        <f t="shared" si="291"/>
        <v>33568</v>
      </c>
      <c r="M958" s="4">
        <f t="shared" si="282"/>
        <v>27</v>
      </c>
      <c r="N958" s="6" t="str">
        <f t="shared" si="292"/>
        <v>&lt;30</v>
      </c>
      <c r="O958" s="4">
        <v>1</v>
      </c>
      <c r="P958" s="6" t="str">
        <f t="shared" si="275"/>
        <v>Nam</v>
      </c>
      <c r="Q958" s="6" t="str">
        <f t="shared" si="276"/>
        <v>Ông</v>
      </c>
      <c r="R958" s="7" t="s">
        <v>63</v>
      </c>
      <c r="S958" s="6" t="s">
        <v>264</v>
      </c>
      <c r="T958" s="6" t="s">
        <v>265</v>
      </c>
      <c r="U958" s="6" t="s">
        <v>266</v>
      </c>
      <c r="V958" s="6" t="str">
        <f t="shared" si="283"/>
        <v>Xuân Thu  -  Sóc Sơn  -  Hà Nội</v>
      </c>
      <c r="W958" s="6" t="s">
        <v>51</v>
      </c>
      <c r="X958" s="6" t="s">
        <v>100</v>
      </c>
      <c r="Y958" s="4">
        <f t="shared" si="284"/>
        <v>40</v>
      </c>
      <c r="Z958" s="7" t="str">
        <f t="shared" si="293"/>
        <v>Từ 36 - 60 tháng</v>
      </c>
      <c r="AA958" s="5">
        <v>42486</v>
      </c>
      <c r="AB958" s="4" t="s">
        <v>66</v>
      </c>
      <c r="AC958" s="8">
        <f t="shared" si="277"/>
        <v>42545</v>
      </c>
      <c r="AD958" s="5" t="s">
        <v>53</v>
      </c>
      <c r="AE958" s="4">
        <v>1</v>
      </c>
      <c r="AF958" s="7" t="str">
        <f t="shared" si="278"/>
        <v>12 tháng</v>
      </c>
      <c r="AG958" s="5">
        <f t="shared" si="279"/>
        <v>42546</v>
      </c>
      <c r="AH958" s="5">
        <f t="shared" si="280"/>
        <v>42910</v>
      </c>
      <c r="AI958" s="9">
        <v>4</v>
      </c>
      <c r="AJ958" s="7" t="str">
        <f t="shared" si="296"/>
        <v>Không xác định</v>
      </c>
      <c r="AK958" s="5">
        <f t="shared" si="294"/>
        <v>42911</v>
      </c>
      <c r="AL958" s="5" t="str">
        <f t="shared" si="297"/>
        <v/>
      </c>
      <c r="AM958" s="5">
        <f t="shared" si="295"/>
        <v>42911</v>
      </c>
      <c r="AN958" s="7" t="str">
        <f t="shared" si="281"/>
        <v>Không xác định</v>
      </c>
      <c r="AO958" s="5"/>
      <c r="AP958" s="7"/>
      <c r="AQ958" s="16"/>
    </row>
    <row r="959" spans="1:43" ht="14.5" x14ac:dyDescent="0.35">
      <c r="A959" s="12">
        <f>IF(E959="","",SUBTOTAL(3,$B$2:B959))</f>
        <v>958</v>
      </c>
      <c r="B959" s="5">
        <v>43708</v>
      </c>
      <c r="C959" s="4" t="s">
        <v>45</v>
      </c>
      <c r="D959" s="4">
        <v>1031</v>
      </c>
      <c r="E959" s="6" t="s">
        <v>119</v>
      </c>
      <c r="F959" s="6" t="s">
        <v>96</v>
      </c>
      <c r="G959" s="7" t="s">
        <v>104</v>
      </c>
      <c r="H959" s="6" t="s">
        <v>83</v>
      </c>
      <c r="I959" s="4">
        <v>26</v>
      </c>
      <c r="J959" s="4">
        <v>1</v>
      </c>
      <c r="K959" s="4">
        <v>1988</v>
      </c>
      <c r="L959" s="6">
        <f t="shared" si="291"/>
        <v>32168</v>
      </c>
      <c r="M959" s="4">
        <f t="shared" si="282"/>
        <v>31</v>
      </c>
      <c r="N959" s="6" t="str">
        <f t="shared" si="292"/>
        <v>30 - 45</v>
      </c>
      <c r="O959" s="4">
        <v>1</v>
      </c>
      <c r="P959" s="6" t="str">
        <f t="shared" si="275"/>
        <v>Nam</v>
      </c>
      <c r="Q959" s="6" t="str">
        <f t="shared" si="276"/>
        <v>Ông</v>
      </c>
      <c r="R959" s="7" t="s">
        <v>72</v>
      </c>
      <c r="S959" s="6" t="s">
        <v>293</v>
      </c>
      <c r="T959" s="6" t="s">
        <v>294</v>
      </c>
      <c r="U959" s="6" t="s">
        <v>263</v>
      </c>
      <c r="V959" s="6" t="str">
        <f t="shared" si="283"/>
        <v>Phúc Ứng  -  Sơn Dương  -  Tuyên Quang</v>
      </c>
      <c r="W959" s="6" t="s">
        <v>51</v>
      </c>
      <c r="X959" s="6" t="s">
        <v>65</v>
      </c>
      <c r="Y959" s="4">
        <f t="shared" si="284"/>
        <v>39</v>
      </c>
      <c r="Z959" s="7" t="str">
        <f t="shared" si="293"/>
        <v>Từ 36 - 60 tháng</v>
      </c>
      <c r="AA959" s="5">
        <v>42500</v>
      </c>
      <c r="AB959" s="4" t="s">
        <v>66</v>
      </c>
      <c r="AC959" s="8">
        <f t="shared" si="277"/>
        <v>42559</v>
      </c>
      <c r="AD959" s="5" t="s">
        <v>53</v>
      </c>
      <c r="AE959" s="4">
        <v>1</v>
      </c>
      <c r="AF959" s="7" t="str">
        <f t="shared" si="278"/>
        <v>12 tháng</v>
      </c>
      <c r="AG959" s="5">
        <f t="shared" si="279"/>
        <v>42560</v>
      </c>
      <c r="AH959" s="5">
        <f t="shared" si="280"/>
        <v>42924</v>
      </c>
      <c r="AI959" s="9">
        <v>2</v>
      </c>
      <c r="AJ959" s="7" t="str">
        <f t="shared" si="296"/>
        <v>24 tháng</v>
      </c>
      <c r="AK959" s="5">
        <f t="shared" si="294"/>
        <v>42925</v>
      </c>
      <c r="AL959" s="5">
        <f t="shared" si="297"/>
        <v>43654</v>
      </c>
      <c r="AM959" s="5">
        <f t="shared" si="295"/>
        <v>43655</v>
      </c>
      <c r="AN959" s="7" t="str">
        <f t="shared" si="281"/>
        <v>Không xác định</v>
      </c>
      <c r="AO959" s="5"/>
      <c r="AP959" s="7"/>
      <c r="AQ959" s="16"/>
    </row>
    <row r="960" spans="1:43" ht="14.5" x14ac:dyDescent="0.35">
      <c r="A960" s="12">
        <f>IF(E960="","",SUBTOTAL(3,$B$2:B960))</f>
        <v>959</v>
      </c>
      <c r="B960" s="5">
        <v>43708</v>
      </c>
      <c r="C960" s="4" t="s">
        <v>45</v>
      </c>
      <c r="D960" s="4">
        <v>1034</v>
      </c>
      <c r="E960" s="6" t="s">
        <v>121</v>
      </c>
      <c r="F960" s="6" t="s">
        <v>96</v>
      </c>
      <c r="G960" s="7" t="s">
        <v>61</v>
      </c>
      <c r="H960" s="6" t="s">
        <v>62</v>
      </c>
      <c r="I960" s="4">
        <v>20</v>
      </c>
      <c r="J960" s="4">
        <v>7</v>
      </c>
      <c r="K960" s="4">
        <v>1989</v>
      </c>
      <c r="L960" s="6">
        <f t="shared" si="291"/>
        <v>32709</v>
      </c>
      <c r="M960" s="4">
        <f t="shared" si="282"/>
        <v>30</v>
      </c>
      <c r="N960" s="6" t="str">
        <f t="shared" si="292"/>
        <v>30 - 45</v>
      </c>
      <c r="O960" s="4">
        <v>1</v>
      </c>
      <c r="P960" s="6" t="str">
        <f t="shared" si="275"/>
        <v>Nam</v>
      </c>
      <c r="Q960" s="6" t="str">
        <f t="shared" si="276"/>
        <v>Ông</v>
      </c>
      <c r="R960" s="7" t="s">
        <v>63</v>
      </c>
      <c r="S960" s="6" t="s">
        <v>297</v>
      </c>
      <c r="T960" s="6" t="s">
        <v>298</v>
      </c>
      <c r="U960" s="6" t="s">
        <v>255</v>
      </c>
      <c r="V960" s="6" t="str">
        <f t="shared" si="283"/>
        <v>Trí Yên  -  Yên Dũng  -  Bắc Giang</v>
      </c>
      <c r="W960" s="6" t="s">
        <v>51</v>
      </c>
      <c r="X960" s="6" t="s">
        <v>65</v>
      </c>
      <c r="Y960" s="4">
        <f t="shared" si="284"/>
        <v>39</v>
      </c>
      <c r="Z960" s="7" t="str">
        <f t="shared" si="293"/>
        <v>Từ 36 - 60 tháng</v>
      </c>
      <c r="AA960" s="5">
        <v>42519</v>
      </c>
      <c r="AB960" s="4" t="s">
        <v>66</v>
      </c>
      <c r="AC960" s="8">
        <f t="shared" si="277"/>
        <v>42578</v>
      </c>
      <c r="AD960" s="5" t="s">
        <v>53</v>
      </c>
      <c r="AE960" s="4">
        <v>1</v>
      </c>
      <c r="AF960" s="7" t="str">
        <f t="shared" si="278"/>
        <v>12 tháng</v>
      </c>
      <c r="AG960" s="5">
        <f t="shared" si="279"/>
        <v>42579</v>
      </c>
      <c r="AH960" s="5">
        <f t="shared" si="280"/>
        <v>42943</v>
      </c>
      <c r="AI960" s="9">
        <v>1</v>
      </c>
      <c r="AJ960" s="7" t="str">
        <f t="shared" si="296"/>
        <v>12 tháng</v>
      </c>
      <c r="AK960" s="5">
        <f t="shared" si="294"/>
        <v>42944</v>
      </c>
      <c r="AL960" s="5">
        <f t="shared" si="297"/>
        <v>43308</v>
      </c>
      <c r="AM960" s="5">
        <f t="shared" si="295"/>
        <v>43309</v>
      </c>
      <c r="AN960" s="7" t="str">
        <f t="shared" si="281"/>
        <v>Không xác định</v>
      </c>
      <c r="AO960" s="5"/>
      <c r="AP960" s="7"/>
      <c r="AQ960" s="16"/>
    </row>
    <row r="961" spans="1:43" ht="14.5" x14ac:dyDescent="0.35">
      <c r="A961" s="12">
        <f>IF(E961="","",SUBTOTAL(3,$B$2:B961))</f>
        <v>960</v>
      </c>
      <c r="B961" s="5">
        <v>43708</v>
      </c>
      <c r="C961" s="4" t="s">
        <v>45</v>
      </c>
      <c r="D961" s="4">
        <v>1035</v>
      </c>
      <c r="E961" s="6" t="s">
        <v>122</v>
      </c>
      <c r="F961" s="6" t="s">
        <v>96</v>
      </c>
      <c r="G961" s="7" t="s">
        <v>61</v>
      </c>
      <c r="H961" s="6" t="s">
        <v>62</v>
      </c>
      <c r="I961" s="4">
        <v>2</v>
      </c>
      <c r="J961" s="4">
        <v>2</v>
      </c>
      <c r="K961" s="4">
        <v>1994</v>
      </c>
      <c r="L961" s="6">
        <f t="shared" si="291"/>
        <v>34367</v>
      </c>
      <c r="M961" s="4">
        <f t="shared" si="282"/>
        <v>25</v>
      </c>
      <c r="N961" s="6" t="str">
        <f t="shared" si="292"/>
        <v>&lt;30</v>
      </c>
      <c r="O961" s="4">
        <v>2</v>
      </c>
      <c r="P961" s="6" t="str">
        <f t="shared" si="275"/>
        <v>Nữ</v>
      </c>
      <c r="Q961" s="6" t="str">
        <f t="shared" si="276"/>
        <v>Bà</v>
      </c>
      <c r="R961" s="7" t="s">
        <v>50</v>
      </c>
      <c r="S961" s="6" t="s">
        <v>299</v>
      </c>
      <c r="T961" s="6" t="s">
        <v>300</v>
      </c>
      <c r="U961" s="6" t="s">
        <v>301</v>
      </c>
      <c r="V961" s="6" t="str">
        <f t="shared" si="283"/>
        <v>Thành Công  -  Khoái Châu  -  Hưng Yên</v>
      </c>
      <c r="W961" s="6" t="s">
        <v>51</v>
      </c>
      <c r="X961" s="6" t="s">
        <v>65</v>
      </c>
      <c r="Y961" s="4">
        <f t="shared" si="284"/>
        <v>38</v>
      </c>
      <c r="Z961" s="7" t="str">
        <f t="shared" si="293"/>
        <v>Từ 36 - 60 tháng</v>
      </c>
      <c r="AA961" s="5">
        <v>42524</v>
      </c>
      <c r="AB961" s="4" t="s">
        <v>66</v>
      </c>
      <c r="AC961" s="8">
        <f t="shared" si="277"/>
        <v>42583</v>
      </c>
      <c r="AD961" s="5" t="s">
        <v>53</v>
      </c>
      <c r="AE961" s="4">
        <v>1</v>
      </c>
      <c r="AF961" s="7" t="str">
        <f t="shared" si="278"/>
        <v>12 tháng</v>
      </c>
      <c r="AG961" s="5">
        <f t="shared" si="279"/>
        <v>42584</v>
      </c>
      <c r="AH961" s="5">
        <f t="shared" si="280"/>
        <v>42948</v>
      </c>
      <c r="AI961" s="9">
        <v>1</v>
      </c>
      <c r="AJ961" s="7" t="str">
        <f t="shared" si="296"/>
        <v>12 tháng</v>
      </c>
      <c r="AK961" s="5">
        <f t="shared" si="294"/>
        <v>42949</v>
      </c>
      <c r="AL961" s="5">
        <f t="shared" si="297"/>
        <v>43313</v>
      </c>
      <c r="AM961" s="5">
        <f t="shared" si="295"/>
        <v>43314</v>
      </c>
      <c r="AN961" s="7" t="str">
        <f t="shared" si="281"/>
        <v>Không xác định</v>
      </c>
      <c r="AO961" s="5"/>
      <c r="AP961" s="7"/>
      <c r="AQ961" s="16"/>
    </row>
    <row r="962" spans="1:43" ht="14.5" x14ac:dyDescent="0.35">
      <c r="A962" s="12">
        <f>IF(E962="","",SUBTOTAL(3,$B$2:B962))</f>
        <v>961</v>
      </c>
      <c r="B962" s="5">
        <v>43708</v>
      </c>
      <c r="C962" s="4" t="s">
        <v>45</v>
      </c>
      <c r="D962" s="4">
        <v>1036</v>
      </c>
      <c r="E962" s="6" t="s">
        <v>123</v>
      </c>
      <c r="F962" s="6" t="s">
        <v>96</v>
      </c>
      <c r="G962" s="7" t="s">
        <v>98</v>
      </c>
      <c r="H962" s="6" t="s">
        <v>99</v>
      </c>
      <c r="I962" s="4">
        <v>4</v>
      </c>
      <c r="J962" s="4">
        <v>3</v>
      </c>
      <c r="K962" s="4">
        <v>1992</v>
      </c>
      <c r="L962" s="6">
        <f t="shared" si="291"/>
        <v>33667</v>
      </c>
      <c r="M962" s="4">
        <f t="shared" si="282"/>
        <v>27</v>
      </c>
      <c r="N962" s="6" t="str">
        <f t="shared" si="292"/>
        <v>&lt;30</v>
      </c>
      <c r="O962" s="4">
        <v>1</v>
      </c>
      <c r="P962" s="6" t="str">
        <f t="shared" ref="P962:P1025" si="298">IF(O962=1,"Nam",IF(O962=2,"Nữ",""))</f>
        <v>Nam</v>
      </c>
      <c r="Q962" s="6" t="str">
        <f t="shared" ref="Q962:Q1025" si="299">IF(O962=1,"Ông",IF(O962=2,"Bà",""))</f>
        <v>Ông</v>
      </c>
      <c r="R962" s="7" t="s">
        <v>50</v>
      </c>
      <c r="S962" s="6" t="s">
        <v>302</v>
      </c>
      <c r="T962" s="6" t="s">
        <v>303</v>
      </c>
      <c r="U962" s="6" t="s">
        <v>304</v>
      </c>
      <c r="V962" s="6" t="str">
        <f t="shared" si="283"/>
        <v>Đông Xuyên  -  Ninh Giang  -  Hải Dương</v>
      </c>
      <c r="W962" s="6" t="s">
        <v>51</v>
      </c>
      <c r="X962" s="6" t="s">
        <v>100</v>
      </c>
      <c r="Y962" s="4">
        <f t="shared" si="284"/>
        <v>38</v>
      </c>
      <c r="Z962" s="7" t="str">
        <f t="shared" si="293"/>
        <v>Từ 36 - 60 tháng</v>
      </c>
      <c r="AA962" s="5">
        <v>42531</v>
      </c>
      <c r="AB962" s="4" t="s">
        <v>66</v>
      </c>
      <c r="AC962" s="8">
        <f t="shared" ref="AC962:AC1025" si="300">IF(AB962="60 ngày",AA962+59,IF(AB962="30 ngày",AA962+29,AA962))</f>
        <v>42590</v>
      </c>
      <c r="AD962" s="5" t="s">
        <v>53</v>
      </c>
      <c r="AE962" s="4">
        <v>1</v>
      </c>
      <c r="AF962" s="7" t="str">
        <f t="shared" ref="AF962:AF1025" si="301">VLOOKUP(AE962,$AW$2:$AX$6,2,0)</f>
        <v>12 tháng</v>
      </c>
      <c r="AG962" s="5">
        <f t="shared" ref="AG962:AG1025" si="302">IF(AE962=5,"",IF(AB962=0,AA962,AC962+1))</f>
        <v>42591</v>
      </c>
      <c r="AH962" s="5">
        <f t="shared" ref="AH962:AH1025" si="303">IF(AE962=4,"",IF(AE962=1,EDATE(AG962,12)-1,IF(AE962=2,EDATE(AG962,24)-1,IF(AE962=3,EDATE(AG962,36)-1,""))))</f>
        <v>42955</v>
      </c>
      <c r="AI962" s="9">
        <v>2</v>
      </c>
      <c r="AJ962" s="7" t="str">
        <f t="shared" si="296"/>
        <v>24 tháng</v>
      </c>
      <c r="AK962" s="5">
        <f t="shared" si="294"/>
        <v>42956</v>
      </c>
      <c r="AL962" s="5">
        <f t="shared" si="297"/>
        <v>43685</v>
      </c>
      <c r="AM962" s="5">
        <f t="shared" si="295"/>
        <v>43686</v>
      </c>
      <c r="AN962" s="7" t="str">
        <f t="shared" ref="AN962:AN1025" si="304">IF(AM962&lt;&gt;"","Không xác định",IF(AJ962&lt;&gt;"",AJ962,IF(AF962&lt;&gt;"",AF962,"")))</f>
        <v>Không xác định</v>
      </c>
      <c r="AO962" s="5"/>
      <c r="AP962" s="7"/>
      <c r="AQ962" s="16"/>
    </row>
    <row r="963" spans="1:43" ht="14.5" x14ac:dyDescent="0.35">
      <c r="A963" s="12">
        <f>IF(E963="","",SUBTOTAL(3,$B$2:B963))</f>
        <v>962</v>
      </c>
      <c r="B963" s="5">
        <v>43708</v>
      </c>
      <c r="C963" s="4" t="s">
        <v>45</v>
      </c>
      <c r="D963" s="4">
        <v>1037</v>
      </c>
      <c r="E963" s="6" t="s">
        <v>124</v>
      </c>
      <c r="F963" s="6" t="s">
        <v>96</v>
      </c>
      <c r="G963" s="7" t="s">
        <v>98</v>
      </c>
      <c r="H963" s="6" t="s">
        <v>110</v>
      </c>
      <c r="I963" s="4">
        <v>3</v>
      </c>
      <c r="J963" s="4">
        <v>3</v>
      </c>
      <c r="K963" s="4">
        <v>1985</v>
      </c>
      <c r="L963" s="6">
        <f t="shared" si="291"/>
        <v>31109</v>
      </c>
      <c r="M963" s="4">
        <f t="shared" ref="M963:M1026" si="305">DATEDIF(L963,B963+1,"y")</f>
        <v>34</v>
      </c>
      <c r="N963" s="6" t="str">
        <f t="shared" si="292"/>
        <v>30 - 45</v>
      </c>
      <c r="O963" s="4">
        <v>1</v>
      </c>
      <c r="P963" s="6" t="str">
        <f t="shared" si="298"/>
        <v>Nam</v>
      </c>
      <c r="Q963" s="6" t="str">
        <f t="shared" si="299"/>
        <v>Ông</v>
      </c>
      <c r="R963" s="7" t="s">
        <v>50</v>
      </c>
      <c r="S963" s="6" t="s">
        <v>305</v>
      </c>
      <c r="T963" s="6" t="s">
        <v>265</v>
      </c>
      <c r="U963" s="6" t="s">
        <v>266</v>
      </c>
      <c r="V963" s="6" t="str">
        <f t="shared" ref="V963:V1026" si="306">IF(AND(S963&lt;&gt;"",T963&lt;&gt;"",U963&lt;&gt;""),CONCATENATE(S963," - ",T963," - ",U963))</f>
        <v>Đông Xuân  -  Sóc Sơn  -  Hà Nội</v>
      </c>
      <c r="W963" s="6" t="s">
        <v>51</v>
      </c>
      <c r="X963" s="6" t="s">
        <v>100</v>
      </c>
      <c r="Y963" s="4">
        <f t="shared" si="284"/>
        <v>38</v>
      </c>
      <c r="Z963" s="7" t="str">
        <f t="shared" si="293"/>
        <v>Từ 36 - 60 tháng</v>
      </c>
      <c r="AA963" s="5">
        <v>42540</v>
      </c>
      <c r="AB963" s="4" t="s">
        <v>66</v>
      </c>
      <c r="AC963" s="8">
        <f t="shared" si="300"/>
        <v>42599</v>
      </c>
      <c r="AD963" s="5" t="s">
        <v>53</v>
      </c>
      <c r="AE963" s="4">
        <v>1</v>
      </c>
      <c r="AF963" s="7" t="str">
        <f t="shared" si="301"/>
        <v>12 tháng</v>
      </c>
      <c r="AG963" s="5">
        <f t="shared" si="302"/>
        <v>42600</v>
      </c>
      <c r="AH963" s="5">
        <f t="shared" si="303"/>
        <v>42964</v>
      </c>
      <c r="AI963" s="9">
        <v>1</v>
      </c>
      <c r="AJ963" s="7" t="str">
        <f t="shared" si="296"/>
        <v>12 tháng</v>
      </c>
      <c r="AK963" s="5">
        <f t="shared" si="294"/>
        <v>42965</v>
      </c>
      <c r="AL963" s="5">
        <f t="shared" si="297"/>
        <v>43329</v>
      </c>
      <c r="AM963" s="5">
        <f t="shared" si="295"/>
        <v>43330</v>
      </c>
      <c r="AN963" s="7" t="str">
        <f t="shared" si="304"/>
        <v>Không xác định</v>
      </c>
      <c r="AO963" s="5"/>
      <c r="AP963" s="7"/>
      <c r="AQ963" s="16"/>
    </row>
    <row r="964" spans="1:43" ht="14.5" x14ac:dyDescent="0.35">
      <c r="A964" s="12">
        <f>IF(E964="","",SUBTOTAL(3,$B$2:B964))</f>
        <v>963</v>
      </c>
      <c r="B964" s="5">
        <v>43708</v>
      </c>
      <c r="C964" s="4" t="s">
        <v>45</v>
      </c>
      <c r="D964" s="4">
        <v>1038</v>
      </c>
      <c r="E964" s="6" t="s">
        <v>60</v>
      </c>
      <c r="F964" s="6" t="s">
        <v>112</v>
      </c>
      <c r="G964" s="7" t="s">
        <v>61</v>
      </c>
      <c r="H964" s="6" t="s">
        <v>62</v>
      </c>
      <c r="I964" s="4">
        <v>15</v>
      </c>
      <c r="J964" s="4">
        <v>2</v>
      </c>
      <c r="K964" s="4">
        <v>1983</v>
      </c>
      <c r="L964" s="6">
        <f t="shared" si="291"/>
        <v>30362</v>
      </c>
      <c r="M964" s="4">
        <f t="shared" si="305"/>
        <v>36</v>
      </c>
      <c r="N964" s="6" t="str">
        <f t="shared" si="292"/>
        <v>30 - 45</v>
      </c>
      <c r="O964" s="4">
        <v>2</v>
      </c>
      <c r="P964" s="6" t="str">
        <f t="shared" si="298"/>
        <v>Nữ</v>
      </c>
      <c r="Q964" s="6" t="str">
        <f t="shared" si="299"/>
        <v>Bà</v>
      </c>
      <c r="R964" s="7" t="s">
        <v>50</v>
      </c>
      <c r="S964" s="6" t="s">
        <v>306</v>
      </c>
      <c r="T964" s="6" t="s">
        <v>307</v>
      </c>
      <c r="U964" s="6" t="s">
        <v>269</v>
      </c>
      <c r="V964" s="6" t="str">
        <f t="shared" si="306"/>
        <v>Tam Giang  -  Yên Phong  -  Bắc Ninh</v>
      </c>
      <c r="W964" s="6" t="s">
        <v>51</v>
      </c>
      <c r="X964" s="6" t="s">
        <v>65</v>
      </c>
      <c r="Y964" s="4">
        <f t="shared" si="284"/>
        <v>38</v>
      </c>
      <c r="Z964" s="7" t="str">
        <f t="shared" si="293"/>
        <v>Từ 36 - 60 tháng</v>
      </c>
      <c r="AA964" s="5">
        <v>42540</v>
      </c>
      <c r="AB964" s="4" t="s">
        <v>66</v>
      </c>
      <c r="AC964" s="8">
        <f t="shared" si="300"/>
        <v>42599</v>
      </c>
      <c r="AD964" s="5" t="s">
        <v>53</v>
      </c>
      <c r="AE964" s="4">
        <v>1</v>
      </c>
      <c r="AF964" s="7" t="str">
        <f t="shared" si="301"/>
        <v>12 tháng</v>
      </c>
      <c r="AG964" s="5">
        <f t="shared" si="302"/>
        <v>42600</v>
      </c>
      <c r="AH964" s="5">
        <f t="shared" si="303"/>
        <v>42964</v>
      </c>
      <c r="AI964" s="9">
        <v>4</v>
      </c>
      <c r="AJ964" s="7" t="str">
        <f t="shared" si="296"/>
        <v>Không xác định</v>
      </c>
      <c r="AK964" s="5">
        <f t="shared" si="294"/>
        <v>42965</v>
      </c>
      <c r="AL964" s="5" t="str">
        <f t="shared" si="297"/>
        <v/>
      </c>
      <c r="AM964" s="5">
        <f t="shared" si="295"/>
        <v>42965</v>
      </c>
      <c r="AN964" s="7" t="str">
        <f t="shared" si="304"/>
        <v>Không xác định</v>
      </c>
      <c r="AO964" s="5">
        <v>43660</v>
      </c>
      <c r="AP964" s="7" t="s">
        <v>247</v>
      </c>
      <c r="AQ964" s="16"/>
    </row>
    <row r="965" spans="1:43" ht="14.5" x14ac:dyDescent="0.35">
      <c r="A965" s="12">
        <f>IF(E965="","",SUBTOTAL(3,$B$2:B965))</f>
        <v>964</v>
      </c>
      <c r="B965" s="5">
        <v>43708</v>
      </c>
      <c r="C965" s="4" t="s">
        <v>45</v>
      </c>
      <c r="D965" s="4">
        <v>1039</v>
      </c>
      <c r="E965" s="6" t="s">
        <v>125</v>
      </c>
      <c r="F965" s="6" t="s">
        <v>112</v>
      </c>
      <c r="G965" s="7" t="s">
        <v>104</v>
      </c>
      <c r="H965" s="6" t="s">
        <v>126</v>
      </c>
      <c r="I965" s="4">
        <v>8</v>
      </c>
      <c r="J965" s="4">
        <v>10</v>
      </c>
      <c r="K965" s="4">
        <v>1991</v>
      </c>
      <c r="L965" s="6">
        <f t="shared" si="291"/>
        <v>33519</v>
      </c>
      <c r="M965" s="4">
        <f t="shared" si="305"/>
        <v>27</v>
      </c>
      <c r="N965" s="6" t="str">
        <f t="shared" si="292"/>
        <v>&lt;30</v>
      </c>
      <c r="O965" s="4">
        <v>1</v>
      </c>
      <c r="P965" s="6" t="str">
        <f t="shared" si="298"/>
        <v>Nam</v>
      </c>
      <c r="Q965" s="6" t="str">
        <f t="shared" si="299"/>
        <v>Ông</v>
      </c>
      <c r="R965" s="7" t="s">
        <v>50</v>
      </c>
      <c r="S965" s="6" t="s">
        <v>308</v>
      </c>
      <c r="T965" s="6" t="s">
        <v>254</v>
      </c>
      <c r="U965" s="6" t="s">
        <v>255</v>
      </c>
      <c r="V965" s="6" t="str">
        <f t="shared" si="306"/>
        <v>Hòa Sơn  -  Hiệp Hòa  -  Bắc Giang</v>
      </c>
      <c r="W965" s="6" t="s">
        <v>51</v>
      </c>
      <c r="X965" s="6" t="s">
        <v>52</v>
      </c>
      <c r="Y965" s="4">
        <f t="shared" ref="Y965:Y1028" si="307">DATEDIF(AA965,B965,"M")</f>
        <v>38</v>
      </c>
      <c r="Z965" s="7" t="str">
        <f t="shared" si="293"/>
        <v>Từ 36 - 60 tháng</v>
      </c>
      <c r="AA965" s="5">
        <v>42546</v>
      </c>
      <c r="AB965" s="4" t="s">
        <v>66</v>
      </c>
      <c r="AC965" s="8">
        <f t="shared" si="300"/>
        <v>42605</v>
      </c>
      <c r="AD965" s="5" t="s">
        <v>53</v>
      </c>
      <c r="AE965" s="4">
        <v>1</v>
      </c>
      <c r="AF965" s="7" t="str">
        <f t="shared" si="301"/>
        <v>12 tháng</v>
      </c>
      <c r="AG965" s="5">
        <f t="shared" si="302"/>
        <v>42606</v>
      </c>
      <c r="AH965" s="5">
        <f t="shared" si="303"/>
        <v>42970</v>
      </c>
      <c r="AI965" s="9">
        <v>4</v>
      </c>
      <c r="AJ965" s="7" t="str">
        <f t="shared" si="296"/>
        <v>Không xác định</v>
      </c>
      <c r="AK965" s="5">
        <f t="shared" si="294"/>
        <v>42971</v>
      </c>
      <c r="AL965" s="5" t="str">
        <f t="shared" si="297"/>
        <v/>
      </c>
      <c r="AM965" s="5">
        <f t="shared" si="295"/>
        <v>42971</v>
      </c>
      <c r="AN965" s="7" t="str">
        <f t="shared" si="304"/>
        <v>Không xác định</v>
      </c>
      <c r="AO965" s="5"/>
      <c r="AP965" s="7"/>
      <c r="AQ965" s="16"/>
    </row>
    <row r="966" spans="1:43" ht="14.5" x14ac:dyDescent="0.35">
      <c r="A966" s="12">
        <f>IF(E966="","",SUBTOTAL(3,$B$2:B966))</f>
        <v>965</v>
      </c>
      <c r="B966" s="5">
        <v>43708</v>
      </c>
      <c r="C966" s="4" t="s">
        <v>45</v>
      </c>
      <c r="D966" s="4">
        <v>1040</v>
      </c>
      <c r="E966" s="6" t="s">
        <v>69</v>
      </c>
      <c r="F966" s="6" t="s">
        <v>112</v>
      </c>
      <c r="G966" s="7" t="s">
        <v>98</v>
      </c>
      <c r="H966" s="6" t="s">
        <v>99</v>
      </c>
      <c r="I966" s="4">
        <v>12</v>
      </c>
      <c r="J966" s="4">
        <v>7</v>
      </c>
      <c r="K966" s="4">
        <v>1990</v>
      </c>
      <c r="L966" s="6">
        <f t="shared" si="291"/>
        <v>33066</v>
      </c>
      <c r="M966" s="4">
        <f t="shared" si="305"/>
        <v>29</v>
      </c>
      <c r="N966" s="6" t="str">
        <f t="shared" si="292"/>
        <v>&lt;30</v>
      </c>
      <c r="O966" s="4">
        <v>2</v>
      </c>
      <c r="P966" s="6" t="str">
        <f t="shared" si="298"/>
        <v>Nữ</v>
      </c>
      <c r="Q966" s="6" t="str">
        <f t="shared" si="299"/>
        <v>Bà</v>
      </c>
      <c r="R966" s="7" t="s">
        <v>50</v>
      </c>
      <c r="S966" s="6" t="s">
        <v>309</v>
      </c>
      <c r="T966" s="6" t="s">
        <v>310</v>
      </c>
      <c r="U966" s="6" t="s">
        <v>255</v>
      </c>
      <c r="V966" s="6" t="str">
        <f t="shared" si="306"/>
        <v>Hương Lạc  -  Lạng Giang  -  Bắc Giang</v>
      </c>
      <c r="W966" s="6" t="s">
        <v>51</v>
      </c>
      <c r="X966" s="6" t="s">
        <v>100</v>
      </c>
      <c r="Y966" s="4">
        <f t="shared" si="307"/>
        <v>38</v>
      </c>
      <c r="Z966" s="7" t="str">
        <f t="shared" si="293"/>
        <v>Từ 36 - 60 tháng</v>
      </c>
      <c r="AA966" s="5">
        <v>42547</v>
      </c>
      <c r="AB966" s="4" t="s">
        <v>66</v>
      </c>
      <c r="AC966" s="8">
        <f t="shared" si="300"/>
        <v>42606</v>
      </c>
      <c r="AD966" s="5" t="s">
        <v>53</v>
      </c>
      <c r="AE966" s="4">
        <v>1</v>
      </c>
      <c r="AF966" s="7" t="str">
        <f t="shared" si="301"/>
        <v>12 tháng</v>
      </c>
      <c r="AG966" s="5">
        <f t="shared" si="302"/>
        <v>42607</v>
      </c>
      <c r="AH966" s="5">
        <f t="shared" si="303"/>
        <v>42971</v>
      </c>
      <c r="AI966" s="9">
        <v>2</v>
      </c>
      <c r="AJ966" s="7" t="str">
        <f t="shared" si="296"/>
        <v>24 tháng</v>
      </c>
      <c r="AK966" s="5">
        <f t="shared" si="294"/>
        <v>42972</v>
      </c>
      <c r="AL966" s="5">
        <f t="shared" si="297"/>
        <v>43701</v>
      </c>
      <c r="AM966" s="5">
        <f t="shared" si="295"/>
        <v>43702</v>
      </c>
      <c r="AN966" s="7" t="str">
        <f t="shared" si="304"/>
        <v>Không xác định</v>
      </c>
      <c r="AO966" s="5"/>
      <c r="AP966" s="7"/>
      <c r="AQ966" s="16"/>
    </row>
    <row r="967" spans="1:43" ht="14.5" x14ac:dyDescent="0.35">
      <c r="A967" s="12">
        <f>IF(E967="","",SUBTOTAL(3,$B$2:B967))</f>
        <v>966</v>
      </c>
      <c r="B967" s="5">
        <v>43708</v>
      </c>
      <c r="C967" s="4" t="s">
        <v>45</v>
      </c>
      <c r="D967" s="4">
        <v>1041</v>
      </c>
      <c r="E967" s="6" t="s">
        <v>127</v>
      </c>
      <c r="F967" s="6" t="s">
        <v>112</v>
      </c>
      <c r="G967" s="7" t="s">
        <v>98</v>
      </c>
      <c r="H967" s="6" t="s">
        <v>110</v>
      </c>
      <c r="I967" s="4">
        <v>4</v>
      </c>
      <c r="J967" s="4">
        <v>10</v>
      </c>
      <c r="K967" s="4">
        <v>1988</v>
      </c>
      <c r="L967" s="6">
        <f t="shared" si="291"/>
        <v>32420</v>
      </c>
      <c r="M967" s="4">
        <f t="shared" si="305"/>
        <v>30</v>
      </c>
      <c r="N967" s="6" t="str">
        <f t="shared" si="292"/>
        <v>30 - 45</v>
      </c>
      <c r="O967" s="4">
        <v>1</v>
      </c>
      <c r="P967" s="6" t="str">
        <f t="shared" si="298"/>
        <v>Nam</v>
      </c>
      <c r="Q967" s="6" t="str">
        <f t="shared" si="299"/>
        <v>Ông</v>
      </c>
      <c r="R967" s="7" t="s">
        <v>50</v>
      </c>
      <c r="S967" s="6" t="s">
        <v>311</v>
      </c>
      <c r="T967" s="6" t="s">
        <v>274</v>
      </c>
      <c r="U967" s="6" t="s">
        <v>266</v>
      </c>
      <c r="V967" s="6" t="str">
        <f t="shared" si="306"/>
        <v>Cổ Loa  -  Đông Anh  -  Hà Nội</v>
      </c>
      <c r="W967" s="6" t="s">
        <v>51</v>
      </c>
      <c r="X967" s="6" t="s">
        <v>100</v>
      </c>
      <c r="Y967" s="4">
        <f t="shared" si="307"/>
        <v>37</v>
      </c>
      <c r="Z967" s="7" t="str">
        <f t="shared" si="293"/>
        <v>Từ 36 - 60 tháng</v>
      </c>
      <c r="AA967" s="5">
        <v>42553</v>
      </c>
      <c r="AB967" s="4" t="s">
        <v>66</v>
      </c>
      <c r="AC967" s="8">
        <f t="shared" si="300"/>
        <v>42612</v>
      </c>
      <c r="AD967" s="5" t="s">
        <v>53</v>
      </c>
      <c r="AE967" s="4">
        <v>1</v>
      </c>
      <c r="AF967" s="7" t="str">
        <f t="shared" si="301"/>
        <v>12 tháng</v>
      </c>
      <c r="AG967" s="5">
        <f t="shared" si="302"/>
        <v>42613</v>
      </c>
      <c r="AH967" s="5">
        <f t="shared" si="303"/>
        <v>42977</v>
      </c>
      <c r="AI967" s="9">
        <v>2</v>
      </c>
      <c r="AJ967" s="7" t="str">
        <f t="shared" si="296"/>
        <v>24 tháng</v>
      </c>
      <c r="AK967" s="5">
        <f t="shared" si="294"/>
        <v>42978</v>
      </c>
      <c r="AL967" s="5">
        <f t="shared" si="297"/>
        <v>43707</v>
      </c>
      <c r="AM967" s="5">
        <f t="shared" si="295"/>
        <v>43708</v>
      </c>
      <c r="AN967" s="7" t="str">
        <f t="shared" si="304"/>
        <v>Không xác định</v>
      </c>
      <c r="AO967" s="5"/>
      <c r="AP967" s="7"/>
      <c r="AQ967" s="16"/>
    </row>
    <row r="968" spans="1:43" ht="14.5" x14ac:dyDescent="0.35">
      <c r="A968" s="12">
        <f>IF(E968="","",SUBTOTAL(3,$B$2:B968))</f>
        <v>967</v>
      </c>
      <c r="B968" s="5">
        <v>43708</v>
      </c>
      <c r="C968" s="4" t="s">
        <v>45</v>
      </c>
      <c r="D968" s="4">
        <v>1042</v>
      </c>
      <c r="E968" s="6" t="s">
        <v>128</v>
      </c>
      <c r="F968" s="6" t="s">
        <v>112</v>
      </c>
      <c r="G968" s="7" t="s">
        <v>104</v>
      </c>
      <c r="H968" s="6" t="s">
        <v>105</v>
      </c>
      <c r="I968" s="4">
        <v>5</v>
      </c>
      <c r="J968" s="4">
        <v>9</v>
      </c>
      <c r="K968" s="4">
        <v>1996</v>
      </c>
      <c r="L968" s="6">
        <f t="shared" si="291"/>
        <v>35313</v>
      </c>
      <c r="M968" s="4">
        <f t="shared" si="305"/>
        <v>22</v>
      </c>
      <c r="N968" s="6" t="str">
        <f t="shared" si="292"/>
        <v>&lt;30</v>
      </c>
      <c r="O968" s="4">
        <v>1</v>
      </c>
      <c r="P968" s="6" t="str">
        <f t="shared" si="298"/>
        <v>Nam</v>
      </c>
      <c r="Q968" s="6" t="str">
        <f t="shared" si="299"/>
        <v>Ông</v>
      </c>
      <c r="R968" s="7" t="s">
        <v>50</v>
      </c>
      <c r="S968" s="6" t="s">
        <v>312</v>
      </c>
      <c r="T968" s="6" t="s">
        <v>268</v>
      </c>
      <c r="U968" s="6" t="s">
        <v>269</v>
      </c>
      <c r="V968" s="6" t="str">
        <f t="shared" si="306"/>
        <v>Phật Tích  -  Tiên Du  -  Bắc Ninh</v>
      </c>
      <c r="W968" s="6" t="s">
        <v>51</v>
      </c>
      <c r="X968" s="6" t="s">
        <v>106</v>
      </c>
      <c r="Y968" s="4">
        <f t="shared" si="307"/>
        <v>37</v>
      </c>
      <c r="Z968" s="7" t="str">
        <f t="shared" si="293"/>
        <v>Từ 36 - 60 tháng</v>
      </c>
      <c r="AA968" s="5">
        <v>42555</v>
      </c>
      <c r="AB968" s="4" t="s">
        <v>66</v>
      </c>
      <c r="AC968" s="8">
        <f t="shared" si="300"/>
        <v>42614</v>
      </c>
      <c r="AD968" s="5" t="s">
        <v>53</v>
      </c>
      <c r="AE968" s="4">
        <v>1</v>
      </c>
      <c r="AF968" s="7" t="str">
        <f t="shared" si="301"/>
        <v>12 tháng</v>
      </c>
      <c r="AG968" s="5">
        <f t="shared" si="302"/>
        <v>42615</v>
      </c>
      <c r="AH968" s="5">
        <f t="shared" si="303"/>
        <v>42979</v>
      </c>
      <c r="AI968" s="9">
        <v>1</v>
      </c>
      <c r="AJ968" s="7" t="str">
        <f t="shared" si="296"/>
        <v>12 tháng</v>
      </c>
      <c r="AK968" s="5">
        <f t="shared" si="294"/>
        <v>42980</v>
      </c>
      <c r="AL968" s="5">
        <f t="shared" si="297"/>
        <v>43344</v>
      </c>
      <c r="AM968" s="5">
        <f t="shared" si="295"/>
        <v>43345</v>
      </c>
      <c r="AN968" s="7" t="str">
        <f t="shared" si="304"/>
        <v>Không xác định</v>
      </c>
      <c r="AO968" s="5"/>
      <c r="AP968" s="7"/>
      <c r="AQ968" s="16"/>
    </row>
    <row r="969" spans="1:43" ht="14.5" x14ac:dyDescent="0.35">
      <c r="A969" s="12">
        <f>IF(E969="","",SUBTOTAL(3,$B$2:B969))</f>
        <v>968</v>
      </c>
      <c r="B969" s="5">
        <v>43708</v>
      </c>
      <c r="C969" s="4" t="s">
        <v>45</v>
      </c>
      <c r="D969" s="4">
        <v>1044</v>
      </c>
      <c r="E969" s="6" t="s">
        <v>129</v>
      </c>
      <c r="F969" s="6" t="s">
        <v>82</v>
      </c>
      <c r="G969" s="7" t="s">
        <v>104</v>
      </c>
      <c r="H969" s="6" t="s">
        <v>105</v>
      </c>
      <c r="I969" s="4">
        <v>22</v>
      </c>
      <c r="J969" s="4">
        <v>2</v>
      </c>
      <c r="K969" s="4">
        <v>1990</v>
      </c>
      <c r="L969" s="6">
        <f t="shared" si="291"/>
        <v>32926</v>
      </c>
      <c r="M969" s="4">
        <f t="shared" si="305"/>
        <v>29</v>
      </c>
      <c r="N969" s="6" t="str">
        <f t="shared" si="292"/>
        <v>&lt;30</v>
      </c>
      <c r="O969" s="4">
        <v>1</v>
      </c>
      <c r="P969" s="6" t="str">
        <f t="shared" si="298"/>
        <v>Nam</v>
      </c>
      <c r="Q969" s="6" t="str">
        <f t="shared" si="299"/>
        <v>Ông</v>
      </c>
      <c r="R969" s="7" t="s">
        <v>50</v>
      </c>
      <c r="S969" s="6" t="s">
        <v>305</v>
      </c>
      <c r="T969" s="6" t="s">
        <v>265</v>
      </c>
      <c r="U969" s="6" t="s">
        <v>266</v>
      </c>
      <c r="V969" s="6" t="str">
        <f t="shared" si="306"/>
        <v>Đông Xuân  -  Sóc Sơn  -  Hà Nội</v>
      </c>
      <c r="W969" s="6" t="s">
        <v>51</v>
      </c>
      <c r="X969" s="6" t="s">
        <v>65</v>
      </c>
      <c r="Y969" s="4">
        <f t="shared" si="307"/>
        <v>37</v>
      </c>
      <c r="Z969" s="7" t="str">
        <f t="shared" si="293"/>
        <v>Từ 36 - 60 tháng</v>
      </c>
      <c r="AA969" s="5">
        <v>42559</v>
      </c>
      <c r="AB969" s="4" t="s">
        <v>66</v>
      </c>
      <c r="AC969" s="8">
        <f t="shared" si="300"/>
        <v>42618</v>
      </c>
      <c r="AD969" s="5" t="s">
        <v>53</v>
      </c>
      <c r="AE969" s="4">
        <v>1</v>
      </c>
      <c r="AF969" s="7" t="str">
        <f t="shared" si="301"/>
        <v>12 tháng</v>
      </c>
      <c r="AG969" s="5">
        <f t="shared" si="302"/>
        <v>42619</v>
      </c>
      <c r="AH969" s="5">
        <f t="shared" si="303"/>
        <v>42983</v>
      </c>
      <c r="AI969" s="9">
        <v>1</v>
      </c>
      <c r="AJ969" s="7" t="str">
        <f t="shared" si="296"/>
        <v>12 tháng</v>
      </c>
      <c r="AK969" s="5">
        <f t="shared" si="294"/>
        <v>42984</v>
      </c>
      <c r="AL969" s="5">
        <f t="shared" si="297"/>
        <v>43348</v>
      </c>
      <c r="AM969" s="5">
        <f t="shared" si="295"/>
        <v>43349</v>
      </c>
      <c r="AN969" s="7" t="str">
        <f t="shared" si="304"/>
        <v>Không xác định</v>
      </c>
      <c r="AO969" s="5"/>
      <c r="AP969" s="7"/>
      <c r="AQ969" s="16"/>
    </row>
    <row r="970" spans="1:43" ht="14.5" x14ac:dyDescent="0.35">
      <c r="A970" s="12">
        <f>IF(E970="","",SUBTOTAL(3,$B$2:B970))</f>
        <v>969</v>
      </c>
      <c r="B970" s="5">
        <v>43708</v>
      </c>
      <c r="C970" s="4" t="s">
        <v>45</v>
      </c>
      <c r="D970" s="4">
        <v>1045</v>
      </c>
      <c r="E970" s="6" t="s">
        <v>130</v>
      </c>
      <c r="F970" s="6" t="s">
        <v>82</v>
      </c>
      <c r="G970" s="7" t="s">
        <v>61</v>
      </c>
      <c r="H970" s="6" t="s">
        <v>62</v>
      </c>
      <c r="I970" s="4">
        <v>27</v>
      </c>
      <c r="J970" s="4">
        <v>10</v>
      </c>
      <c r="K970" s="4">
        <v>1988</v>
      </c>
      <c r="L970" s="6">
        <f t="shared" si="291"/>
        <v>32443</v>
      </c>
      <c r="M970" s="4">
        <f t="shared" si="305"/>
        <v>30</v>
      </c>
      <c r="N970" s="6" t="str">
        <f t="shared" si="292"/>
        <v>30 - 45</v>
      </c>
      <c r="O970" s="4">
        <v>2</v>
      </c>
      <c r="P970" s="6" t="str">
        <f t="shared" si="298"/>
        <v>Nữ</v>
      </c>
      <c r="Q970" s="6" t="str">
        <f t="shared" si="299"/>
        <v>Bà</v>
      </c>
      <c r="R970" s="7" t="s">
        <v>50</v>
      </c>
      <c r="S970" s="6" t="s">
        <v>271</v>
      </c>
      <c r="T970" s="6" t="s">
        <v>272</v>
      </c>
      <c r="U970" s="6" t="s">
        <v>269</v>
      </c>
      <c r="V970" s="6" t="str">
        <f t="shared" si="306"/>
        <v>Đông Ngàn  -  Từ Sơn  -  Bắc Ninh</v>
      </c>
      <c r="W970" s="6" t="s">
        <v>51</v>
      </c>
      <c r="X970" s="6" t="s">
        <v>52</v>
      </c>
      <c r="Y970" s="4">
        <f t="shared" si="307"/>
        <v>37</v>
      </c>
      <c r="Z970" s="7" t="str">
        <f t="shared" si="293"/>
        <v>Từ 36 - 60 tháng</v>
      </c>
      <c r="AA970" s="5">
        <v>42566</v>
      </c>
      <c r="AB970" s="4" t="s">
        <v>66</v>
      </c>
      <c r="AC970" s="8">
        <f t="shared" si="300"/>
        <v>42625</v>
      </c>
      <c r="AD970" s="5" t="s">
        <v>53</v>
      </c>
      <c r="AE970" s="4">
        <v>1</v>
      </c>
      <c r="AF970" s="7" t="str">
        <f t="shared" si="301"/>
        <v>12 tháng</v>
      </c>
      <c r="AG970" s="5">
        <f t="shared" si="302"/>
        <v>42626</v>
      </c>
      <c r="AH970" s="5">
        <f t="shared" si="303"/>
        <v>42990</v>
      </c>
      <c r="AI970" s="9">
        <v>1</v>
      </c>
      <c r="AJ970" s="7" t="str">
        <f t="shared" si="296"/>
        <v>12 tháng</v>
      </c>
      <c r="AK970" s="5">
        <f t="shared" si="294"/>
        <v>42991</v>
      </c>
      <c r="AL970" s="5">
        <f t="shared" si="297"/>
        <v>43355</v>
      </c>
      <c r="AM970" s="5">
        <f t="shared" si="295"/>
        <v>43356</v>
      </c>
      <c r="AN970" s="7" t="str">
        <f t="shared" si="304"/>
        <v>Không xác định</v>
      </c>
      <c r="AO970" s="5"/>
      <c r="AP970" s="7"/>
      <c r="AQ970" s="16"/>
    </row>
    <row r="971" spans="1:43" ht="14.5" x14ac:dyDescent="0.35">
      <c r="A971" s="12">
        <f>IF(E971="","",SUBTOTAL(3,$B$2:B971))</f>
        <v>970</v>
      </c>
      <c r="B971" s="5">
        <v>43708</v>
      </c>
      <c r="C971" s="4" t="s">
        <v>45</v>
      </c>
      <c r="D971" s="4">
        <v>1046</v>
      </c>
      <c r="E971" s="6" t="s">
        <v>113</v>
      </c>
      <c r="F971" s="6" t="s">
        <v>112</v>
      </c>
      <c r="G971" s="7" t="s">
        <v>61</v>
      </c>
      <c r="H971" s="6" t="s">
        <v>62</v>
      </c>
      <c r="I971" s="4">
        <v>8</v>
      </c>
      <c r="J971" s="4">
        <v>8</v>
      </c>
      <c r="K971" s="4">
        <v>1990</v>
      </c>
      <c r="L971" s="6">
        <f t="shared" si="291"/>
        <v>33093</v>
      </c>
      <c r="M971" s="4">
        <f t="shared" si="305"/>
        <v>29</v>
      </c>
      <c r="N971" s="6" t="str">
        <f t="shared" si="292"/>
        <v>&lt;30</v>
      </c>
      <c r="O971" s="4">
        <v>1</v>
      </c>
      <c r="P971" s="6" t="str">
        <f t="shared" si="298"/>
        <v>Nam</v>
      </c>
      <c r="Q971" s="6" t="str">
        <f t="shared" si="299"/>
        <v>Ông</v>
      </c>
      <c r="R971" s="7" t="s">
        <v>50</v>
      </c>
      <c r="S971" s="6" t="s">
        <v>313</v>
      </c>
      <c r="T971" s="6" t="s">
        <v>254</v>
      </c>
      <c r="U971" s="6" t="s">
        <v>255</v>
      </c>
      <c r="V971" s="6" t="str">
        <f t="shared" si="306"/>
        <v>Hợp Thịnh  -  Hiệp Hòa  -  Bắc Giang</v>
      </c>
      <c r="W971" s="6" t="s">
        <v>51</v>
      </c>
      <c r="X971" s="6" t="s">
        <v>65</v>
      </c>
      <c r="Y971" s="4">
        <f t="shared" si="307"/>
        <v>37</v>
      </c>
      <c r="Z971" s="7" t="str">
        <f t="shared" si="293"/>
        <v>Từ 36 - 60 tháng</v>
      </c>
      <c r="AA971" s="5">
        <v>42567</v>
      </c>
      <c r="AB971" s="4" t="s">
        <v>66</v>
      </c>
      <c r="AC971" s="8">
        <f t="shared" si="300"/>
        <v>42626</v>
      </c>
      <c r="AD971" s="5" t="s">
        <v>53</v>
      </c>
      <c r="AE971" s="4">
        <v>1</v>
      </c>
      <c r="AF971" s="7" t="str">
        <f t="shared" si="301"/>
        <v>12 tháng</v>
      </c>
      <c r="AG971" s="5">
        <f t="shared" si="302"/>
        <v>42627</v>
      </c>
      <c r="AH971" s="5">
        <f t="shared" si="303"/>
        <v>42991</v>
      </c>
      <c r="AI971" s="9">
        <v>4</v>
      </c>
      <c r="AJ971" s="7" t="str">
        <f t="shared" si="296"/>
        <v>Không xác định</v>
      </c>
      <c r="AK971" s="5">
        <f t="shared" si="294"/>
        <v>42992</v>
      </c>
      <c r="AL971" s="5" t="str">
        <f t="shared" si="297"/>
        <v/>
      </c>
      <c r="AM971" s="5">
        <f t="shared" si="295"/>
        <v>42992</v>
      </c>
      <c r="AN971" s="7" t="str">
        <f t="shared" si="304"/>
        <v>Không xác định</v>
      </c>
      <c r="AO971" s="5"/>
      <c r="AP971" s="7"/>
      <c r="AQ971" s="16"/>
    </row>
    <row r="972" spans="1:43" ht="14.5" x14ac:dyDescent="0.35">
      <c r="A972" s="12">
        <f>IF(E972="","",SUBTOTAL(3,$B$2:B972))</f>
        <v>971</v>
      </c>
      <c r="B972" s="5">
        <v>43708</v>
      </c>
      <c r="C972" s="4" t="s">
        <v>45</v>
      </c>
      <c r="D972" s="4">
        <v>1047</v>
      </c>
      <c r="E972" s="6" t="s">
        <v>69</v>
      </c>
      <c r="F972" s="6" t="s">
        <v>82</v>
      </c>
      <c r="G972" s="7" t="s">
        <v>98</v>
      </c>
      <c r="H972" s="6" t="s">
        <v>110</v>
      </c>
      <c r="I972" s="4">
        <v>21</v>
      </c>
      <c r="J972" s="4">
        <v>6</v>
      </c>
      <c r="K972" s="4">
        <v>1993</v>
      </c>
      <c r="L972" s="6">
        <f t="shared" si="291"/>
        <v>34141</v>
      </c>
      <c r="M972" s="4">
        <f t="shared" si="305"/>
        <v>26</v>
      </c>
      <c r="N972" s="6" t="str">
        <f t="shared" si="292"/>
        <v>&lt;30</v>
      </c>
      <c r="O972" s="4">
        <v>1</v>
      </c>
      <c r="P972" s="6" t="str">
        <f t="shared" si="298"/>
        <v>Nam</v>
      </c>
      <c r="Q972" s="6" t="str">
        <f t="shared" si="299"/>
        <v>Ông</v>
      </c>
      <c r="R972" s="7" t="s">
        <v>50</v>
      </c>
      <c r="S972" s="6" t="s">
        <v>314</v>
      </c>
      <c r="T972" s="6" t="s">
        <v>289</v>
      </c>
      <c r="U972" s="6" t="s">
        <v>266</v>
      </c>
      <c r="V972" s="6" t="str">
        <f t="shared" si="306"/>
        <v>Yên Viên  -  Gia Lâm  -  Hà Nội</v>
      </c>
      <c r="W972" s="6" t="s">
        <v>51</v>
      </c>
      <c r="X972" s="6" t="s">
        <v>100</v>
      </c>
      <c r="Y972" s="4">
        <f t="shared" si="307"/>
        <v>37</v>
      </c>
      <c r="Z972" s="7" t="str">
        <f t="shared" si="293"/>
        <v>Từ 36 - 60 tháng</v>
      </c>
      <c r="AA972" s="5">
        <v>42577</v>
      </c>
      <c r="AB972" s="4" t="s">
        <v>66</v>
      </c>
      <c r="AC972" s="8">
        <f t="shared" si="300"/>
        <v>42636</v>
      </c>
      <c r="AD972" s="5" t="s">
        <v>53</v>
      </c>
      <c r="AE972" s="4">
        <v>1</v>
      </c>
      <c r="AF972" s="7" t="str">
        <f t="shared" si="301"/>
        <v>12 tháng</v>
      </c>
      <c r="AG972" s="5">
        <f t="shared" si="302"/>
        <v>42637</v>
      </c>
      <c r="AH972" s="5">
        <f t="shared" si="303"/>
        <v>43001</v>
      </c>
      <c r="AI972" s="9">
        <v>2</v>
      </c>
      <c r="AJ972" s="7" t="str">
        <f t="shared" si="296"/>
        <v>24 tháng</v>
      </c>
      <c r="AK972" s="5">
        <f t="shared" si="294"/>
        <v>43002</v>
      </c>
      <c r="AL972" s="5">
        <f t="shared" si="297"/>
        <v>43731</v>
      </c>
      <c r="AM972" s="5" t="str">
        <f t="shared" ref="AM972:AM1003" si="308">IFERROR(IF(AE972=4,AG972,IF(AI972=4,AH972+1,IF(AND(AI972&lt;&gt;4,AL972&gt;B972),"",AL972+1))),"")</f>
        <v/>
      </c>
      <c r="AN972" s="7" t="str">
        <f t="shared" si="304"/>
        <v>24 tháng</v>
      </c>
      <c r="AO972" s="5"/>
      <c r="AP972" s="7"/>
      <c r="AQ972" s="16"/>
    </row>
    <row r="973" spans="1:43" ht="14.5" x14ac:dyDescent="0.35">
      <c r="A973" s="12">
        <f>IF(E973="","",SUBTOTAL(3,$B$2:B973))</f>
        <v>972</v>
      </c>
      <c r="B973" s="5">
        <v>43708</v>
      </c>
      <c r="C973" s="4" t="s">
        <v>45</v>
      </c>
      <c r="D973" s="4">
        <v>1048</v>
      </c>
      <c r="E973" s="6" t="s">
        <v>131</v>
      </c>
      <c r="F973" s="6" t="s">
        <v>102</v>
      </c>
      <c r="G973" s="7" t="s">
        <v>104</v>
      </c>
      <c r="H973" s="6" t="s">
        <v>105</v>
      </c>
      <c r="I973" s="4">
        <v>20</v>
      </c>
      <c r="J973" s="4">
        <v>8</v>
      </c>
      <c r="K973" s="4">
        <v>1989</v>
      </c>
      <c r="L973" s="6">
        <f t="shared" si="291"/>
        <v>32740</v>
      </c>
      <c r="M973" s="4">
        <f t="shared" si="305"/>
        <v>30</v>
      </c>
      <c r="N973" s="6" t="str">
        <f t="shared" si="292"/>
        <v>30 - 45</v>
      </c>
      <c r="O973" s="4">
        <v>1</v>
      </c>
      <c r="P973" s="6" t="str">
        <f t="shared" si="298"/>
        <v>Nam</v>
      </c>
      <c r="Q973" s="6" t="str">
        <f t="shared" si="299"/>
        <v>Ông</v>
      </c>
      <c r="R973" s="7" t="s">
        <v>72</v>
      </c>
      <c r="S973" s="6" t="s">
        <v>270</v>
      </c>
      <c r="T973" s="6" t="s">
        <v>268</v>
      </c>
      <c r="U973" s="6" t="s">
        <v>269</v>
      </c>
      <c r="V973" s="6" t="str">
        <f t="shared" si="306"/>
        <v>Đại Đồng  -  Tiên Du  -  Bắc Ninh</v>
      </c>
      <c r="W973" s="6" t="s">
        <v>51</v>
      </c>
      <c r="X973" s="6" t="s">
        <v>65</v>
      </c>
      <c r="Y973" s="4">
        <f t="shared" si="307"/>
        <v>37</v>
      </c>
      <c r="Z973" s="7" t="str">
        <f t="shared" si="293"/>
        <v>Từ 36 - 60 tháng</v>
      </c>
      <c r="AA973" s="5">
        <v>42581</v>
      </c>
      <c r="AB973" s="4" t="s">
        <v>66</v>
      </c>
      <c r="AC973" s="8">
        <f t="shared" si="300"/>
        <v>42640</v>
      </c>
      <c r="AD973" s="5" t="s">
        <v>53</v>
      </c>
      <c r="AE973" s="4">
        <v>1</v>
      </c>
      <c r="AF973" s="7" t="str">
        <f t="shared" si="301"/>
        <v>12 tháng</v>
      </c>
      <c r="AG973" s="5">
        <f t="shared" si="302"/>
        <v>42641</v>
      </c>
      <c r="AH973" s="5">
        <f t="shared" si="303"/>
        <v>43005</v>
      </c>
      <c r="AI973" s="9">
        <v>1</v>
      </c>
      <c r="AJ973" s="7" t="str">
        <f t="shared" si="296"/>
        <v>12 tháng</v>
      </c>
      <c r="AK973" s="5">
        <f t="shared" si="294"/>
        <v>43006</v>
      </c>
      <c r="AL973" s="5">
        <f t="shared" si="297"/>
        <v>43370</v>
      </c>
      <c r="AM973" s="5">
        <f t="shared" si="308"/>
        <v>43371</v>
      </c>
      <c r="AN973" s="7" t="str">
        <f t="shared" si="304"/>
        <v>Không xác định</v>
      </c>
      <c r="AO973" s="5"/>
      <c r="AP973" s="7"/>
      <c r="AQ973" s="16"/>
    </row>
    <row r="974" spans="1:43" ht="14.5" x14ac:dyDescent="0.35">
      <c r="A974" s="12">
        <f>IF(E974="","",SUBTOTAL(3,$B$2:B974))</f>
        <v>973</v>
      </c>
      <c r="B974" s="5">
        <v>43708</v>
      </c>
      <c r="C974" s="4" t="s">
        <v>45</v>
      </c>
      <c r="D974" s="4">
        <v>1049</v>
      </c>
      <c r="E974" s="6" t="s">
        <v>132</v>
      </c>
      <c r="F974" s="6" t="s">
        <v>102</v>
      </c>
      <c r="G974" s="7" t="s">
        <v>104</v>
      </c>
      <c r="H974" s="6" t="s">
        <v>105</v>
      </c>
      <c r="I974" s="4">
        <v>29</v>
      </c>
      <c r="J974" s="4">
        <v>1</v>
      </c>
      <c r="K974" s="4">
        <v>1994</v>
      </c>
      <c r="L974" s="6">
        <f t="shared" si="291"/>
        <v>34363</v>
      </c>
      <c r="M974" s="4">
        <f t="shared" si="305"/>
        <v>25</v>
      </c>
      <c r="N974" s="6" t="str">
        <f t="shared" si="292"/>
        <v>&lt;30</v>
      </c>
      <c r="O974" s="4">
        <v>2</v>
      </c>
      <c r="P974" s="6" t="str">
        <f t="shared" si="298"/>
        <v>Nữ</v>
      </c>
      <c r="Q974" s="6" t="str">
        <f t="shared" si="299"/>
        <v>Bà</v>
      </c>
      <c r="R974" s="7" t="s">
        <v>50</v>
      </c>
      <c r="S974" s="6" t="s">
        <v>315</v>
      </c>
      <c r="T974" s="6" t="s">
        <v>260</v>
      </c>
      <c r="U974" s="6" t="s">
        <v>255</v>
      </c>
      <c r="V974" s="6" t="str">
        <f t="shared" si="306"/>
        <v>Dương Hưu  -  Sơn Động  -  Bắc Giang</v>
      </c>
      <c r="W974" s="6" t="s">
        <v>51</v>
      </c>
      <c r="X974" s="6" t="s">
        <v>106</v>
      </c>
      <c r="Y974" s="4">
        <f t="shared" si="307"/>
        <v>36</v>
      </c>
      <c r="Z974" s="7" t="str">
        <f t="shared" si="293"/>
        <v>Từ 36 - 60 tháng</v>
      </c>
      <c r="AA974" s="5">
        <v>42584</v>
      </c>
      <c r="AB974" s="4" t="s">
        <v>66</v>
      </c>
      <c r="AC974" s="8">
        <f t="shared" si="300"/>
        <v>42643</v>
      </c>
      <c r="AD974" s="5" t="s">
        <v>53</v>
      </c>
      <c r="AE974" s="4">
        <v>1</v>
      </c>
      <c r="AF974" s="7" t="str">
        <f t="shared" si="301"/>
        <v>12 tháng</v>
      </c>
      <c r="AG974" s="5">
        <f t="shared" si="302"/>
        <v>42644</v>
      </c>
      <c r="AH974" s="5">
        <f t="shared" si="303"/>
        <v>43008</v>
      </c>
      <c r="AI974" s="9">
        <v>3</v>
      </c>
      <c r="AJ974" s="7" t="str">
        <f t="shared" si="296"/>
        <v>36 tháng</v>
      </c>
      <c r="AK974" s="5">
        <f t="shared" si="294"/>
        <v>43009</v>
      </c>
      <c r="AL974" s="5">
        <f t="shared" si="297"/>
        <v>44104</v>
      </c>
      <c r="AM974" s="5" t="str">
        <f t="shared" si="308"/>
        <v/>
      </c>
      <c r="AN974" s="7" t="str">
        <f t="shared" si="304"/>
        <v>36 tháng</v>
      </c>
      <c r="AO974" s="5"/>
      <c r="AP974" s="7"/>
      <c r="AQ974" s="16"/>
    </row>
    <row r="975" spans="1:43" ht="14.5" x14ac:dyDescent="0.35">
      <c r="A975" s="12">
        <f>IF(E975="","",SUBTOTAL(3,$B$2:B975))</f>
        <v>974</v>
      </c>
      <c r="B975" s="5">
        <v>43708</v>
      </c>
      <c r="C975" s="4" t="s">
        <v>45</v>
      </c>
      <c r="D975" s="4">
        <v>1050</v>
      </c>
      <c r="E975" s="6" t="s">
        <v>133</v>
      </c>
      <c r="F975" s="6" t="s">
        <v>96</v>
      </c>
      <c r="G975" s="7" t="s">
        <v>104</v>
      </c>
      <c r="H975" s="6" t="s">
        <v>134</v>
      </c>
      <c r="I975" s="4">
        <v>2</v>
      </c>
      <c r="J975" s="4">
        <v>4</v>
      </c>
      <c r="K975" s="4">
        <v>1990</v>
      </c>
      <c r="L975" s="6">
        <f t="shared" si="291"/>
        <v>32965</v>
      </c>
      <c r="M975" s="4">
        <f t="shared" si="305"/>
        <v>29</v>
      </c>
      <c r="N975" s="6" t="str">
        <f t="shared" si="292"/>
        <v>&lt;30</v>
      </c>
      <c r="O975" s="4">
        <v>2</v>
      </c>
      <c r="P975" s="6" t="str">
        <f t="shared" si="298"/>
        <v>Nữ</v>
      </c>
      <c r="Q975" s="6" t="str">
        <f t="shared" si="299"/>
        <v>Bà</v>
      </c>
      <c r="R975" s="7" t="s">
        <v>50</v>
      </c>
      <c r="S975" s="6" t="s">
        <v>316</v>
      </c>
      <c r="T975" s="6" t="s">
        <v>317</v>
      </c>
      <c r="U975" s="6" t="s">
        <v>280</v>
      </c>
      <c r="V975" s="6" t="str">
        <f t="shared" si="306"/>
        <v>Thiện Thuật  -  Bình Gia  -  Lạng Sơn</v>
      </c>
      <c r="W975" s="6" t="s">
        <v>51</v>
      </c>
      <c r="X975" s="6" t="s">
        <v>65</v>
      </c>
      <c r="Y975" s="4">
        <f t="shared" si="307"/>
        <v>36</v>
      </c>
      <c r="Z975" s="7" t="str">
        <f t="shared" si="293"/>
        <v>Từ 36 - 60 tháng</v>
      </c>
      <c r="AA975" s="5">
        <v>42590</v>
      </c>
      <c r="AB975" s="4" t="s">
        <v>66</v>
      </c>
      <c r="AC975" s="8">
        <f t="shared" si="300"/>
        <v>42649</v>
      </c>
      <c r="AD975" s="5" t="s">
        <v>53</v>
      </c>
      <c r="AE975" s="4">
        <v>1</v>
      </c>
      <c r="AF975" s="7" t="str">
        <f t="shared" si="301"/>
        <v>12 tháng</v>
      </c>
      <c r="AG975" s="5">
        <f t="shared" si="302"/>
        <v>42650</v>
      </c>
      <c r="AH975" s="5">
        <f t="shared" si="303"/>
        <v>43014</v>
      </c>
      <c r="AI975" s="9">
        <v>1</v>
      </c>
      <c r="AJ975" s="7" t="str">
        <f t="shared" si="296"/>
        <v>12 tháng</v>
      </c>
      <c r="AK975" s="5">
        <f t="shared" si="294"/>
        <v>43015</v>
      </c>
      <c r="AL975" s="5">
        <f t="shared" si="297"/>
        <v>43379</v>
      </c>
      <c r="AM975" s="5">
        <f t="shared" si="308"/>
        <v>43380</v>
      </c>
      <c r="AN975" s="7" t="str">
        <f t="shared" si="304"/>
        <v>Không xác định</v>
      </c>
      <c r="AO975" s="5"/>
      <c r="AP975" s="7"/>
      <c r="AQ975" s="16"/>
    </row>
    <row r="976" spans="1:43" ht="14.5" x14ac:dyDescent="0.35">
      <c r="A976" s="12">
        <f>IF(E976="","",SUBTOTAL(3,$B$2:B976))</f>
        <v>975</v>
      </c>
      <c r="B976" s="5">
        <v>43708</v>
      </c>
      <c r="C976" s="4" t="s">
        <v>45</v>
      </c>
      <c r="D976" s="4">
        <v>1051</v>
      </c>
      <c r="E976" s="6" t="s">
        <v>135</v>
      </c>
      <c r="F976" s="6" t="s">
        <v>82</v>
      </c>
      <c r="G976" s="7" t="s">
        <v>61</v>
      </c>
      <c r="H976" s="6" t="s">
        <v>62</v>
      </c>
      <c r="I976" s="4">
        <v>14</v>
      </c>
      <c r="J976" s="4">
        <v>4</v>
      </c>
      <c r="K976" s="4">
        <v>1989</v>
      </c>
      <c r="L976" s="6">
        <f t="shared" si="291"/>
        <v>32612</v>
      </c>
      <c r="M976" s="4">
        <f t="shared" si="305"/>
        <v>30</v>
      </c>
      <c r="N976" s="6" t="str">
        <f t="shared" si="292"/>
        <v>30 - 45</v>
      </c>
      <c r="O976" s="4">
        <v>1</v>
      </c>
      <c r="P976" s="6" t="str">
        <f t="shared" si="298"/>
        <v>Nam</v>
      </c>
      <c r="Q976" s="6" t="str">
        <f t="shared" si="299"/>
        <v>Ông</v>
      </c>
      <c r="R976" s="7" t="s">
        <v>50</v>
      </c>
      <c r="S976" s="6" t="s">
        <v>318</v>
      </c>
      <c r="T976" s="6" t="s">
        <v>319</v>
      </c>
      <c r="U976" s="6" t="s">
        <v>269</v>
      </c>
      <c r="V976" s="6" t="str">
        <f t="shared" si="306"/>
        <v>Hồ  -  Thuận Thành  -  Bắc Ninh</v>
      </c>
      <c r="W976" s="6" t="s">
        <v>51</v>
      </c>
      <c r="X976" s="6" t="s">
        <v>65</v>
      </c>
      <c r="Y976" s="4">
        <f t="shared" si="307"/>
        <v>36</v>
      </c>
      <c r="Z976" s="7" t="str">
        <f t="shared" si="293"/>
        <v>Từ 36 - 60 tháng</v>
      </c>
      <c r="AA976" s="5">
        <v>42600</v>
      </c>
      <c r="AB976" s="4" t="s">
        <v>66</v>
      </c>
      <c r="AC976" s="8">
        <f t="shared" si="300"/>
        <v>42659</v>
      </c>
      <c r="AD976" s="5" t="s">
        <v>53</v>
      </c>
      <c r="AE976" s="4">
        <v>1</v>
      </c>
      <c r="AF976" s="7" t="str">
        <f t="shared" si="301"/>
        <v>12 tháng</v>
      </c>
      <c r="AG976" s="5">
        <f t="shared" si="302"/>
        <v>42660</v>
      </c>
      <c r="AH976" s="5">
        <f t="shared" si="303"/>
        <v>43024</v>
      </c>
      <c r="AI976" s="9">
        <v>1</v>
      </c>
      <c r="AJ976" s="7" t="str">
        <f t="shared" si="296"/>
        <v>12 tháng</v>
      </c>
      <c r="AK976" s="5">
        <f t="shared" si="294"/>
        <v>43025</v>
      </c>
      <c r="AL976" s="5">
        <f t="shared" si="297"/>
        <v>43389</v>
      </c>
      <c r="AM976" s="5">
        <f t="shared" si="308"/>
        <v>43390</v>
      </c>
      <c r="AN976" s="7" t="str">
        <f t="shared" si="304"/>
        <v>Không xác định</v>
      </c>
      <c r="AO976" s="5"/>
      <c r="AP976" s="7"/>
      <c r="AQ976" s="16"/>
    </row>
    <row r="977" spans="1:43" ht="14.5" x14ac:dyDescent="0.35">
      <c r="A977" s="12">
        <f>IF(E977="","",SUBTOTAL(3,$B$2:B977))</f>
        <v>976</v>
      </c>
      <c r="B977" s="5">
        <v>43708</v>
      </c>
      <c r="C977" s="4" t="s">
        <v>45</v>
      </c>
      <c r="D977" s="4">
        <v>1052</v>
      </c>
      <c r="E977" s="6" t="s">
        <v>136</v>
      </c>
      <c r="F977" s="6" t="s">
        <v>47</v>
      </c>
      <c r="G977" s="7" t="s">
        <v>93</v>
      </c>
      <c r="H977" s="6" t="s">
        <v>94</v>
      </c>
      <c r="I977" s="4">
        <v>2</v>
      </c>
      <c r="J977" s="4">
        <v>4</v>
      </c>
      <c r="K977" s="4">
        <v>1990</v>
      </c>
      <c r="L977" s="6">
        <f t="shared" si="291"/>
        <v>32965</v>
      </c>
      <c r="M977" s="4">
        <f t="shared" si="305"/>
        <v>29</v>
      </c>
      <c r="N977" s="6" t="str">
        <f t="shared" si="292"/>
        <v>&lt;30</v>
      </c>
      <c r="O977" s="4">
        <v>2</v>
      </c>
      <c r="P977" s="6" t="str">
        <f t="shared" si="298"/>
        <v>Nữ</v>
      </c>
      <c r="Q977" s="6" t="str">
        <f t="shared" si="299"/>
        <v>Bà</v>
      </c>
      <c r="R977" s="7" t="s">
        <v>72</v>
      </c>
      <c r="S977" s="6" t="s">
        <v>320</v>
      </c>
      <c r="T977" s="6" t="s">
        <v>321</v>
      </c>
      <c r="U977" s="6" t="s">
        <v>266</v>
      </c>
      <c r="V977" s="6" t="str">
        <f t="shared" si="306"/>
        <v>Xuân Tiên  -  Chương Mỹ  -  Hà Nội</v>
      </c>
      <c r="W977" s="6" t="s">
        <v>51</v>
      </c>
      <c r="X977" s="6" t="s">
        <v>65</v>
      </c>
      <c r="Y977" s="4">
        <f t="shared" si="307"/>
        <v>36</v>
      </c>
      <c r="Z977" s="7" t="str">
        <f t="shared" si="293"/>
        <v>Từ 36 - 60 tháng</v>
      </c>
      <c r="AA977" s="5">
        <v>42609</v>
      </c>
      <c r="AB977" s="4">
        <v>0</v>
      </c>
      <c r="AC977" s="8">
        <f t="shared" si="300"/>
        <v>42609</v>
      </c>
      <c r="AD977" s="5" t="s">
        <v>53</v>
      </c>
      <c r="AE977" s="4">
        <v>3</v>
      </c>
      <c r="AF977" s="7" t="str">
        <f t="shared" si="301"/>
        <v>36 tháng</v>
      </c>
      <c r="AG977" s="5">
        <f t="shared" si="302"/>
        <v>42609</v>
      </c>
      <c r="AH977" s="5">
        <f t="shared" si="303"/>
        <v>43703</v>
      </c>
      <c r="AI977" s="9"/>
      <c r="AJ977" s="7" t="str">
        <f t="shared" si="296"/>
        <v/>
      </c>
      <c r="AK977" s="5" t="str">
        <f t="shared" si="294"/>
        <v/>
      </c>
      <c r="AL977" s="5" t="str">
        <f t="shared" si="297"/>
        <v/>
      </c>
      <c r="AM977" s="5" t="str">
        <f t="shared" si="308"/>
        <v/>
      </c>
      <c r="AN977" s="7" t="str">
        <f t="shared" si="304"/>
        <v>36 tháng</v>
      </c>
      <c r="AO977" s="5"/>
      <c r="AP977" s="7"/>
      <c r="AQ977" s="16"/>
    </row>
    <row r="978" spans="1:43" ht="14.5" x14ac:dyDescent="0.35">
      <c r="A978" s="12">
        <f>IF(E978="","",SUBTOTAL(3,$B$2:B978))</f>
        <v>977</v>
      </c>
      <c r="B978" s="5">
        <v>43708</v>
      </c>
      <c r="C978" s="4" t="s">
        <v>45</v>
      </c>
      <c r="D978" s="4">
        <v>1054</v>
      </c>
      <c r="E978" s="6" t="s">
        <v>137</v>
      </c>
      <c r="F978" s="6" t="s">
        <v>47</v>
      </c>
      <c r="G978" s="7" t="s">
        <v>87</v>
      </c>
      <c r="H978" s="6" t="s">
        <v>87</v>
      </c>
      <c r="I978" s="4">
        <v>28</v>
      </c>
      <c r="J978" s="4">
        <v>9</v>
      </c>
      <c r="K978" s="4">
        <v>1989</v>
      </c>
      <c r="L978" s="6">
        <f t="shared" si="291"/>
        <v>32779</v>
      </c>
      <c r="M978" s="4">
        <f t="shared" si="305"/>
        <v>29</v>
      </c>
      <c r="N978" s="6" t="str">
        <f t="shared" si="292"/>
        <v>&lt;30</v>
      </c>
      <c r="O978" s="4">
        <v>1</v>
      </c>
      <c r="P978" s="6" t="str">
        <f t="shared" si="298"/>
        <v>Nam</v>
      </c>
      <c r="Q978" s="6" t="str">
        <f t="shared" si="299"/>
        <v>Ông</v>
      </c>
      <c r="R978" s="7" t="s">
        <v>72</v>
      </c>
      <c r="S978" s="6" t="s">
        <v>270</v>
      </c>
      <c r="T978" s="6" t="s">
        <v>268</v>
      </c>
      <c r="U978" s="6" t="s">
        <v>269</v>
      </c>
      <c r="V978" s="6" t="str">
        <f t="shared" si="306"/>
        <v>Đại Đồng  -  Tiên Du  -  Bắc Ninh</v>
      </c>
      <c r="W978" s="6" t="s">
        <v>51</v>
      </c>
      <c r="X978" s="6" t="s">
        <v>65</v>
      </c>
      <c r="Y978" s="4">
        <f t="shared" si="307"/>
        <v>35</v>
      </c>
      <c r="Z978" s="7" t="str">
        <f t="shared" si="293"/>
        <v>Từ 24 - 36 tháng</v>
      </c>
      <c r="AA978" s="5">
        <v>42628</v>
      </c>
      <c r="AB978" s="4" t="s">
        <v>66</v>
      </c>
      <c r="AC978" s="8">
        <f t="shared" si="300"/>
        <v>42687</v>
      </c>
      <c r="AD978" s="5" t="s">
        <v>53</v>
      </c>
      <c r="AE978" s="4">
        <v>3</v>
      </c>
      <c r="AF978" s="7" t="str">
        <f t="shared" si="301"/>
        <v>36 tháng</v>
      </c>
      <c r="AG978" s="5">
        <f t="shared" si="302"/>
        <v>42688</v>
      </c>
      <c r="AH978" s="5">
        <f t="shared" si="303"/>
        <v>43782</v>
      </c>
      <c r="AI978" s="9"/>
      <c r="AJ978" s="7" t="str">
        <f t="shared" si="296"/>
        <v/>
      </c>
      <c r="AK978" s="5" t="str">
        <f t="shared" si="294"/>
        <v/>
      </c>
      <c r="AL978" s="5" t="str">
        <f t="shared" si="297"/>
        <v/>
      </c>
      <c r="AM978" s="5" t="str">
        <f t="shared" si="308"/>
        <v/>
      </c>
      <c r="AN978" s="7" t="str">
        <f t="shared" si="304"/>
        <v>36 tháng</v>
      </c>
      <c r="AO978" s="5"/>
      <c r="AP978" s="7"/>
      <c r="AQ978" s="16"/>
    </row>
    <row r="979" spans="1:43" ht="14.5" x14ac:dyDescent="0.35">
      <c r="A979" s="12">
        <f>IF(E979="","",SUBTOTAL(3,$B$2:B979))</f>
        <v>978</v>
      </c>
      <c r="B979" s="5">
        <v>43708</v>
      </c>
      <c r="C979" s="4" t="s">
        <v>45</v>
      </c>
      <c r="D979" s="4">
        <v>1057</v>
      </c>
      <c r="E979" s="6" t="s">
        <v>140</v>
      </c>
      <c r="F979" s="6" t="s">
        <v>47</v>
      </c>
      <c r="G979" s="7" t="s">
        <v>76</v>
      </c>
      <c r="H979" s="6" t="s">
        <v>141</v>
      </c>
      <c r="I979" s="4">
        <v>9</v>
      </c>
      <c r="J979" s="4">
        <v>5</v>
      </c>
      <c r="K979" s="4">
        <v>1987</v>
      </c>
      <c r="L979" s="6">
        <f t="shared" si="291"/>
        <v>31906</v>
      </c>
      <c r="M979" s="4">
        <f t="shared" si="305"/>
        <v>32</v>
      </c>
      <c r="N979" s="6" t="str">
        <f t="shared" si="292"/>
        <v>30 - 45</v>
      </c>
      <c r="O979" s="4">
        <v>1</v>
      </c>
      <c r="P979" s="6" t="str">
        <f t="shared" si="298"/>
        <v>Nam</v>
      </c>
      <c r="Q979" s="6" t="str">
        <f t="shared" si="299"/>
        <v>Ông</v>
      </c>
      <c r="R979" s="7" t="s">
        <v>50</v>
      </c>
      <c r="S979" s="6" t="s">
        <v>264</v>
      </c>
      <c r="T979" s="6" t="s">
        <v>265</v>
      </c>
      <c r="U979" s="6" t="s">
        <v>266</v>
      </c>
      <c r="V979" s="6" t="str">
        <f t="shared" si="306"/>
        <v>Xuân Thu  -  Sóc Sơn  -  Hà Nội</v>
      </c>
      <c r="W979" s="6" t="s">
        <v>51</v>
      </c>
      <c r="X979" s="6" t="s">
        <v>65</v>
      </c>
      <c r="Y979" s="4">
        <f t="shared" si="307"/>
        <v>34</v>
      </c>
      <c r="Z979" s="7" t="str">
        <f t="shared" si="293"/>
        <v>Từ 24 - 36 tháng</v>
      </c>
      <c r="AA979" s="5">
        <v>42649</v>
      </c>
      <c r="AB979" s="4" t="s">
        <v>66</v>
      </c>
      <c r="AC979" s="8">
        <f t="shared" si="300"/>
        <v>42708</v>
      </c>
      <c r="AD979" s="5" t="s">
        <v>53</v>
      </c>
      <c r="AE979" s="4">
        <v>1</v>
      </c>
      <c r="AF979" s="7" t="str">
        <f t="shared" si="301"/>
        <v>12 tháng</v>
      </c>
      <c r="AG979" s="5">
        <f t="shared" si="302"/>
        <v>42709</v>
      </c>
      <c r="AH979" s="5">
        <f t="shared" si="303"/>
        <v>43073</v>
      </c>
      <c r="AI979" s="9">
        <v>1</v>
      </c>
      <c r="AJ979" s="7" t="str">
        <f t="shared" si="296"/>
        <v>12 tháng</v>
      </c>
      <c r="AK979" s="5">
        <f t="shared" si="294"/>
        <v>43074</v>
      </c>
      <c r="AL979" s="5">
        <f t="shared" si="297"/>
        <v>43438</v>
      </c>
      <c r="AM979" s="5">
        <f t="shared" si="308"/>
        <v>43439</v>
      </c>
      <c r="AN979" s="7" t="str">
        <f t="shared" si="304"/>
        <v>Không xác định</v>
      </c>
      <c r="AO979" s="5"/>
      <c r="AP979" s="7"/>
      <c r="AQ979" s="16"/>
    </row>
    <row r="980" spans="1:43" ht="14.5" x14ac:dyDescent="0.35">
      <c r="A980" s="12">
        <f>IF(E980="","",SUBTOTAL(3,$B$2:B980))</f>
        <v>979</v>
      </c>
      <c r="B980" s="5">
        <v>43708</v>
      </c>
      <c r="C980" s="4" t="s">
        <v>45</v>
      </c>
      <c r="D980" s="4">
        <v>1058</v>
      </c>
      <c r="E980" s="6" t="s">
        <v>142</v>
      </c>
      <c r="F980" s="6" t="s">
        <v>112</v>
      </c>
      <c r="G980" s="7" t="s">
        <v>61</v>
      </c>
      <c r="H980" s="6" t="s">
        <v>62</v>
      </c>
      <c r="I980" s="4">
        <v>20</v>
      </c>
      <c r="J980" s="4">
        <v>8</v>
      </c>
      <c r="K980" s="4">
        <v>1989</v>
      </c>
      <c r="L980" s="6">
        <f t="shared" si="291"/>
        <v>32740</v>
      </c>
      <c r="M980" s="4">
        <f t="shared" si="305"/>
        <v>30</v>
      </c>
      <c r="N980" s="6" t="str">
        <f t="shared" si="292"/>
        <v>30 - 45</v>
      </c>
      <c r="O980" s="4">
        <v>1</v>
      </c>
      <c r="P980" s="6" t="str">
        <f t="shared" si="298"/>
        <v>Nam</v>
      </c>
      <c r="Q980" s="6" t="str">
        <f t="shared" si="299"/>
        <v>Ông</v>
      </c>
      <c r="R980" s="7" t="s">
        <v>50</v>
      </c>
      <c r="S980" s="6" t="s">
        <v>273</v>
      </c>
      <c r="T980" s="6" t="s">
        <v>274</v>
      </c>
      <c r="U980" s="6" t="s">
        <v>266</v>
      </c>
      <c r="V980" s="6" t="str">
        <f t="shared" si="306"/>
        <v>Liên Hà  -  Đông Anh  -  Hà Nội</v>
      </c>
      <c r="W980" s="6" t="s">
        <v>51</v>
      </c>
      <c r="X980" s="6" t="s">
        <v>65</v>
      </c>
      <c r="Y980" s="4">
        <f t="shared" si="307"/>
        <v>34</v>
      </c>
      <c r="Z980" s="7" t="str">
        <f t="shared" si="293"/>
        <v>Từ 24 - 36 tháng</v>
      </c>
      <c r="AA980" s="5">
        <v>42663</v>
      </c>
      <c r="AB980" s="4" t="s">
        <v>66</v>
      </c>
      <c r="AC980" s="8">
        <f t="shared" si="300"/>
        <v>42722</v>
      </c>
      <c r="AD980" s="5" t="s">
        <v>53</v>
      </c>
      <c r="AE980" s="4">
        <v>1</v>
      </c>
      <c r="AF980" s="7" t="str">
        <f t="shared" si="301"/>
        <v>12 tháng</v>
      </c>
      <c r="AG980" s="5">
        <f t="shared" si="302"/>
        <v>42723</v>
      </c>
      <c r="AH980" s="5">
        <f t="shared" si="303"/>
        <v>43087</v>
      </c>
      <c r="AI980" s="9">
        <v>1</v>
      </c>
      <c r="AJ980" s="7" t="str">
        <f t="shared" si="296"/>
        <v>12 tháng</v>
      </c>
      <c r="AK980" s="5">
        <f t="shared" si="294"/>
        <v>43088</v>
      </c>
      <c r="AL980" s="5">
        <f t="shared" si="297"/>
        <v>43452</v>
      </c>
      <c r="AM980" s="5">
        <f t="shared" si="308"/>
        <v>43453</v>
      </c>
      <c r="AN980" s="7" t="str">
        <f t="shared" si="304"/>
        <v>Không xác định</v>
      </c>
      <c r="AO980" s="5"/>
      <c r="AP980" s="7"/>
      <c r="AQ980" s="16"/>
    </row>
    <row r="981" spans="1:43" ht="14.5" x14ac:dyDescent="0.35">
      <c r="A981" s="12">
        <f>IF(E981="","",SUBTOTAL(3,$B$2:B981))</f>
        <v>980</v>
      </c>
      <c r="B981" s="5">
        <v>43708</v>
      </c>
      <c r="C981" s="4" t="s">
        <v>45</v>
      </c>
      <c r="D981" s="4">
        <v>1059</v>
      </c>
      <c r="E981" s="6" t="s">
        <v>143</v>
      </c>
      <c r="F981" s="6" t="s">
        <v>47</v>
      </c>
      <c r="G981" s="7" t="s">
        <v>76</v>
      </c>
      <c r="H981" s="6" t="s">
        <v>144</v>
      </c>
      <c r="I981" s="4">
        <v>25</v>
      </c>
      <c r="J981" s="4">
        <v>12</v>
      </c>
      <c r="K981" s="4">
        <v>1989</v>
      </c>
      <c r="L981" s="6">
        <f t="shared" si="291"/>
        <v>32867</v>
      </c>
      <c r="M981" s="4">
        <f t="shared" si="305"/>
        <v>29</v>
      </c>
      <c r="N981" s="6" t="str">
        <f t="shared" si="292"/>
        <v>&lt;30</v>
      </c>
      <c r="O981" s="4">
        <v>1</v>
      </c>
      <c r="P981" s="6" t="str">
        <f t="shared" si="298"/>
        <v>Nam</v>
      </c>
      <c r="Q981" s="6" t="str">
        <f t="shared" si="299"/>
        <v>Ông</v>
      </c>
      <c r="R981" s="7" t="s">
        <v>72</v>
      </c>
      <c r="S981" s="6" t="s">
        <v>323</v>
      </c>
      <c r="T981" s="6" t="s">
        <v>324</v>
      </c>
      <c r="U981" s="6" t="s">
        <v>280</v>
      </c>
      <c r="V981" s="6" t="str">
        <f t="shared" si="306"/>
        <v>Hòa Bình  -  Hữu Lũng  -  Lạng Sơn</v>
      </c>
      <c r="W981" s="6" t="s">
        <v>145</v>
      </c>
      <c r="X981" s="6" t="s">
        <v>65</v>
      </c>
      <c r="Y981" s="4">
        <f t="shared" si="307"/>
        <v>34</v>
      </c>
      <c r="Z981" s="7" t="str">
        <f t="shared" si="293"/>
        <v>Từ 24 - 36 tháng</v>
      </c>
      <c r="AA981" s="5">
        <v>42672</v>
      </c>
      <c r="AB981" s="4" t="s">
        <v>66</v>
      </c>
      <c r="AC981" s="8">
        <f t="shared" si="300"/>
        <v>42731</v>
      </c>
      <c r="AD981" s="5" t="s">
        <v>53</v>
      </c>
      <c r="AE981" s="4">
        <v>1</v>
      </c>
      <c r="AF981" s="7" t="str">
        <f t="shared" si="301"/>
        <v>12 tháng</v>
      </c>
      <c r="AG981" s="5">
        <f t="shared" si="302"/>
        <v>42732</v>
      </c>
      <c r="AH981" s="5">
        <f t="shared" si="303"/>
        <v>43096</v>
      </c>
      <c r="AI981" s="9">
        <v>1</v>
      </c>
      <c r="AJ981" s="7" t="str">
        <f t="shared" si="296"/>
        <v>12 tháng</v>
      </c>
      <c r="AK981" s="5">
        <f t="shared" si="294"/>
        <v>43097</v>
      </c>
      <c r="AL981" s="5">
        <f t="shared" si="297"/>
        <v>43461</v>
      </c>
      <c r="AM981" s="5">
        <f t="shared" si="308"/>
        <v>43462</v>
      </c>
      <c r="AN981" s="7" t="str">
        <f t="shared" si="304"/>
        <v>Không xác định</v>
      </c>
      <c r="AO981" s="5"/>
      <c r="AP981" s="7"/>
      <c r="AQ981" s="16"/>
    </row>
    <row r="982" spans="1:43" ht="14.5" x14ac:dyDescent="0.35">
      <c r="A982" s="12">
        <f>IF(E982="","",SUBTOTAL(3,$B$2:B982))</f>
        <v>981</v>
      </c>
      <c r="B982" s="5">
        <v>43708</v>
      </c>
      <c r="C982" s="4" t="s">
        <v>45</v>
      </c>
      <c r="D982" s="4">
        <v>1060</v>
      </c>
      <c r="E982" s="6" t="s">
        <v>146</v>
      </c>
      <c r="F982" s="6" t="s">
        <v>96</v>
      </c>
      <c r="G982" s="7" t="s">
        <v>104</v>
      </c>
      <c r="H982" s="6" t="s">
        <v>147</v>
      </c>
      <c r="I982" s="4">
        <v>26</v>
      </c>
      <c r="J982" s="4">
        <v>8</v>
      </c>
      <c r="K982" s="4">
        <v>1990</v>
      </c>
      <c r="L982" s="6">
        <f t="shared" si="291"/>
        <v>33111</v>
      </c>
      <c r="M982" s="4">
        <f t="shared" si="305"/>
        <v>29</v>
      </c>
      <c r="N982" s="6" t="str">
        <f t="shared" si="292"/>
        <v>&lt;30</v>
      </c>
      <c r="O982" s="4">
        <v>2</v>
      </c>
      <c r="P982" s="6" t="str">
        <f t="shared" si="298"/>
        <v>Nữ</v>
      </c>
      <c r="Q982" s="6" t="str">
        <f t="shared" si="299"/>
        <v>Bà</v>
      </c>
      <c r="R982" s="7" t="s">
        <v>50</v>
      </c>
      <c r="S982" s="6" t="s">
        <v>325</v>
      </c>
      <c r="T982" s="6" t="s">
        <v>260</v>
      </c>
      <c r="U982" s="6" t="s">
        <v>255</v>
      </c>
      <c r="V982" s="6" t="str">
        <f t="shared" si="306"/>
        <v>Tuấn Mậu  -  Sơn Động  -  Bắc Giang</v>
      </c>
      <c r="W982" s="6" t="s">
        <v>51</v>
      </c>
      <c r="X982" s="6" t="s">
        <v>65</v>
      </c>
      <c r="Y982" s="4">
        <f t="shared" si="307"/>
        <v>33</v>
      </c>
      <c r="Z982" s="7" t="str">
        <f t="shared" si="293"/>
        <v>Từ 24 - 36 tháng</v>
      </c>
      <c r="AA982" s="5">
        <v>42678</v>
      </c>
      <c r="AB982" s="4" t="s">
        <v>66</v>
      </c>
      <c r="AC982" s="8">
        <f t="shared" si="300"/>
        <v>42737</v>
      </c>
      <c r="AD982" s="5" t="s">
        <v>53</v>
      </c>
      <c r="AE982" s="4">
        <v>1</v>
      </c>
      <c r="AF982" s="7" t="str">
        <f t="shared" si="301"/>
        <v>12 tháng</v>
      </c>
      <c r="AG982" s="5">
        <f t="shared" si="302"/>
        <v>42738</v>
      </c>
      <c r="AH982" s="5">
        <f t="shared" si="303"/>
        <v>43102</v>
      </c>
      <c r="AI982" s="9">
        <v>2</v>
      </c>
      <c r="AJ982" s="7" t="str">
        <f t="shared" si="296"/>
        <v>24 tháng</v>
      </c>
      <c r="AK982" s="5">
        <f t="shared" si="294"/>
        <v>43103</v>
      </c>
      <c r="AL982" s="5">
        <f t="shared" si="297"/>
        <v>43832</v>
      </c>
      <c r="AM982" s="5" t="str">
        <f t="shared" si="308"/>
        <v/>
      </c>
      <c r="AN982" s="7" t="str">
        <f t="shared" si="304"/>
        <v>24 tháng</v>
      </c>
      <c r="AO982" s="5"/>
      <c r="AP982" s="7"/>
      <c r="AQ982" s="16"/>
    </row>
    <row r="983" spans="1:43" ht="14.5" x14ac:dyDescent="0.35">
      <c r="A983" s="12">
        <f>IF(E983="","",SUBTOTAL(3,$B$2:B983))</f>
        <v>982</v>
      </c>
      <c r="B983" s="5">
        <v>43708</v>
      </c>
      <c r="C983" s="4" t="s">
        <v>45</v>
      </c>
      <c r="D983" s="4">
        <v>1061</v>
      </c>
      <c r="E983" s="6" t="s">
        <v>148</v>
      </c>
      <c r="F983" s="6" t="s">
        <v>112</v>
      </c>
      <c r="G983" s="7" t="s">
        <v>104</v>
      </c>
      <c r="H983" s="6" t="s">
        <v>147</v>
      </c>
      <c r="I983" s="4">
        <v>30</v>
      </c>
      <c r="J983" s="4">
        <v>3</v>
      </c>
      <c r="K983" s="4">
        <v>1992</v>
      </c>
      <c r="L983" s="6">
        <f t="shared" si="291"/>
        <v>33693</v>
      </c>
      <c r="M983" s="4">
        <f t="shared" si="305"/>
        <v>27</v>
      </c>
      <c r="N983" s="6" t="str">
        <f t="shared" si="292"/>
        <v>&lt;30</v>
      </c>
      <c r="O983" s="4">
        <v>1</v>
      </c>
      <c r="P983" s="6" t="str">
        <f t="shared" si="298"/>
        <v>Nam</v>
      </c>
      <c r="Q983" s="6" t="str">
        <f t="shared" si="299"/>
        <v>Ông</v>
      </c>
      <c r="R983" s="7" t="s">
        <v>50</v>
      </c>
      <c r="S983" s="6" t="s">
        <v>295</v>
      </c>
      <c r="T983" s="6" t="s">
        <v>272</v>
      </c>
      <c r="U983" s="6" t="s">
        <v>269</v>
      </c>
      <c r="V983" s="6" t="str">
        <f t="shared" si="306"/>
        <v>Tân Hồng  -  Từ Sơn  -  Bắc Ninh</v>
      </c>
      <c r="W983" s="6" t="s">
        <v>145</v>
      </c>
      <c r="X983" s="6" t="s">
        <v>65</v>
      </c>
      <c r="Y983" s="4">
        <f t="shared" si="307"/>
        <v>33</v>
      </c>
      <c r="Z983" s="7" t="str">
        <f t="shared" si="293"/>
        <v>Từ 24 - 36 tháng</v>
      </c>
      <c r="AA983" s="5">
        <v>42683</v>
      </c>
      <c r="AB983" s="4" t="s">
        <v>66</v>
      </c>
      <c r="AC983" s="8">
        <f t="shared" si="300"/>
        <v>42742</v>
      </c>
      <c r="AD983" s="5" t="s">
        <v>53</v>
      </c>
      <c r="AE983" s="4">
        <v>1</v>
      </c>
      <c r="AF983" s="7" t="str">
        <f t="shared" si="301"/>
        <v>12 tháng</v>
      </c>
      <c r="AG983" s="5">
        <f t="shared" si="302"/>
        <v>42743</v>
      </c>
      <c r="AH983" s="5">
        <f t="shared" si="303"/>
        <v>43107</v>
      </c>
      <c r="AI983" s="9">
        <v>1</v>
      </c>
      <c r="AJ983" s="7" t="str">
        <f t="shared" si="296"/>
        <v>12 tháng</v>
      </c>
      <c r="AK983" s="5">
        <f t="shared" si="294"/>
        <v>43108</v>
      </c>
      <c r="AL983" s="5">
        <f t="shared" si="297"/>
        <v>43472</v>
      </c>
      <c r="AM983" s="5">
        <f t="shared" si="308"/>
        <v>43473</v>
      </c>
      <c r="AN983" s="7" t="str">
        <f t="shared" si="304"/>
        <v>Không xác định</v>
      </c>
      <c r="AO983" s="5"/>
      <c r="AP983" s="7"/>
      <c r="AQ983" s="16"/>
    </row>
    <row r="984" spans="1:43" ht="14.5" x14ac:dyDescent="0.35">
      <c r="A984" s="12">
        <f>IF(E984="","",SUBTOTAL(3,$B$2:B984))</f>
        <v>983</v>
      </c>
      <c r="B984" s="5">
        <v>43708</v>
      </c>
      <c r="C984" s="4" t="s">
        <v>45</v>
      </c>
      <c r="D984" s="4">
        <v>1063</v>
      </c>
      <c r="E984" s="6" t="s">
        <v>150</v>
      </c>
      <c r="F984" s="6" t="s">
        <v>112</v>
      </c>
      <c r="G984" s="7" t="s">
        <v>61</v>
      </c>
      <c r="H984" s="6" t="s">
        <v>62</v>
      </c>
      <c r="I984" s="4">
        <v>7</v>
      </c>
      <c r="J984" s="4">
        <v>4</v>
      </c>
      <c r="K984" s="4">
        <v>1993</v>
      </c>
      <c r="L984" s="6">
        <f t="shared" si="291"/>
        <v>34066</v>
      </c>
      <c r="M984" s="4">
        <f t="shared" si="305"/>
        <v>26</v>
      </c>
      <c r="N984" s="6" t="str">
        <f t="shared" si="292"/>
        <v>&lt;30</v>
      </c>
      <c r="O984" s="4">
        <v>2</v>
      </c>
      <c r="P984" s="6" t="str">
        <f t="shared" si="298"/>
        <v>Nữ</v>
      </c>
      <c r="Q984" s="6" t="str">
        <f t="shared" si="299"/>
        <v>Bà</v>
      </c>
      <c r="R984" s="7" t="s">
        <v>50</v>
      </c>
      <c r="S984" s="6" t="s">
        <v>322</v>
      </c>
      <c r="T984" s="6" t="s">
        <v>274</v>
      </c>
      <c r="U984" s="6" t="s">
        <v>266</v>
      </c>
      <c r="V984" s="6" t="str">
        <f t="shared" si="306"/>
        <v>Dục Tú  -  Đông Anh  -  Hà Nội</v>
      </c>
      <c r="W984" s="6" t="s">
        <v>151</v>
      </c>
      <c r="X984" s="6" t="s">
        <v>65</v>
      </c>
      <c r="Y984" s="4">
        <f t="shared" si="307"/>
        <v>33</v>
      </c>
      <c r="Z984" s="7" t="str">
        <f t="shared" si="293"/>
        <v>Từ 24 - 36 tháng</v>
      </c>
      <c r="AA984" s="5">
        <v>42694</v>
      </c>
      <c r="AB984" s="4" t="s">
        <v>66</v>
      </c>
      <c r="AC984" s="8">
        <f t="shared" si="300"/>
        <v>42753</v>
      </c>
      <c r="AD984" s="5" t="s">
        <v>53</v>
      </c>
      <c r="AE984" s="4">
        <v>1</v>
      </c>
      <c r="AF984" s="7" t="str">
        <f t="shared" si="301"/>
        <v>12 tháng</v>
      </c>
      <c r="AG984" s="5">
        <f t="shared" si="302"/>
        <v>42754</v>
      </c>
      <c r="AH984" s="5">
        <f t="shared" si="303"/>
        <v>43118</v>
      </c>
      <c r="AI984" s="9">
        <v>4</v>
      </c>
      <c r="AJ984" s="7" t="str">
        <f t="shared" si="296"/>
        <v>Không xác định</v>
      </c>
      <c r="AK984" s="5">
        <f t="shared" si="294"/>
        <v>43119</v>
      </c>
      <c r="AL984" s="5" t="str">
        <f t="shared" si="297"/>
        <v/>
      </c>
      <c r="AM984" s="5">
        <f t="shared" si="308"/>
        <v>43119</v>
      </c>
      <c r="AN984" s="7" t="str">
        <f t="shared" si="304"/>
        <v>Không xác định</v>
      </c>
      <c r="AO984" s="5"/>
      <c r="AP984" s="7"/>
      <c r="AQ984" s="16"/>
    </row>
    <row r="985" spans="1:43" ht="14.5" x14ac:dyDescent="0.35">
      <c r="A985" s="12">
        <f>IF(E985="","",SUBTOTAL(3,$B$2:B985))</f>
        <v>984</v>
      </c>
      <c r="B985" s="5">
        <v>43708</v>
      </c>
      <c r="C985" s="4" t="s">
        <v>45</v>
      </c>
      <c r="D985" s="4">
        <v>1064</v>
      </c>
      <c r="E985" s="6" t="s">
        <v>152</v>
      </c>
      <c r="F985" s="6" t="s">
        <v>96</v>
      </c>
      <c r="G985" s="7" t="s">
        <v>104</v>
      </c>
      <c r="H985" s="6" t="s">
        <v>105</v>
      </c>
      <c r="I985" s="4">
        <v>16</v>
      </c>
      <c r="J985" s="4">
        <v>10</v>
      </c>
      <c r="K985" s="4">
        <v>1993</v>
      </c>
      <c r="L985" s="6">
        <f t="shared" si="291"/>
        <v>34258</v>
      </c>
      <c r="M985" s="4">
        <f t="shared" si="305"/>
        <v>25</v>
      </c>
      <c r="N985" s="6" t="str">
        <f t="shared" si="292"/>
        <v>&lt;30</v>
      </c>
      <c r="O985" s="4">
        <v>1</v>
      </c>
      <c r="P985" s="6" t="str">
        <f t="shared" si="298"/>
        <v>Nam</v>
      </c>
      <c r="Q985" s="6" t="str">
        <f t="shared" si="299"/>
        <v>Ông</v>
      </c>
      <c r="R985" s="7" t="s">
        <v>63</v>
      </c>
      <c r="S985" s="6" t="s">
        <v>328</v>
      </c>
      <c r="T985" s="6" t="s">
        <v>329</v>
      </c>
      <c r="U985" s="6" t="s">
        <v>255</v>
      </c>
      <c r="V985" s="6" t="str">
        <f t="shared" si="306"/>
        <v>Liên Chung  -  Tân Yên  -  Bắc Giang</v>
      </c>
      <c r="W985" s="6" t="s">
        <v>145</v>
      </c>
      <c r="X985" s="6" t="s">
        <v>106</v>
      </c>
      <c r="Y985" s="4">
        <f t="shared" si="307"/>
        <v>33</v>
      </c>
      <c r="Z985" s="7" t="str">
        <f t="shared" si="293"/>
        <v>Từ 24 - 36 tháng</v>
      </c>
      <c r="AA985" s="5">
        <v>42696</v>
      </c>
      <c r="AB985" s="4" t="s">
        <v>66</v>
      </c>
      <c r="AC985" s="8">
        <f t="shared" si="300"/>
        <v>42755</v>
      </c>
      <c r="AD985" s="5" t="s">
        <v>53</v>
      </c>
      <c r="AE985" s="4">
        <v>1</v>
      </c>
      <c r="AF985" s="7" t="str">
        <f t="shared" si="301"/>
        <v>12 tháng</v>
      </c>
      <c r="AG985" s="5">
        <f t="shared" si="302"/>
        <v>42756</v>
      </c>
      <c r="AH985" s="5">
        <f t="shared" si="303"/>
        <v>43120</v>
      </c>
      <c r="AI985" s="9">
        <v>2</v>
      </c>
      <c r="AJ985" s="7" t="str">
        <f t="shared" si="296"/>
        <v>24 tháng</v>
      </c>
      <c r="AK985" s="5">
        <f t="shared" si="294"/>
        <v>43121</v>
      </c>
      <c r="AL985" s="5">
        <f t="shared" si="297"/>
        <v>43850</v>
      </c>
      <c r="AM985" s="5" t="str">
        <f t="shared" si="308"/>
        <v/>
      </c>
      <c r="AN985" s="7" t="str">
        <f t="shared" si="304"/>
        <v>24 tháng</v>
      </c>
      <c r="AO985" s="5"/>
      <c r="AP985" s="7"/>
      <c r="AQ985" s="16"/>
    </row>
    <row r="986" spans="1:43" ht="14.5" x14ac:dyDescent="0.35">
      <c r="A986" s="12">
        <f>IF(E986="","",SUBTOTAL(3,$B$2:B986))</f>
        <v>985</v>
      </c>
      <c r="B986" s="5">
        <v>43708</v>
      </c>
      <c r="C986" s="4" t="s">
        <v>45</v>
      </c>
      <c r="D986" s="4">
        <v>1065</v>
      </c>
      <c r="E986" s="6" t="s">
        <v>153</v>
      </c>
      <c r="F986" s="6" t="s">
        <v>82</v>
      </c>
      <c r="G986" s="7" t="s">
        <v>98</v>
      </c>
      <c r="H986" s="6" t="s">
        <v>110</v>
      </c>
      <c r="I986" s="4">
        <v>2</v>
      </c>
      <c r="J986" s="4">
        <v>8</v>
      </c>
      <c r="K986" s="4">
        <v>1989</v>
      </c>
      <c r="L986" s="6">
        <f t="shared" si="291"/>
        <v>32722</v>
      </c>
      <c r="M986" s="4">
        <f t="shared" si="305"/>
        <v>30</v>
      </c>
      <c r="N986" s="6" t="str">
        <f t="shared" si="292"/>
        <v>30 - 45</v>
      </c>
      <c r="O986" s="4">
        <v>2</v>
      </c>
      <c r="P986" s="6" t="str">
        <f t="shared" si="298"/>
        <v>Nữ</v>
      </c>
      <c r="Q986" s="6" t="str">
        <f t="shared" si="299"/>
        <v>Bà</v>
      </c>
      <c r="R986" s="7" t="s">
        <v>50</v>
      </c>
      <c r="S986" s="6" t="s">
        <v>330</v>
      </c>
      <c r="T986" s="6" t="s">
        <v>331</v>
      </c>
      <c r="U986" s="6" t="s">
        <v>304</v>
      </c>
      <c r="V986" s="6" t="str">
        <f t="shared" si="306"/>
        <v>Lê Lợi  -  Chí Linh  -  Hải Dương</v>
      </c>
      <c r="W986" s="6" t="s">
        <v>51</v>
      </c>
      <c r="X986" s="6" t="s">
        <v>100</v>
      </c>
      <c r="Y986" s="4">
        <f t="shared" si="307"/>
        <v>33</v>
      </c>
      <c r="Z986" s="7" t="str">
        <f t="shared" si="293"/>
        <v>Từ 24 - 36 tháng</v>
      </c>
      <c r="AA986" s="5">
        <v>42699</v>
      </c>
      <c r="AB986" s="4" t="s">
        <v>66</v>
      </c>
      <c r="AC986" s="8">
        <f t="shared" si="300"/>
        <v>42758</v>
      </c>
      <c r="AD986" s="5" t="s">
        <v>53</v>
      </c>
      <c r="AE986" s="4">
        <v>1</v>
      </c>
      <c r="AF986" s="7" t="str">
        <f t="shared" si="301"/>
        <v>12 tháng</v>
      </c>
      <c r="AG986" s="5">
        <f t="shared" si="302"/>
        <v>42759</v>
      </c>
      <c r="AH986" s="5">
        <f t="shared" si="303"/>
        <v>43123</v>
      </c>
      <c r="AI986" s="9">
        <v>1</v>
      </c>
      <c r="AJ986" s="7" t="str">
        <f t="shared" si="296"/>
        <v>12 tháng</v>
      </c>
      <c r="AK986" s="5">
        <f t="shared" si="294"/>
        <v>43124</v>
      </c>
      <c r="AL986" s="5">
        <f t="shared" si="297"/>
        <v>43488</v>
      </c>
      <c r="AM986" s="5">
        <f t="shared" si="308"/>
        <v>43489</v>
      </c>
      <c r="AN986" s="7" t="str">
        <f t="shared" si="304"/>
        <v>Không xác định</v>
      </c>
      <c r="AO986" s="5"/>
      <c r="AP986" s="7"/>
      <c r="AQ986" s="16"/>
    </row>
    <row r="987" spans="1:43" ht="14.5" x14ac:dyDescent="0.35">
      <c r="A987" s="12">
        <f>IF(E987="","",SUBTOTAL(3,$B$2:B987))</f>
        <v>986</v>
      </c>
      <c r="B987" s="5">
        <v>43708</v>
      </c>
      <c r="C987" s="4" t="s">
        <v>45</v>
      </c>
      <c r="D987" s="4">
        <v>1067</v>
      </c>
      <c r="E987" s="6" t="s">
        <v>97</v>
      </c>
      <c r="F987" s="6" t="s">
        <v>47</v>
      </c>
      <c r="G987" s="7" t="s">
        <v>70</v>
      </c>
      <c r="H987" s="6" t="s">
        <v>71</v>
      </c>
      <c r="I987" s="4">
        <v>9</v>
      </c>
      <c r="J987" s="4">
        <v>1</v>
      </c>
      <c r="K987" s="4">
        <v>1992</v>
      </c>
      <c r="L987" s="6">
        <f t="shared" si="291"/>
        <v>33612</v>
      </c>
      <c r="M987" s="4">
        <f t="shared" si="305"/>
        <v>27</v>
      </c>
      <c r="N987" s="6" t="str">
        <f t="shared" si="292"/>
        <v>&lt;30</v>
      </c>
      <c r="O987" s="4">
        <v>1</v>
      </c>
      <c r="P987" s="6" t="str">
        <f t="shared" si="298"/>
        <v>Nam</v>
      </c>
      <c r="Q987" s="6" t="str">
        <f t="shared" si="299"/>
        <v>Ông</v>
      </c>
      <c r="R987" s="7" t="s">
        <v>63</v>
      </c>
      <c r="S987" s="6" t="s">
        <v>333</v>
      </c>
      <c r="T987" s="6" t="s">
        <v>324</v>
      </c>
      <c r="U987" s="6" t="s">
        <v>280</v>
      </c>
      <c r="V987" s="6" t="str">
        <f t="shared" si="306"/>
        <v>Thanh Sơn  -  Hữu Lũng  -  Lạng Sơn</v>
      </c>
      <c r="W987" s="6" t="s">
        <v>145</v>
      </c>
      <c r="X987" s="6" t="s">
        <v>65</v>
      </c>
      <c r="Y987" s="4">
        <f t="shared" si="307"/>
        <v>32</v>
      </c>
      <c r="Z987" s="7" t="str">
        <f t="shared" si="293"/>
        <v>Từ 24 - 36 tháng</v>
      </c>
      <c r="AA987" s="5">
        <v>42708</v>
      </c>
      <c r="AB987" s="4" t="s">
        <v>66</v>
      </c>
      <c r="AC987" s="8">
        <f t="shared" si="300"/>
        <v>42767</v>
      </c>
      <c r="AD987" s="5" t="s">
        <v>53</v>
      </c>
      <c r="AE987" s="4">
        <v>3</v>
      </c>
      <c r="AF987" s="7" t="str">
        <f t="shared" si="301"/>
        <v>36 tháng</v>
      </c>
      <c r="AG987" s="5">
        <f t="shared" si="302"/>
        <v>42768</v>
      </c>
      <c r="AH987" s="5">
        <f t="shared" si="303"/>
        <v>43862</v>
      </c>
      <c r="AI987" s="9"/>
      <c r="AJ987" s="7" t="str">
        <f t="shared" si="296"/>
        <v/>
      </c>
      <c r="AK987" s="5" t="str">
        <f t="shared" si="294"/>
        <v/>
      </c>
      <c r="AL987" s="5" t="str">
        <f t="shared" si="297"/>
        <v/>
      </c>
      <c r="AM987" s="5" t="str">
        <f t="shared" si="308"/>
        <v/>
      </c>
      <c r="AN987" s="7" t="str">
        <f t="shared" si="304"/>
        <v>36 tháng</v>
      </c>
      <c r="AO987" s="5"/>
      <c r="AP987" s="7"/>
      <c r="AQ987" s="16"/>
    </row>
    <row r="988" spans="1:43" ht="14.5" x14ac:dyDescent="0.35">
      <c r="A988" s="12">
        <f>IF(E988="","",SUBTOTAL(3,$B$2:B988))</f>
        <v>987</v>
      </c>
      <c r="B988" s="5">
        <v>43708</v>
      </c>
      <c r="C988" s="4" t="s">
        <v>45</v>
      </c>
      <c r="D988" s="4">
        <v>1068</v>
      </c>
      <c r="E988" s="6" t="s">
        <v>155</v>
      </c>
      <c r="F988" s="6" t="s">
        <v>47</v>
      </c>
      <c r="G988" s="7" t="s">
        <v>156</v>
      </c>
      <c r="H988" s="6" t="s">
        <v>157</v>
      </c>
      <c r="I988" s="4">
        <v>9</v>
      </c>
      <c r="J988" s="4">
        <v>11</v>
      </c>
      <c r="K988" s="4">
        <v>1988</v>
      </c>
      <c r="L988" s="6">
        <f t="shared" si="291"/>
        <v>32456</v>
      </c>
      <c r="M988" s="4">
        <f t="shared" si="305"/>
        <v>30</v>
      </c>
      <c r="N988" s="6" t="str">
        <f t="shared" si="292"/>
        <v>30 - 45</v>
      </c>
      <c r="O988" s="4">
        <v>2</v>
      </c>
      <c r="P988" s="6" t="str">
        <f t="shared" si="298"/>
        <v>Nữ</v>
      </c>
      <c r="Q988" s="6" t="str">
        <f t="shared" si="299"/>
        <v>Bà</v>
      </c>
      <c r="R988" s="7" t="s">
        <v>50</v>
      </c>
      <c r="S988" s="6" t="s">
        <v>316</v>
      </c>
      <c r="T988" s="6" t="s">
        <v>317</v>
      </c>
      <c r="U988" s="6" t="s">
        <v>280</v>
      </c>
      <c r="V988" s="6" t="str">
        <f t="shared" si="306"/>
        <v>Thiện Thuật  -  Bình Gia  -  Lạng Sơn</v>
      </c>
      <c r="W988" s="6" t="s">
        <v>145</v>
      </c>
      <c r="X988" s="6" t="s">
        <v>65</v>
      </c>
      <c r="Y988" s="4">
        <f t="shared" si="307"/>
        <v>32</v>
      </c>
      <c r="Z988" s="7" t="str">
        <f t="shared" si="293"/>
        <v>Từ 24 - 36 tháng</v>
      </c>
      <c r="AA988" s="5">
        <v>42714</v>
      </c>
      <c r="AB988" s="4" t="s">
        <v>66</v>
      </c>
      <c r="AC988" s="8">
        <f t="shared" si="300"/>
        <v>42773</v>
      </c>
      <c r="AD988" s="5" t="s">
        <v>53</v>
      </c>
      <c r="AE988" s="4">
        <v>1</v>
      </c>
      <c r="AF988" s="7" t="str">
        <f t="shared" si="301"/>
        <v>12 tháng</v>
      </c>
      <c r="AG988" s="5">
        <f t="shared" si="302"/>
        <v>42774</v>
      </c>
      <c r="AH988" s="5">
        <f t="shared" si="303"/>
        <v>43138</v>
      </c>
      <c r="AI988" s="9">
        <v>1</v>
      </c>
      <c r="AJ988" s="7" t="str">
        <f t="shared" si="296"/>
        <v>12 tháng</v>
      </c>
      <c r="AK988" s="5">
        <f t="shared" si="294"/>
        <v>43139</v>
      </c>
      <c r="AL988" s="5">
        <f t="shared" si="297"/>
        <v>43503</v>
      </c>
      <c r="AM988" s="5">
        <f t="shared" si="308"/>
        <v>43504</v>
      </c>
      <c r="AN988" s="7" t="str">
        <f t="shared" si="304"/>
        <v>Không xác định</v>
      </c>
      <c r="AO988" s="5"/>
      <c r="AP988" s="7"/>
      <c r="AQ988" s="16"/>
    </row>
    <row r="989" spans="1:43" ht="14.5" x14ac:dyDescent="0.35">
      <c r="A989" s="12">
        <f>IF(E989="","",SUBTOTAL(3,$B$2:B989))</f>
        <v>988</v>
      </c>
      <c r="B989" s="5">
        <v>43708</v>
      </c>
      <c r="C989" s="4" t="s">
        <v>45</v>
      </c>
      <c r="D989" s="4">
        <v>1070</v>
      </c>
      <c r="E989" s="6" t="s">
        <v>161</v>
      </c>
      <c r="F989" s="6" t="s">
        <v>47</v>
      </c>
      <c r="G989" s="7" t="s">
        <v>76</v>
      </c>
      <c r="H989" s="6" t="s">
        <v>77</v>
      </c>
      <c r="I989" s="4">
        <v>22</v>
      </c>
      <c r="J989" s="4">
        <v>8</v>
      </c>
      <c r="K989" s="4">
        <v>1994</v>
      </c>
      <c r="L989" s="6">
        <f t="shared" si="291"/>
        <v>34568</v>
      </c>
      <c r="M989" s="4">
        <f t="shared" si="305"/>
        <v>25</v>
      </c>
      <c r="N989" s="6" t="str">
        <f t="shared" si="292"/>
        <v>&lt;30</v>
      </c>
      <c r="O989" s="4">
        <v>1</v>
      </c>
      <c r="P989" s="6" t="str">
        <f t="shared" si="298"/>
        <v>Nam</v>
      </c>
      <c r="Q989" s="6" t="str">
        <f t="shared" si="299"/>
        <v>Ông</v>
      </c>
      <c r="R989" s="7" t="s">
        <v>63</v>
      </c>
      <c r="S989" s="6" t="s">
        <v>295</v>
      </c>
      <c r="T989" s="6" t="s">
        <v>296</v>
      </c>
      <c r="U989" s="6" t="s">
        <v>269</v>
      </c>
      <c r="V989" s="6" t="str">
        <f t="shared" si="306"/>
        <v>Tân Hồng  -  Tx. Từ Sơn  -  Bắc Ninh</v>
      </c>
      <c r="W989" s="6" t="s">
        <v>51</v>
      </c>
      <c r="X989" s="6" t="s">
        <v>65</v>
      </c>
      <c r="Y989" s="4">
        <f t="shared" si="307"/>
        <v>32</v>
      </c>
      <c r="Z989" s="7" t="str">
        <f t="shared" si="293"/>
        <v>Từ 24 - 36 tháng</v>
      </c>
      <c r="AA989" s="5">
        <v>42722</v>
      </c>
      <c r="AB989" s="4" t="s">
        <v>66</v>
      </c>
      <c r="AC989" s="8">
        <f t="shared" si="300"/>
        <v>42781</v>
      </c>
      <c r="AD989" s="5" t="s">
        <v>53</v>
      </c>
      <c r="AE989" s="4">
        <v>1</v>
      </c>
      <c r="AF989" s="7" t="str">
        <f t="shared" si="301"/>
        <v>12 tháng</v>
      </c>
      <c r="AG989" s="5">
        <f t="shared" si="302"/>
        <v>42782</v>
      </c>
      <c r="AH989" s="5">
        <f t="shared" si="303"/>
        <v>43146</v>
      </c>
      <c r="AI989" s="9">
        <v>1</v>
      </c>
      <c r="AJ989" s="7" t="str">
        <f t="shared" si="296"/>
        <v>12 tháng</v>
      </c>
      <c r="AK989" s="5">
        <f t="shared" si="294"/>
        <v>43147</v>
      </c>
      <c r="AL989" s="5">
        <f t="shared" si="297"/>
        <v>43511</v>
      </c>
      <c r="AM989" s="5">
        <f t="shared" si="308"/>
        <v>43512</v>
      </c>
      <c r="AN989" s="7" t="str">
        <f t="shared" si="304"/>
        <v>Không xác định</v>
      </c>
      <c r="AO989" s="5"/>
      <c r="AP989" s="7"/>
      <c r="AQ989" s="16"/>
    </row>
    <row r="990" spans="1:43" ht="14.5" x14ac:dyDescent="0.35">
      <c r="A990" s="12">
        <f>IF(E990="","",SUBTOTAL(3,$B$2:B990))</f>
        <v>989</v>
      </c>
      <c r="B990" s="5">
        <v>43708</v>
      </c>
      <c r="C990" s="4" t="s">
        <v>45</v>
      </c>
      <c r="D990" s="4">
        <v>1071</v>
      </c>
      <c r="E990" s="6" t="s">
        <v>162</v>
      </c>
      <c r="F990" s="6" t="s">
        <v>47</v>
      </c>
      <c r="G990" s="7" t="s">
        <v>76</v>
      </c>
      <c r="H990" s="6" t="s">
        <v>77</v>
      </c>
      <c r="I990" s="4">
        <v>2</v>
      </c>
      <c r="J990" s="4">
        <v>12</v>
      </c>
      <c r="K990" s="4">
        <v>1970</v>
      </c>
      <c r="L990" s="6">
        <f t="shared" si="291"/>
        <v>25904</v>
      </c>
      <c r="M990" s="4">
        <f t="shared" si="305"/>
        <v>48</v>
      </c>
      <c r="N990" s="6" t="str">
        <f t="shared" si="292"/>
        <v>45+</v>
      </c>
      <c r="O990" s="4">
        <v>1</v>
      </c>
      <c r="P990" s="6" t="str">
        <f t="shared" si="298"/>
        <v>Nam</v>
      </c>
      <c r="Q990" s="6" t="str">
        <f t="shared" si="299"/>
        <v>Ông</v>
      </c>
      <c r="R990" s="7" t="s">
        <v>72</v>
      </c>
      <c r="S990" s="6" t="s">
        <v>334</v>
      </c>
      <c r="T990" s="6" t="s">
        <v>296</v>
      </c>
      <c r="U990" s="6" t="s">
        <v>269</v>
      </c>
      <c r="V990" s="6" t="str">
        <f t="shared" si="306"/>
        <v>Phù Chẩn  -  Tx. Từ Sơn  -  Bắc Ninh</v>
      </c>
      <c r="W990" s="6" t="s">
        <v>51</v>
      </c>
      <c r="X990" s="6" t="s">
        <v>65</v>
      </c>
      <c r="Y990" s="4">
        <f t="shared" si="307"/>
        <v>32</v>
      </c>
      <c r="Z990" s="7" t="str">
        <f t="shared" si="293"/>
        <v>Từ 24 - 36 tháng</v>
      </c>
      <c r="AA990" s="5">
        <v>42725</v>
      </c>
      <c r="AB990" s="4" t="s">
        <v>117</v>
      </c>
      <c r="AC990" s="8">
        <f t="shared" si="300"/>
        <v>42754</v>
      </c>
      <c r="AD990" s="5" t="s">
        <v>53</v>
      </c>
      <c r="AE990" s="4">
        <v>1</v>
      </c>
      <c r="AF990" s="7" t="str">
        <f t="shared" si="301"/>
        <v>12 tháng</v>
      </c>
      <c r="AG990" s="5">
        <f t="shared" si="302"/>
        <v>42755</v>
      </c>
      <c r="AH990" s="5">
        <f t="shared" si="303"/>
        <v>43119</v>
      </c>
      <c r="AI990" s="9">
        <v>1</v>
      </c>
      <c r="AJ990" s="7" t="str">
        <f t="shared" si="296"/>
        <v>12 tháng</v>
      </c>
      <c r="AK990" s="5">
        <f t="shared" si="294"/>
        <v>43120</v>
      </c>
      <c r="AL990" s="5">
        <f t="shared" si="297"/>
        <v>43484</v>
      </c>
      <c r="AM990" s="5">
        <f t="shared" si="308"/>
        <v>43485</v>
      </c>
      <c r="AN990" s="7" t="str">
        <f t="shared" si="304"/>
        <v>Không xác định</v>
      </c>
      <c r="AO990" s="5"/>
      <c r="AP990" s="7"/>
      <c r="AQ990" s="16"/>
    </row>
    <row r="991" spans="1:43" ht="14.5" x14ac:dyDescent="0.35">
      <c r="A991" s="12">
        <f>IF(E991="","",SUBTOTAL(3,$B$2:B991))</f>
        <v>990</v>
      </c>
      <c r="B991" s="5">
        <v>43708</v>
      </c>
      <c r="C991" s="4" t="s">
        <v>45</v>
      </c>
      <c r="D991" s="4">
        <v>1073</v>
      </c>
      <c r="E991" s="6" t="s">
        <v>163</v>
      </c>
      <c r="F991" s="6" t="s">
        <v>96</v>
      </c>
      <c r="G991" s="7" t="s">
        <v>61</v>
      </c>
      <c r="H991" s="6" t="s">
        <v>62</v>
      </c>
      <c r="I991" s="4">
        <v>26</v>
      </c>
      <c r="J991" s="4">
        <v>11</v>
      </c>
      <c r="K991" s="4">
        <v>1991</v>
      </c>
      <c r="L991" s="6">
        <f t="shared" si="291"/>
        <v>33568</v>
      </c>
      <c r="M991" s="4">
        <f t="shared" si="305"/>
        <v>27</v>
      </c>
      <c r="N991" s="6" t="str">
        <f t="shared" si="292"/>
        <v>&lt;30</v>
      </c>
      <c r="O991" s="4">
        <v>1</v>
      </c>
      <c r="P991" s="6" t="str">
        <f t="shared" si="298"/>
        <v>Nam</v>
      </c>
      <c r="Q991" s="6" t="str">
        <f t="shared" si="299"/>
        <v>Ông</v>
      </c>
      <c r="R991" s="7" t="s">
        <v>50</v>
      </c>
      <c r="S991" s="6" t="s">
        <v>322</v>
      </c>
      <c r="T991" s="6" t="s">
        <v>274</v>
      </c>
      <c r="U991" s="6" t="s">
        <v>266</v>
      </c>
      <c r="V991" s="6" t="str">
        <f t="shared" si="306"/>
        <v>Dục Tú  -  Đông Anh  -  Hà Nội</v>
      </c>
      <c r="W991" s="6" t="s">
        <v>145</v>
      </c>
      <c r="X991" s="6" t="s">
        <v>52</v>
      </c>
      <c r="Y991" s="4">
        <f t="shared" si="307"/>
        <v>32</v>
      </c>
      <c r="Z991" s="7" t="str">
        <f t="shared" si="293"/>
        <v>Từ 24 - 36 tháng</v>
      </c>
      <c r="AA991" s="5">
        <v>42733</v>
      </c>
      <c r="AB991" s="4" t="s">
        <v>66</v>
      </c>
      <c r="AC991" s="8">
        <f t="shared" si="300"/>
        <v>42792</v>
      </c>
      <c r="AD991" s="5" t="s">
        <v>53</v>
      </c>
      <c r="AE991" s="4">
        <v>1</v>
      </c>
      <c r="AF991" s="7" t="str">
        <f t="shared" si="301"/>
        <v>12 tháng</v>
      </c>
      <c r="AG991" s="5">
        <f t="shared" si="302"/>
        <v>42793</v>
      </c>
      <c r="AH991" s="5">
        <f t="shared" si="303"/>
        <v>43157</v>
      </c>
      <c r="AI991" s="9">
        <v>1</v>
      </c>
      <c r="AJ991" s="7" t="str">
        <f t="shared" si="296"/>
        <v>12 tháng</v>
      </c>
      <c r="AK991" s="5">
        <f t="shared" si="294"/>
        <v>43158</v>
      </c>
      <c r="AL991" s="5">
        <f t="shared" si="297"/>
        <v>43522</v>
      </c>
      <c r="AM991" s="5">
        <f t="shared" si="308"/>
        <v>43523</v>
      </c>
      <c r="AN991" s="7" t="str">
        <f t="shared" si="304"/>
        <v>Không xác định</v>
      </c>
      <c r="AO991" s="5"/>
      <c r="AP991" s="7"/>
      <c r="AQ991" s="16"/>
    </row>
    <row r="992" spans="1:43" ht="14.5" x14ac:dyDescent="0.35">
      <c r="A992" s="12">
        <f>IF(E992="","",SUBTOTAL(3,$B$2:B992))</f>
        <v>991</v>
      </c>
      <c r="B992" s="5">
        <v>43708</v>
      </c>
      <c r="C992" s="4" t="s">
        <v>45</v>
      </c>
      <c r="D992" s="4">
        <v>1074</v>
      </c>
      <c r="E992" s="6" t="s">
        <v>164</v>
      </c>
      <c r="F992" s="6" t="s">
        <v>96</v>
      </c>
      <c r="G992" s="7" t="s">
        <v>61</v>
      </c>
      <c r="H992" s="6" t="s">
        <v>62</v>
      </c>
      <c r="I992" s="4">
        <v>20</v>
      </c>
      <c r="J992" s="4">
        <v>2</v>
      </c>
      <c r="K992" s="4">
        <v>1986</v>
      </c>
      <c r="L992" s="6">
        <f t="shared" si="291"/>
        <v>31463</v>
      </c>
      <c r="M992" s="4">
        <f t="shared" si="305"/>
        <v>33</v>
      </c>
      <c r="N992" s="6" t="str">
        <f t="shared" si="292"/>
        <v>30 - 45</v>
      </c>
      <c r="O992" s="4">
        <v>2</v>
      </c>
      <c r="P992" s="6" t="str">
        <f t="shared" si="298"/>
        <v>Nữ</v>
      </c>
      <c r="Q992" s="6" t="str">
        <f t="shared" si="299"/>
        <v>Bà</v>
      </c>
      <c r="R992" s="7" t="s">
        <v>72</v>
      </c>
      <c r="S992" s="6" t="s">
        <v>334</v>
      </c>
      <c r="T992" s="6" t="s">
        <v>296</v>
      </c>
      <c r="U992" s="6" t="s">
        <v>269</v>
      </c>
      <c r="V992" s="6" t="str">
        <f t="shared" si="306"/>
        <v>Phù Chẩn  -  Tx. Từ Sơn  -  Bắc Ninh</v>
      </c>
      <c r="W992" s="6" t="s">
        <v>51</v>
      </c>
      <c r="X992" s="6" t="s">
        <v>65</v>
      </c>
      <c r="Y992" s="4">
        <f t="shared" si="307"/>
        <v>31</v>
      </c>
      <c r="Z992" s="7" t="str">
        <f t="shared" si="293"/>
        <v>Từ 24 - 36 tháng</v>
      </c>
      <c r="AA992" s="5">
        <v>42745</v>
      </c>
      <c r="AB992" s="4" t="s">
        <v>66</v>
      </c>
      <c r="AC992" s="8">
        <f t="shared" si="300"/>
        <v>42804</v>
      </c>
      <c r="AD992" s="5" t="s">
        <v>53</v>
      </c>
      <c r="AE992" s="4">
        <v>1</v>
      </c>
      <c r="AF992" s="7" t="str">
        <f t="shared" si="301"/>
        <v>12 tháng</v>
      </c>
      <c r="AG992" s="5">
        <f t="shared" si="302"/>
        <v>42805</v>
      </c>
      <c r="AH992" s="5">
        <f t="shared" si="303"/>
        <v>43169</v>
      </c>
      <c r="AI992" s="9">
        <v>1</v>
      </c>
      <c r="AJ992" s="7" t="str">
        <f t="shared" si="296"/>
        <v>12 tháng</v>
      </c>
      <c r="AK992" s="5">
        <f t="shared" si="294"/>
        <v>43170</v>
      </c>
      <c r="AL992" s="5">
        <f t="shared" si="297"/>
        <v>43534</v>
      </c>
      <c r="AM992" s="5">
        <f t="shared" si="308"/>
        <v>43535</v>
      </c>
      <c r="AN992" s="7" t="str">
        <f t="shared" si="304"/>
        <v>Không xác định</v>
      </c>
      <c r="AO992" s="5"/>
      <c r="AP992" s="7"/>
      <c r="AQ992" s="16"/>
    </row>
    <row r="993" spans="1:43" ht="14.5" x14ac:dyDescent="0.35">
      <c r="A993" s="12">
        <f>IF(E993="","",SUBTOTAL(3,$B$2:B993))</f>
        <v>992</v>
      </c>
      <c r="B993" s="5">
        <v>43708</v>
      </c>
      <c r="C993" s="4" t="s">
        <v>45</v>
      </c>
      <c r="D993" s="4">
        <v>1075</v>
      </c>
      <c r="E993" s="6" t="s">
        <v>165</v>
      </c>
      <c r="F993" s="6" t="s">
        <v>96</v>
      </c>
      <c r="G993" s="7" t="s">
        <v>61</v>
      </c>
      <c r="H993" s="6" t="s">
        <v>62</v>
      </c>
      <c r="I993" s="4">
        <v>9</v>
      </c>
      <c r="J993" s="4">
        <v>11</v>
      </c>
      <c r="K993" s="4">
        <v>1996</v>
      </c>
      <c r="L993" s="6">
        <f t="shared" si="291"/>
        <v>35378</v>
      </c>
      <c r="M993" s="4">
        <f t="shared" si="305"/>
        <v>22</v>
      </c>
      <c r="N993" s="6" t="str">
        <f t="shared" si="292"/>
        <v>&lt;30</v>
      </c>
      <c r="O993" s="4">
        <v>1</v>
      </c>
      <c r="P993" s="6" t="str">
        <f t="shared" si="298"/>
        <v>Nam</v>
      </c>
      <c r="Q993" s="6" t="str">
        <f t="shared" si="299"/>
        <v>Ông</v>
      </c>
      <c r="R993" s="7" t="s">
        <v>50</v>
      </c>
      <c r="S993" s="6" t="s">
        <v>335</v>
      </c>
      <c r="T993" s="6" t="s">
        <v>336</v>
      </c>
      <c r="U993" s="6" t="s">
        <v>280</v>
      </c>
      <c r="V993" s="6" t="str">
        <f t="shared" si="306"/>
        <v>Văn An  -  Văn Quan  -  Lạng Sơn</v>
      </c>
      <c r="W993" s="6" t="s">
        <v>51</v>
      </c>
      <c r="X993" s="6" t="s">
        <v>65</v>
      </c>
      <c r="Y993" s="4">
        <f t="shared" si="307"/>
        <v>31</v>
      </c>
      <c r="Z993" s="7" t="str">
        <f t="shared" si="293"/>
        <v>Từ 24 - 36 tháng</v>
      </c>
      <c r="AA993" s="5">
        <v>42751</v>
      </c>
      <c r="AB993" s="4" t="s">
        <v>66</v>
      </c>
      <c r="AC993" s="8">
        <f t="shared" si="300"/>
        <v>42810</v>
      </c>
      <c r="AD993" s="5" t="s">
        <v>53</v>
      </c>
      <c r="AE993" s="4">
        <v>1</v>
      </c>
      <c r="AF993" s="7" t="str">
        <f t="shared" si="301"/>
        <v>12 tháng</v>
      </c>
      <c r="AG993" s="5">
        <f t="shared" si="302"/>
        <v>42811</v>
      </c>
      <c r="AH993" s="5">
        <f t="shared" si="303"/>
        <v>43175</v>
      </c>
      <c r="AI993" s="9">
        <v>1</v>
      </c>
      <c r="AJ993" s="7" t="str">
        <f t="shared" si="296"/>
        <v>12 tháng</v>
      </c>
      <c r="AK993" s="5">
        <f t="shared" si="294"/>
        <v>43176</v>
      </c>
      <c r="AL993" s="5">
        <f t="shared" si="297"/>
        <v>43540</v>
      </c>
      <c r="AM993" s="5">
        <f t="shared" si="308"/>
        <v>43541</v>
      </c>
      <c r="AN993" s="7" t="str">
        <f t="shared" si="304"/>
        <v>Không xác định</v>
      </c>
      <c r="AO993" s="5"/>
      <c r="AP993" s="7"/>
      <c r="AQ993" s="16"/>
    </row>
    <row r="994" spans="1:43" ht="14.5" x14ac:dyDescent="0.35">
      <c r="A994" s="12">
        <f>IF(E994="","",SUBTOTAL(3,$B$2:B994))</f>
        <v>993</v>
      </c>
      <c r="B994" s="5">
        <v>43708</v>
      </c>
      <c r="C994" s="4" t="s">
        <v>45</v>
      </c>
      <c r="D994" s="4">
        <v>1076</v>
      </c>
      <c r="E994" s="6" t="s">
        <v>166</v>
      </c>
      <c r="F994" s="6" t="s">
        <v>96</v>
      </c>
      <c r="G994" s="7" t="s">
        <v>61</v>
      </c>
      <c r="H994" s="6" t="s">
        <v>62</v>
      </c>
      <c r="I994" s="4">
        <v>6</v>
      </c>
      <c r="J994" s="4">
        <v>7</v>
      </c>
      <c r="K994" s="4">
        <v>1993</v>
      </c>
      <c r="L994" s="6">
        <f t="shared" si="291"/>
        <v>34156</v>
      </c>
      <c r="M994" s="4">
        <f t="shared" si="305"/>
        <v>26</v>
      </c>
      <c r="N994" s="6" t="str">
        <f t="shared" si="292"/>
        <v>&lt;30</v>
      </c>
      <c r="O994" s="4">
        <v>2</v>
      </c>
      <c r="P994" s="6" t="str">
        <f t="shared" si="298"/>
        <v>Nữ</v>
      </c>
      <c r="Q994" s="6" t="str">
        <f t="shared" si="299"/>
        <v>Bà</v>
      </c>
      <c r="R994" s="7" t="s">
        <v>50</v>
      </c>
      <c r="S994" s="6" t="s">
        <v>337</v>
      </c>
      <c r="T994" s="6" t="s">
        <v>310</v>
      </c>
      <c r="U994" s="6" t="s">
        <v>255</v>
      </c>
      <c r="V994" s="6" t="str">
        <f t="shared" si="306"/>
        <v>Tân Hưng  -  Lạng Giang  -  Bắc Giang</v>
      </c>
      <c r="W994" s="6" t="s">
        <v>78</v>
      </c>
      <c r="X994" s="6" t="s">
        <v>65</v>
      </c>
      <c r="Y994" s="4">
        <f t="shared" si="307"/>
        <v>30</v>
      </c>
      <c r="Z994" s="7" t="str">
        <f t="shared" si="293"/>
        <v>Từ 24 - 36 tháng</v>
      </c>
      <c r="AA994" s="5">
        <v>42775</v>
      </c>
      <c r="AB994" s="4" t="s">
        <v>66</v>
      </c>
      <c r="AC994" s="8">
        <f t="shared" si="300"/>
        <v>42834</v>
      </c>
      <c r="AD994" s="5" t="s">
        <v>53</v>
      </c>
      <c r="AE994" s="4">
        <v>1</v>
      </c>
      <c r="AF994" s="7" t="str">
        <f t="shared" si="301"/>
        <v>12 tháng</v>
      </c>
      <c r="AG994" s="5">
        <f t="shared" si="302"/>
        <v>42835</v>
      </c>
      <c r="AH994" s="5">
        <f t="shared" si="303"/>
        <v>43199</v>
      </c>
      <c r="AI994" s="9">
        <v>1</v>
      </c>
      <c r="AJ994" s="7" t="str">
        <f t="shared" si="296"/>
        <v>12 tháng</v>
      </c>
      <c r="AK994" s="5">
        <f t="shared" si="294"/>
        <v>43200</v>
      </c>
      <c r="AL994" s="5">
        <f t="shared" si="297"/>
        <v>43564</v>
      </c>
      <c r="AM994" s="5">
        <f t="shared" si="308"/>
        <v>43565</v>
      </c>
      <c r="AN994" s="7" t="str">
        <f t="shared" si="304"/>
        <v>Không xác định</v>
      </c>
      <c r="AO994" s="5"/>
      <c r="AP994" s="7"/>
      <c r="AQ994" s="16"/>
    </row>
    <row r="995" spans="1:43" ht="14.5" x14ac:dyDescent="0.35">
      <c r="A995" s="12">
        <f>IF(E995="","",SUBTOTAL(3,$B$2:B995))</f>
        <v>994</v>
      </c>
      <c r="B995" s="5">
        <v>43708</v>
      </c>
      <c r="C995" s="4" t="s">
        <v>45</v>
      </c>
      <c r="D995" s="4">
        <v>1077</v>
      </c>
      <c r="E995" s="6" t="s">
        <v>167</v>
      </c>
      <c r="F995" s="6" t="s">
        <v>96</v>
      </c>
      <c r="G995" s="7" t="s">
        <v>61</v>
      </c>
      <c r="H995" s="6" t="s">
        <v>62</v>
      </c>
      <c r="I995" s="4">
        <v>22</v>
      </c>
      <c r="J995" s="4">
        <v>8</v>
      </c>
      <c r="K995" s="4">
        <v>1994</v>
      </c>
      <c r="L995" s="6">
        <f t="shared" si="291"/>
        <v>34568</v>
      </c>
      <c r="M995" s="4">
        <f t="shared" si="305"/>
        <v>25</v>
      </c>
      <c r="N995" s="6" t="str">
        <f t="shared" si="292"/>
        <v>&lt;30</v>
      </c>
      <c r="O995" s="4">
        <v>1</v>
      </c>
      <c r="P995" s="6" t="str">
        <f t="shared" si="298"/>
        <v>Nam</v>
      </c>
      <c r="Q995" s="6" t="str">
        <f t="shared" si="299"/>
        <v>Ông</v>
      </c>
      <c r="R995" s="7" t="s">
        <v>50</v>
      </c>
      <c r="S995" s="6" t="s">
        <v>334</v>
      </c>
      <c r="T995" s="6" t="s">
        <v>272</v>
      </c>
      <c r="U995" s="6" t="s">
        <v>269</v>
      </c>
      <c r="V995" s="6" t="str">
        <f t="shared" si="306"/>
        <v>Phù Chẩn  -  Từ Sơn  -  Bắc Ninh</v>
      </c>
      <c r="W995" s="6" t="s">
        <v>51</v>
      </c>
      <c r="X995" s="6" t="s">
        <v>65</v>
      </c>
      <c r="Y995" s="4">
        <f t="shared" si="307"/>
        <v>30</v>
      </c>
      <c r="Z995" s="7" t="str">
        <f t="shared" si="293"/>
        <v>Từ 24 - 36 tháng</v>
      </c>
      <c r="AA995" s="5">
        <v>42778</v>
      </c>
      <c r="AB995" s="4" t="s">
        <v>66</v>
      </c>
      <c r="AC995" s="8">
        <f t="shared" si="300"/>
        <v>42837</v>
      </c>
      <c r="AD995" s="5" t="s">
        <v>53</v>
      </c>
      <c r="AE995" s="4">
        <v>1</v>
      </c>
      <c r="AF995" s="7" t="str">
        <f t="shared" si="301"/>
        <v>12 tháng</v>
      </c>
      <c r="AG995" s="5">
        <f t="shared" si="302"/>
        <v>42838</v>
      </c>
      <c r="AH995" s="5">
        <f t="shared" si="303"/>
        <v>43202</v>
      </c>
      <c r="AI995" s="9">
        <v>1</v>
      </c>
      <c r="AJ995" s="7" t="str">
        <f t="shared" si="296"/>
        <v>12 tháng</v>
      </c>
      <c r="AK995" s="5">
        <f t="shared" si="294"/>
        <v>43203</v>
      </c>
      <c r="AL995" s="5">
        <f t="shared" si="297"/>
        <v>43567</v>
      </c>
      <c r="AM995" s="5">
        <f t="shared" si="308"/>
        <v>43568</v>
      </c>
      <c r="AN995" s="7" t="str">
        <f t="shared" si="304"/>
        <v>Không xác định</v>
      </c>
      <c r="AO995" s="5"/>
      <c r="AP995" s="7"/>
      <c r="AQ995" s="16"/>
    </row>
    <row r="996" spans="1:43" ht="14.5" x14ac:dyDescent="0.35">
      <c r="A996" s="12">
        <f>IF(E996="","",SUBTOTAL(3,$B$2:B996))</f>
        <v>995</v>
      </c>
      <c r="B996" s="5">
        <v>43708</v>
      </c>
      <c r="C996" s="4" t="s">
        <v>45</v>
      </c>
      <c r="D996" s="4">
        <v>1078</v>
      </c>
      <c r="E996" s="6" t="s">
        <v>168</v>
      </c>
      <c r="F996" s="6" t="s">
        <v>112</v>
      </c>
      <c r="G996" s="7" t="s">
        <v>104</v>
      </c>
      <c r="H996" s="6" t="s">
        <v>105</v>
      </c>
      <c r="I996" s="4">
        <v>30</v>
      </c>
      <c r="J996" s="4">
        <v>7</v>
      </c>
      <c r="K996" s="4">
        <v>1978</v>
      </c>
      <c r="L996" s="6">
        <f t="shared" si="291"/>
        <v>28701</v>
      </c>
      <c r="M996" s="4">
        <f t="shared" si="305"/>
        <v>41</v>
      </c>
      <c r="N996" s="6" t="str">
        <f t="shared" si="292"/>
        <v>30 - 45</v>
      </c>
      <c r="O996" s="4">
        <v>1</v>
      </c>
      <c r="P996" s="6" t="str">
        <f t="shared" si="298"/>
        <v>Nam</v>
      </c>
      <c r="Q996" s="6" t="str">
        <f t="shared" si="299"/>
        <v>Ông</v>
      </c>
      <c r="R996" s="7" t="s">
        <v>50</v>
      </c>
      <c r="S996" s="6" t="s">
        <v>338</v>
      </c>
      <c r="T996" s="6" t="s">
        <v>303</v>
      </c>
      <c r="U996" s="6" t="s">
        <v>304</v>
      </c>
      <c r="V996" s="6" t="str">
        <f t="shared" si="306"/>
        <v>Ninh Hải  -  Ninh Giang  -  Hải Dương</v>
      </c>
      <c r="W996" s="6" t="s">
        <v>51</v>
      </c>
      <c r="X996" s="6" t="s">
        <v>106</v>
      </c>
      <c r="Y996" s="4">
        <f t="shared" si="307"/>
        <v>30</v>
      </c>
      <c r="Z996" s="7" t="str">
        <f t="shared" si="293"/>
        <v>Từ 24 - 36 tháng</v>
      </c>
      <c r="AA996" s="5">
        <v>42791</v>
      </c>
      <c r="AB996" s="4" t="s">
        <v>66</v>
      </c>
      <c r="AC996" s="8">
        <f t="shared" si="300"/>
        <v>42850</v>
      </c>
      <c r="AD996" s="5" t="s">
        <v>53</v>
      </c>
      <c r="AE996" s="4">
        <v>1</v>
      </c>
      <c r="AF996" s="7" t="str">
        <f t="shared" si="301"/>
        <v>12 tháng</v>
      </c>
      <c r="AG996" s="5">
        <f t="shared" si="302"/>
        <v>42851</v>
      </c>
      <c r="AH996" s="5">
        <f t="shared" si="303"/>
        <v>43215</v>
      </c>
      <c r="AI996" s="9">
        <v>4</v>
      </c>
      <c r="AJ996" s="7" t="str">
        <f t="shared" si="296"/>
        <v>Không xác định</v>
      </c>
      <c r="AK996" s="5">
        <f t="shared" si="294"/>
        <v>43216</v>
      </c>
      <c r="AL996" s="5" t="str">
        <f t="shared" si="297"/>
        <v/>
      </c>
      <c r="AM996" s="5">
        <f t="shared" si="308"/>
        <v>43216</v>
      </c>
      <c r="AN996" s="7" t="str">
        <f t="shared" si="304"/>
        <v>Không xác định</v>
      </c>
      <c r="AO996" s="5"/>
      <c r="AP996" s="7"/>
      <c r="AQ996" s="16"/>
    </row>
    <row r="997" spans="1:43" ht="14.5" x14ac:dyDescent="0.35">
      <c r="A997" s="12">
        <f>IF(E997="","",SUBTOTAL(3,$B$2:B997))</f>
        <v>996</v>
      </c>
      <c r="B997" s="5">
        <v>43708</v>
      </c>
      <c r="C997" s="4" t="s">
        <v>45</v>
      </c>
      <c r="D997" s="4">
        <v>1079</v>
      </c>
      <c r="E997" s="6" t="s">
        <v>125</v>
      </c>
      <c r="F997" s="6" t="s">
        <v>82</v>
      </c>
      <c r="G997" s="7" t="s">
        <v>104</v>
      </c>
      <c r="H997" s="6" t="s">
        <v>105</v>
      </c>
      <c r="I997" s="4">
        <v>1</v>
      </c>
      <c r="J997" s="4">
        <v>8</v>
      </c>
      <c r="K997" s="4">
        <v>1992</v>
      </c>
      <c r="L997" s="6">
        <f t="shared" si="291"/>
        <v>33817</v>
      </c>
      <c r="M997" s="4">
        <f t="shared" si="305"/>
        <v>27</v>
      </c>
      <c r="N997" s="6" t="str">
        <f t="shared" si="292"/>
        <v>&lt;30</v>
      </c>
      <c r="O997" s="4">
        <v>1</v>
      </c>
      <c r="P997" s="6" t="str">
        <f t="shared" si="298"/>
        <v>Nam</v>
      </c>
      <c r="Q997" s="6" t="str">
        <f t="shared" si="299"/>
        <v>Ông</v>
      </c>
      <c r="R997" s="7" t="s">
        <v>50</v>
      </c>
      <c r="S997" s="6" t="s">
        <v>339</v>
      </c>
      <c r="T997" s="6" t="s">
        <v>329</v>
      </c>
      <c r="U997" s="6" t="s">
        <v>255</v>
      </c>
      <c r="V997" s="6" t="str">
        <f t="shared" si="306"/>
        <v>Việt Ngọc  -  Tân Yên  -  Bắc Giang</v>
      </c>
      <c r="W997" s="6" t="s">
        <v>51</v>
      </c>
      <c r="X997" s="6" t="s">
        <v>65</v>
      </c>
      <c r="Y997" s="4">
        <f t="shared" si="307"/>
        <v>29</v>
      </c>
      <c r="Z997" s="7" t="str">
        <f t="shared" si="293"/>
        <v>Từ 24 - 36 tháng</v>
      </c>
      <c r="AA997" s="5">
        <v>42803</v>
      </c>
      <c r="AB997" s="4" t="s">
        <v>66</v>
      </c>
      <c r="AC997" s="8">
        <f t="shared" si="300"/>
        <v>42862</v>
      </c>
      <c r="AD997" s="5" t="s">
        <v>53</v>
      </c>
      <c r="AE997" s="4">
        <v>1</v>
      </c>
      <c r="AF997" s="7" t="str">
        <f t="shared" si="301"/>
        <v>12 tháng</v>
      </c>
      <c r="AG997" s="5">
        <f t="shared" si="302"/>
        <v>42863</v>
      </c>
      <c r="AH997" s="5">
        <f t="shared" si="303"/>
        <v>43227</v>
      </c>
      <c r="AI997" s="9">
        <v>1</v>
      </c>
      <c r="AJ997" s="7" t="str">
        <f t="shared" si="296"/>
        <v>12 tháng</v>
      </c>
      <c r="AK997" s="5">
        <f t="shared" si="294"/>
        <v>43228</v>
      </c>
      <c r="AL997" s="5">
        <f t="shared" si="297"/>
        <v>43592</v>
      </c>
      <c r="AM997" s="5">
        <f t="shared" si="308"/>
        <v>43593</v>
      </c>
      <c r="AN997" s="7" t="str">
        <f t="shared" si="304"/>
        <v>Không xác định</v>
      </c>
      <c r="AO997" s="5"/>
      <c r="AP997" s="7"/>
      <c r="AQ997" s="16"/>
    </row>
    <row r="998" spans="1:43" ht="14.5" x14ac:dyDescent="0.35">
      <c r="A998" s="12">
        <f>IF(E998="","",SUBTOTAL(3,$B$2:B998))</f>
        <v>997</v>
      </c>
      <c r="B998" s="5">
        <v>43708</v>
      </c>
      <c r="C998" s="4" t="s">
        <v>45</v>
      </c>
      <c r="D998" s="4">
        <v>1080</v>
      </c>
      <c r="E998" s="6" t="s">
        <v>169</v>
      </c>
      <c r="F998" s="6" t="s">
        <v>82</v>
      </c>
      <c r="G998" s="7" t="s">
        <v>104</v>
      </c>
      <c r="H998" s="6" t="s">
        <v>105</v>
      </c>
      <c r="I998" s="4">
        <v>28</v>
      </c>
      <c r="J998" s="4">
        <v>8</v>
      </c>
      <c r="K998" s="4">
        <v>1991</v>
      </c>
      <c r="L998" s="6">
        <f t="shared" si="291"/>
        <v>33478</v>
      </c>
      <c r="M998" s="4">
        <f t="shared" si="305"/>
        <v>28</v>
      </c>
      <c r="N998" s="6" t="str">
        <f t="shared" si="292"/>
        <v>&lt;30</v>
      </c>
      <c r="O998" s="4">
        <v>2</v>
      </c>
      <c r="P998" s="6" t="str">
        <f t="shared" si="298"/>
        <v>Nữ</v>
      </c>
      <c r="Q998" s="6" t="str">
        <f t="shared" si="299"/>
        <v>Bà</v>
      </c>
      <c r="R998" s="7" t="s">
        <v>50</v>
      </c>
      <c r="S998" s="6" t="s">
        <v>305</v>
      </c>
      <c r="T998" s="6" t="s">
        <v>265</v>
      </c>
      <c r="U998" s="6" t="s">
        <v>266</v>
      </c>
      <c r="V998" s="6" t="str">
        <f t="shared" si="306"/>
        <v>Đông Xuân  -  Sóc Sơn  -  Hà Nội</v>
      </c>
      <c r="W998" s="6" t="s">
        <v>51</v>
      </c>
      <c r="X998" s="6" t="s">
        <v>65</v>
      </c>
      <c r="Y998" s="4">
        <f t="shared" si="307"/>
        <v>29</v>
      </c>
      <c r="Z998" s="7" t="str">
        <f t="shared" si="293"/>
        <v>Từ 24 - 36 tháng</v>
      </c>
      <c r="AA998" s="5">
        <v>42804</v>
      </c>
      <c r="AB998" s="4" t="s">
        <v>66</v>
      </c>
      <c r="AC998" s="8">
        <f t="shared" si="300"/>
        <v>42863</v>
      </c>
      <c r="AD998" s="5" t="s">
        <v>53</v>
      </c>
      <c r="AE998" s="4">
        <v>1</v>
      </c>
      <c r="AF998" s="7" t="str">
        <f t="shared" si="301"/>
        <v>12 tháng</v>
      </c>
      <c r="AG998" s="5">
        <f t="shared" si="302"/>
        <v>42864</v>
      </c>
      <c r="AH998" s="5">
        <f t="shared" si="303"/>
        <v>43228</v>
      </c>
      <c r="AI998" s="9">
        <v>1</v>
      </c>
      <c r="AJ998" s="7" t="str">
        <f t="shared" si="296"/>
        <v>12 tháng</v>
      </c>
      <c r="AK998" s="5">
        <f t="shared" si="294"/>
        <v>43229</v>
      </c>
      <c r="AL998" s="5">
        <f t="shared" si="297"/>
        <v>43593</v>
      </c>
      <c r="AM998" s="5">
        <f t="shared" si="308"/>
        <v>43594</v>
      </c>
      <c r="AN998" s="7" t="str">
        <f t="shared" si="304"/>
        <v>Không xác định</v>
      </c>
      <c r="AO998" s="5"/>
      <c r="AP998" s="7"/>
      <c r="AQ998" s="16"/>
    </row>
    <row r="999" spans="1:43" ht="14.5" x14ac:dyDescent="0.35">
      <c r="A999" s="12">
        <f>IF(E999="","",SUBTOTAL(3,$B$2:B999))</f>
        <v>998</v>
      </c>
      <c r="B999" s="5">
        <v>43708</v>
      </c>
      <c r="C999" s="4" t="s">
        <v>45</v>
      </c>
      <c r="D999" s="4">
        <v>1081</v>
      </c>
      <c r="E999" s="6" t="s">
        <v>128</v>
      </c>
      <c r="F999" s="6" t="s">
        <v>82</v>
      </c>
      <c r="G999" s="7" t="s">
        <v>104</v>
      </c>
      <c r="H999" s="6" t="s">
        <v>105</v>
      </c>
      <c r="I999" s="4">
        <v>9</v>
      </c>
      <c r="J999" s="4">
        <v>8</v>
      </c>
      <c r="K999" s="4">
        <v>1991</v>
      </c>
      <c r="L999" s="6">
        <f t="shared" si="291"/>
        <v>33459</v>
      </c>
      <c r="M999" s="4">
        <f t="shared" si="305"/>
        <v>28</v>
      </c>
      <c r="N999" s="6" t="str">
        <f t="shared" si="292"/>
        <v>&lt;30</v>
      </c>
      <c r="O999" s="4">
        <v>2</v>
      </c>
      <c r="P999" s="6" t="str">
        <f t="shared" si="298"/>
        <v>Nữ</v>
      </c>
      <c r="Q999" s="6" t="str">
        <f t="shared" si="299"/>
        <v>Bà</v>
      </c>
      <c r="R999" s="7" t="s">
        <v>63</v>
      </c>
      <c r="S999" s="6" t="s">
        <v>340</v>
      </c>
      <c r="T999" s="6" t="s">
        <v>276</v>
      </c>
      <c r="U999" s="6" t="s">
        <v>255</v>
      </c>
      <c r="V999" s="6" t="str">
        <f t="shared" si="306"/>
        <v>Đông Hưng  -  Lục Nam  -  Bắc Giang</v>
      </c>
      <c r="W999" s="6" t="s">
        <v>51</v>
      </c>
      <c r="X999" s="6" t="s">
        <v>65</v>
      </c>
      <c r="Y999" s="4">
        <f t="shared" si="307"/>
        <v>29</v>
      </c>
      <c r="Z999" s="7" t="str">
        <f t="shared" si="293"/>
        <v>Từ 24 - 36 tháng</v>
      </c>
      <c r="AA999" s="5">
        <v>42810</v>
      </c>
      <c r="AB999" s="4" t="s">
        <v>66</v>
      </c>
      <c r="AC999" s="8">
        <f t="shared" si="300"/>
        <v>42869</v>
      </c>
      <c r="AD999" s="5" t="s">
        <v>53</v>
      </c>
      <c r="AE999" s="4">
        <v>1</v>
      </c>
      <c r="AF999" s="7" t="str">
        <f t="shared" si="301"/>
        <v>12 tháng</v>
      </c>
      <c r="AG999" s="5">
        <f t="shared" si="302"/>
        <v>42870</v>
      </c>
      <c r="AH999" s="5">
        <f t="shared" si="303"/>
        <v>43234</v>
      </c>
      <c r="AI999" s="9">
        <v>1</v>
      </c>
      <c r="AJ999" s="7" t="str">
        <f t="shared" si="296"/>
        <v>12 tháng</v>
      </c>
      <c r="AK999" s="5">
        <f t="shared" si="294"/>
        <v>43235</v>
      </c>
      <c r="AL999" s="5">
        <f t="shared" si="297"/>
        <v>43599</v>
      </c>
      <c r="AM999" s="5">
        <f t="shared" si="308"/>
        <v>43600</v>
      </c>
      <c r="AN999" s="7" t="str">
        <f t="shared" si="304"/>
        <v>Không xác định</v>
      </c>
      <c r="AO999" s="5"/>
      <c r="AP999" s="7"/>
      <c r="AQ999" s="16"/>
    </row>
    <row r="1000" spans="1:43" ht="14.5" x14ac:dyDescent="0.35">
      <c r="A1000" s="12">
        <f>IF(E1000="","",SUBTOTAL(3,$B$2:B1000))</f>
        <v>999</v>
      </c>
      <c r="B1000" s="5">
        <v>43708</v>
      </c>
      <c r="C1000" s="4" t="s">
        <v>45</v>
      </c>
      <c r="D1000" s="4">
        <v>1082</v>
      </c>
      <c r="E1000" s="6" t="s">
        <v>170</v>
      </c>
      <c r="F1000" s="6" t="s">
        <v>82</v>
      </c>
      <c r="G1000" s="7" t="s">
        <v>104</v>
      </c>
      <c r="H1000" s="6" t="s">
        <v>105</v>
      </c>
      <c r="I1000" s="4">
        <v>7</v>
      </c>
      <c r="J1000" s="4">
        <v>9</v>
      </c>
      <c r="K1000" s="4">
        <v>1988</v>
      </c>
      <c r="L1000" s="6">
        <f t="shared" si="291"/>
        <v>32393</v>
      </c>
      <c r="M1000" s="4">
        <f t="shared" si="305"/>
        <v>30</v>
      </c>
      <c r="N1000" s="6" t="str">
        <f t="shared" si="292"/>
        <v>30 - 45</v>
      </c>
      <c r="O1000" s="4">
        <v>2</v>
      </c>
      <c r="P1000" s="6" t="str">
        <f t="shared" si="298"/>
        <v>Nữ</v>
      </c>
      <c r="Q1000" s="6" t="str">
        <f t="shared" si="299"/>
        <v>Bà</v>
      </c>
      <c r="R1000" s="7" t="s">
        <v>50</v>
      </c>
      <c r="S1000" s="6" t="s">
        <v>341</v>
      </c>
      <c r="T1000" s="6" t="s">
        <v>276</v>
      </c>
      <c r="U1000" s="6" t="s">
        <v>255</v>
      </c>
      <c r="V1000" s="6" t="str">
        <f t="shared" si="306"/>
        <v>Yên Sơn  -  Lục Nam  -  Bắc Giang</v>
      </c>
      <c r="W1000" s="6" t="s">
        <v>51</v>
      </c>
      <c r="X1000" s="6" t="s">
        <v>65</v>
      </c>
      <c r="Y1000" s="4">
        <f t="shared" si="307"/>
        <v>28</v>
      </c>
      <c r="Z1000" s="7" t="str">
        <f t="shared" si="293"/>
        <v>Từ 24 - 36 tháng</v>
      </c>
      <c r="AA1000" s="5">
        <v>42834</v>
      </c>
      <c r="AB1000" s="4" t="s">
        <v>66</v>
      </c>
      <c r="AC1000" s="8">
        <f t="shared" si="300"/>
        <v>42893</v>
      </c>
      <c r="AD1000" s="5" t="s">
        <v>53</v>
      </c>
      <c r="AE1000" s="4">
        <v>1</v>
      </c>
      <c r="AF1000" s="7" t="str">
        <f t="shared" si="301"/>
        <v>12 tháng</v>
      </c>
      <c r="AG1000" s="5">
        <f t="shared" si="302"/>
        <v>42894</v>
      </c>
      <c r="AH1000" s="5">
        <f t="shared" si="303"/>
        <v>43258</v>
      </c>
      <c r="AI1000" s="9">
        <v>1</v>
      </c>
      <c r="AJ1000" s="7" t="str">
        <f t="shared" si="296"/>
        <v>12 tháng</v>
      </c>
      <c r="AK1000" s="5">
        <f t="shared" si="294"/>
        <v>43259</v>
      </c>
      <c r="AL1000" s="5">
        <f t="shared" si="297"/>
        <v>43623</v>
      </c>
      <c r="AM1000" s="5">
        <f t="shared" si="308"/>
        <v>43624</v>
      </c>
      <c r="AN1000" s="7" t="str">
        <f t="shared" si="304"/>
        <v>Không xác định</v>
      </c>
      <c r="AO1000" s="5"/>
      <c r="AP1000" s="7"/>
      <c r="AQ1000" s="16"/>
    </row>
    <row r="1001" spans="1:43" ht="14.5" x14ac:dyDescent="0.35">
      <c r="A1001" s="12">
        <f>IF(E1001="","",SUBTOTAL(3,$B$2:B1001))</f>
        <v>1000</v>
      </c>
      <c r="B1001" s="5">
        <v>43708</v>
      </c>
      <c r="C1001" s="4" t="s">
        <v>45</v>
      </c>
      <c r="D1001" s="4">
        <v>1084</v>
      </c>
      <c r="E1001" s="6" t="s">
        <v>142</v>
      </c>
      <c r="F1001" s="6" t="s">
        <v>82</v>
      </c>
      <c r="G1001" s="7" t="s">
        <v>61</v>
      </c>
      <c r="H1001" s="6" t="s">
        <v>62</v>
      </c>
      <c r="I1001" s="4">
        <v>26</v>
      </c>
      <c r="J1001" s="4">
        <v>11</v>
      </c>
      <c r="K1001" s="4">
        <v>1986</v>
      </c>
      <c r="L1001" s="6">
        <f t="shared" si="291"/>
        <v>31742</v>
      </c>
      <c r="M1001" s="4">
        <f t="shared" si="305"/>
        <v>32</v>
      </c>
      <c r="N1001" s="6" t="str">
        <f t="shared" si="292"/>
        <v>30 - 45</v>
      </c>
      <c r="O1001" s="4">
        <v>2</v>
      </c>
      <c r="P1001" s="6" t="str">
        <f t="shared" si="298"/>
        <v>Nữ</v>
      </c>
      <c r="Q1001" s="6" t="str">
        <f t="shared" si="299"/>
        <v>Bà</v>
      </c>
      <c r="R1001" s="7" t="s">
        <v>50</v>
      </c>
      <c r="S1001" s="6" t="s">
        <v>342</v>
      </c>
      <c r="T1001" s="6" t="s">
        <v>319</v>
      </c>
      <c r="U1001" s="6" t="s">
        <v>269</v>
      </c>
      <c r="V1001" s="6" t="str">
        <f t="shared" si="306"/>
        <v>Song Hồ  -  Thuận Thành  -  Bắc Ninh</v>
      </c>
      <c r="W1001" s="6" t="s">
        <v>51</v>
      </c>
      <c r="X1001" s="6" t="s">
        <v>65</v>
      </c>
      <c r="Y1001" s="4">
        <f t="shared" si="307"/>
        <v>26</v>
      </c>
      <c r="Z1001" s="7" t="str">
        <f t="shared" si="293"/>
        <v>Từ 24 - 36 tháng</v>
      </c>
      <c r="AA1001" s="5">
        <v>42896</v>
      </c>
      <c r="AB1001" s="4" t="s">
        <v>66</v>
      </c>
      <c r="AC1001" s="8">
        <f t="shared" si="300"/>
        <v>42955</v>
      </c>
      <c r="AD1001" s="5" t="s">
        <v>53</v>
      </c>
      <c r="AE1001" s="4">
        <v>1</v>
      </c>
      <c r="AF1001" s="7" t="str">
        <f t="shared" si="301"/>
        <v>12 tháng</v>
      </c>
      <c r="AG1001" s="5">
        <f t="shared" si="302"/>
        <v>42956</v>
      </c>
      <c r="AH1001" s="5">
        <f t="shared" si="303"/>
        <v>43320</v>
      </c>
      <c r="AI1001" s="9">
        <v>1</v>
      </c>
      <c r="AJ1001" s="7" t="str">
        <f t="shared" si="296"/>
        <v>12 tháng</v>
      </c>
      <c r="AK1001" s="5">
        <f t="shared" si="294"/>
        <v>43321</v>
      </c>
      <c r="AL1001" s="5">
        <f t="shared" si="297"/>
        <v>43685</v>
      </c>
      <c r="AM1001" s="5">
        <f t="shared" si="308"/>
        <v>43686</v>
      </c>
      <c r="AN1001" s="7" t="str">
        <f t="shared" si="304"/>
        <v>Không xác định</v>
      </c>
      <c r="AO1001" s="5"/>
      <c r="AP1001" s="7"/>
      <c r="AQ1001" s="16"/>
    </row>
    <row r="1002" spans="1:43" ht="14.5" x14ac:dyDescent="0.35">
      <c r="A1002" s="12">
        <f>IF(E1002="","",SUBTOTAL(3,$B$2:B1002))</f>
        <v>1001</v>
      </c>
      <c r="B1002" s="5">
        <v>43708</v>
      </c>
      <c r="C1002" s="4" t="s">
        <v>45</v>
      </c>
      <c r="D1002" s="4">
        <v>1085</v>
      </c>
      <c r="E1002" s="6" t="s">
        <v>171</v>
      </c>
      <c r="F1002" s="6" t="s">
        <v>82</v>
      </c>
      <c r="G1002" s="7" t="s">
        <v>61</v>
      </c>
      <c r="H1002" s="6" t="s">
        <v>62</v>
      </c>
      <c r="I1002" s="4">
        <v>29</v>
      </c>
      <c r="J1002" s="4">
        <v>9</v>
      </c>
      <c r="K1002" s="4">
        <v>1996</v>
      </c>
      <c r="L1002" s="6">
        <f t="shared" si="291"/>
        <v>35337</v>
      </c>
      <c r="M1002" s="4">
        <f t="shared" si="305"/>
        <v>22</v>
      </c>
      <c r="N1002" s="6" t="str">
        <f t="shared" si="292"/>
        <v>&lt;30</v>
      </c>
      <c r="O1002" s="4">
        <v>1</v>
      </c>
      <c r="P1002" s="6" t="str">
        <f t="shared" si="298"/>
        <v>Nam</v>
      </c>
      <c r="Q1002" s="6" t="str">
        <f t="shared" si="299"/>
        <v>Ông</v>
      </c>
      <c r="R1002" s="7" t="s">
        <v>50</v>
      </c>
      <c r="S1002" s="6" t="s">
        <v>343</v>
      </c>
      <c r="T1002" s="6" t="s">
        <v>254</v>
      </c>
      <c r="U1002" s="6" t="s">
        <v>255</v>
      </c>
      <c r="V1002" s="6" t="str">
        <f t="shared" si="306"/>
        <v>Mai Đình  -  Hiệp Hòa  -  Bắc Giang</v>
      </c>
      <c r="W1002" s="6" t="s">
        <v>51</v>
      </c>
      <c r="X1002" s="6" t="s">
        <v>65</v>
      </c>
      <c r="Y1002" s="4">
        <f t="shared" si="307"/>
        <v>26</v>
      </c>
      <c r="Z1002" s="7" t="str">
        <f t="shared" si="293"/>
        <v>Từ 24 - 36 tháng</v>
      </c>
      <c r="AA1002" s="5">
        <v>42903</v>
      </c>
      <c r="AB1002" s="4" t="s">
        <v>66</v>
      </c>
      <c r="AC1002" s="8">
        <f t="shared" si="300"/>
        <v>42962</v>
      </c>
      <c r="AD1002" s="5" t="s">
        <v>53</v>
      </c>
      <c r="AE1002" s="4">
        <v>1</v>
      </c>
      <c r="AF1002" s="7" t="str">
        <f t="shared" si="301"/>
        <v>12 tháng</v>
      </c>
      <c r="AG1002" s="5">
        <f t="shared" si="302"/>
        <v>42963</v>
      </c>
      <c r="AH1002" s="5">
        <f t="shared" si="303"/>
        <v>43327</v>
      </c>
      <c r="AI1002" s="9">
        <v>1</v>
      </c>
      <c r="AJ1002" s="7" t="str">
        <f t="shared" si="296"/>
        <v>12 tháng</v>
      </c>
      <c r="AK1002" s="5">
        <f t="shared" si="294"/>
        <v>43328</v>
      </c>
      <c r="AL1002" s="5">
        <f t="shared" si="297"/>
        <v>43692</v>
      </c>
      <c r="AM1002" s="5">
        <f t="shared" si="308"/>
        <v>43693</v>
      </c>
      <c r="AN1002" s="7" t="str">
        <f t="shared" si="304"/>
        <v>Không xác định</v>
      </c>
      <c r="AO1002" s="5"/>
      <c r="AP1002" s="7"/>
      <c r="AQ1002" s="16"/>
    </row>
    <row r="1003" spans="1:43" ht="14.5" x14ac:dyDescent="0.35">
      <c r="A1003" s="12">
        <f>IF(E1003="","",SUBTOTAL(3,$B$2:B1003))</f>
        <v>1002</v>
      </c>
      <c r="B1003" s="5">
        <v>43708</v>
      </c>
      <c r="C1003" s="4" t="s">
        <v>45</v>
      </c>
      <c r="D1003" s="4">
        <v>1086</v>
      </c>
      <c r="E1003" s="6" t="s">
        <v>172</v>
      </c>
      <c r="F1003" s="6" t="s">
        <v>82</v>
      </c>
      <c r="G1003" s="7" t="s">
        <v>98</v>
      </c>
      <c r="H1003" s="6" t="s">
        <v>108</v>
      </c>
      <c r="I1003" s="4">
        <v>27</v>
      </c>
      <c r="J1003" s="4">
        <v>9</v>
      </c>
      <c r="K1003" s="4">
        <v>1991</v>
      </c>
      <c r="L1003" s="6">
        <f t="shared" si="291"/>
        <v>33508</v>
      </c>
      <c r="M1003" s="4">
        <f t="shared" si="305"/>
        <v>27</v>
      </c>
      <c r="N1003" s="6" t="str">
        <f t="shared" si="292"/>
        <v>&lt;30</v>
      </c>
      <c r="O1003" s="4">
        <v>1</v>
      </c>
      <c r="P1003" s="6" t="str">
        <f t="shared" si="298"/>
        <v>Nam</v>
      </c>
      <c r="Q1003" s="6" t="str">
        <f t="shared" si="299"/>
        <v>Ông</v>
      </c>
      <c r="R1003" s="7" t="s">
        <v>50</v>
      </c>
      <c r="S1003" s="6" t="s">
        <v>273</v>
      </c>
      <c r="T1003" s="6" t="s">
        <v>274</v>
      </c>
      <c r="U1003" s="6" t="s">
        <v>266</v>
      </c>
      <c r="V1003" s="6" t="str">
        <f t="shared" si="306"/>
        <v>Liên Hà  -  Đông Anh  -  Hà Nội</v>
      </c>
      <c r="W1003" s="6" t="s">
        <v>51</v>
      </c>
      <c r="X1003" s="6" t="s">
        <v>65</v>
      </c>
      <c r="Y1003" s="4">
        <f t="shared" si="307"/>
        <v>26</v>
      </c>
      <c r="Z1003" s="7" t="str">
        <f t="shared" si="293"/>
        <v>Từ 24 - 36 tháng</v>
      </c>
      <c r="AA1003" s="5">
        <v>42911</v>
      </c>
      <c r="AB1003" s="4" t="s">
        <v>66</v>
      </c>
      <c r="AC1003" s="8">
        <f t="shared" si="300"/>
        <v>42970</v>
      </c>
      <c r="AD1003" s="5" t="s">
        <v>53</v>
      </c>
      <c r="AE1003" s="4">
        <v>1</v>
      </c>
      <c r="AF1003" s="7" t="str">
        <f t="shared" si="301"/>
        <v>12 tháng</v>
      </c>
      <c r="AG1003" s="5">
        <f t="shared" si="302"/>
        <v>42971</v>
      </c>
      <c r="AH1003" s="5">
        <f t="shared" si="303"/>
        <v>43335</v>
      </c>
      <c r="AI1003" s="9">
        <v>1</v>
      </c>
      <c r="AJ1003" s="7" t="str">
        <f t="shared" si="296"/>
        <v>12 tháng</v>
      </c>
      <c r="AK1003" s="5">
        <f t="shared" si="294"/>
        <v>43336</v>
      </c>
      <c r="AL1003" s="5">
        <f t="shared" si="297"/>
        <v>43700</v>
      </c>
      <c r="AM1003" s="5">
        <f t="shared" si="308"/>
        <v>43701</v>
      </c>
      <c r="AN1003" s="7" t="str">
        <f t="shared" si="304"/>
        <v>Không xác định</v>
      </c>
      <c r="AO1003" s="5"/>
      <c r="AP1003" s="7"/>
      <c r="AQ1003" s="16"/>
    </row>
    <row r="1004" spans="1:43" ht="14.5" x14ac:dyDescent="0.35">
      <c r="A1004" s="12">
        <f>IF(E1004="","",SUBTOTAL(3,$B$2:B1004))</f>
        <v>1003</v>
      </c>
      <c r="B1004" s="5">
        <v>43708</v>
      </c>
      <c r="C1004" s="4" t="s">
        <v>45</v>
      </c>
      <c r="D1004" s="4">
        <v>1087</v>
      </c>
      <c r="E1004" s="6" t="s">
        <v>173</v>
      </c>
      <c r="F1004" s="6" t="s">
        <v>102</v>
      </c>
      <c r="G1004" s="7" t="s">
        <v>104</v>
      </c>
      <c r="H1004" s="6" t="s">
        <v>147</v>
      </c>
      <c r="I1004" s="4">
        <v>9</v>
      </c>
      <c r="J1004" s="4">
        <v>9</v>
      </c>
      <c r="K1004" s="4">
        <v>1996</v>
      </c>
      <c r="L1004" s="6">
        <f t="shared" ref="L1004:L1064" si="309">IF(AND(I1004&lt;&gt;"",J1004&lt;&gt;"",K1004&lt;&gt;""),DATE(K1004,J1004,I1004),"")</f>
        <v>35317</v>
      </c>
      <c r="M1004" s="4">
        <f t="shared" si="305"/>
        <v>22</v>
      </c>
      <c r="N1004" s="6" t="str">
        <f t="shared" ref="N1004:N1064" si="310">IF(M1004&gt;=45,"45+",IF(M1004&gt;=30,"30 - 45","&lt;30"))</f>
        <v>&lt;30</v>
      </c>
      <c r="O1004" s="4">
        <v>1</v>
      </c>
      <c r="P1004" s="6" t="str">
        <f t="shared" si="298"/>
        <v>Nam</v>
      </c>
      <c r="Q1004" s="6" t="str">
        <f t="shared" si="299"/>
        <v>Ông</v>
      </c>
      <c r="R1004" s="7" t="s">
        <v>50</v>
      </c>
      <c r="S1004" s="6" t="s">
        <v>344</v>
      </c>
      <c r="T1004" s="6" t="s">
        <v>336</v>
      </c>
      <c r="U1004" s="6" t="s">
        <v>280</v>
      </c>
      <c r="V1004" s="6" t="str">
        <f t="shared" si="306"/>
        <v>Thị trấn Văn Quan  -  Văn Quan  -  Lạng Sơn</v>
      </c>
      <c r="W1004" s="6" t="s">
        <v>51</v>
      </c>
      <c r="X1004" s="6" t="s">
        <v>65</v>
      </c>
      <c r="Y1004" s="4">
        <f t="shared" si="307"/>
        <v>25</v>
      </c>
      <c r="Z1004" s="7" t="str">
        <f t="shared" ref="Z1004:Z1067" si="311">LOOKUP(Y1004,$AS$2:$AT$7,$AU$2:$AU$7)</f>
        <v>Từ 24 - 36 tháng</v>
      </c>
      <c r="AA1004" s="5">
        <v>42934</v>
      </c>
      <c r="AB1004" s="4" t="s">
        <v>66</v>
      </c>
      <c r="AC1004" s="8">
        <f t="shared" si="300"/>
        <v>42993</v>
      </c>
      <c r="AD1004" s="5" t="s">
        <v>53</v>
      </c>
      <c r="AE1004" s="4">
        <v>1</v>
      </c>
      <c r="AF1004" s="7" t="str">
        <f t="shared" si="301"/>
        <v>12 tháng</v>
      </c>
      <c r="AG1004" s="5">
        <f t="shared" si="302"/>
        <v>42994</v>
      </c>
      <c r="AH1004" s="5">
        <f t="shared" si="303"/>
        <v>43358</v>
      </c>
      <c r="AI1004" s="9">
        <v>1</v>
      </c>
      <c r="AJ1004" s="7" t="str">
        <f t="shared" si="296"/>
        <v>12 tháng</v>
      </c>
      <c r="AK1004" s="5">
        <f t="shared" ref="AK1004:AK1015" si="312">IFERROR(IF(AI1004="","",AH1004+1),"")</f>
        <v>43359</v>
      </c>
      <c r="AL1004" s="5">
        <f t="shared" si="297"/>
        <v>43723</v>
      </c>
      <c r="AM1004" s="5" t="str">
        <f t="shared" ref="AM1004:AM1027" si="313">IFERROR(IF(AE1004=4,AG1004,IF(AI1004=4,AH1004+1,IF(AND(AI1004&lt;&gt;4,AL1004&gt;B1004),"",AL1004+1))),"")</f>
        <v/>
      </c>
      <c r="AN1004" s="7" t="str">
        <f t="shared" si="304"/>
        <v>12 tháng</v>
      </c>
      <c r="AO1004" s="5"/>
      <c r="AP1004" s="7"/>
      <c r="AQ1004" s="16"/>
    </row>
    <row r="1005" spans="1:43" ht="14.5" x14ac:dyDescent="0.35">
      <c r="A1005" s="12">
        <f>IF(E1005="","",SUBTOTAL(3,$B$2:B1005))</f>
        <v>1004</v>
      </c>
      <c r="B1005" s="5">
        <v>43708</v>
      </c>
      <c r="C1005" s="4" t="s">
        <v>45</v>
      </c>
      <c r="D1005" s="4">
        <v>1088</v>
      </c>
      <c r="E1005" s="6" t="s">
        <v>174</v>
      </c>
      <c r="F1005" s="6" t="s">
        <v>47</v>
      </c>
      <c r="G1005" s="7" t="s">
        <v>70</v>
      </c>
      <c r="H1005" s="6" t="s">
        <v>99</v>
      </c>
      <c r="I1005" s="4">
        <v>20</v>
      </c>
      <c r="J1005" s="4">
        <v>2</v>
      </c>
      <c r="K1005" s="4">
        <v>1986</v>
      </c>
      <c r="L1005" s="6">
        <f t="shared" si="309"/>
        <v>31463</v>
      </c>
      <c r="M1005" s="4">
        <f t="shared" si="305"/>
        <v>33</v>
      </c>
      <c r="N1005" s="6" t="str">
        <f t="shared" si="310"/>
        <v>30 - 45</v>
      </c>
      <c r="O1005" s="4">
        <v>1</v>
      </c>
      <c r="P1005" s="6" t="str">
        <f t="shared" si="298"/>
        <v>Nam</v>
      </c>
      <c r="Q1005" s="6" t="str">
        <f t="shared" si="299"/>
        <v>Ông</v>
      </c>
      <c r="R1005" s="7" t="s">
        <v>50</v>
      </c>
      <c r="S1005" s="6" t="s">
        <v>293</v>
      </c>
      <c r="T1005" s="6" t="s">
        <v>294</v>
      </c>
      <c r="U1005" s="6" t="s">
        <v>263</v>
      </c>
      <c r="V1005" s="6" t="str">
        <f t="shared" si="306"/>
        <v>Phúc Ứng  -  Sơn Dương  -  Tuyên Quang</v>
      </c>
      <c r="W1005" s="6" t="s">
        <v>78</v>
      </c>
      <c r="X1005" s="6" t="s">
        <v>100</v>
      </c>
      <c r="Y1005" s="4">
        <f t="shared" si="307"/>
        <v>25</v>
      </c>
      <c r="Z1005" s="7" t="str">
        <f t="shared" si="311"/>
        <v>Từ 24 - 36 tháng</v>
      </c>
      <c r="AA1005" s="5">
        <v>42942</v>
      </c>
      <c r="AB1005" s="4" t="s">
        <v>117</v>
      </c>
      <c r="AC1005" s="8">
        <f t="shared" si="300"/>
        <v>42971</v>
      </c>
      <c r="AD1005" s="5" t="s">
        <v>53</v>
      </c>
      <c r="AE1005" s="4">
        <v>4</v>
      </c>
      <c r="AF1005" s="7" t="str">
        <f t="shared" si="301"/>
        <v>Không xác định</v>
      </c>
      <c r="AG1005" s="5">
        <f t="shared" si="302"/>
        <v>42972</v>
      </c>
      <c r="AH1005" s="5" t="str">
        <f t="shared" si="303"/>
        <v/>
      </c>
      <c r="AI1005" s="9" t="str">
        <f>IF(OR(AE1005=4,AE1005=""),"","Điền")</f>
        <v/>
      </c>
      <c r="AJ1005" s="7" t="str">
        <f t="shared" ref="AJ1005:AJ1068" si="314">IFERROR(VLOOKUP(AI1005,$AW$2:$AX$6,2,0),"")</f>
        <v/>
      </c>
      <c r="AK1005" s="5" t="str">
        <f t="shared" si="312"/>
        <v/>
      </c>
      <c r="AL1005" s="5" t="str">
        <f t="shared" ref="AL1005:AL1068" si="315">IFERROR(IF(OR(AI1005="",AI1005=4),"",IF(AI1005=1,EDATE(AK1005,12)-1,IF(AI1005=2,EDATE(AK1005,24)-1,IF(AI1005=3,EDATE(AK1005,36)-1)))),"")</f>
        <v/>
      </c>
      <c r="AM1005" s="5">
        <f t="shared" si="313"/>
        <v>42972</v>
      </c>
      <c r="AN1005" s="7" t="str">
        <f t="shared" si="304"/>
        <v>Không xác định</v>
      </c>
      <c r="AO1005" s="5"/>
      <c r="AP1005" s="7"/>
      <c r="AQ1005" s="16"/>
    </row>
    <row r="1006" spans="1:43" ht="14.5" x14ac:dyDescent="0.35">
      <c r="A1006" s="12">
        <f>IF(E1006="","",SUBTOTAL(3,$B$2:B1006))</f>
        <v>1005</v>
      </c>
      <c r="B1006" s="5">
        <v>43708</v>
      </c>
      <c r="C1006" s="4" t="s">
        <v>45</v>
      </c>
      <c r="D1006" s="4">
        <v>1089</v>
      </c>
      <c r="E1006" s="6" t="s">
        <v>175</v>
      </c>
      <c r="F1006" s="6" t="s">
        <v>47</v>
      </c>
      <c r="G1006" s="7" t="s">
        <v>93</v>
      </c>
      <c r="H1006" s="6" t="s">
        <v>176</v>
      </c>
      <c r="I1006" s="4">
        <v>19</v>
      </c>
      <c r="J1006" s="4">
        <v>7</v>
      </c>
      <c r="K1006" s="4">
        <v>1987</v>
      </c>
      <c r="L1006" s="6">
        <f t="shared" si="309"/>
        <v>31977</v>
      </c>
      <c r="M1006" s="4">
        <f t="shared" si="305"/>
        <v>32</v>
      </c>
      <c r="N1006" s="6" t="str">
        <f t="shared" si="310"/>
        <v>30 - 45</v>
      </c>
      <c r="O1006" s="4">
        <v>1</v>
      </c>
      <c r="P1006" s="6" t="str">
        <f t="shared" si="298"/>
        <v>Nam</v>
      </c>
      <c r="Q1006" s="6" t="str">
        <f t="shared" si="299"/>
        <v>Ông</v>
      </c>
      <c r="R1006" s="7" t="s">
        <v>72</v>
      </c>
      <c r="S1006" s="6" t="s">
        <v>334</v>
      </c>
      <c r="T1006" s="6" t="s">
        <v>272</v>
      </c>
      <c r="U1006" s="6" t="s">
        <v>269</v>
      </c>
      <c r="V1006" s="6" t="str">
        <f t="shared" si="306"/>
        <v>Phù Chẩn  -  Từ Sơn  -  Bắc Ninh</v>
      </c>
      <c r="W1006" s="6" t="s">
        <v>51</v>
      </c>
      <c r="X1006" s="6" t="s">
        <v>65</v>
      </c>
      <c r="Y1006" s="4">
        <f t="shared" si="307"/>
        <v>24</v>
      </c>
      <c r="Z1006" s="7" t="str">
        <f t="shared" si="311"/>
        <v>Từ 24 - 36 tháng</v>
      </c>
      <c r="AA1006" s="5">
        <v>42976</v>
      </c>
      <c r="AB1006" s="4" t="s">
        <v>117</v>
      </c>
      <c r="AC1006" s="8">
        <f t="shared" si="300"/>
        <v>43005</v>
      </c>
      <c r="AD1006" s="5" t="s">
        <v>53</v>
      </c>
      <c r="AE1006" s="4">
        <v>1</v>
      </c>
      <c r="AF1006" s="7" t="str">
        <f t="shared" si="301"/>
        <v>12 tháng</v>
      </c>
      <c r="AG1006" s="5">
        <f t="shared" si="302"/>
        <v>43006</v>
      </c>
      <c r="AH1006" s="5">
        <f t="shared" si="303"/>
        <v>43370</v>
      </c>
      <c r="AI1006" s="9">
        <v>1</v>
      </c>
      <c r="AJ1006" s="7" t="str">
        <f t="shared" si="314"/>
        <v>12 tháng</v>
      </c>
      <c r="AK1006" s="5">
        <f t="shared" si="312"/>
        <v>43371</v>
      </c>
      <c r="AL1006" s="5">
        <f t="shared" si="315"/>
        <v>43735</v>
      </c>
      <c r="AM1006" s="5" t="str">
        <f t="shared" si="313"/>
        <v/>
      </c>
      <c r="AN1006" s="7" t="str">
        <f t="shared" si="304"/>
        <v>12 tháng</v>
      </c>
      <c r="AO1006" s="5"/>
      <c r="AP1006" s="7"/>
      <c r="AQ1006" s="16"/>
    </row>
    <row r="1007" spans="1:43" ht="14.5" x14ac:dyDescent="0.35">
      <c r="A1007" s="12">
        <f>IF(E1007="","",SUBTOTAL(3,$B$2:B1007))</f>
        <v>1006</v>
      </c>
      <c r="B1007" s="5">
        <v>43708</v>
      </c>
      <c r="C1007" s="4" t="s">
        <v>45</v>
      </c>
      <c r="D1007" s="4">
        <v>1090</v>
      </c>
      <c r="E1007" s="6" t="s">
        <v>177</v>
      </c>
      <c r="F1007" s="6" t="s">
        <v>47</v>
      </c>
      <c r="G1007" s="7" t="s">
        <v>70</v>
      </c>
      <c r="H1007" s="6" t="s">
        <v>178</v>
      </c>
      <c r="I1007" s="4">
        <v>25</v>
      </c>
      <c r="J1007" s="4">
        <v>12</v>
      </c>
      <c r="K1007" s="4">
        <v>1991</v>
      </c>
      <c r="L1007" s="6">
        <f t="shared" si="309"/>
        <v>33597</v>
      </c>
      <c r="M1007" s="4">
        <f t="shared" si="305"/>
        <v>27</v>
      </c>
      <c r="N1007" s="6" t="str">
        <f t="shared" si="310"/>
        <v>&lt;30</v>
      </c>
      <c r="O1007" s="4">
        <v>2</v>
      </c>
      <c r="P1007" s="6" t="str">
        <f t="shared" si="298"/>
        <v>Nữ</v>
      </c>
      <c r="Q1007" s="6" t="str">
        <f t="shared" si="299"/>
        <v>Bà</v>
      </c>
      <c r="R1007" s="7" t="s">
        <v>72</v>
      </c>
      <c r="S1007" s="6" t="s">
        <v>345</v>
      </c>
      <c r="T1007" s="6" t="s">
        <v>346</v>
      </c>
      <c r="U1007" s="6" t="s">
        <v>347</v>
      </c>
      <c r="V1007" s="6" t="str">
        <f t="shared" si="306"/>
        <v>Đông Quang  -  Đông Sơn  -  Thanh Hóa</v>
      </c>
      <c r="W1007" s="6" t="s">
        <v>51</v>
      </c>
      <c r="X1007" s="6" t="s">
        <v>65</v>
      </c>
      <c r="Y1007" s="4">
        <f t="shared" si="307"/>
        <v>21</v>
      </c>
      <c r="Z1007" s="7" t="str">
        <f t="shared" si="311"/>
        <v>Từ 12 - 24 tháng</v>
      </c>
      <c r="AA1007" s="5">
        <v>43046</v>
      </c>
      <c r="AB1007" s="4" t="s">
        <v>66</v>
      </c>
      <c r="AC1007" s="8">
        <f t="shared" si="300"/>
        <v>43105</v>
      </c>
      <c r="AD1007" s="5" t="s">
        <v>53</v>
      </c>
      <c r="AE1007" s="4">
        <v>1</v>
      </c>
      <c r="AF1007" s="7" t="str">
        <f t="shared" si="301"/>
        <v>12 tháng</v>
      </c>
      <c r="AG1007" s="5">
        <f t="shared" si="302"/>
        <v>43106</v>
      </c>
      <c r="AH1007" s="5">
        <f t="shared" si="303"/>
        <v>43470</v>
      </c>
      <c r="AI1007" s="9">
        <v>1</v>
      </c>
      <c r="AJ1007" s="7" t="str">
        <f t="shared" si="314"/>
        <v>12 tháng</v>
      </c>
      <c r="AK1007" s="5">
        <f t="shared" si="312"/>
        <v>43471</v>
      </c>
      <c r="AL1007" s="5">
        <f t="shared" si="315"/>
        <v>43835</v>
      </c>
      <c r="AM1007" s="5" t="str">
        <f t="shared" si="313"/>
        <v/>
      </c>
      <c r="AN1007" s="7" t="str">
        <f t="shared" si="304"/>
        <v>12 tháng</v>
      </c>
      <c r="AO1007" s="5"/>
      <c r="AP1007" s="7"/>
      <c r="AQ1007" s="16"/>
    </row>
    <row r="1008" spans="1:43" ht="14.5" x14ac:dyDescent="0.35">
      <c r="A1008" s="12">
        <f>IF(E1008="","",SUBTOTAL(3,$B$2:B1008))</f>
        <v>1007</v>
      </c>
      <c r="B1008" s="5">
        <v>43708</v>
      </c>
      <c r="C1008" s="4" t="s">
        <v>45</v>
      </c>
      <c r="D1008" s="4">
        <v>1091</v>
      </c>
      <c r="E1008" s="6" t="s">
        <v>179</v>
      </c>
      <c r="F1008" s="6" t="s">
        <v>47</v>
      </c>
      <c r="G1008" s="7" t="s">
        <v>70</v>
      </c>
      <c r="H1008" s="6" t="s">
        <v>180</v>
      </c>
      <c r="I1008" s="4">
        <v>9</v>
      </c>
      <c r="J1008" s="4">
        <v>3</v>
      </c>
      <c r="K1008" s="4">
        <v>1994</v>
      </c>
      <c r="L1008" s="6">
        <f t="shared" si="309"/>
        <v>34402</v>
      </c>
      <c r="M1008" s="4">
        <f t="shared" si="305"/>
        <v>25</v>
      </c>
      <c r="N1008" s="6" t="str">
        <f t="shared" si="310"/>
        <v>&lt;30</v>
      </c>
      <c r="O1008" s="4">
        <v>2</v>
      </c>
      <c r="P1008" s="6" t="str">
        <f t="shared" si="298"/>
        <v>Nữ</v>
      </c>
      <c r="Q1008" s="6" t="str">
        <f t="shared" si="299"/>
        <v>Bà</v>
      </c>
      <c r="R1008" s="7" t="s">
        <v>72</v>
      </c>
      <c r="S1008" s="6" t="s">
        <v>348</v>
      </c>
      <c r="T1008" s="6" t="s">
        <v>274</v>
      </c>
      <c r="U1008" s="6" t="s">
        <v>266</v>
      </c>
      <c r="V1008" s="6" t="str">
        <f t="shared" si="306"/>
        <v>Thụy Lâm  -  Đông Anh  -  Hà Nội</v>
      </c>
      <c r="W1008" s="6" t="s">
        <v>51</v>
      </c>
      <c r="X1008" s="6" t="s">
        <v>65</v>
      </c>
      <c r="Y1008" s="4">
        <f t="shared" si="307"/>
        <v>21</v>
      </c>
      <c r="Z1008" s="7" t="str">
        <f t="shared" si="311"/>
        <v>Từ 12 - 24 tháng</v>
      </c>
      <c r="AA1008" s="5">
        <v>43062</v>
      </c>
      <c r="AB1008" s="4" t="s">
        <v>66</v>
      </c>
      <c r="AC1008" s="8">
        <f t="shared" si="300"/>
        <v>43121</v>
      </c>
      <c r="AD1008" s="5" t="s">
        <v>53</v>
      </c>
      <c r="AE1008" s="4">
        <v>1</v>
      </c>
      <c r="AF1008" s="7" t="str">
        <f t="shared" si="301"/>
        <v>12 tháng</v>
      </c>
      <c r="AG1008" s="5">
        <f t="shared" si="302"/>
        <v>43122</v>
      </c>
      <c r="AH1008" s="5">
        <f t="shared" si="303"/>
        <v>43486</v>
      </c>
      <c r="AI1008" s="9">
        <v>4</v>
      </c>
      <c r="AJ1008" s="7" t="str">
        <f t="shared" si="314"/>
        <v>Không xác định</v>
      </c>
      <c r="AK1008" s="5">
        <f t="shared" si="312"/>
        <v>43487</v>
      </c>
      <c r="AL1008" s="5" t="str">
        <f t="shared" si="315"/>
        <v/>
      </c>
      <c r="AM1008" s="5">
        <f t="shared" si="313"/>
        <v>43487</v>
      </c>
      <c r="AN1008" s="7" t="str">
        <f t="shared" si="304"/>
        <v>Không xác định</v>
      </c>
      <c r="AO1008" s="5"/>
      <c r="AP1008" s="7"/>
      <c r="AQ1008" s="16"/>
    </row>
    <row r="1009" spans="1:43" ht="14.5" x14ac:dyDescent="0.35">
      <c r="A1009" s="12">
        <f>IF(E1009="","",SUBTOTAL(3,$B$2:B1009))</f>
        <v>1008</v>
      </c>
      <c r="B1009" s="5">
        <v>43708</v>
      </c>
      <c r="C1009" s="4" t="s">
        <v>45</v>
      </c>
      <c r="D1009" s="4">
        <v>1092</v>
      </c>
      <c r="E1009" s="6" t="s">
        <v>181</v>
      </c>
      <c r="F1009" s="6" t="s">
        <v>96</v>
      </c>
      <c r="G1009" s="7" t="s">
        <v>104</v>
      </c>
      <c r="H1009" s="6" t="s">
        <v>105</v>
      </c>
      <c r="I1009" s="4">
        <v>25</v>
      </c>
      <c r="J1009" s="4">
        <v>12</v>
      </c>
      <c r="K1009" s="4">
        <v>1991</v>
      </c>
      <c r="L1009" s="6">
        <f t="shared" si="309"/>
        <v>33597</v>
      </c>
      <c r="M1009" s="4">
        <f t="shared" si="305"/>
        <v>27</v>
      </c>
      <c r="N1009" s="6" t="str">
        <f t="shared" si="310"/>
        <v>&lt;30</v>
      </c>
      <c r="O1009" s="4">
        <v>2</v>
      </c>
      <c r="P1009" s="6" t="str">
        <f t="shared" si="298"/>
        <v>Nữ</v>
      </c>
      <c r="Q1009" s="6" t="str">
        <f t="shared" si="299"/>
        <v>Bà</v>
      </c>
      <c r="R1009" s="7" t="s">
        <v>50</v>
      </c>
      <c r="S1009" s="6" t="s">
        <v>323</v>
      </c>
      <c r="T1009" s="6" t="s">
        <v>324</v>
      </c>
      <c r="U1009" s="6" t="s">
        <v>280</v>
      </c>
      <c r="V1009" s="6" t="str">
        <f t="shared" si="306"/>
        <v>Hòa Bình  -  Hữu Lũng  -  Lạng Sơn</v>
      </c>
      <c r="W1009" s="6" t="s">
        <v>51</v>
      </c>
      <c r="X1009" s="6" t="s">
        <v>106</v>
      </c>
      <c r="Y1009" s="4">
        <f t="shared" si="307"/>
        <v>20</v>
      </c>
      <c r="Z1009" s="7" t="str">
        <f t="shared" si="311"/>
        <v>Từ 12 - 24 tháng</v>
      </c>
      <c r="AA1009" s="5">
        <v>43074</v>
      </c>
      <c r="AB1009" s="4" t="s">
        <v>66</v>
      </c>
      <c r="AC1009" s="8">
        <f t="shared" si="300"/>
        <v>43133</v>
      </c>
      <c r="AD1009" s="5" t="s">
        <v>53</v>
      </c>
      <c r="AE1009" s="4">
        <v>1</v>
      </c>
      <c r="AF1009" s="7" t="str">
        <f t="shared" si="301"/>
        <v>12 tháng</v>
      </c>
      <c r="AG1009" s="5">
        <f t="shared" si="302"/>
        <v>43134</v>
      </c>
      <c r="AH1009" s="5">
        <f t="shared" si="303"/>
        <v>43498</v>
      </c>
      <c r="AI1009" s="9">
        <v>1</v>
      </c>
      <c r="AJ1009" s="7" t="str">
        <f t="shared" si="314"/>
        <v>12 tháng</v>
      </c>
      <c r="AK1009" s="5">
        <f t="shared" si="312"/>
        <v>43499</v>
      </c>
      <c r="AL1009" s="5">
        <f t="shared" si="315"/>
        <v>43863</v>
      </c>
      <c r="AM1009" s="5" t="str">
        <f t="shared" si="313"/>
        <v/>
      </c>
      <c r="AN1009" s="7" t="str">
        <f t="shared" si="304"/>
        <v>12 tháng</v>
      </c>
      <c r="AO1009" s="5"/>
      <c r="AP1009" s="7"/>
      <c r="AQ1009" s="16"/>
    </row>
    <row r="1010" spans="1:43" ht="14.5" x14ac:dyDescent="0.35">
      <c r="A1010" s="12">
        <f>IF(E1010="","",SUBTOTAL(3,$B$2:B1010))</f>
        <v>1009</v>
      </c>
      <c r="B1010" s="5">
        <v>43708</v>
      </c>
      <c r="C1010" s="4" t="s">
        <v>45</v>
      </c>
      <c r="D1010" s="4">
        <v>1094</v>
      </c>
      <c r="E1010" s="6" t="s">
        <v>182</v>
      </c>
      <c r="F1010" s="6" t="s">
        <v>102</v>
      </c>
      <c r="G1010" s="7" t="s">
        <v>104</v>
      </c>
      <c r="H1010" s="6" t="s">
        <v>134</v>
      </c>
      <c r="I1010" s="4">
        <v>14</v>
      </c>
      <c r="J1010" s="4">
        <v>2</v>
      </c>
      <c r="K1010" s="4">
        <v>1989</v>
      </c>
      <c r="L1010" s="6">
        <f t="shared" si="309"/>
        <v>32553</v>
      </c>
      <c r="M1010" s="4">
        <f t="shared" si="305"/>
        <v>30</v>
      </c>
      <c r="N1010" s="6" t="str">
        <f t="shared" si="310"/>
        <v>30 - 45</v>
      </c>
      <c r="O1010" s="4">
        <v>2</v>
      </c>
      <c r="P1010" s="6" t="str">
        <f t="shared" si="298"/>
        <v>Nữ</v>
      </c>
      <c r="Q1010" s="6" t="str">
        <f t="shared" si="299"/>
        <v>Bà</v>
      </c>
      <c r="R1010" s="7" t="s">
        <v>72</v>
      </c>
      <c r="S1010" s="6" t="s">
        <v>349</v>
      </c>
      <c r="T1010" s="6" t="s">
        <v>324</v>
      </c>
      <c r="U1010" s="6" t="s">
        <v>280</v>
      </c>
      <c r="V1010" s="6" t="str">
        <f t="shared" si="306"/>
        <v>Đồng Tân  -  Hữu Lũng  -  Lạng Sơn</v>
      </c>
      <c r="W1010" s="6" t="s">
        <v>51</v>
      </c>
      <c r="X1010" s="6" t="s">
        <v>65</v>
      </c>
      <c r="Y1010" s="4">
        <f t="shared" si="307"/>
        <v>19</v>
      </c>
      <c r="Z1010" s="7" t="str">
        <f t="shared" si="311"/>
        <v>Từ 12 - 24 tháng</v>
      </c>
      <c r="AA1010" s="5">
        <v>43105</v>
      </c>
      <c r="AB1010" s="4" t="s">
        <v>66</v>
      </c>
      <c r="AC1010" s="8">
        <f t="shared" si="300"/>
        <v>43164</v>
      </c>
      <c r="AD1010" s="5" t="s">
        <v>53</v>
      </c>
      <c r="AE1010" s="4">
        <v>1</v>
      </c>
      <c r="AF1010" s="7" t="str">
        <f t="shared" si="301"/>
        <v>12 tháng</v>
      </c>
      <c r="AG1010" s="5">
        <f t="shared" si="302"/>
        <v>43165</v>
      </c>
      <c r="AH1010" s="5">
        <f t="shared" si="303"/>
        <v>43529</v>
      </c>
      <c r="AI1010" s="9">
        <v>1</v>
      </c>
      <c r="AJ1010" s="7" t="str">
        <f t="shared" si="314"/>
        <v>12 tháng</v>
      </c>
      <c r="AK1010" s="5">
        <f t="shared" si="312"/>
        <v>43530</v>
      </c>
      <c r="AL1010" s="5">
        <f t="shared" si="315"/>
        <v>43895</v>
      </c>
      <c r="AM1010" s="5" t="str">
        <f t="shared" si="313"/>
        <v/>
      </c>
      <c r="AN1010" s="7" t="str">
        <f t="shared" si="304"/>
        <v>12 tháng</v>
      </c>
      <c r="AO1010" s="5"/>
      <c r="AP1010" s="7"/>
      <c r="AQ1010" s="16"/>
    </row>
    <row r="1011" spans="1:43" ht="14.5" x14ac:dyDescent="0.35">
      <c r="A1011" s="12">
        <f>IF(E1011="","",SUBTOTAL(3,$B$2:B1011))</f>
        <v>1010</v>
      </c>
      <c r="B1011" s="5">
        <v>43708</v>
      </c>
      <c r="C1011" s="4" t="s">
        <v>45</v>
      </c>
      <c r="D1011" s="4">
        <v>1095</v>
      </c>
      <c r="E1011" s="6" t="s">
        <v>183</v>
      </c>
      <c r="F1011" s="6" t="s">
        <v>96</v>
      </c>
      <c r="G1011" s="7" t="s">
        <v>61</v>
      </c>
      <c r="H1011" s="6" t="s">
        <v>62</v>
      </c>
      <c r="I1011" s="4">
        <v>28</v>
      </c>
      <c r="J1011" s="4">
        <v>9</v>
      </c>
      <c r="K1011" s="4">
        <v>1989</v>
      </c>
      <c r="L1011" s="6">
        <f t="shared" si="309"/>
        <v>32779</v>
      </c>
      <c r="M1011" s="4">
        <f t="shared" si="305"/>
        <v>29</v>
      </c>
      <c r="N1011" s="6" t="str">
        <f t="shared" si="310"/>
        <v>&lt;30</v>
      </c>
      <c r="O1011" s="4">
        <v>2</v>
      </c>
      <c r="P1011" s="6" t="str">
        <f t="shared" si="298"/>
        <v>Nữ</v>
      </c>
      <c r="Q1011" s="6" t="str">
        <f t="shared" si="299"/>
        <v>Bà</v>
      </c>
      <c r="R1011" s="7" t="s">
        <v>63</v>
      </c>
      <c r="S1011" s="6" t="s">
        <v>350</v>
      </c>
      <c r="T1011" s="6" t="s">
        <v>289</v>
      </c>
      <c r="U1011" s="6" t="s">
        <v>266</v>
      </c>
      <c r="V1011" s="6" t="str">
        <f t="shared" si="306"/>
        <v>34/67/38/14 Hà Huy Tập  -  Gia Lâm  -  Hà Nội</v>
      </c>
      <c r="W1011" s="6" t="s">
        <v>145</v>
      </c>
      <c r="X1011" s="6" t="s">
        <v>65</v>
      </c>
      <c r="Y1011" s="4">
        <f t="shared" si="307"/>
        <v>19</v>
      </c>
      <c r="Z1011" s="7" t="str">
        <f t="shared" si="311"/>
        <v>Từ 12 - 24 tháng</v>
      </c>
      <c r="AA1011" s="5">
        <v>43112</v>
      </c>
      <c r="AB1011" s="4" t="s">
        <v>66</v>
      </c>
      <c r="AC1011" s="8">
        <f t="shared" si="300"/>
        <v>43171</v>
      </c>
      <c r="AD1011" s="5" t="s">
        <v>53</v>
      </c>
      <c r="AE1011" s="4">
        <v>4</v>
      </c>
      <c r="AF1011" s="7" t="str">
        <f t="shared" si="301"/>
        <v>Không xác định</v>
      </c>
      <c r="AG1011" s="5">
        <f t="shared" si="302"/>
        <v>43172</v>
      </c>
      <c r="AH1011" s="5" t="str">
        <f t="shared" si="303"/>
        <v/>
      </c>
      <c r="AI1011" s="9"/>
      <c r="AJ1011" s="7" t="str">
        <f t="shared" si="314"/>
        <v/>
      </c>
      <c r="AK1011" s="5" t="str">
        <f t="shared" si="312"/>
        <v/>
      </c>
      <c r="AL1011" s="5" t="str">
        <f t="shared" si="315"/>
        <v/>
      </c>
      <c r="AM1011" s="5">
        <f t="shared" si="313"/>
        <v>43172</v>
      </c>
      <c r="AN1011" s="7" t="str">
        <f t="shared" si="304"/>
        <v>Không xác định</v>
      </c>
      <c r="AO1011" s="5"/>
      <c r="AP1011" s="7"/>
      <c r="AQ1011" s="16"/>
    </row>
    <row r="1012" spans="1:43" ht="14.5" x14ac:dyDescent="0.35">
      <c r="A1012" s="12">
        <f>IF(E1012="","",SUBTOTAL(3,$B$2:B1012))</f>
        <v>1011</v>
      </c>
      <c r="B1012" s="5">
        <v>43708</v>
      </c>
      <c r="C1012" s="4" t="s">
        <v>45</v>
      </c>
      <c r="D1012" s="4">
        <v>1096</v>
      </c>
      <c r="E1012" s="6" t="s">
        <v>184</v>
      </c>
      <c r="F1012" s="6" t="s">
        <v>96</v>
      </c>
      <c r="G1012" s="7" t="s">
        <v>61</v>
      </c>
      <c r="H1012" s="6" t="s">
        <v>62</v>
      </c>
      <c r="I1012" s="4">
        <v>25</v>
      </c>
      <c r="J1012" s="4">
        <v>12</v>
      </c>
      <c r="K1012" s="4">
        <v>1989</v>
      </c>
      <c r="L1012" s="6">
        <f t="shared" si="309"/>
        <v>32867</v>
      </c>
      <c r="M1012" s="4">
        <f t="shared" si="305"/>
        <v>29</v>
      </c>
      <c r="N1012" s="6" t="str">
        <f t="shared" si="310"/>
        <v>&lt;30</v>
      </c>
      <c r="O1012" s="4">
        <v>1</v>
      </c>
      <c r="P1012" s="6" t="str">
        <f t="shared" si="298"/>
        <v>Nam</v>
      </c>
      <c r="Q1012" s="6" t="str">
        <f t="shared" si="299"/>
        <v>Ông</v>
      </c>
      <c r="R1012" s="7" t="s">
        <v>50</v>
      </c>
      <c r="S1012" s="6" t="s">
        <v>351</v>
      </c>
      <c r="T1012" s="6" t="s">
        <v>352</v>
      </c>
      <c r="U1012" s="6" t="s">
        <v>280</v>
      </c>
      <c r="V1012" s="6" t="str">
        <f t="shared" si="306"/>
        <v>Bằng Hữu  -  Chi Lăng  -  Lạng Sơn</v>
      </c>
      <c r="W1012" s="6" t="s">
        <v>51</v>
      </c>
      <c r="X1012" s="6" t="s">
        <v>65</v>
      </c>
      <c r="Y1012" s="4">
        <f t="shared" si="307"/>
        <v>19</v>
      </c>
      <c r="Z1012" s="7" t="str">
        <f t="shared" si="311"/>
        <v>Từ 12 - 24 tháng</v>
      </c>
      <c r="AA1012" s="5">
        <v>43119</v>
      </c>
      <c r="AB1012" s="4" t="s">
        <v>66</v>
      </c>
      <c r="AC1012" s="8">
        <f t="shared" si="300"/>
        <v>43178</v>
      </c>
      <c r="AD1012" s="5" t="s">
        <v>53</v>
      </c>
      <c r="AE1012" s="4">
        <v>1</v>
      </c>
      <c r="AF1012" s="7" t="str">
        <f t="shared" si="301"/>
        <v>12 tháng</v>
      </c>
      <c r="AG1012" s="5">
        <f t="shared" si="302"/>
        <v>43179</v>
      </c>
      <c r="AH1012" s="5">
        <f t="shared" si="303"/>
        <v>43543</v>
      </c>
      <c r="AI1012" s="9">
        <v>1</v>
      </c>
      <c r="AJ1012" s="7" t="str">
        <f t="shared" si="314"/>
        <v>12 tháng</v>
      </c>
      <c r="AK1012" s="5">
        <f t="shared" si="312"/>
        <v>43544</v>
      </c>
      <c r="AL1012" s="5">
        <f t="shared" si="315"/>
        <v>43909</v>
      </c>
      <c r="AM1012" s="5" t="str">
        <f t="shared" si="313"/>
        <v/>
      </c>
      <c r="AN1012" s="7" t="str">
        <f t="shared" si="304"/>
        <v>12 tháng</v>
      </c>
      <c r="AO1012" s="5"/>
      <c r="AP1012" s="7"/>
      <c r="AQ1012" s="16"/>
    </row>
    <row r="1013" spans="1:43" ht="14.5" x14ac:dyDescent="0.35">
      <c r="A1013" s="12">
        <f>IF(E1013="","",SUBTOTAL(3,$B$2:B1013))</f>
        <v>1012</v>
      </c>
      <c r="B1013" s="5">
        <v>43708</v>
      </c>
      <c r="C1013" s="4" t="s">
        <v>45</v>
      </c>
      <c r="D1013" s="4">
        <v>1097</v>
      </c>
      <c r="E1013" s="6" t="s">
        <v>171</v>
      </c>
      <c r="F1013" s="6" t="s">
        <v>112</v>
      </c>
      <c r="G1013" s="7" t="s">
        <v>61</v>
      </c>
      <c r="H1013" s="6" t="s">
        <v>62</v>
      </c>
      <c r="I1013" s="4">
        <v>21</v>
      </c>
      <c r="J1013" s="4">
        <v>5</v>
      </c>
      <c r="K1013" s="4">
        <v>1981</v>
      </c>
      <c r="L1013" s="6">
        <f t="shared" si="309"/>
        <v>29727</v>
      </c>
      <c r="M1013" s="4">
        <f t="shared" si="305"/>
        <v>38</v>
      </c>
      <c r="N1013" s="6" t="str">
        <f t="shared" si="310"/>
        <v>30 - 45</v>
      </c>
      <c r="O1013" s="4">
        <v>2</v>
      </c>
      <c r="P1013" s="6" t="str">
        <f t="shared" si="298"/>
        <v>Nữ</v>
      </c>
      <c r="Q1013" s="6" t="str">
        <f t="shared" si="299"/>
        <v>Bà</v>
      </c>
      <c r="R1013" s="7" t="s">
        <v>50</v>
      </c>
      <c r="S1013" s="6" t="s">
        <v>353</v>
      </c>
      <c r="T1013" s="6" t="s">
        <v>289</v>
      </c>
      <c r="U1013" s="6" t="s">
        <v>266</v>
      </c>
      <c r="V1013" s="6" t="str">
        <f t="shared" si="306"/>
        <v>Phù Đổng  -  Gia Lâm  -  Hà Nội</v>
      </c>
      <c r="W1013" s="6" t="s">
        <v>51</v>
      </c>
      <c r="X1013" s="6" t="s">
        <v>65</v>
      </c>
      <c r="Y1013" s="4">
        <f t="shared" si="307"/>
        <v>19</v>
      </c>
      <c r="Z1013" s="7" t="str">
        <f t="shared" si="311"/>
        <v>Từ 12 - 24 tháng</v>
      </c>
      <c r="AA1013" s="5">
        <v>43119</v>
      </c>
      <c r="AB1013" s="4" t="s">
        <v>66</v>
      </c>
      <c r="AC1013" s="8">
        <f t="shared" si="300"/>
        <v>43178</v>
      </c>
      <c r="AD1013" s="5" t="s">
        <v>53</v>
      </c>
      <c r="AE1013" s="4">
        <v>1</v>
      </c>
      <c r="AF1013" s="7" t="str">
        <f t="shared" si="301"/>
        <v>12 tháng</v>
      </c>
      <c r="AG1013" s="5">
        <f t="shared" si="302"/>
        <v>43179</v>
      </c>
      <c r="AH1013" s="5">
        <f t="shared" si="303"/>
        <v>43543</v>
      </c>
      <c r="AI1013" s="9">
        <v>1</v>
      </c>
      <c r="AJ1013" s="7" t="str">
        <f t="shared" si="314"/>
        <v>12 tháng</v>
      </c>
      <c r="AK1013" s="5">
        <f t="shared" si="312"/>
        <v>43544</v>
      </c>
      <c r="AL1013" s="5">
        <f t="shared" si="315"/>
        <v>43909</v>
      </c>
      <c r="AM1013" s="5" t="str">
        <f t="shared" si="313"/>
        <v/>
      </c>
      <c r="AN1013" s="7" t="str">
        <f t="shared" si="304"/>
        <v>12 tháng</v>
      </c>
      <c r="AO1013" s="5"/>
      <c r="AP1013" s="7"/>
      <c r="AQ1013" s="16"/>
    </row>
    <row r="1014" spans="1:43" ht="14.5" x14ac:dyDescent="0.35">
      <c r="A1014" s="12">
        <f>IF(E1014="","",SUBTOTAL(3,$B$2:B1014))</f>
        <v>1013</v>
      </c>
      <c r="B1014" s="5">
        <v>43708</v>
      </c>
      <c r="C1014" s="4" t="s">
        <v>45</v>
      </c>
      <c r="D1014" s="4">
        <v>1098</v>
      </c>
      <c r="E1014" s="13" t="s">
        <v>185</v>
      </c>
      <c r="F1014" s="13" t="s">
        <v>82</v>
      </c>
      <c r="G1014" s="13" t="s">
        <v>104</v>
      </c>
      <c r="H1014" s="14" t="s">
        <v>105</v>
      </c>
      <c r="I1014" s="15">
        <v>26</v>
      </c>
      <c r="J1014" s="15">
        <v>11</v>
      </c>
      <c r="K1014" s="4">
        <v>1992</v>
      </c>
      <c r="L1014" s="6">
        <f t="shared" si="309"/>
        <v>33934</v>
      </c>
      <c r="M1014" s="4">
        <f t="shared" si="305"/>
        <v>26</v>
      </c>
      <c r="N1014" s="7" t="str">
        <f t="shared" si="310"/>
        <v>&lt;30</v>
      </c>
      <c r="O1014" s="4">
        <v>2</v>
      </c>
      <c r="P1014" s="6" t="str">
        <f t="shared" si="298"/>
        <v>Nữ</v>
      </c>
      <c r="Q1014" s="6" t="str">
        <f t="shared" si="299"/>
        <v>Bà</v>
      </c>
      <c r="R1014" s="7" t="s">
        <v>50</v>
      </c>
      <c r="S1014" s="10" t="s">
        <v>342</v>
      </c>
      <c r="T1014" s="10" t="s">
        <v>319</v>
      </c>
      <c r="U1014" s="10" t="s">
        <v>269</v>
      </c>
      <c r="V1014" s="6" t="str">
        <f t="shared" si="306"/>
        <v>Song Hồ  -  Thuận Thành  -  Bắc Ninh</v>
      </c>
      <c r="W1014" s="10" t="s">
        <v>51</v>
      </c>
      <c r="X1014" s="10" t="s">
        <v>65</v>
      </c>
      <c r="Y1014" s="4">
        <f t="shared" si="307"/>
        <v>19</v>
      </c>
      <c r="Z1014" s="7" t="str">
        <f t="shared" si="311"/>
        <v>Từ 12 - 24 tháng</v>
      </c>
      <c r="AA1014" s="5">
        <v>43119</v>
      </c>
      <c r="AB1014" s="4" t="s">
        <v>66</v>
      </c>
      <c r="AC1014" s="8">
        <f t="shared" si="300"/>
        <v>43178</v>
      </c>
      <c r="AD1014" s="4" t="s">
        <v>53</v>
      </c>
      <c r="AE1014" s="4">
        <v>1</v>
      </c>
      <c r="AF1014" s="7" t="str">
        <f t="shared" si="301"/>
        <v>12 tháng</v>
      </c>
      <c r="AG1014" s="5">
        <f t="shared" si="302"/>
        <v>43179</v>
      </c>
      <c r="AH1014" s="5">
        <f t="shared" si="303"/>
        <v>43543</v>
      </c>
      <c r="AI1014" s="4">
        <v>1</v>
      </c>
      <c r="AJ1014" s="7" t="str">
        <f t="shared" si="314"/>
        <v>12 tháng</v>
      </c>
      <c r="AK1014" s="5">
        <f t="shared" si="312"/>
        <v>43544</v>
      </c>
      <c r="AL1014" s="5">
        <f t="shared" si="315"/>
        <v>43909</v>
      </c>
      <c r="AM1014" s="5" t="str">
        <f t="shared" si="313"/>
        <v/>
      </c>
      <c r="AN1014" s="7" t="str">
        <f t="shared" si="304"/>
        <v>12 tháng</v>
      </c>
      <c r="AO1014" s="6"/>
      <c r="AP1014" s="7"/>
      <c r="AQ1014" s="16"/>
    </row>
    <row r="1015" spans="1:43" ht="14.5" x14ac:dyDescent="0.35">
      <c r="A1015" s="12">
        <f>IF(E1015="","",SUBTOTAL(3,$B$2:B1015))</f>
        <v>1014</v>
      </c>
      <c r="B1015" s="5">
        <v>43708</v>
      </c>
      <c r="C1015" s="4" t="s">
        <v>45</v>
      </c>
      <c r="D1015" s="4">
        <v>1099</v>
      </c>
      <c r="E1015" s="6" t="s">
        <v>186</v>
      </c>
      <c r="F1015" s="6" t="s">
        <v>82</v>
      </c>
      <c r="G1015" s="7" t="s">
        <v>104</v>
      </c>
      <c r="H1015" s="6" t="s">
        <v>134</v>
      </c>
      <c r="I1015" s="4">
        <v>29</v>
      </c>
      <c r="J1015" s="4">
        <v>12</v>
      </c>
      <c r="K1015" s="4">
        <v>1986</v>
      </c>
      <c r="L1015" s="6">
        <f t="shared" si="309"/>
        <v>31775</v>
      </c>
      <c r="M1015" s="4">
        <f t="shared" si="305"/>
        <v>32</v>
      </c>
      <c r="N1015" s="6" t="str">
        <f t="shared" si="310"/>
        <v>30 - 45</v>
      </c>
      <c r="O1015" s="4">
        <v>2</v>
      </c>
      <c r="P1015" s="6" t="str">
        <f t="shared" si="298"/>
        <v>Nữ</v>
      </c>
      <c r="Q1015" s="6" t="str">
        <f t="shared" si="299"/>
        <v>Bà</v>
      </c>
      <c r="R1015" s="7" t="s">
        <v>50</v>
      </c>
      <c r="S1015" s="6" t="s">
        <v>354</v>
      </c>
      <c r="T1015" s="6" t="s">
        <v>355</v>
      </c>
      <c r="U1015" s="6" t="s">
        <v>347</v>
      </c>
      <c r="V1015" s="6" t="str">
        <f t="shared" si="306"/>
        <v>Thọ Dân  -  Triệu Sơn  -  Thanh Hóa</v>
      </c>
      <c r="W1015" s="6" t="s">
        <v>51</v>
      </c>
      <c r="X1015" s="6" t="s">
        <v>65</v>
      </c>
      <c r="Y1015" s="4">
        <f t="shared" si="307"/>
        <v>19</v>
      </c>
      <c r="Z1015" s="7" t="str">
        <f t="shared" si="311"/>
        <v>Từ 12 - 24 tháng</v>
      </c>
      <c r="AA1015" s="5">
        <v>43123</v>
      </c>
      <c r="AB1015" s="4" t="s">
        <v>66</v>
      </c>
      <c r="AC1015" s="8">
        <f t="shared" si="300"/>
        <v>43182</v>
      </c>
      <c r="AD1015" s="5" t="s">
        <v>53</v>
      </c>
      <c r="AE1015" s="4">
        <v>2</v>
      </c>
      <c r="AF1015" s="7" t="str">
        <f t="shared" si="301"/>
        <v>24 tháng</v>
      </c>
      <c r="AG1015" s="5">
        <f t="shared" si="302"/>
        <v>43183</v>
      </c>
      <c r="AH1015" s="5">
        <f t="shared" si="303"/>
        <v>43913</v>
      </c>
      <c r="AI1015" s="9">
        <v>1</v>
      </c>
      <c r="AJ1015" s="7" t="str">
        <f t="shared" si="314"/>
        <v>12 tháng</v>
      </c>
      <c r="AK1015" s="5">
        <f t="shared" si="312"/>
        <v>43914</v>
      </c>
      <c r="AL1015" s="5">
        <f t="shared" si="315"/>
        <v>44278</v>
      </c>
      <c r="AM1015" s="5" t="str">
        <f t="shared" si="313"/>
        <v/>
      </c>
      <c r="AN1015" s="7" t="str">
        <f t="shared" si="304"/>
        <v>12 tháng</v>
      </c>
      <c r="AO1015" s="5"/>
      <c r="AP1015" s="7"/>
      <c r="AQ1015" s="16"/>
    </row>
    <row r="1016" spans="1:43" ht="14.5" x14ac:dyDescent="0.35">
      <c r="A1016" s="12">
        <f>IF(E1016="","",SUBTOTAL(3,$B$2:B1016))</f>
        <v>1015</v>
      </c>
      <c r="B1016" s="5">
        <v>43708</v>
      </c>
      <c r="C1016" s="4" t="s">
        <v>45</v>
      </c>
      <c r="D1016" s="4">
        <v>1103</v>
      </c>
      <c r="E1016" s="13" t="s">
        <v>187</v>
      </c>
      <c r="F1016" s="13" t="s">
        <v>102</v>
      </c>
      <c r="G1016" s="13" t="s">
        <v>104</v>
      </c>
      <c r="H1016" s="14" t="s">
        <v>105</v>
      </c>
      <c r="I1016" s="15">
        <v>20</v>
      </c>
      <c r="J1016" s="15">
        <v>7</v>
      </c>
      <c r="K1016" s="4">
        <v>1991</v>
      </c>
      <c r="L1016" s="6">
        <f t="shared" si="309"/>
        <v>33439</v>
      </c>
      <c r="M1016" s="4">
        <f t="shared" si="305"/>
        <v>28</v>
      </c>
      <c r="N1016" s="7" t="str">
        <f t="shared" si="310"/>
        <v>&lt;30</v>
      </c>
      <c r="O1016" s="4">
        <v>2</v>
      </c>
      <c r="P1016" s="6" t="str">
        <f t="shared" si="298"/>
        <v>Nữ</v>
      </c>
      <c r="Q1016" s="6" t="str">
        <f t="shared" si="299"/>
        <v>Bà</v>
      </c>
      <c r="R1016" s="7" t="s">
        <v>50</v>
      </c>
      <c r="S1016" s="10" t="s">
        <v>356</v>
      </c>
      <c r="T1016" s="10" t="s">
        <v>324</v>
      </c>
      <c r="U1016" s="10" t="s">
        <v>280</v>
      </c>
      <c r="V1016" s="6" t="str">
        <f t="shared" si="306"/>
        <v>Vân Nham  -  Hữu Lũng  -  Lạng Sơn</v>
      </c>
      <c r="W1016" s="10" t="s">
        <v>51</v>
      </c>
      <c r="X1016" s="10" t="s">
        <v>65</v>
      </c>
      <c r="Y1016" s="4">
        <f t="shared" si="307"/>
        <v>18</v>
      </c>
      <c r="Z1016" s="7" t="str">
        <f t="shared" si="311"/>
        <v>Từ 12 - 24 tháng</v>
      </c>
      <c r="AA1016" s="5">
        <v>43146</v>
      </c>
      <c r="AB1016" s="4" t="s">
        <v>66</v>
      </c>
      <c r="AC1016" s="8">
        <f t="shared" si="300"/>
        <v>43205</v>
      </c>
      <c r="AD1016" s="4" t="s">
        <v>53</v>
      </c>
      <c r="AE1016" s="4">
        <v>1</v>
      </c>
      <c r="AF1016" s="7" t="str">
        <f t="shared" si="301"/>
        <v>12 tháng</v>
      </c>
      <c r="AG1016" s="5">
        <f t="shared" si="302"/>
        <v>43206</v>
      </c>
      <c r="AH1016" s="5">
        <f t="shared" si="303"/>
        <v>43570</v>
      </c>
      <c r="AI1016" s="4"/>
      <c r="AJ1016" s="7" t="str">
        <f t="shared" si="314"/>
        <v/>
      </c>
      <c r="AK1016" s="5" t="str">
        <f t="shared" ref="AK1016:AK1079" si="316">IF(AI1016="","",AH1016+1)</f>
        <v/>
      </c>
      <c r="AL1016" s="5" t="str">
        <f t="shared" si="315"/>
        <v/>
      </c>
      <c r="AM1016" s="5" t="str">
        <f t="shared" si="313"/>
        <v/>
      </c>
      <c r="AN1016" s="7" t="str">
        <f t="shared" si="304"/>
        <v>12 tháng</v>
      </c>
      <c r="AO1016" s="6"/>
      <c r="AP1016" s="7"/>
      <c r="AQ1016" s="16"/>
    </row>
    <row r="1017" spans="1:43" ht="14.5" x14ac:dyDescent="0.35">
      <c r="A1017" s="12">
        <f>IF(E1017="","",SUBTOTAL(3,$B$2:B1017))</f>
        <v>1016</v>
      </c>
      <c r="B1017" s="5">
        <v>43708</v>
      </c>
      <c r="C1017" s="4" t="s">
        <v>45</v>
      </c>
      <c r="D1017" s="4">
        <v>1104</v>
      </c>
      <c r="E1017" s="13" t="s">
        <v>188</v>
      </c>
      <c r="F1017" s="13" t="s">
        <v>102</v>
      </c>
      <c r="G1017" s="13" t="s">
        <v>104</v>
      </c>
      <c r="H1017" s="14" t="s">
        <v>105</v>
      </c>
      <c r="I1017" s="15">
        <v>12</v>
      </c>
      <c r="J1017" s="15">
        <v>10</v>
      </c>
      <c r="K1017" s="4">
        <v>1989</v>
      </c>
      <c r="L1017" s="6">
        <f t="shared" si="309"/>
        <v>32793</v>
      </c>
      <c r="M1017" s="4">
        <f t="shared" si="305"/>
        <v>29</v>
      </c>
      <c r="N1017" s="7" t="str">
        <f t="shared" si="310"/>
        <v>&lt;30</v>
      </c>
      <c r="O1017" s="4">
        <v>1</v>
      </c>
      <c r="P1017" s="6" t="str">
        <f t="shared" si="298"/>
        <v>Nam</v>
      </c>
      <c r="Q1017" s="6" t="str">
        <f t="shared" si="299"/>
        <v>Ông</v>
      </c>
      <c r="R1017" s="7" t="s">
        <v>72</v>
      </c>
      <c r="S1017" s="10" t="s">
        <v>357</v>
      </c>
      <c r="T1017" s="10" t="s">
        <v>358</v>
      </c>
      <c r="U1017" s="10" t="s">
        <v>286</v>
      </c>
      <c r="V1017" s="6" t="str">
        <f t="shared" si="306"/>
        <v>Đồng Chum  -  Đà Bắc  -  Hòa Bình</v>
      </c>
      <c r="W1017" s="10" t="s">
        <v>51</v>
      </c>
      <c r="X1017" s="10" t="s">
        <v>65</v>
      </c>
      <c r="Y1017" s="4">
        <f t="shared" si="307"/>
        <v>18</v>
      </c>
      <c r="Z1017" s="7" t="str">
        <f t="shared" si="311"/>
        <v>Từ 12 - 24 tháng</v>
      </c>
      <c r="AA1017" s="5">
        <v>43153</v>
      </c>
      <c r="AB1017" s="4" t="s">
        <v>117</v>
      </c>
      <c r="AC1017" s="8">
        <f t="shared" si="300"/>
        <v>43182</v>
      </c>
      <c r="AD1017" s="4" t="s">
        <v>53</v>
      </c>
      <c r="AE1017" s="4">
        <v>1</v>
      </c>
      <c r="AF1017" s="7" t="str">
        <f t="shared" si="301"/>
        <v>12 tháng</v>
      </c>
      <c r="AG1017" s="5">
        <f t="shared" si="302"/>
        <v>43183</v>
      </c>
      <c r="AH1017" s="5">
        <f t="shared" si="303"/>
        <v>43547</v>
      </c>
      <c r="AI1017" s="4">
        <v>2</v>
      </c>
      <c r="AJ1017" s="7" t="str">
        <f t="shared" si="314"/>
        <v>24 tháng</v>
      </c>
      <c r="AK1017" s="5">
        <f t="shared" si="316"/>
        <v>43548</v>
      </c>
      <c r="AL1017" s="5">
        <f t="shared" si="315"/>
        <v>44278</v>
      </c>
      <c r="AM1017" s="5" t="str">
        <f t="shared" si="313"/>
        <v/>
      </c>
      <c r="AN1017" s="7" t="str">
        <f t="shared" si="304"/>
        <v>24 tháng</v>
      </c>
      <c r="AO1017" s="6"/>
      <c r="AP1017" s="7"/>
      <c r="AQ1017" s="16"/>
    </row>
    <row r="1018" spans="1:43" ht="14.5" x14ac:dyDescent="0.35">
      <c r="A1018" s="12">
        <f>IF(E1018="","",SUBTOTAL(3,$B$2:B1018))</f>
        <v>1017</v>
      </c>
      <c r="B1018" s="5">
        <v>43708</v>
      </c>
      <c r="C1018" s="4" t="s">
        <v>45</v>
      </c>
      <c r="D1018" s="4">
        <v>1105</v>
      </c>
      <c r="E1018" s="6" t="s">
        <v>189</v>
      </c>
      <c r="F1018" s="6" t="s">
        <v>102</v>
      </c>
      <c r="G1018" s="7" t="s">
        <v>104</v>
      </c>
      <c r="H1018" s="6" t="s">
        <v>105</v>
      </c>
      <c r="I1018" s="4">
        <v>29</v>
      </c>
      <c r="J1018" s="4">
        <v>11</v>
      </c>
      <c r="K1018" s="4">
        <v>1993</v>
      </c>
      <c r="L1018" s="6">
        <f t="shared" si="309"/>
        <v>34302</v>
      </c>
      <c r="M1018" s="4">
        <f t="shared" si="305"/>
        <v>25</v>
      </c>
      <c r="N1018" s="6" t="str">
        <f t="shared" si="310"/>
        <v>&lt;30</v>
      </c>
      <c r="O1018" s="4">
        <v>2</v>
      </c>
      <c r="P1018" s="6" t="str">
        <f t="shared" si="298"/>
        <v>Nữ</v>
      </c>
      <c r="Q1018" s="6" t="str">
        <f t="shared" si="299"/>
        <v>Bà</v>
      </c>
      <c r="R1018" s="7" t="s">
        <v>50</v>
      </c>
      <c r="S1018" s="6" t="s">
        <v>359</v>
      </c>
      <c r="T1018" s="6" t="s">
        <v>329</v>
      </c>
      <c r="U1018" s="6" t="s">
        <v>255</v>
      </c>
      <c r="V1018" s="6" t="str">
        <f t="shared" si="306"/>
        <v>Hợp Đức  -  Tân Yên  -  Bắc Giang</v>
      </c>
      <c r="W1018" s="6" t="s">
        <v>51</v>
      </c>
      <c r="X1018" s="6" t="s">
        <v>106</v>
      </c>
      <c r="Y1018" s="4">
        <f t="shared" si="307"/>
        <v>17</v>
      </c>
      <c r="Z1018" s="7" t="str">
        <f t="shared" si="311"/>
        <v>Từ 12 - 24 tháng</v>
      </c>
      <c r="AA1018" s="5">
        <v>43161</v>
      </c>
      <c r="AB1018" s="4" t="s">
        <v>66</v>
      </c>
      <c r="AC1018" s="8">
        <f t="shared" si="300"/>
        <v>43220</v>
      </c>
      <c r="AD1018" s="5" t="s">
        <v>53</v>
      </c>
      <c r="AE1018" s="4">
        <v>1</v>
      </c>
      <c r="AF1018" s="7" t="str">
        <f t="shared" si="301"/>
        <v>12 tháng</v>
      </c>
      <c r="AG1018" s="5">
        <f t="shared" si="302"/>
        <v>43221</v>
      </c>
      <c r="AH1018" s="5">
        <f t="shared" si="303"/>
        <v>43585</v>
      </c>
      <c r="AI1018" s="9">
        <v>1</v>
      </c>
      <c r="AJ1018" s="7" t="str">
        <f t="shared" si="314"/>
        <v>12 tháng</v>
      </c>
      <c r="AK1018" s="5">
        <f t="shared" si="316"/>
        <v>43586</v>
      </c>
      <c r="AL1018" s="5">
        <f t="shared" si="315"/>
        <v>43951</v>
      </c>
      <c r="AM1018" s="5" t="str">
        <f t="shared" si="313"/>
        <v/>
      </c>
      <c r="AN1018" s="7" t="str">
        <f t="shared" si="304"/>
        <v>12 tháng</v>
      </c>
      <c r="AO1018" s="5"/>
      <c r="AP1018" s="7"/>
      <c r="AQ1018" s="16"/>
    </row>
    <row r="1019" spans="1:43" ht="14.5" x14ac:dyDescent="0.35">
      <c r="A1019" s="12">
        <f>IF(E1019="","",SUBTOTAL(3,$B$2:B1019))</f>
        <v>1018</v>
      </c>
      <c r="B1019" s="5">
        <v>43708</v>
      </c>
      <c r="C1019" s="4" t="s">
        <v>45</v>
      </c>
      <c r="D1019" s="4">
        <v>1106</v>
      </c>
      <c r="E1019" s="6" t="s">
        <v>190</v>
      </c>
      <c r="F1019" s="6" t="s">
        <v>102</v>
      </c>
      <c r="G1019" s="7" t="s">
        <v>61</v>
      </c>
      <c r="H1019" s="6" t="s">
        <v>62</v>
      </c>
      <c r="I1019" s="4">
        <v>18</v>
      </c>
      <c r="J1019" s="4">
        <v>8</v>
      </c>
      <c r="K1019" s="4">
        <v>1979</v>
      </c>
      <c r="L1019" s="6">
        <f t="shared" si="309"/>
        <v>29085</v>
      </c>
      <c r="M1019" s="4">
        <f t="shared" si="305"/>
        <v>40</v>
      </c>
      <c r="N1019" s="6" t="str">
        <f t="shared" si="310"/>
        <v>30 - 45</v>
      </c>
      <c r="O1019" s="4">
        <v>2</v>
      </c>
      <c r="P1019" s="6" t="str">
        <f t="shared" si="298"/>
        <v>Nữ</v>
      </c>
      <c r="Q1019" s="6" t="str">
        <f t="shared" si="299"/>
        <v>Bà</v>
      </c>
      <c r="R1019" s="7" t="s">
        <v>72</v>
      </c>
      <c r="S1019" s="6" t="s">
        <v>360</v>
      </c>
      <c r="T1019" s="6" t="s">
        <v>310</v>
      </c>
      <c r="U1019" s="6" t="s">
        <v>255</v>
      </c>
      <c r="V1019" s="6" t="str">
        <f t="shared" si="306"/>
        <v>Xuân Hương  -  Lạng Giang  -  Bắc Giang</v>
      </c>
      <c r="W1019" s="6" t="s">
        <v>145</v>
      </c>
      <c r="X1019" s="6" t="s">
        <v>65</v>
      </c>
      <c r="Y1019" s="4">
        <f t="shared" si="307"/>
        <v>17</v>
      </c>
      <c r="Z1019" s="7" t="str">
        <f t="shared" si="311"/>
        <v>Từ 12 - 24 tháng</v>
      </c>
      <c r="AA1019" s="5">
        <v>43166</v>
      </c>
      <c r="AB1019" s="4">
        <v>0</v>
      </c>
      <c r="AC1019" s="8">
        <f t="shared" si="300"/>
        <v>43166</v>
      </c>
      <c r="AD1019" s="5" t="s">
        <v>53</v>
      </c>
      <c r="AE1019" s="4">
        <v>1</v>
      </c>
      <c r="AF1019" s="7" t="str">
        <f t="shared" si="301"/>
        <v>12 tháng</v>
      </c>
      <c r="AG1019" s="5">
        <f t="shared" si="302"/>
        <v>43166</v>
      </c>
      <c r="AH1019" s="5">
        <f t="shared" si="303"/>
        <v>43530</v>
      </c>
      <c r="AI1019" s="9">
        <v>1</v>
      </c>
      <c r="AJ1019" s="7" t="str">
        <f t="shared" si="314"/>
        <v>12 tháng</v>
      </c>
      <c r="AK1019" s="5">
        <f t="shared" si="316"/>
        <v>43531</v>
      </c>
      <c r="AL1019" s="5">
        <f t="shared" si="315"/>
        <v>43896</v>
      </c>
      <c r="AM1019" s="5" t="str">
        <f t="shared" si="313"/>
        <v/>
      </c>
      <c r="AN1019" s="7" t="str">
        <f t="shared" si="304"/>
        <v>12 tháng</v>
      </c>
      <c r="AO1019" s="5"/>
      <c r="AP1019" s="7"/>
      <c r="AQ1019" s="16"/>
    </row>
    <row r="1020" spans="1:43" ht="14.5" x14ac:dyDescent="0.35">
      <c r="A1020" s="12">
        <f>IF(E1020="","",SUBTOTAL(3,$B$2:B1020))</f>
        <v>1019</v>
      </c>
      <c r="B1020" s="5">
        <v>43708</v>
      </c>
      <c r="C1020" s="4" t="s">
        <v>45</v>
      </c>
      <c r="D1020" s="4">
        <v>1107</v>
      </c>
      <c r="E1020" s="6" t="s">
        <v>191</v>
      </c>
      <c r="F1020" s="6" t="s">
        <v>102</v>
      </c>
      <c r="G1020" s="7" t="s">
        <v>61</v>
      </c>
      <c r="H1020" s="6" t="s">
        <v>62</v>
      </c>
      <c r="I1020" s="4">
        <v>10</v>
      </c>
      <c r="J1020" s="4">
        <v>11</v>
      </c>
      <c r="K1020" s="4">
        <v>1992</v>
      </c>
      <c r="L1020" s="6">
        <f t="shared" si="309"/>
        <v>33918</v>
      </c>
      <c r="M1020" s="4">
        <f t="shared" si="305"/>
        <v>26</v>
      </c>
      <c r="N1020" s="6" t="str">
        <f t="shared" si="310"/>
        <v>&lt;30</v>
      </c>
      <c r="O1020" s="4">
        <v>2</v>
      </c>
      <c r="P1020" s="6" t="str">
        <f t="shared" si="298"/>
        <v>Nữ</v>
      </c>
      <c r="Q1020" s="6" t="str">
        <f t="shared" si="299"/>
        <v>Bà</v>
      </c>
      <c r="R1020" s="7" t="s">
        <v>50</v>
      </c>
      <c r="S1020" s="6" t="s">
        <v>270</v>
      </c>
      <c r="T1020" s="6" t="s">
        <v>268</v>
      </c>
      <c r="U1020" s="6" t="s">
        <v>269</v>
      </c>
      <c r="V1020" s="6" t="str">
        <f t="shared" si="306"/>
        <v>Đại Đồng  -  Tiên Du  -  Bắc Ninh</v>
      </c>
      <c r="W1020" s="6" t="s">
        <v>51</v>
      </c>
      <c r="X1020" s="6" t="s">
        <v>65</v>
      </c>
      <c r="Y1020" s="4">
        <f t="shared" si="307"/>
        <v>17</v>
      </c>
      <c r="Z1020" s="7" t="str">
        <f t="shared" si="311"/>
        <v>Từ 12 - 24 tháng</v>
      </c>
      <c r="AA1020" s="5">
        <v>43172</v>
      </c>
      <c r="AB1020" s="4" t="s">
        <v>117</v>
      </c>
      <c r="AC1020" s="8">
        <f t="shared" si="300"/>
        <v>43201</v>
      </c>
      <c r="AD1020" s="5" t="s">
        <v>53</v>
      </c>
      <c r="AE1020" s="4">
        <v>1</v>
      </c>
      <c r="AF1020" s="7" t="str">
        <f t="shared" si="301"/>
        <v>12 tháng</v>
      </c>
      <c r="AG1020" s="5">
        <f t="shared" si="302"/>
        <v>43202</v>
      </c>
      <c r="AH1020" s="5">
        <f t="shared" si="303"/>
        <v>43566</v>
      </c>
      <c r="AI1020" s="9">
        <v>1</v>
      </c>
      <c r="AJ1020" s="7" t="str">
        <f t="shared" si="314"/>
        <v>12 tháng</v>
      </c>
      <c r="AK1020" s="5">
        <f t="shared" si="316"/>
        <v>43567</v>
      </c>
      <c r="AL1020" s="5">
        <f t="shared" si="315"/>
        <v>43932</v>
      </c>
      <c r="AM1020" s="5" t="str">
        <f t="shared" si="313"/>
        <v/>
      </c>
      <c r="AN1020" s="7" t="str">
        <f t="shared" si="304"/>
        <v>12 tháng</v>
      </c>
      <c r="AO1020" s="5"/>
      <c r="AP1020" s="7"/>
      <c r="AQ1020" s="16"/>
    </row>
    <row r="1021" spans="1:43" ht="14.5" x14ac:dyDescent="0.35">
      <c r="A1021" s="12">
        <f>IF(E1021="","",SUBTOTAL(3,$B$2:B1021))</f>
        <v>1020</v>
      </c>
      <c r="B1021" s="5">
        <v>43708</v>
      </c>
      <c r="C1021" s="4" t="s">
        <v>45</v>
      </c>
      <c r="D1021" s="4">
        <v>1108</v>
      </c>
      <c r="E1021" s="6" t="s">
        <v>192</v>
      </c>
      <c r="F1021" s="6" t="s">
        <v>102</v>
      </c>
      <c r="G1021" s="7" t="s">
        <v>61</v>
      </c>
      <c r="H1021" s="6" t="s">
        <v>62</v>
      </c>
      <c r="I1021" s="4">
        <v>25</v>
      </c>
      <c r="J1021" s="4">
        <v>2</v>
      </c>
      <c r="K1021" s="4">
        <v>1996</v>
      </c>
      <c r="L1021" s="6">
        <f t="shared" si="309"/>
        <v>35120</v>
      </c>
      <c r="M1021" s="4">
        <f t="shared" si="305"/>
        <v>23</v>
      </c>
      <c r="N1021" s="6" t="str">
        <f t="shared" si="310"/>
        <v>&lt;30</v>
      </c>
      <c r="O1021" s="4">
        <v>1</v>
      </c>
      <c r="P1021" s="6" t="str">
        <f t="shared" si="298"/>
        <v>Nam</v>
      </c>
      <c r="Q1021" s="6" t="str">
        <f t="shared" si="299"/>
        <v>Ông</v>
      </c>
      <c r="R1021" s="7" t="s">
        <v>50</v>
      </c>
      <c r="S1021" s="6" t="s">
        <v>322</v>
      </c>
      <c r="T1021" s="6" t="s">
        <v>274</v>
      </c>
      <c r="U1021" s="6" t="s">
        <v>266</v>
      </c>
      <c r="V1021" s="6" t="str">
        <f t="shared" si="306"/>
        <v>Dục Tú  -  Đông Anh  -  Hà Nội</v>
      </c>
      <c r="W1021" s="6" t="s">
        <v>78</v>
      </c>
      <c r="X1021" s="6" t="s">
        <v>65</v>
      </c>
      <c r="Y1021" s="4">
        <f t="shared" si="307"/>
        <v>17</v>
      </c>
      <c r="Z1021" s="7" t="str">
        <f t="shared" si="311"/>
        <v>Từ 12 - 24 tháng</v>
      </c>
      <c r="AA1021" s="5">
        <v>43179</v>
      </c>
      <c r="AB1021" s="4" t="s">
        <v>66</v>
      </c>
      <c r="AC1021" s="8">
        <f t="shared" si="300"/>
        <v>43238</v>
      </c>
      <c r="AD1021" s="5" t="s">
        <v>53</v>
      </c>
      <c r="AE1021" s="4">
        <v>1</v>
      </c>
      <c r="AF1021" s="7" t="str">
        <f t="shared" si="301"/>
        <v>12 tháng</v>
      </c>
      <c r="AG1021" s="5">
        <f t="shared" si="302"/>
        <v>43239</v>
      </c>
      <c r="AH1021" s="5">
        <f t="shared" si="303"/>
        <v>43603</v>
      </c>
      <c r="AI1021" s="9">
        <v>1</v>
      </c>
      <c r="AJ1021" s="7" t="str">
        <f t="shared" si="314"/>
        <v>12 tháng</v>
      </c>
      <c r="AK1021" s="5">
        <f t="shared" si="316"/>
        <v>43604</v>
      </c>
      <c r="AL1021" s="5">
        <f t="shared" si="315"/>
        <v>43969</v>
      </c>
      <c r="AM1021" s="5" t="str">
        <f t="shared" si="313"/>
        <v/>
      </c>
      <c r="AN1021" s="7" t="str">
        <f t="shared" si="304"/>
        <v>12 tháng</v>
      </c>
      <c r="AO1021" s="5"/>
      <c r="AP1021" s="7"/>
      <c r="AQ1021" s="16"/>
    </row>
    <row r="1022" spans="1:43" ht="14.5" x14ac:dyDescent="0.35">
      <c r="A1022" s="12">
        <f>IF(E1022="","",SUBTOTAL(3,$B$2:B1022))</f>
        <v>1021</v>
      </c>
      <c r="B1022" s="5">
        <v>43708</v>
      </c>
      <c r="C1022" s="4" t="s">
        <v>45</v>
      </c>
      <c r="D1022" s="4">
        <v>1109</v>
      </c>
      <c r="E1022" s="6" t="s">
        <v>193</v>
      </c>
      <c r="F1022" s="6" t="s">
        <v>102</v>
      </c>
      <c r="G1022" s="7" t="s">
        <v>61</v>
      </c>
      <c r="H1022" s="6" t="s">
        <v>62</v>
      </c>
      <c r="I1022" s="4">
        <v>13</v>
      </c>
      <c r="J1022" s="4">
        <v>1</v>
      </c>
      <c r="K1022" s="4">
        <v>1992</v>
      </c>
      <c r="L1022" s="6">
        <f t="shared" si="309"/>
        <v>33616</v>
      </c>
      <c r="M1022" s="4">
        <f t="shared" si="305"/>
        <v>27</v>
      </c>
      <c r="N1022" s="6" t="str">
        <f t="shared" si="310"/>
        <v>&lt;30</v>
      </c>
      <c r="O1022" s="4">
        <v>2</v>
      </c>
      <c r="P1022" s="6" t="str">
        <f t="shared" si="298"/>
        <v>Nữ</v>
      </c>
      <c r="Q1022" s="6" t="str">
        <f t="shared" si="299"/>
        <v>Bà</v>
      </c>
      <c r="R1022" s="7" t="s">
        <v>72</v>
      </c>
      <c r="S1022" s="6" t="s">
        <v>361</v>
      </c>
      <c r="T1022" s="6" t="s">
        <v>362</v>
      </c>
      <c r="U1022" s="6" t="s">
        <v>269</v>
      </c>
      <c r="V1022" s="6" t="str">
        <f t="shared" si="306"/>
        <v>Vạn Ninh  -  Gia Bình  -  Bắc Ninh</v>
      </c>
      <c r="W1022" s="6" t="s">
        <v>51</v>
      </c>
      <c r="X1022" s="6" t="s">
        <v>65</v>
      </c>
      <c r="Y1022" s="4">
        <f t="shared" si="307"/>
        <v>17</v>
      </c>
      <c r="Z1022" s="7" t="str">
        <f t="shared" si="311"/>
        <v>Từ 12 - 24 tháng</v>
      </c>
      <c r="AA1022" s="5">
        <v>43181</v>
      </c>
      <c r="AB1022" s="4" t="s">
        <v>117</v>
      </c>
      <c r="AC1022" s="8">
        <f t="shared" si="300"/>
        <v>43210</v>
      </c>
      <c r="AD1022" s="5" t="s">
        <v>53</v>
      </c>
      <c r="AE1022" s="4">
        <v>1</v>
      </c>
      <c r="AF1022" s="7" t="str">
        <f t="shared" si="301"/>
        <v>12 tháng</v>
      </c>
      <c r="AG1022" s="5">
        <f t="shared" si="302"/>
        <v>43211</v>
      </c>
      <c r="AH1022" s="5">
        <f t="shared" si="303"/>
        <v>43575</v>
      </c>
      <c r="AI1022" s="9">
        <v>1</v>
      </c>
      <c r="AJ1022" s="7" t="str">
        <f t="shared" si="314"/>
        <v>12 tháng</v>
      </c>
      <c r="AK1022" s="5">
        <f t="shared" si="316"/>
        <v>43576</v>
      </c>
      <c r="AL1022" s="5">
        <f t="shared" si="315"/>
        <v>43941</v>
      </c>
      <c r="AM1022" s="5" t="str">
        <f t="shared" si="313"/>
        <v/>
      </c>
      <c r="AN1022" s="7" t="str">
        <f t="shared" si="304"/>
        <v>12 tháng</v>
      </c>
      <c r="AO1022" s="5"/>
      <c r="AP1022" s="7"/>
      <c r="AQ1022" s="16"/>
    </row>
    <row r="1023" spans="1:43" ht="14.5" x14ac:dyDescent="0.35">
      <c r="A1023" s="12">
        <f>IF(E1023="","",SUBTOTAL(3,$B$2:B1023))</f>
        <v>1022</v>
      </c>
      <c r="B1023" s="5">
        <v>43708</v>
      </c>
      <c r="C1023" s="4" t="s">
        <v>45</v>
      </c>
      <c r="D1023" s="4">
        <v>1110</v>
      </c>
      <c r="E1023" s="6" t="s">
        <v>194</v>
      </c>
      <c r="F1023" s="6" t="s">
        <v>102</v>
      </c>
      <c r="G1023" s="7" t="s">
        <v>61</v>
      </c>
      <c r="H1023" s="6" t="s">
        <v>62</v>
      </c>
      <c r="I1023" s="4">
        <v>23</v>
      </c>
      <c r="J1023" s="4">
        <v>9</v>
      </c>
      <c r="K1023" s="4">
        <v>1990</v>
      </c>
      <c r="L1023" s="6">
        <f t="shared" si="309"/>
        <v>33139</v>
      </c>
      <c r="M1023" s="4">
        <f t="shared" si="305"/>
        <v>28</v>
      </c>
      <c r="N1023" s="6" t="str">
        <f t="shared" si="310"/>
        <v>&lt;30</v>
      </c>
      <c r="O1023" s="4">
        <v>2</v>
      </c>
      <c r="P1023" s="6" t="str">
        <f t="shared" si="298"/>
        <v>Nữ</v>
      </c>
      <c r="Q1023" s="6" t="str">
        <f t="shared" si="299"/>
        <v>Bà</v>
      </c>
      <c r="R1023" s="7" t="s">
        <v>50</v>
      </c>
      <c r="S1023" s="6" t="s">
        <v>363</v>
      </c>
      <c r="T1023" s="6" t="s">
        <v>260</v>
      </c>
      <c r="U1023" s="6" t="s">
        <v>255</v>
      </c>
      <c r="V1023" s="6" t="str">
        <f t="shared" si="306"/>
        <v>An Lập  -  Sơn Động  -  Bắc Giang</v>
      </c>
      <c r="W1023" s="6" t="s">
        <v>51</v>
      </c>
      <c r="X1023" s="6" t="s">
        <v>65</v>
      </c>
      <c r="Y1023" s="4">
        <f t="shared" si="307"/>
        <v>17</v>
      </c>
      <c r="Z1023" s="7" t="str">
        <f t="shared" si="311"/>
        <v>Từ 12 - 24 tháng</v>
      </c>
      <c r="AA1023" s="5">
        <v>43188</v>
      </c>
      <c r="AB1023" s="4" t="s">
        <v>66</v>
      </c>
      <c r="AC1023" s="8">
        <f t="shared" si="300"/>
        <v>43247</v>
      </c>
      <c r="AD1023" s="5" t="s">
        <v>53</v>
      </c>
      <c r="AE1023" s="4">
        <v>1</v>
      </c>
      <c r="AF1023" s="7" t="str">
        <f t="shared" si="301"/>
        <v>12 tháng</v>
      </c>
      <c r="AG1023" s="5">
        <f t="shared" si="302"/>
        <v>43248</v>
      </c>
      <c r="AH1023" s="5">
        <f t="shared" si="303"/>
        <v>43612</v>
      </c>
      <c r="AI1023" s="9">
        <v>1</v>
      </c>
      <c r="AJ1023" s="7" t="str">
        <f t="shared" si="314"/>
        <v>12 tháng</v>
      </c>
      <c r="AK1023" s="5">
        <f t="shared" si="316"/>
        <v>43613</v>
      </c>
      <c r="AL1023" s="5">
        <f t="shared" si="315"/>
        <v>43978</v>
      </c>
      <c r="AM1023" s="5" t="str">
        <f t="shared" si="313"/>
        <v/>
      </c>
      <c r="AN1023" s="7" t="str">
        <f t="shared" si="304"/>
        <v>12 tháng</v>
      </c>
      <c r="AO1023" s="5"/>
      <c r="AP1023" s="7"/>
      <c r="AQ1023" s="16"/>
    </row>
    <row r="1024" spans="1:43" ht="14.5" x14ac:dyDescent="0.35">
      <c r="A1024" s="12">
        <f>IF(E1024="","",SUBTOTAL(3,$B$2:B1024))</f>
        <v>1023</v>
      </c>
      <c r="B1024" s="5">
        <v>43708</v>
      </c>
      <c r="C1024" s="4" t="s">
        <v>45</v>
      </c>
      <c r="D1024" s="4">
        <v>1111</v>
      </c>
      <c r="E1024" s="6" t="s">
        <v>195</v>
      </c>
      <c r="F1024" s="6" t="s">
        <v>102</v>
      </c>
      <c r="G1024" s="7" t="s">
        <v>61</v>
      </c>
      <c r="H1024" s="6" t="s">
        <v>62</v>
      </c>
      <c r="I1024" s="4">
        <v>24</v>
      </c>
      <c r="J1024" s="4">
        <v>6</v>
      </c>
      <c r="K1024" s="4">
        <v>1991</v>
      </c>
      <c r="L1024" s="6">
        <f t="shared" si="309"/>
        <v>33413</v>
      </c>
      <c r="M1024" s="4">
        <f t="shared" si="305"/>
        <v>28</v>
      </c>
      <c r="N1024" s="6" t="str">
        <f t="shared" si="310"/>
        <v>&lt;30</v>
      </c>
      <c r="O1024" s="4">
        <v>1</v>
      </c>
      <c r="P1024" s="6" t="str">
        <f t="shared" si="298"/>
        <v>Nam</v>
      </c>
      <c r="Q1024" s="6" t="str">
        <f t="shared" si="299"/>
        <v>Ông</v>
      </c>
      <c r="R1024" s="7" t="s">
        <v>63</v>
      </c>
      <c r="S1024" s="6" t="s">
        <v>364</v>
      </c>
      <c r="T1024" s="6" t="s">
        <v>324</v>
      </c>
      <c r="U1024" s="6" t="s">
        <v>280</v>
      </c>
      <c r="V1024" s="6" t="str">
        <f t="shared" si="306"/>
        <v>Tân Thành  -  Hữu Lũng  -  Lạng Sơn</v>
      </c>
      <c r="W1024" s="6" t="s">
        <v>145</v>
      </c>
      <c r="X1024" s="6" t="s">
        <v>65</v>
      </c>
      <c r="Y1024" s="4">
        <f t="shared" si="307"/>
        <v>16</v>
      </c>
      <c r="Z1024" s="7" t="str">
        <f t="shared" si="311"/>
        <v>Từ 12 - 24 tháng</v>
      </c>
      <c r="AA1024" s="5">
        <v>43196</v>
      </c>
      <c r="AB1024" s="4" t="s">
        <v>117</v>
      </c>
      <c r="AC1024" s="8">
        <f t="shared" si="300"/>
        <v>43225</v>
      </c>
      <c r="AD1024" s="5" t="s">
        <v>53</v>
      </c>
      <c r="AE1024" s="4">
        <v>1</v>
      </c>
      <c r="AF1024" s="7" t="str">
        <f t="shared" si="301"/>
        <v>12 tháng</v>
      </c>
      <c r="AG1024" s="5">
        <f t="shared" si="302"/>
        <v>43226</v>
      </c>
      <c r="AH1024" s="5">
        <f t="shared" si="303"/>
        <v>43590</v>
      </c>
      <c r="AI1024" s="9">
        <v>1</v>
      </c>
      <c r="AJ1024" s="7" t="str">
        <f t="shared" si="314"/>
        <v>12 tháng</v>
      </c>
      <c r="AK1024" s="5">
        <f t="shared" si="316"/>
        <v>43591</v>
      </c>
      <c r="AL1024" s="5">
        <f t="shared" si="315"/>
        <v>43956</v>
      </c>
      <c r="AM1024" s="5" t="str">
        <f t="shared" si="313"/>
        <v/>
      </c>
      <c r="AN1024" s="7" t="str">
        <f t="shared" si="304"/>
        <v>12 tháng</v>
      </c>
      <c r="AO1024" s="5"/>
      <c r="AP1024" s="7"/>
      <c r="AQ1024" s="16"/>
    </row>
    <row r="1025" spans="1:43" ht="14.5" x14ac:dyDescent="0.35">
      <c r="A1025" s="12">
        <f>IF(E1025="","",SUBTOTAL(3,$B$2:B1025))</f>
        <v>1024</v>
      </c>
      <c r="B1025" s="5">
        <v>43708</v>
      </c>
      <c r="C1025" s="4" t="s">
        <v>45</v>
      </c>
      <c r="D1025" s="4">
        <v>1112</v>
      </c>
      <c r="E1025" s="6" t="s">
        <v>196</v>
      </c>
      <c r="F1025" s="6" t="s">
        <v>102</v>
      </c>
      <c r="G1025" s="7" t="s">
        <v>98</v>
      </c>
      <c r="H1025" s="6" t="s">
        <v>108</v>
      </c>
      <c r="I1025" s="4">
        <v>14</v>
      </c>
      <c r="J1025" s="4">
        <v>1</v>
      </c>
      <c r="K1025" s="4">
        <v>1994</v>
      </c>
      <c r="L1025" s="6">
        <f t="shared" si="309"/>
        <v>34348</v>
      </c>
      <c r="M1025" s="4">
        <f t="shared" si="305"/>
        <v>25</v>
      </c>
      <c r="N1025" s="6" t="str">
        <f t="shared" si="310"/>
        <v>&lt;30</v>
      </c>
      <c r="O1025" s="4">
        <v>1</v>
      </c>
      <c r="P1025" s="6" t="str">
        <f t="shared" si="298"/>
        <v>Nam</v>
      </c>
      <c r="Q1025" s="6" t="str">
        <f t="shared" si="299"/>
        <v>Ông</v>
      </c>
      <c r="R1025" s="7" t="s">
        <v>50</v>
      </c>
      <c r="S1025" s="6" t="s">
        <v>365</v>
      </c>
      <c r="T1025" s="6" t="s">
        <v>324</v>
      </c>
      <c r="U1025" s="6" t="s">
        <v>280</v>
      </c>
      <c r="V1025" s="6" t="str">
        <f t="shared" si="306"/>
        <v>Đô Lương  -  Hữu Lũng  -  Lạng Sơn</v>
      </c>
      <c r="W1025" s="6" t="s">
        <v>145</v>
      </c>
      <c r="X1025" s="6" t="s">
        <v>65</v>
      </c>
      <c r="Y1025" s="4">
        <f t="shared" si="307"/>
        <v>16</v>
      </c>
      <c r="Z1025" s="7" t="str">
        <f t="shared" si="311"/>
        <v>Từ 12 - 24 tháng</v>
      </c>
      <c r="AA1025" s="5">
        <v>43201</v>
      </c>
      <c r="AB1025" s="4" t="s">
        <v>66</v>
      </c>
      <c r="AC1025" s="8">
        <f t="shared" si="300"/>
        <v>43260</v>
      </c>
      <c r="AD1025" s="5" t="s">
        <v>53</v>
      </c>
      <c r="AE1025" s="4">
        <v>1</v>
      </c>
      <c r="AF1025" s="7" t="str">
        <f t="shared" si="301"/>
        <v>12 tháng</v>
      </c>
      <c r="AG1025" s="5">
        <f t="shared" si="302"/>
        <v>43261</v>
      </c>
      <c r="AH1025" s="5">
        <f t="shared" si="303"/>
        <v>43625</v>
      </c>
      <c r="AI1025" s="9">
        <v>1</v>
      </c>
      <c r="AJ1025" s="7" t="str">
        <f t="shared" si="314"/>
        <v>12 tháng</v>
      </c>
      <c r="AK1025" s="5">
        <f t="shared" si="316"/>
        <v>43626</v>
      </c>
      <c r="AL1025" s="5">
        <f t="shared" si="315"/>
        <v>43991</v>
      </c>
      <c r="AM1025" s="5" t="str">
        <f t="shared" si="313"/>
        <v/>
      </c>
      <c r="AN1025" s="7" t="str">
        <f t="shared" si="304"/>
        <v>12 tháng</v>
      </c>
      <c r="AO1025" s="5"/>
      <c r="AP1025" s="7"/>
      <c r="AQ1025" s="16"/>
    </row>
    <row r="1026" spans="1:43" ht="14.5" x14ac:dyDescent="0.35">
      <c r="A1026" s="12">
        <f>IF(E1026="","",SUBTOTAL(3,$B$2:B1026))</f>
        <v>1025</v>
      </c>
      <c r="B1026" s="5">
        <v>43708</v>
      </c>
      <c r="C1026" s="4" t="s">
        <v>45</v>
      </c>
      <c r="D1026" s="4">
        <v>1113</v>
      </c>
      <c r="E1026" s="6" t="s">
        <v>197</v>
      </c>
      <c r="F1026" s="6" t="s">
        <v>102</v>
      </c>
      <c r="G1026" s="7" t="s">
        <v>98</v>
      </c>
      <c r="H1026" s="6" t="s">
        <v>99</v>
      </c>
      <c r="I1026" s="4">
        <v>12</v>
      </c>
      <c r="J1026" s="4">
        <v>9</v>
      </c>
      <c r="K1026" s="4">
        <v>1991</v>
      </c>
      <c r="L1026" s="6">
        <f t="shared" si="309"/>
        <v>33493</v>
      </c>
      <c r="M1026" s="4">
        <f t="shared" si="305"/>
        <v>27</v>
      </c>
      <c r="N1026" s="6" t="str">
        <f t="shared" si="310"/>
        <v>&lt;30</v>
      </c>
      <c r="O1026" s="4">
        <v>2</v>
      </c>
      <c r="P1026" s="6" t="str">
        <f t="shared" ref="P1026:P1089" si="317">IF(O1026=1,"Nam",IF(O1026=2,"Nữ",""))</f>
        <v>Nữ</v>
      </c>
      <c r="Q1026" s="6" t="str">
        <f t="shared" ref="Q1026:Q1089" si="318">IF(O1026=1,"Ông",IF(O1026=2,"Bà",""))</f>
        <v>Bà</v>
      </c>
      <c r="R1026" s="7" t="s">
        <v>63</v>
      </c>
      <c r="S1026" s="6" t="s">
        <v>342</v>
      </c>
      <c r="T1026" s="6" t="s">
        <v>319</v>
      </c>
      <c r="U1026" s="6" t="s">
        <v>269</v>
      </c>
      <c r="V1026" s="6" t="str">
        <f t="shared" si="306"/>
        <v>Song Hồ  -  Thuận Thành  -  Bắc Ninh</v>
      </c>
      <c r="W1026" s="6" t="s">
        <v>145</v>
      </c>
      <c r="X1026" s="6" t="s">
        <v>100</v>
      </c>
      <c r="Y1026" s="4">
        <f t="shared" si="307"/>
        <v>16</v>
      </c>
      <c r="Z1026" s="7" t="str">
        <f t="shared" si="311"/>
        <v>Từ 12 - 24 tháng</v>
      </c>
      <c r="AA1026" s="5">
        <v>43207</v>
      </c>
      <c r="AB1026" s="4" t="s">
        <v>117</v>
      </c>
      <c r="AC1026" s="8">
        <f t="shared" ref="AC1026:AC1089" si="319">IF(AB1026="60 ngày",AA1026+59,IF(AB1026="30 ngày",AA1026+29,AA1026))</f>
        <v>43236</v>
      </c>
      <c r="AD1026" s="5" t="s">
        <v>53</v>
      </c>
      <c r="AE1026" s="4">
        <v>1</v>
      </c>
      <c r="AF1026" s="7" t="str">
        <f t="shared" ref="AF1026:AF1089" si="320">VLOOKUP(AE1026,$AW$2:$AX$6,2,0)</f>
        <v>12 tháng</v>
      </c>
      <c r="AG1026" s="5">
        <f t="shared" ref="AG1026:AG1089" si="321">IF(AE1026=5,"",IF(AB1026=0,AA1026,AC1026+1))</f>
        <v>43237</v>
      </c>
      <c r="AH1026" s="5">
        <f t="shared" ref="AH1026:AH1089" si="322">IF(AE1026=4,"",IF(AE1026=1,EDATE(AG1026,12)-1,IF(AE1026=2,EDATE(AG1026,24)-1,IF(AE1026=3,EDATE(AG1026,36)-1,""))))</f>
        <v>43601</v>
      </c>
      <c r="AI1026" s="9">
        <v>1</v>
      </c>
      <c r="AJ1026" s="7" t="str">
        <f t="shared" si="314"/>
        <v>12 tháng</v>
      </c>
      <c r="AK1026" s="5">
        <f t="shared" si="316"/>
        <v>43602</v>
      </c>
      <c r="AL1026" s="5">
        <f t="shared" si="315"/>
        <v>43967</v>
      </c>
      <c r="AM1026" s="5" t="str">
        <f t="shared" si="313"/>
        <v/>
      </c>
      <c r="AN1026" s="7" t="str">
        <f t="shared" ref="AN1026:AN1089" si="323">IF(AM1026&lt;&gt;"","Không xác định",IF(AJ1026&lt;&gt;"",AJ1026,IF(AF1026&lt;&gt;"",AF1026,"")))</f>
        <v>12 tháng</v>
      </c>
      <c r="AO1026" s="5"/>
      <c r="AP1026" s="7"/>
      <c r="AQ1026" s="16"/>
    </row>
    <row r="1027" spans="1:43" ht="14.5" x14ac:dyDescent="0.35">
      <c r="A1027" s="12">
        <f>IF(E1027="","",SUBTOTAL(3,$B$2:B1027))</f>
        <v>1026</v>
      </c>
      <c r="B1027" s="5">
        <v>43708</v>
      </c>
      <c r="C1027" s="4" t="s">
        <v>45</v>
      </c>
      <c r="D1027" s="4">
        <v>1114</v>
      </c>
      <c r="E1027" s="6" t="s">
        <v>198</v>
      </c>
      <c r="F1027" s="6" t="s">
        <v>102</v>
      </c>
      <c r="G1027" s="7" t="s">
        <v>98</v>
      </c>
      <c r="H1027" s="6" t="s">
        <v>99</v>
      </c>
      <c r="I1027" s="4">
        <v>12</v>
      </c>
      <c r="J1027" s="4">
        <v>11</v>
      </c>
      <c r="K1027" s="4">
        <v>1990</v>
      </c>
      <c r="L1027" s="6">
        <f t="shared" si="309"/>
        <v>33189</v>
      </c>
      <c r="M1027" s="4">
        <f t="shared" ref="M1027:M1090" si="324">DATEDIF(L1027,B1027+1,"y")</f>
        <v>28</v>
      </c>
      <c r="N1027" s="6" t="str">
        <f t="shared" si="310"/>
        <v>&lt;30</v>
      </c>
      <c r="O1027" s="4">
        <v>1</v>
      </c>
      <c r="P1027" s="6" t="str">
        <f t="shared" si="317"/>
        <v>Nam</v>
      </c>
      <c r="Q1027" s="6" t="str">
        <f t="shared" si="318"/>
        <v>Ông</v>
      </c>
      <c r="R1027" s="7" t="s">
        <v>50</v>
      </c>
      <c r="S1027" s="6" t="s">
        <v>366</v>
      </c>
      <c r="T1027" s="6" t="s">
        <v>367</v>
      </c>
      <c r="U1027" s="6" t="s">
        <v>368</v>
      </c>
      <c r="V1027" s="6" t="str">
        <f t="shared" ref="V1027:V1090" si="325">IF(AND(S1027&lt;&gt;"",T1027&lt;&gt;"",U1027&lt;&gt;""),CONCATENATE(S1027," - ",T1027," - ",U1027))</f>
        <v>Đôn Nhân  -  Sông Lô  -  Vĩnh Phúc</v>
      </c>
      <c r="W1027" s="6" t="s">
        <v>78</v>
      </c>
      <c r="X1027" s="6" t="s">
        <v>100</v>
      </c>
      <c r="Y1027" s="4">
        <f t="shared" si="307"/>
        <v>16</v>
      </c>
      <c r="Z1027" s="7" t="str">
        <f t="shared" si="311"/>
        <v>Từ 12 - 24 tháng</v>
      </c>
      <c r="AA1027" s="5">
        <v>43218</v>
      </c>
      <c r="AB1027" s="4" t="s">
        <v>66</v>
      </c>
      <c r="AC1027" s="8">
        <f t="shared" si="319"/>
        <v>43277</v>
      </c>
      <c r="AD1027" s="5" t="s">
        <v>53</v>
      </c>
      <c r="AE1027" s="4">
        <v>1</v>
      </c>
      <c r="AF1027" s="7" t="str">
        <f t="shared" si="320"/>
        <v>12 tháng</v>
      </c>
      <c r="AG1027" s="5">
        <f t="shared" si="321"/>
        <v>43278</v>
      </c>
      <c r="AH1027" s="5">
        <f t="shared" si="322"/>
        <v>43642</v>
      </c>
      <c r="AI1027" s="9">
        <v>1</v>
      </c>
      <c r="AJ1027" s="7" t="str">
        <f t="shared" si="314"/>
        <v>12 tháng</v>
      </c>
      <c r="AK1027" s="5">
        <f t="shared" si="316"/>
        <v>43643</v>
      </c>
      <c r="AL1027" s="5">
        <f t="shared" si="315"/>
        <v>44008</v>
      </c>
      <c r="AM1027" s="5" t="str">
        <f t="shared" si="313"/>
        <v/>
      </c>
      <c r="AN1027" s="7" t="str">
        <f t="shared" si="323"/>
        <v>12 tháng</v>
      </c>
      <c r="AO1027" s="5"/>
      <c r="AP1027" s="7"/>
      <c r="AQ1027" s="16"/>
    </row>
    <row r="1028" spans="1:43" ht="14.5" x14ac:dyDescent="0.35">
      <c r="A1028" s="12">
        <f>IF(E1028="","",SUBTOTAL(3,$B$2:B1028))</f>
        <v>1027</v>
      </c>
      <c r="B1028" s="5">
        <v>43708</v>
      </c>
      <c r="C1028" s="4" t="s">
        <v>45</v>
      </c>
      <c r="D1028" s="4">
        <v>1115</v>
      </c>
      <c r="E1028" s="6" t="s">
        <v>199</v>
      </c>
      <c r="F1028" s="6" t="s">
        <v>102</v>
      </c>
      <c r="G1028" s="7" t="s">
        <v>98</v>
      </c>
      <c r="H1028" s="6" t="s">
        <v>110</v>
      </c>
      <c r="I1028" s="4">
        <v>5</v>
      </c>
      <c r="J1028" s="4">
        <v>10</v>
      </c>
      <c r="K1028" s="4">
        <v>1989</v>
      </c>
      <c r="L1028" s="6">
        <f t="shared" si="309"/>
        <v>32786</v>
      </c>
      <c r="M1028" s="4">
        <f t="shared" si="324"/>
        <v>29</v>
      </c>
      <c r="N1028" s="6" t="str">
        <f t="shared" si="310"/>
        <v>&lt;30</v>
      </c>
      <c r="O1028" s="4">
        <v>2</v>
      </c>
      <c r="P1028" s="6" t="str">
        <f t="shared" si="317"/>
        <v>Nữ</v>
      </c>
      <c r="Q1028" s="6" t="str">
        <f t="shared" si="318"/>
        <v>Bà</v>
      </c>
      <c r="R1028" s="7" t="s">
        <v>72</v>
      </c>
      <c r="S1028" s="6" t="s">
        <v>369</v>
      </c>
      <c r="T1028" s="6" t="s">
        <v>370</v>
      </c>
      <c r="U1028" s="6" t="s">
        <v>280</v>
      </c>
      <c r="V1028" s="6" t="str">
        <f t="shared" si="325"/>
        <v>Vũ Sơn  -  Bắc Sơn  -  Lạng Sơn</v>
      </c>
      <c r="W1028" s="6" t="s">
        <v>64</v>
      </c>
      <c r="X1028" s="6" t="s">
        <v>100</v>
      </c>
      <c r="Y1028" s="4">
        <f t="shared" si="307"/>
        <v>15</v>
      </c>
      <c r="Z1028" s="7" t="str">
        <f t="shared" si="311"/>
        <v>Từ 12 - 24 tháng</v>
      </c>
      <c r="AA1028" s="5">
        <v>43225</v>
      </c>
      <c r="AB1028" s="4" t="s">
        <v>66</v>
      </c>
      <c r="AC1028" s="8">
        <f t="shared" si="319"/>
        <v>43284</v>
      </c>
      <c r="AD1028" s="5" t="s">
        <v>53</v>
      </c>
      <c r="AE1028" s="4">
        <v>1</v>
      </c>
      <c r="AF1028" s="7" t="str">
        <f t="shared" si="320"/>
        <v>12 tháng</v>
      </c>
      <c r="AG1028" s="5">
        <f t="shared" si="321"/>
        <v>43285</v>
      </c>
      <c r="AH1028" s="5">
        <f t="shared" si="322"/>
        <v>43649</v>
      </c>
      <c r="AI1028" s="9">
        <v>1</v>
      </c>
      <c r="AJ1028" s="7" t="str">
        <f t="shared" si="314"/>
        <v>12 tháng</v>
      </c>
      <c r="AK1028" s="5">
        <f t="shared" si="316"/>
        <v>43650</v>
      </c>
      <c r="AL1028" s="5">
        <f t="shared" si="315"/>
        <v>44015</v>
      </c>
      <c r="AM1028" s="5">
        <f t="shared" ref="AM1028:AM1084" ca="1" si="326">IF(AE1028=4,AG1028,IF(TODAY()&gt;AL1028,AL1028+1,""))</f>
        <v>44016</v>
      </c>
      <c r="AN1028" s="7" t="str">
        <f t="shared" ca="1" si="323"/>
        <v>Không xác định</v>
      </c>
      <c r="AO1028" s="5"/>
      <c r="AP1028" s="7"/>
      <c r="AQ1028" s="16"/>
    </row>
    <row r="1029" spans="1:43" ht="14.5" x14ac:dyDescent="0.35">
      <c r="A1029" s="12">
        <f>IF(E1029="","",SUBTOTAL(3,$B$2:B1029))</f>
        <v>1028</v>
      </c>
      <c r="B1029" s="5">
        <v>43708</v>
      </c>
      <c r="C1029" s="4" t="s">
        <v>45</v>
      </c>
      <c r="D1029" s="4">
        <v>1116</v>
      </c>
      <c r="E1029" s="6" t="s">
        <v>200</v>
      </c>
      <c r="F1029" s="6" t="s">
        <v>96</v>
      </c>
      <c r="G1029" s="7" t="s">
        <v>61</v>
      </c>
      <c r="H1029" s="6" t="s">
        <v>61</v>
      </c>
      <c r="I1029" s="4">
        <v>20</v>
      </c>
      <c r="J1029" s="4">
        <v>2</v>
      </c>
      <c r="K1029" s="4">
        <v>1991</v>
      </c>
      <c r="L1029" s="6">
        <f t="shared" si="309"/>
        <v>33289</v>
      </c>
      <c r="M1029" s="4">
        <f t="shared" si="324"/>
        <v>28</v>
      </c>
      <c r="N1029" s="6" t="str">
        <f t="shared" si="310"/>
        <v>&lt;30</v>
      </c>
      <c r="O1029" s="4">
        <v>1</v>
      </c>
      <c r="P1029" s="6" t="str">
        <f t="shared" si="317"/>
        <v>Nam</v>
      </c>
      <c r="Q1029" s="6" t="str">
        <f t="shared" si="318"/>
        <v>Ông</v>
      </c>
      <c r="R1029" s="7" t="s">
        <v>50</v>
      </c>
      <c r="S1029" s="6" t="s">
        <v>267</v>
      </c>
      <c r="T1029" s="6" t="s">
        <v>268</v>
      </c>
      <c r="U1029" s="6" t="s">
        <v>269</v>
      </c>
      <c r="V1029" s="6" t="str">
        <f t="shared" si="325"/>
        <v>Minh Đạo  -  Tiên Du  -  Bắc Ninh</v>
      </c>
      <c r="W1029" s="6" t="s">
        <v>51</v>
      </c>
      <c r="X1029" s="6" t="s">
        <v>65</v>
      </c>
      <c r="Y1029" s="4">
        <f t="shared" ref="Y1029:Y1092" si="327">DATEDIF(AA1029,B1029,"M")</f>
        <v>15</v>
      </c>
      <c r="Z1029" s="7" t="str">
        <f t="shared" si="311"/>
        <v>Từ 12 - 24 tháng</v>
      </c>
      <c r="AA1029" s="5">
        <v>43234</v>
      </c>
      <c r="AB1029" s="4" t="s">
        <v>66</v>
      </c>
      <c r="AC1029" s="8">
        <f t="shared" si="319"/>
        <v>43293</v>
      </c>
      <c r="AD1029" s="5" t="s">
        <v>53</v>
      </c>
      <c r="AE1029" s="4">
        <v>1</v>
      </c>
      <c r="AF1029" s="7" t="str">
        <f t="shared" si="320"/>
        <v>12 tháng</v>
      </c>
      <c r="AG1029" s="5">
        <f t="shared" si="321"/>
        <v>43294</v>
      </c>
      <c r="AH1029" s="5">
        <f t="shared" si="322"/>
        <v>43658</v>
      </c>
      <c r="AI1029" s="9">
        <v>4</v>
      </c>
      <c r="AJ1029" s="7" t="str">
        <f t="shared" si="314"/>
        <v>Không xác định</v>
      </c>
      <c r="AK1029" s="5">
        <f t="shared" si="316"/>
        <v>43659</v>
      </c>
      <c r="AL1029" s="5" t="str">
        <f t="shared" si="315"/>
        <v/>
      </c>
      <c r="AM1029" s="5" t="str">
        <f t="shared" ca="1" si="326"/>
        <v/>
      </c>
      <c r="AN1029" s="7" t="str">
        <f t="shared" ca="1" si="323"/>
        <v>Không xác định</v>
      </c>
      <c r="AO1029" s="5"/>
      <c r="AP1029" s="7"/>
      <c r="AQ1029" s="16"/>
    </row>
    <row r="1030" spans="1:43" ht="14.5" x14ac:dyDescent="0.35">
      <c r="A1030" s="12">
        <f>IF(E1030="","",SUBTOTAL(3,$B$2:B1030))</f>
        <v>1029</v>
      </c>
      <c r="B1030" s="5">
        <v>43708</v>
      </c>
      <c r="C1030" s="4" t="s">
        <v>45</v>
      </c>
      <c r="D1030" s="4">
        <v>1117</v>
      </c>
      <c r="E1030" s="6" t="s">
        <v>188</v>
      </c>
      <c r="F1030" s="6" t="s">
        <v>96</v>
      </c>
      <c r="G1030" s="7" t="s">
        <v>61</v>
      </c>
      <c r="H1030" s="6" t="s">
        <v>61</v>
      </c>
      <c r="I1030" s="4">
        <v>28</v>
      </c>
      <c r="J1030" s="4">
        <v>9</v>
      </c>
      <c r="K1030" s="4">
        <v>1990</v>
      </c>
      <c r="L1030" s="6">
        <f t="shared" si="309"/>
        <v>33144</v>
      </c>
      <c r="M1030" s="4">
        <f t="shared" si="324"/>
        <v>28</v>
      </c>
      <c r="N1030" s="6" t="str">
        <f t="shared" si="310"/>
        <v>&lt;30</v>
      </c>
      <c r="O1030" s="4">
        <v>1</v>
      </c>
      <c r="P1030" s="6" t="str">
        <f t="shared" si="317"/>
        <v>Nam</v>
      </c>
      <c r="Q1030" s="6" t="str">
        <f t="shared" si="318"/>
        <v>Ông</v>
      </c>
      <c r="R1030" s="7" t="s">
        <v>72</v>
      </c>
      <c r="S1030" s="6" t="s">
        <v>270</v>
      </c>
      <c r="T1030" s="6" t="s">
        <v>268</v>
      </c>
      <c r="U1030" s="6" t="s">
        <v>269</v>
      </c>
      <c r="V1030" s="6" t="str">
        <f t="shared" si="325"/>
        <v>Đại Đồng  -  Tiên Du  -  Bắc Ninh</v>
      </c>
      <c r="W1030" s="6" t="s">
        <v>51</v>
      </c>
      <c r="X1030" s="6" t="s">
        <v>65</v>
      </c>
      <c r="Y1030" s="4">
        <f t="shared" si="327"/>
        <v>15</v>
      </c>
      <c r="Z1030" s="7" t="str">
        <f t="shared" si="311"/>
        <v>Từ 12 - 24 tháng</v>
      </c>
      <c r="AA1030" s="5">
        <v>43242</v>
      </c>
      <c r="AB1030" s="4" t="s">
        <v>66</v>
      </c>
      <c r="AC1030" s="8">
        <f t="shared" si="319"/>
        <v>43301</v>
      </c>
      <c r="AD1030" s="5" t="s">
        <v>53</v>
      </c>
      <c r="AE1030" s="4">
        <v>1</v>
      </c>
      <c r="AF1030" s="7" t="str">
        <f t="shared" si="320"/>
        <v>12 tháng</v>
      </c>
      <c r="AG1030" s="5">
        <f t="shared" si="321"/>
        <v>43302</v>
      </c>
      <c r="AH1030" s="5">
        <f t="shared" si="322"/>
        <v>43666</v>
      </c>
      <c r="AI1030" s="9"/>
      <c r="AJ1030" s="7" t="str">
        <f t="shared" si="314"/>
        <v/>
      </c>
      <c r="AK1030" s="5" t="str">
        <f t="shared" si="316"/>
        <v/>
      </c>
      <c r="AL1030" s="5" t="str">
        <f t="shared" si="315"/>
        <v/>
      </c>
      <c r="AM1030" s="5" t="str">
        <f t="shared" ca="1" si="326"/>
        <v/>
      </c>
      <c r="AN1030" s="7" t="str">
        <f t="shared" ca="1" si="323"/>
        <v>12 tháng</v>
      </c>
      <c r="AO1030" s="5"/>
      <c r="AP1030" s="7"/>
      <c r="AQ1030" s="16"/>
    </row>
    <row r="1031" spans="1:43" ht="14.5" x14ac:dyDescent="0.35">
      <c r="A1031" s="12">
        <f>IF(E1031="","",SUBTOTAL(3,$B$2:B1031))</f>
        <v>1030</v>
      </c>
      <c r="B1031" s="5">
        <v>43708</v>
      </c>
      <c r="C1031" s="4" t="s">
        <v>45</v>
      </c>
      <c r="D1031" s="4">
        <v>1118</v>
      </c>
      <c r="E1031" s="6" t="s">
        <v>189</v>
      </c>
      <c r="F1031" s="6" t="s">
        <v>102</v>
      </c>
      <c r="G1031" s="7" t="s">
        <v>104</v>
      </c>
      <c r="H1031" s="6" t="s">
        <v>104</v>
      </c>
      <c r="I1031" s="4">
        <v>28</v>
      </c>
      <c r="J1031" s="4">
        <v>10</v>
      </c>
      <c r="K1031" s="4">
        <v>1996</v>
      </c>
      <c r="L1031" s="6">
        <f t="shared" si="309"/>
        <v>35366</v>
      </c>
      <c r="M1031" s="4">
        <f t="shared" si="324"/>
        <v>22</v>
      </c>
      <c r="N1031" s="6" t="str">
        <f t="shared" si="310"/>
        <v>&lt;30</v>
      </c>
      <c r="O1031" s="4">
        <v>2</v>
      </c>
      <c r="P1031" s="6" t="str">
        <f t="shared" si="317"/>
        <v>Nữ</v>
      </c>
      <c r="Q1031" s="6" t="str">
        <f t="shared" si="318"/>
        <v>Bà</v>
      </c>
      <c r="R1031" s="7" t="s">
        <v>72</v>
      </c>
      <c r="S1031" s="6" t="s">
        <v>290</v>
      </c>
      <c r="T1031" s="6" t="s">
        <v>291</v>
      </c>
      <c r="U1031" s="6" t="s">
        <v>292</v>
      </c>
      <c r="V1031" s="6" t="str">
        <f t="shared" si="325"/>
        <v>Thụy Ninh  -  Thái Thụy  -  Thái Bình</v>
      </c>
      <c r="W1031" s="6" t="s">
        <v>51</v>
      </c>
      <c r="X1031" s="6" t="s">
        <v>65</v>
      </c>
      <c r="Y1031" s="4">
        <f t="shared" si="327"/>
        <v>14</v>
      </c>
      <c r="Z1031" s="7" t="str">
        <f t="shared" si="311"/>
        <v>Từ 12 - 24 tháng</v>
      </c>
      <c r="AA1031" s="5">
        <v>43256</v>
      </c>
      <c r="AB1031" s="4" t="s">
        <v>66</v>
      </c>
      <c r="AC1031" s="8">
        <f t="shared" si="319"/>
        <v>43315</v>
      </c>
      <c r="AD1031" s="5" t="s">
        <v>53</v>
      </c>
      <c r="AE1031" s="4">
        <v>1</v>
      </c>
      <c r="AF1031" s="7" t="str">
        <f t="shared" si="320"/>
        <v>12 tháng</v>
      </c>
      <c r="AG1031" s="5">
        <f t="shared" si="321"/>
        <v>43316</v>
      </c>
      <c r="AH1031" s="5">
        <f t="shared" si="322"/>
        <v>43680</v>
      </c>
      <c r="AI1031" s="9"/>
      <c r="AJ1031" s="7" t="str">
        <f t="shared" si="314"/>
        <v/>
      </c>
      <c r="AK1031" s="5" t="str">
        <f t="shared" si="316"/>
        <v/>
      </c>
      <c r="AL1031" s="5" t="str">
        <f t="shared" si="315"/>
        <v/>
      </c>
      <c r="AM1031" s="5" t="str">
        <f t="shared" ca="1" si="326"/>
        <v/>
      </c>
      <c r="AN1031" s="7" t="str">
        <f t="shared" ca="1" si="323"/>
        <v>12 tháng</v>
      </c>
      <c r="AO1031" s="5"/>
      <c r="AP1031" s="7"/>
      <c r="AQ1031" s="16"/>
    </row>
    <row r="1032" spans="1:43" ht="14.5" x14ac:dyDescent="0.35">
      <c r="A1032" s="12">
        <f>IF(E1032="","",SUBTOTAL(3,$B$2:B1032))</f>
        <v>1031</v>
      </c>
      <c r="B1032" s="5">
        <v>43708</v>
      </c>
      <c r="C1032" s="4" t="s">
        <v>45</v>
      </c>
      <c r="D1032" s="4">
        <v>1119</v>
      </c>
      <c r="E1032" s="6" t="s">
        <v>190</v>
      </c>
      <c r="F1032" s="6" t="s">
        <v>102</v>
      </c>
      <c r="G1032" s="7" t="s">
        <v>104</v>
      </c>
      <c r="H1032" s="6" t="s">
        <v>104</v>
      </c>
      <c r="I1032" s="4">
        <v>9</v>
      </c>
      <c r="J1032" s="4">
        <v>9</v>
      </c>
      <c r="K1032" s="4">
        <v>1995</v>
      </c>
      <c r="L1032" s="6">
        <f t="shared" si="309"/>
        <v>34951</v>
      </c>
      <c r="M1032" s="4">
        <f t="shared" si="324"/>
        <v>23</v>
      </c>
      <c r="N1032" s="6" t="str">
        <f t="shared" si="310"/>
        <v>&lt;30</v>
      </c>
      <c r="O1032" s="4">
        <v>1</v>
      </c>
      <c r="P1032" s="6" t="str">
        <f t="shared" si="317"/>
        <v>Nam</v>
      </c>
      <c r="Q1032" s="6" t="str">
        <f t="shared" si="318"/>
        <v>Ông</v>
      </c>
      <c r="R1032" s="7" t="s">
        <v>72</v>
      </c>
      <c r="S1032" s="6" t="s">
        <v>348</v>
      </c>
      <c r="T1032" s="6" t="s">
        <v>274</v>
      </c>
      <c r="U1032" s="6" t="s">
        <v>266</v>
      </c>
      <c r="V1032" s="6" t="str">
        <f t="shared" si="325"/>
        <v>Thụy Lâm  -  Đông Anh  -  Hà Nội</v>
      </c>
      <c r="W1032" s="6" t="s">
        <v>51</v>
      </c>
      <c r="X1032" s="6" t="s">
        <v>106</v>
      </c>
      <c r="Y1032" s="4">
        <f t="shared" si="327"/>
        <v>14</v>
      </c>
      <c r="Z1032" s="7" t="str">
        <f t="shared" si="311"/>
        <v>Từ 12 - 24 tháng</v>
      </c>
      <c r="AA1032" s="5">
        <v>43261</v>
      </c>
      <c r="AB1032" s="4" t="s">
        <v>66</v>
      </c>
      <c r="AC1032" s="8">
        <f t="shared" si="319"/>
        <v>43320</v>
      </c>
      <c r="AD1032" s="5" t="s">
        <v>53</v>
      </c>
      <c r="AE1032" s="4">
        <v>1</v>
      </c>
      <c r="AF1032" s="7" t="str">
        <f t="shared" si="320"/>
        <v>12 tháng</v>
      </c>
      <c r="AG1032" s="5">
        <f t="shared" si="321"/>
        <v>43321</v>
      </c>
      <c r="AH1032" s="5">
        <f t="shared" si="322"/>
        <v>43685</v>
      </c>
      <c r="AI1032" s="9"/>
      <c r="AJ1032" s="7" t="str">
        <f t="shared" si="314"/>
        <v/>
      </c>
      <c r="AK1032" s="5" t="str">
        <f t="shared" si="316"/>
        <v/>
      </c>
      <c r="AL1032" s="5" t="str">
        <f t="shared" si="315"/>
        <v/>
      </c>
      <c r="AM1032" s="5" t="str">
        <f t="shared" ca="1" si="326"/>
        <v/>
      </c>
      <c r="AN1032" s="7" t="str">
        <f t="shared" ca="1" si="323"/>
        <v>12 tháng</v>
      </c>
      <c r="AO1032" s="5"/>
      <c r="AP1032" s="7"/>
      <c r="AQ1032" s="16"/>
    </row>
    <row r="1033" spans="1:43" ht="14.5" x14ac:dyDescent="0.35">
      <c r="A1033" s="12">
        <f>IF(E1033="","",SUBTOTAL(3,$B$2:B1033))</f>
        <v>1032</v>
      </c>
      <c r="B1033" s="5">
        <v>43708</v>
      </c>
      <c r="C1033" s="4" t="s">
        <v>45</v>
      </c>
      <c r="D1033" s="4">
        <v>1120</v>
      </c>
      <c r="E1033" s="6" t="s">
        <v>201</v>
      </c>
      <c r="F1033" s="6" t="s">
        <v>47</v>
      </c>
      <c r="G1033" s="7" t="s">
        <v>93</v>
      </c>
      <c r="H1033" s="6" t="s">
        <v>94</v>
      </c>
      <c r="I1033" s="4">
        <v>5</v>
      </c>
      <c r="J1033" s="4">
        <v>4</v>
      </c>
      <c r="K1033" s="4">
        <v>1980</v>
      </c>
      <c r="L1033" s="6">
        <f t="shared" si="309"/>
        <v>29316</v>
      </c>
      <c r="M1033" s="4">
        <f t="shared" si="324"/>
        <v>39</v>
      </c>
      <c r="N1033" s="6" t="str">
        <f t="shared" si="310"/>
        <v>30 - 45</v>
      </c>
      <c r="O1033" s="4">
        <v>1</v>
      </c>
      <c r="P1033" s="6" t="str">
        <f t="shared" si="317"/>
        <v>Nam</v>
      </c>
      <c r="Q1033" s="6" t="str">
        <f t="shared" si="318"/>
        <v>Ông</v>
      </c>
      <c r="R1033" s="7" t="s">
        <v>50</v>
      </c>
      <c r="S1033" s="6" t="s">
        <v>371</v>
      </c>
      <c r="T1033" s="6" t="s">
        <v>372</v>
      </c>
      <c r="U1033" s="6" t="s">
        <v>266</v>
      </c>
      <c r="V1033" s="6" t="str">
        <f t="shared" si="325"/>
        <v>Vật Lại  -  Ba Vì  -  Hà Nội</v>
      </c>
      <c r="W1033" s="6" t="s">
        <v>51</v>
      </c>
      <c r="X1033" s="6" t="s">
        <v>65</v>
      </c>
      <c r="Y1033" s="4">
        <f t="shared" si="327"/>
        <v>14</v>
      </c>
      <c r="Z1033" s="7" t="str">
        <f t="shared" si="311"/>
        <v>Từ 12 - 24 tháng</v>
      </c>
      <c r="AA1033" s="5">
        <v>43265</v>
      </c>
      <c r="AB1033" s="4">
        <v>0</v>
      </c>
      <c r="AC1033" s="8">
        <f t="shared" si="319"/>
        <v>43265</v>
      </c>
      <c r="AD1033" s="5" t="s">
        <v>53</v>
      </c>
      <c r="AE1033" s="4">
        <v>1</v>
      </c>
      <c r="AF1033" s="7" t="str">
        <f t="shared" si="320"/>
        <v>12 tháng</v>
      </c>
      <c r="AG1033" s="5">
        <f t="shared" si="321"/>
        <v>43265</v>
      </c>
      <c r="AH1033" s="5">
        <f t="shared" si="322"/>
        <v>43629</v>
      </c>
      <c r="AI1033" s="9">
        <v>1</v>
      </c>
      <c r="AJ1033" s="7" t="str">
        <f t="shared" si="314"/>
        <v>12 tháng</v>
      </c>
      <c r="AK1033" s="5">
        <f t="shared" si="316"/>
        <v>43630</v>
      </c>
      <c r="AL1033" s="5">
        <f t="shared" si="315"/>
        <v>43995</v>
      </c>
      <c r="AM1033" s="5">
        <f t="shared" ca="1" si="326"/>
        <v>43996</v>
      </c>
      <c r="AN1033" s="7" t="str">
        <f t="shared" ca="1" si="323"/>
        <v>Không xác định</v>
      </c>
      <c r="AO1033" s="5"/>
      <c r="AP1033" s="7"/>
      <c r="AQ1033" s="16"/>
    </row>
    <row r="1034" spans="1:43" ht="14.5" x14ac:dyDescent="0.35">
      <c r="A1034" s="12">
        <f>IF(E1034="","",SUBTOTAL(3,$B$2:B1034))</f>
        <v>1033</v>
      </c>
      <c r="B1034" s="5">
        <v>43708</v>
      </c>
      <c r="C1034" s="4" t="s">
        <v>45</v>
      </c>
      <c r="D1034" s="4">
        <v>1121</v>
      </c>
      <c r="E1034" s="6" t="s">
        <v>202</v>
      </c>
      <c r="F1034" s="6" t="s">
        <v>47</v>
      </c>
      <c r="G1034" s="7" t="s">
        <v>93</v>
      </c>
      <c r="H1034" s="6" t="s">
        <v>94</v>
      </c>
      <c r="I1034" s="4">
        <v>3</v>
      </c>
      <c r="J1034" s="4">
        <v>5</v>
      </c>
      <c r="K1034" s="4">
        <v>1985</v>
      </c>
      <c r="L1034" s="6">
        <f t="shared" si="309"/>
        <v>31170</v>
      </c>
      <c r="M1034" s="4">
        <f t="shared" si="324"/>
        <v>34</v>
      </c>
      <c r="N1034" s="6" t="str">
        <f t="shared" si="310"/>
        <v>30 - 45</v>
      </c>
      <c r="O1034" s="4">
        <v>2</v>
      </c>
      <c r="P1034" s="6" t="str">
        <f t="shared" si="317"/>
        <v>Nữ</v>
      </c>
      <c r="Q1034" s="6" t="str">
        <f t="shared" si="318"/>
        <v>Bà</v>
      </c>
      <c r="R1034" s="7" t="s">
        <v>72</v>
      </c>
      <c r="S1034" s="6" t="s">
        <v>373</v>
      </c>
      <c r="T1034" s="6" t="s">
        <v>374</v>
      </c>
      <c r="U1034" s="6" t="s">
        <v>375</v>
      </c>
      <c r="V1034" s="6" t="str">
        <f t="shared" si="325"/>
        <v>Thanh Thủy  -  Thanh Chương  -  Nghệ An</v>
      </c>
      <c r="W1034" s="6" t="s">
        <v>51</v>
      </c>
      <c r="X1034" s="6" t="s">
        <v>65</v>
      </c>
      <c r="Y1034" s="4">
        <f t="shared" si="327"/>
        <v>14</v>
      </c>
      <c r="Z1034" s="7" t="str">
        <f t="shared" si="311"/>
        <v>Từ 12 - 24 tháng</v>
      </c>
      <c r="AA1034" s="5">
        <v>43270</v>
      </c>
      <c r="AB1034" s="4" t="s">
        <v>66</v>
      </c>
      <c r="AC1034" s="8">
        <f t="shared" si="319"/>
        <v>43329</v>
      </c>
      <c r="AD1034" s="5" t="s">
        <v>53</v>
      </c>
      <c r="AE1034" s="4">
        <v>1</v>
      </c>
      <c r="AF1034" s="7" t="str">
        <f t="shared" si="320"/>
        <v>12 tháng</v>
      </c>
      <c r="AG1034" s="5">
        <f t="shared" si="321"/>
        <v>43330</v>
      </c>
      <c r="AH1034" s="5">
        <f t="shared" si="322"/>
        <v>43694</v>
      </c>
      <c r="AI1034" s="9"/>
      <c r="AJ1034" s="7" t="str">
        <f t="shared" si="314"/>
        <v/>
      </c>
      <c r="AK1034" s="5" t="str">
        <f t="shared" si="316"/>
        <v/>
      </c>
      <c r="AL1034" s="5" t="str">
        <f t="shared" si="315"/>
        <v/>
      </c>
      <c r="AM1034" s="5" t="str">
        <f t="shared" ca="1" si="326"/>
        <v/>
      </c>
      <c r="AN1034" s="7" t="str">
        <f t="shared" ca="1" si="323"/>
        <v>12 tháng</v>
      </c>
      <c r="AO1034" s="5"/>
      <c r="AP1034" s="7"/>
      <c r="AQ1034" s="16"/>
    </row>
    <row r="1035" spans="1:43" ht="14.5" x14ac:dyDescent="0.35">
      <c r="A1035" s="12">
        <f>IF(E1035="","",SUBTOTAL(3,$B$2:B1035))</f>
        <v>1034</v>
      </c>
      <c r="B1035" s="5">
        <v>43708</v>
      </c>
      <c r="C1035" s="4" t="s">
        <v>45</v>
      </c>
      <c r="D1035" s="4">
        <v>1122</v>
      </c>
      <c r="E1035" s="6" t="s">
        <v>203</v>
      </c>
      <c r="F1035" s="6" t="s">
        <v>47</v>
      </c>
      <c r="G1035" s="7" t="s">
        <v>70</v>
      </c>
      <c r="H1035" s="6" t="s">
        <v>178</v>
      </c>
      <c r="I1035" s="4">
        <v>7</v>
      </c>
      <c r="J1035" s="4">
        <v>1</v>
      </c>
      <c r="K1035" s="4">
        <v>1990</v>
      </c>
      <c r="L1035" s="6">
        <f t="shared" si="309"/>
        <v>32880</v>
      </c>
      <c r="M1035" s="4">
        <f t="shared" si="324"/>
        <v>29</v>
      </c>
      <c r="N1035" s="6" t="str">
        <f t="shared" si="310"/>
        <v>&lt;30</v>
      </c>
      <c r="O1035" s="4">
        <v>2</v>
      </c>
      <c r="P1035" s="6" t="str">
        <f t="shared" si="317"/>
        <v>Nữ</v>
      </c>
      <c r="Q1035" s="6" t="str">
        <f t="shared" si="318"/>
        <v>Bà</v>
      </c>
      <c r="R1035" s="7" t="s">
        <v>50</v>
      </c>
      <c r="S1035" s="6" t="s">
        <v>364</v>
      </c>
      <c r="T1035" s="6" t="s">
        <v>376</v>
      </c>
      <c r="U1035" s="6" t="s">
        <v>283</v>
      </c>
      <c r="V1035" s="6" t="str">
        <f t="shared" si="325"/>
        <v>Tân Thành  -  Phú Bình  -  Thái Nguyên</v>
      </c>
      <c r="W1035" s="6" t="s">
        <v>78</v>
      </c>
      <c r="X1035" s="6" t="s">
        <v>65</v>
      </c>
      <c r="Y1035" s="4">
        <f t="shared" si="327"/>
        <v>14</v>
      </c>
      <c r="Z1035" s="7" t="str">
        <f t="shared" si="311"/>
        <v>Từ 12 - 24 tháng</v>
      </c>
      <c r="AA1035" s="5">
        <v>43275</v>
      </c>
      <c r="AB1035" s="4" t="s">
        <v>117</v>
      </c>
      <c r="AC1035" s="8">
        <f t="shared" si="319"/>
        <v>43304</v>
      </c>
      <c r="AD1035" s="5" t="s">
        <v>53</v>
      </c>
      <c r="AE1035" s="4">
        <v>1</v>
      </c>
      <c r="AF1035" s="7" t="str">
        <f t="shared" si="320"/>
        <v>12 tháng</v>
      </c>
      <c r="AG1035" s="5">
        <f t="shared" si="321"/>
        <v>43305</v>
      </c>
      <c r="AH1035" s="5">
        <f t="shared" si="322"/>
        <v>43669</v>
      </c>
      <c r="AI1035" s="9">
        <v>4</v>
      </c>
      <c r="AJ1035" s="7" t="str">
        <f t="shared" si="314"/>
        <v>Không xác định</v>
      </c>
      <c r="AK1035" s="5">
        <f t="shared" si="316"/>
        <v>43670</v>
      </c>
      <c r="AL1035" s="5" t="str">
        <f t="shared" si="315"/>
        <v/>
      </c>
      <c r="AM1035" s="5" t="str">
        <f t="shared" ca="1" si="326"/>
        <v/>
      </c>
      <c r="AN1035" s="7" t="str">
        <f t="shared" ca="1" si="323"/>
        <v>Không xác định</v>
      </c>
      <c r="AO1035" s="5"/>
      <c r="AP1035" s="7"/>
      <c r="AQ1035" s="16"/>
    </row>
    <row r="1036" spans="1:43" ht="14.5" x14ac:dyDescent="0.35">
      <c r="A1036" s="12">
        <f>IF(E1036="","",SUBTOTAL(3,$B$2:B1036))</f>
        <v>1035</v>
      </c>
      <c r="B1036" s="5">
        <v>43708</v>
      </c>
      <c r="C1036" s="4" t="s">
        <v>45</v>
      </c>
      <c r="D1036" s="4">
        <v>1123</v>
      </c>
      <c r="E1036" s="6" t="s">
        <v>200</v>
      </c>
      <c r="F1036" s="6" t="s">
        <v>47</v>
      </c>
      <c r="G1036" s="7" t="s">
        <v>70</v>
      </c>
      <c r="H1036" s="6" t="s">
        <v>71</v>
      </c>
      <c r="I1036" s="4">
        <v>2</v>
      </c>
      <c r="J1036" s="4">
        <v>1</v>
      </c>
      <c r="K1036" s="4">
        <v>1992</v>
      </c>
      <c r="L1036" s="6">
        <f t="shared" si="309"/>
        <v>33605</v>
      </c>
      <c r="M1036" s="4">
        <f t="shared" si="324"/>
        <v>27</v>
      </c>
      <c r="N1036" s="6" t="str">
        <f t="shared" si="310"/>
        <v>&lt;30</v>
      </c>
      <c r="O1036" s="4">
        <v>1</v>
      </c>
      <c r="P1036" s="6" t="str">
        <f t="shared" si="317"/>
        <v>Nam</v>
      </c>
      <c r="Q1036" s="6" t="str">
        <f t="shared" si="318"/>
        <v>Ông</v>
      </c>
      <c r="R1036" s="7" t="s">
        <v>72</v>
      </c>
      <c r="S1036" s="6" t="s">
        <v>377</v>
      </c>
      <c r="T1036" s="6" t="s">
        <v>378</v>
      </c>
      <c r="U1036" s="6" t="s">
        <v>280</v>
      </c>
      <c r="V1036" s="6" t="str">
        <f t="shared" si="325"/>
        <v>Hùng Sơn  -  Tràng Định  -  Lạng Sơn</v>
      </c>
      <c r="W1036" s="6" t="s">
        <v>51</v>
      </c>
      <c r="X1036" s="6" t="s">
        <v>65</v>
      </c>
      <c r="Y1036" s="4">
        <f t="shared" si="327"/>
        <v>14</v>
      </c>
      <c r="Z1036" s="7" t="str">
        <f t="shared" si="311"/>
        <v>Từ 12 - 24 tháng</v>
      </c>
      <c r="AA1036" s="5">
        <v>43279</v>
      </c>
      <c r="AB1036" s="4" t="s">
        <v>66</v>
      </c>
      <c r="AC1036" s="8">
        <f t="shared" si="319"/>
        <v>43338</v>
      </c>
      <c r="AD1036" s="5" t="s">
        <v>53</v>
      </c>
      <c r="AE1036" s="4">
        <v>1</v>
      </c>
      <c r="AF1036" s="7" t="str">
        <f t="shared" si="320"/>
        <v>12 tháng</v>
      </c>
      <c r="AG1036" s="5">
        <f t="shared" si="321"/>
        <v>43339</v>
      </c>
      <c r="AH1036" s="5">
        <f t="shared" si="322"/>
        <v>43703</v>
      </c>
      <c r="AI1036" s="9"/>
      <c r="AJ1036" s="7" t="str">
        <f t="shared" si="314"/>
        <v/>
      </c>
      <c r="AK1036" s="5" t="str">
        <f t="shared" si="316"/>
        <v/>
      </c>
      <c r="AL1036" s="5" t="str">
        <f t="shared" si="315"/>
        <v/>
      </c>
      <c r="AM1036" s="5" t="str">
        <f t="shared" ca="1" si="326"/>
        <v/>
      </c>
      <c r="AN1036" s="7" t="str">
        <f t="shared" ca="1" si="323"/>
        <v>12 tháng</v>
      </c>
      <c r="AO1036" s="5"/>
      <c r="AP1036" s="7"/>
      <c r="AQ1036" s="16"/>
    </row>
    <row r="1037" spans="1:43" ht="14.5" x14ac:dyDescent="0.35">
      <c r="A1037" s="12">
        <f>IF(E1037="","",SUBTOTAL(3,$B$2:B1037))</f>
        <v>1036</v>
      </c>
      <c r="B1037" s="5">
        <v>43708</v>
      </c>
      <c r="C1037" s="4" t="s">
        <v>45</v>
      </c>
      <c r="D1037" s="4">
        <v>1124</v>
      </c>
      <c r="E1037" s="6" t="s">
        <v>188</v>
      </c>
      <c r="F1037" s="6" t="s">
        <v>47</v>
      </c>
      <c r="G1037" s="7" t="s">
        <v>70</v>
      </c>
      <c r="H1037" s="6" t="s">
        <v>71</v>
      </c>
      <c r="I1037" s="4">
        <v>19</v>
      </c>
      <c r="J1037" s="4">
        <v>7</v>
      </c>
      <c r="K1037" s="4">
        <v>1987</v>
      </c>
      <c r="L1037" s="6">
        <f t="shared" si="309"/>
        <v>31977</v>
      </c>
      <c r="M1037" s="4">
        <f t="shared" si="324"/>
        <v>32</v>
      </c>
      <c r="N1037" s="6" t="str">
        <f t="shared" si="310"/>
        <v>30 - 45</v>
      </c>
      <c r="O1037" s="4">
        <v>1</v>
      </c>
      <c r="P1037" s="6" t="str">
        <f t="shared" si="317"/>
        <v>Nam</v>
      </c>
      <c r="Q1037" s="6" t="str">
        <f t="shared" si="318"/>
        <v>Ông</v>
      </c>
      <c r="R1037" s="7" t="s">
        <v>63</v>
      </c>
      <c r="S1037" s="6" t="s">
        <v>379</v>
      </c>
      <c r="T1037" s="6" t="s">
        <v>294</v>
      </c>
      <c r="U1037" s="6" t="s">
        <v>263</v>
      </c>
      <c r="V1037" s="6" t="str">
        <f t="shared" si="325"/>
        <v>Bình Yên  -  Sơn Dương  -  Tuyên Quang</v>
      </c>
      <c r="W1037" s="6" t="s">
        <v>51</v>
      </c>
      <c r="X1037" s="6" t="s">
        <v>65</v>
      </c>
      <c r="Y1037" s="4">
        <f t="shared" si="327"/>
        <v>13</v>
      </c>
      <c r="Z1037" s="7" t="str">
        <f t="shared" si="311"/>
        <v>Từ 12 - 24 tháng</v>
      </c>
      <c r="AA1037" s="5">
        <v>43286</v>
      </c>
      <c r="AB1037" s="4" t="s">
        <v>66</v>
      </c>
      <c r="AC1037" s="8">
        <f t="shared" si="319"/>
        <v>43345</v>
      </c>
      <c r="AD1037" s="5" t="s">
        <v>53</v>
      </c>
      <c r="AE1037" s="4">
        <v>1</v>
      </c>
      <c r="AF1037" s="7" t="str">
        <f t="shared" si="320"/>
        <v>12 tháng</v>
      </c>
      <c r="AG1037" s="5">
        <f t="shared" si="321"/>
        <v>43346</v>
      </c>
      <c r="AH1037" s="5">
        <f t="shared" si="322"/>
        <v>43710</v>
      </c>
      <c r="AI1037" s="9"/>
      <c r="AJ1037" s="7" t="str">
        <f t="shared" si="314"/>
        <v/>
      </c>
      <c r="AK1037" s="5" t="str">
        <f t="shared" si="316"/>
        <v/>
      </c>
      <c r="AL1037" s="5" t="str">
        <f t="shared" si="315"/>
        <v/>
      </c>
      <c r="AM1037" s="5" t="str">
        <f t="shared" ca="1" si="326"/>
        <v/>
      </c>
      <c r="AN1037" s="7" t="str">
        <f t="shared" ca="1" si="323"/>
        <v>12 tháng</v>
      </c>
      <c r="AO1037" s="5"/>
      <c r="AP1037" s="7"/>
      <c r="AQ1037" s="16"/>
    </row>
    <row r="1038" spans="1:43" ht="14.5" x14ac:dyDescent="0.35">
      <c r="A1038" s="12">
        <f>IF(E1038="","",SUBTOTAL(3,$B$2:B1038))</f>
        <v>1037</v>
      </c>
      <c r="B1038" s="5">
        <v>43708</v>
      </c>
      <c r="C1038" s="4" t="s">
        <v>45</v>
      </c>
      <c r="D1038" s="4">
        <v>1125</v>
      </c>
      <c r="E1038" s="6" t="s">
        <v>189</v>
      </c>
      <c r="F1038" s="6" t="s">
        <v>96</v>
      </c>
      <c r="G1038" s="7" t="s">
        <v>104</v>
      </c>
      <c r="H1038" s="6" t="s">
        <v>105</v>
      </c>
      <c r="I1038" s="4">
        <v>26</v>
      </c>
      <c r="J1038" s="4">
        <v>1</v>
      </c>
      <c r="K1038" s="4">
        <v>1988</v>
      </c>
      <c r="L1038" s="6">
        <f t="shared" si="309"/>
        <v>32168</v>
      </c>
      <c r="M1038" s="4">
        <f t="shared" si="324"/>
        <v>31</v>
      </c>
      <c r="N1038" s="6" t="str">
        <f t="shared" si="310"/>
        <v>30 - 45</v>
      </c>
      <c r="O1038" s="4">
        <v>2</v>
      </c>
      <c r="P1038" s="6" t="str">
        <f t="shared" si="317"/>
        <v>Nữ</v>
      </c>
      <c r="Q1038" s="6" t="str">
        <f t="shared" si="318"/>
        <v>Bà</v>
      </c>
      <c r="R1038" s="7" t="s">
        <v>50</v>
      </c>
      <c r="S1038" s="6" t="s">
        <v>380</v>
      </c>
      <c r="T1038" s="6" t="s">
        <v>329</v>
      </c>
      <c r="U1038" s="6" t="s">
        <v>255</v>
      </c>
      <c r="V1038" s="6" t="str">
        <f t="shared" si="325"/>
        <v>Phúc Sơn  -  Tân Yên  -  Bắc Giang</v>
      </c>
      <c r="W1038" s="6" t="s">
        <v>64</v>
      </c>
      <c r="X1038" s="6" t="s">
        <v>65</v>
      </c>
      <c r="Y1038" s="4">
        <f t="shared" si="327"/>
        <v>13</v>
      </c>
      <c r="Z1038" s="7" t="str">
        <f t="shared" si="311"/>
        <v>Từ 12 - 24 tháng</v>
      </c>
      <c r="AA1038" s="5">
        <v>43298</v>
      </c>
      <c r="AB1038" s="4" t="s">
        <v>66</v>
      </c>
      <c r="AC1038" s="8">
        <f t="shared" si="319"/>
        <v>43357</v>
      </c>
      <c r="AD1038" s="5" t="s">
        <v>53</v>
      </c>
      <c r="AE1038" s="4">
        <v>1</v>
      </c>
      <c r="AF1038" s="7" t="str">
        <f t="shared" si="320"/>
        <v>12 tháng</v>
      </c>
      <c r="AG1038" s="5">
        <f t="shared" si="321"/>
        <v>43358</v>
      </c>
      <c r="AH1038" s="5">
        <f t="shared" si="322"/>
        <v>43722</v>
      </c>
      <c r="AI1038" s="9"/>
      <c r="AJ1038" s="7" t="str">
        <f t="shared" si="314"/>
        <v/>
      </c>
      <c r="AK1038" s="5" t="str">
        <f t="shared" si="316"/>
        <v/>
      </c>
      <c r="AL1038" s="5" t="str">
        <f t="shared" si="315"/>
        <v/>
      </c>
      <c r="AM1038" s="5" t="str">
        <f t="shared" ca="1" si="326"/>
        <v/>
      </c>
      <c r="AN1038" s="7" t="str">
        <f t="shared" ca="1" si="323"/>
        <v>12 tháng</v>
      </c>
      <c r="AO1038" s="5"/>
      <c r="AP1038" s="7"/>
      <c r="AQ1038" s="16"/>
    </row>
    <row r="1039" spans="1:43" ht="14.5" x14ac:dyDescent="0.35">
      <c r="A1039" s="12">
        <f>IF(E1039="","",SUBTOTAL(3,$B$2:B1039))</f>
        <v>1038</v>
      </c>
      <c r="B1039" s="5">
        <v>43708</v>
      </c>
      <c r="C1039" s="4" t="s">
        <v>45</v>
      </c>
      <c r="D1039" s="4">
        <v>1126</v>
      </c>
      <c r="E1039" s="6" t="s">
        <v>190</v>
      </c>
      <c r="F1039" s="6" t="s">
        <v>96</v>
      </c>
      <c r="G1039" s="7" t="s">
        <v>104</v>
      </c>
      <c r="H1039" s="6" t="s">
        <v>105</v>
      </c>
      <c r="I1039" s="4">
        <v>2</v>
      </c>
      <c r="J1039" s="4">
        <v>4</v>
      </c>
      <c r="K1039" s="4">
        <v>1990</v>
      </c>
      <c r="L1039" s="6">
        <f t="shared" si="309"/>
        <v>32965</v>
      </c>
      <c r="M1039" s="4">
        <f t="shared" si="324"/>
        <v>29</v>
      </c>
      <c r="N1039" s="6" t="str">
        <f t="shared" si="310"/>
        <v>&lt;30</v>
      </c>
      <c r="O1039" s="4">
        <v>1</v>
      </c>
      <c r="P1039" s="6" t="str">
        <f t="shared" si="317"/>
        <v>Nam</v>
      </c>
      <c r="Q1039" s="6" t="str">
        <f t="shared" si="318"/>
        <v>Ông</v>
      </c>
      <c r="R1039" s="7" t="s">
        <v>63</v>
      </c>
      <c r="S1039" s="6" t="s">
        <v>328</v>
      </c>
      <c r="T1039" s="6" t="s">
        <v>329</v>
      </c>
      <c r="U1039" s="6" t="s">
        <v>255</v>
      </c>
      <c r="V1039" s="6" t="str">
        <f t="shared" si="325"/>
        <v>Liên Chung  -  Tân Yên  -  Bắc Giang</v>
      </c>
      <c r="W1039" s="6" t="s">
        <v>51</v>
      </c>
      <c r="X1039" s="6" t="s">
        <v>65</v>
      </c>
      <c r="Y1039" s="4">
        <f t="shared" si="327"/>
        <v>13</v>
      </c>
      <c r="Z1039" s="7" t="str">
        <f t="shared" si="311"/>
        <v>Từ 12 - 24 tháng</v>
      </c>
      <c r="AA1039" s="5">
        <v>43309</v>
      </c>
      <c r="AB1039" s="4" t="s">
        <v>66</v>
      </c>
      <c r="AC1039" s="8">
        <f t="shared" si="319"/>
        <v>43368</v>
      </c>
      <c r="AD1039" s="5" t="s">
        <v>53</v>
      </c>
      <c r="AE1039" s="4">
        <v>1</v>
      </c>
      <c r="AF1039" s="7" t="str">
        <f t="shared" si="320"/>
        <v>12 tháng</v>
      </c>
      <c r="AG1039" s="5">
        <f t="shared" si="321"/>
        <v>43369</v>
      </c>
      <c r="AH1039" s="5">
        <f t="shared" si="322"/>
        <v>43733</v>
      </c>
      <c r="AI1039" s="9"/>
      <c r="AJ1039" s="7" t="str">
        <f t="shared" si="314"/>
        <v/>
      </c>
      <c r="AK1039" s="5" t="str">
        <f t="shared" si="316"/>
        <v/>
      </c>
      <c r="AL1039" s="5" t="str">
        <f t="shared" si="315"/>
        <v/>
      </c>
      <c r="AM1039" s="5" t="str">
        <f t="shared" ca="1" si="326"/>
        <v/>
      </c>
      <c r="AN1039" s="7" t="str">
        <f t="shared" ca="1" si="323"/>
        <v>12 tháng</v>
      </c>
      <c r="AO1039" s="5"/>
      <c r="AP1039" s="7"/>
      <c r="AQ1039" s="16"/>
    </row>
    <row r="1040" spans="1:43" ht="14.5" x14ac:dyDescent="0.35">
      <c r="A1040" s="12">
        <f>IF(E1040="","",SUBTOTAL(3,$B$2:B1040))</f>
        <v>1039</v>
      </c>
      <c r="B1040" s="5">
        <v>43708</v>
      </c>
      <c r="C1040" s="4" t="s">
        <v>45</v>
      </c>
      <c r="D1040" s="4">
        <v>1127</v>
      </c>
      <c r="E1040" s="6" t="s">
        <v>191</v>
      </c>
      <c r="F1040" s="6" t="s">
        <v>96</v>
      </c>
      <c r="G1040" s="7" t="s">
        <v>61</v>
      </c>
      <c r="H1040" s="6" t="s">
        <v>62</v>
      </c>
      <c r="I1040" s="4">
        <v>26</v>
      </c>
      <c r="J1040" s="4">
        <v>8</v>
      </c>
      <c r="K1040" s="4">
        <v>1990</v>
      </c>
      <c r="L1040" s="6">
        <f t="shared" si="309"/>
        <v>33111</v>
      </c>
      <c r="M1040" s="4">
        <f t="shared" si="324"/>
        <v>29</v>
      </c>
      <c r="N1040" s="6" t="str">
        <f t="shared" si="310"/>
        <v>&lt;30</v>
      </c>
      <c r="O1040" s="4">
        <v>2</v>
      </c>
      <c r="P1040" s="6" t="str">
        <f t="shared" si="317"/>
        <v>Nữ</v>
      </c>
      <c r="Q1040" s="6" t="str">
        <f t="shared" si="318"/>
        <v>Bà</v>
      </c>
      <c r="R1040" s="7" t="s">
        <v>50</v>
      </c>
      <c r="S1040" s="6" t="s">
        <v>359</v>
      </c>
      <c r="T1040" s="6" t="s">
        <v>329</v>
      </c>
      <c r="U1040" s="6" t="s">
        <v>255</v>
      </c>
      <c r="V1040" s="6" t="str">
        <f t="shared" si="325"/>
        <v>Hợp Đức  -  Tân Yên  -  Bắc Giang</v>
      </c>
      <c r="W1040" s="6" t="s">
        <v>64</v>
      </c>
      <c r="X1040" s="6" t="s">
        <v>65</v>
      </c>
      <c r="Y1040" s="4">
        <f t="shared" si="327"/>
        <v>12</v>
      </c>
      <c r="Z1040" s="7" t="str">
        <f t="shared" si="311"/>
        <v>Từ 12 - 24 tháng</v>
      </c>
      <c r="AA1040" s="5">
        <v>43315</v>
      </c>
      <c r="AB1040" s="4" t="s">
        <v>66</v>
      </c>
      <c r="AC1040" s="8">
        <f t="shared" si="319"/>
        <v>43374</v>
      </c>
      <c r="AD1040" s="5" t="s">
        <v>53</v>
      </c>
      <c r="AE1040" s="4">
        <v>1</v>
      </c>
      <c r="AF1040" s="7" t="str">
        <f t="shared" si="320"/>
        <v>12 tháng</v>
      </c>
      <c r="AG1040" s="5">
        <f t="shared" si="321"/>
        <v>43375</v>
      </c>
      <c r="AH1040" s="5">
        <f t="shared" si="322"/>
        <v>43739</v>
      </c>
      <c r="AI1040" s="9"/>
      <c r="AJ1040" s="7" t="str">
        <f t="shared" si="314"/>
        <v/>
      </c>
      <c r="AK1040" s="5" t="str">
        <f t="shared" si="316"/>
        <v/>
      </c>
      <c r="AL1040" s="5" t="str">
        <f t="shared" si="315"/>
        <v/>
      </c>
      <c r="AM1040" s="5" t="str">
        <f t="shared" ca="1" si="326"/>
        <v/>
      </c>
      <c r="AN1040" s="7" t="str">
        <f t="shared" ca="1" si="323"/>
        <v>12 tháng</v>
      </c>
      <c r="AO1040" s="5"/>
      <c r="AP1040" s="7"/>
      <c r="AQ1040" s="16"/>
    </row>
    <row r="1041" spans="1:43" ht="14.5" x14ac:dyDescent="0.35">
      <c r="A1041" s="12">
        <f>IF(E1041="","",SUBTOTAL(3,$B$2:B1041))</f>
        <v>1040</v>
      </c>
      <c r="B1041" s="5">
        <v>43708</v>
      </c>
      <c r="C1041" s="4" t="s">
        <v>45</v>
      </c>
      <c r="D1041" s="4">
        <v>1128</v>
      </c>
      <c r="E1041" s="6" t="s">
        <v>192</v>
      </c>
      <c r="F1041" s="6" t="s">
        <v>96</v>
      </c>
      <c r="G1041" s="7" t="s">
        <v>61</v>
      </c>
      <c r="H1041" s="6" t="s">
        <v>62</v>
      </c>
      <c r="I1041" s="4">
        <v>21</v>
      </c>
      <c r="J1041" s="4">
        <v>8</v>
      </c>
      <c r="K1041" s="4">
        <v>1990</v>
      </c>
      <c r="L1041" s="6">
        <f t="shared" si="309"/>
        <v>33106</v>
      </c>
      <c r="M1041" s="4">
        <f t="shared" si="324"/>
        <v>29</v>
      </c>
      <c r="N1041" s="6" t="str">
        <f t="shared" si="310"/>
        <v>&lt;30</v>
      </c>
      <c r="O1041" s="4">
        <v>2</v>
      </c>
      <c r="P1041" s="6" t="str">
        <f t="shared" si="317"/>
        <v>Nữ</v>
      </c>
      <c r="Q1041" s="6" t="str">
        <f t="shared" si="318"/>
        <v>Bà</v>
      </c>
      <c r="R1041" s="7" t="s">
        <v>63</v>
      </c>
      <c r="S1041" s="6" t="s">
        <v>381</v>
      </c>
      <c r="T1041" s="6" t="s">
        <v>324</v>
      </c>
      <c r="U1041" s="6" t="s">
        <v>280</v>
      </c>
      <c r="V1041" s="6" t="str">
        <f t="shared" si="325"/>
        <v>Minh Hòa  -  Hữu Lũng  -  Lạng Sơn</v>
      </c>
      <c r="W1041" s="6" t="s">
        <v>51</v>
      </c>
      <c r="X1041" s="6" t="s">
        <v>65</v>
      </c>
      <c r="Y1041" s="4">
        <f t="shared" si="327"/>
        <v>12</v>
      </c>
      <c r="Z1041" s="7" t="str">
        <f t="shared" si="311"/>
        <v>Từ 12 - 24 tháng</v>
      </c>
      <c r="AA1041" s="5">
        <v>43324</v>
      </c>
      <c r="AB1041" s="4" t="s">
        <v>66</v>
      </c>
      <c r="AC1041" s="8">
        <f t="shared" si="319"/>
        <v>43383</v>
      </c>
      <c r="AD1041" s="5" t="s">
        <v>53</v>
      </c>
      <c r="AE1041" s="4">
        <v>1</v>
      </c>
      <c r="AF1041" s="7" t="str">
        <f t="shared" si="320"/>
        <v>12 tháng</v>
      </c>
      <c r="AG1041" s="5">
        <f t="shared" si="321"/>
        <v>43384</v>
      </c>
      <c r="AH1041" s="5">
        <f t="shared" si="322"/>
        <v>43748</v>
      </c>
      <c r="AI1041" s="9"/>
      <c r="AJ1041" s="7" t="str">
        <f t="shared" si="314"/>
        <v/>
      </c>
      <c r="AK1041" s="5" t="str">
        <f t="shared" si="316"/>
        <v/>
      </c>
      <c r="AL1041" s="5" t="str">
        <f t="shared" si="315"/>
        <v/>
      </c>
      <c r="AM1041" s="5" t="str">
        <f t="shared" ca="1" si="326"/>
        <v/>
      </c>
      <c r="AN1041" s="7" t="str">
        <f t="shared" ca="1" si="323"/>
        <v>12 tháng</v>
      </c>
      <c r="AO1041" s="5"/>
      <c r="AP1041" s="7"/>
      <c r="AQ1041" s="16"/>
    </row>
    <row r="1042" spans="1:43" ht="14.5" x14ac:dyDescent="0.35">
      <c r="A1042" s="12">
        <f>IF(E1042="","",SUBTOTAL(3,$B$2:B1042))</f>
        <v>1041</v>
      </c>
      <c r="B1042" s="5">
        <v>43708</v>
      </c>
      <c r="C1042" s="4" t="s">
        <v>45</v>
      </c>
      <c r="D1042" s="4">
        <v>1129</v>
      </c>
      <c r="E1042" s="6" t="s">
        <v>193</v>
      </c>
      <c r="F1042" s="6" t="s">
        <v>96</v>
      </c>
      <c r="G1042" s="7" t="s">
        <v>204</v>
      </c>
      <c r="H1042" s="6" t="s">
        <v>99</v>
      </c>
      <c r="I1042" s="4">
        <v>16</v>
      </c>
      <c r="J1042" s="4">
        <v>10</v>
      </c>
      <c r="K1042" s="4">
        <v>1993</v>
      </c>
      <c r="L1042" s="6">
        <f t="shared" si="309"/>
        <v>34258</v>
      </c>
      <c r="M1042" s="4">
        <f t="shared" si="324"/>
        <v>25</v>
      </c>
      <c r="N1042" s="6" t="str">
        <f t="shared" si="310"/>
        <v>&lt;30</v>
      </c>
      <c r="O1042" s="4">
        <v>1</v>
      </c>
      <c r="P1042" s="6" t="str">
        <f t="shared" si="317"/>
        <v>Nam</v>
      </c>
      <c r="Q1042" s="6" t="str">
        <f t="shared" si="318"/>
        <v>Ông</v>
      </c>
      <c r="R1042" s="7" t="s">
        <v>50</v>
      </c>
      <c r="S1042" s="6" t="s">
        <v>382</v>
      </c>
      <c r="T1042" s="6" t="s">
        <v>336</v>
      </c>
      <c r="U1042" s="6" t="s">
        <v>280</v>
      </c>
      <c r="V1042" s="6" t="str">
        <f t="shared" si="325"/>
        <v>Yên Phúc  -  Văn Quan  -  Lạng Sơn</v>
      </c>
      <c r="W1042" s="6" t="s">
        <v>78</v>
      </c>
      <c r="X1042" s="6" t="s">
        <v>100</v>
      </c>
      <c r="Y1042" s="4">
        <f t="shared" si="327"/>
        <v>12</v>
      </c>
      <c r="Z1042" s="7" t="str">
        <f t="shared" si="311"/>
        <v>Từ 12 - 24 tháng</v>
      </c>
      <c r="AA1042" s="5">
        <v>43329</v>
      </c>
      <c r="AB1042" s="4" t="s">
        <v>66</v>
      </c>
      <c r="AC1042" s="8">
        <f t="shared" si="319"/>
        <v>43388</v>
      </c>
      <c r="AD1042" s="5" t="s">
        <v>53</v>
      </c>
      <c r="AE1042" s="4">
        <v>1</v>
      </c>
      <c r="AF1042" s="7" t="str">
        <f t="shared" si="320"/>
        <v>12 tháng</v>
      </c>
      <c r="AG1042" s="5">
        <f t="shared" si="321"/>
        <v>43389</v>
      </c>
      <c r="AH1042" s="5">
        <f t="shared" si="322"/>
        <v>43753</v>
      </c>
      <c r="AI1042" s="9"/>
      <c r="AJ1042" s="7" t="str">
        <f t="shared" si="314"/>
        <v/>
      </c>
      <c r="AK1042" s="5" t="str">
        <f t="shared" si="316"/>
        <v/>
      </c>
      <c r="AL1042" s="5" t="str">
        <f t="shared" si="315"/>
        <v/>
      </c>
      <c r="AM1042" s="5" t="str">
        <f t="shared" ca="1" si="326"/>
        <v/>
      </c>
      <c r="AN1042" s="7" t="str">
        <f t="shared" ca="1" si="323"/>
        <v>12 tháng</v>
      </c>
      <c r="AO1042" s="5"/>
      <c r="AP1042" s="7"/>
      <c r="AQ1042" s="16"/>
    </row>
    <row r="1043" spans="1:43" ht="14.5" x14ac:dyDescent="0.35">
      <c r="A1043" s="12">
        <f>IF(E1043="","",SUBTOTAL(3,$B$2:B1043))</f>
        <v>1042</v>
      </c>
      <c r="B1043" s="5">
        <v>43708</v>
      </c>
      <c r="C1043" s="4" t="s">
        <v>45</v>
      </c>
      <c r="D1043" s="4">
        <v>1130</v>
      </c>
      <c r="E1043" s="6" t="s">
        <v>205</v>
      </c>
      <c r="F1043" s="6" t="s">
        <v>112</v>
      </c>
      <c r="G1043" s="7" t="s">
        <v>104</v>
      </c>
      <c r="H1043" s="6" t="s">
        <v>147</v>
      </c>
      <c r="I1043" s="4">
        <v>25</v>
      </c>
      <c r="J1043" s="4">
        <v>12</v>
      </c>
      <c r="K1043" s="4">
        <v>1991</v>
      </c>
      <c r="L1043" s="6">
        <f t="shared" si="309"/>
        <v>33597</v>
      </c>
      <c r="M1043" s="4">
        <f t="shared" si="324"/>
        <v>27</v>
      </c>
      <c r="N1043" s="6" t="str">
        <f t="shared" si="310"/>
        <v>&lt;30</v>
      </c>
      <c r="O1043" s="4">
        <v>2</v>
      </c>
      <c r="P1043" s="6" t="str">
        <f t="shared" si="317"/>
        <v>Nữ</v>
      </c>
      <c r="Q1043" s="6" t="str">
        <f t="shared" si="318"/>
        <v>Bà</v>
      </c>
      <c r="R1043" s="7" t="s">
        <v>63</v>
      </c>
      <c r="S1043" s="6" t="s">
        <v>383</v>
      </c>
      <c r="T1043" s="6" t="s">
        <v>384</v>
      </c>
      <c r="U1043" s="6" t="s">
        <v>347</v>
      </c>
      <c r="V1043" s="6" t="str">
        <f t="shared" si="325"/>
        <v>Trung Tiến  -  Quan Sơn  -  Thanh Hóa</v>
      </c>
      <c r="W1043" s="6" t="s">
        <v>145</v>
      </c>
      <c r="X1043" s="6" t="s">
        <v>65</v>
      </c>
      <c r="Y1043" s="4">
        <f t="shared" si="327"/>
        <v>12</v>
      </c>
      <c r="Z1043" s="7" t="str">
        <f t="shared" si="311"/>
        <v>Từ 12 - 24 tháng</v>
      </c>
      <c r="AA1043" s="5">
        <v>43334</v>
      </c>
      <c r="AB1043" s="4" t="s">
        <v>66</v>
      </c>
      <c r="AC1043" s="8">
        <f t="shared" si="319"/>
        <v>43393</v>
      </c>
      <c r="AD1043" s="5" t="s">
        <v>53</v>
      </c>
      <c r="AE1043" s="4">
        <v>1</v>
      </c>
      <c r="AF1043" s="7" t="str">
        <f t="shared" si="320"/>
        <v>12 tháng</v>
      </c>
      <c r="AG1043" s="5">
        <f t="shared" si="321"/>
        <v>43394</v>
      </c>
      <c r="AH1043" s="5">
        <f t="shared" si="322"/>
        <v>43758</v>
      </c>
      <c r="AI1043" s="9"/>
      <c r="AJ1043" s="7" t="str">
        <f t="shared" si="314"/>
        <v/>
      </c>
      <c r="AK1043" s="5" t="str">
        <f t="shared" si="316"/>
        <v/>
      </c>
      <c r="AL1043" s="5" t="str">
        <f t="shared" si="315"/>
        <v/>
      </c>
      <c r="AM1043" s="5" t="str">
        <f t="shared" ca="1" si="326"/>
        <v/>
      </c>
      <c r="AN1043" s="7" t="str">
        <f t="shared" ca="1" si="323"/>
        <v>12 tháng</v>
      </c>
      <c r="AO1043" s="5"/>
      <c r="AP1043" s="7"/>
      <c r="AQ1043" s="16"/>
    </row>
    <row r="1044" spans="1:43" ht="14.5" x14ac:dyDescent="0.35">
      <c r="A1044" s="12">
        <f>IF(E1044="","",SUBTOTAL(3,$B$2:B1044))</f>
        <v>1043</v>
      </c>
      <c r="B1044" s="5">
        <v>43708</v>
      </c>
      <c r="C1044" s="4" t="s">
        <v>45</v>
      </c>
      <c r="D1044" s="4">
        <v>1131</v>
      </c>
      <c r="E1044" s="6" t="s">
        <v>206</v>
      </c>
      <c r="F1044" s="6" t="s">
        <v>112</v>
      </c>
      <c r="G1044" s="7" t="s">
        <v>104</v>
      </c>
      <c r="H1044" s="6" t="s">
        <v>105</v>
      </c>
      <c r="I1044" s="4">
        <v>9</v>
      </c>
      <c r="J1044" s="4">
        <v>1</v>
      </c>
      <c r="K1044" s="4">
        <v>1992</v>
      </c>
      <c r="L1044" s="6">
        <f t="shared" si="309"/>
        <v>33612</v>
      </c>
      <c r="M1044" s="4">
        <f t="shared" si="324"/>
        <v>27</v>
      </c>
      <c r="N1044" s="6" t="str">
        <f t="shared" si="310"/>
        <v>&lt;30</v>
      </c>
      <c r="O1044" s="4">
        <v>2</v>
      </c>
      <c r="P1044" s="6" t="str">
        <f t="shared" si="317"/>
        <v>Nữ</v>
      </c>
      <c r="Q1044" s="6" t="str">
        <f t="shared" si="318"/>
        <v>Bà</v>
      </c>
      <c r="R1044" s="7" t="s">
        <v>50</v>
      </c>
      <c r="S1044" s="6" t="s">
        <v>385</v>
      </c>
      <c r="T1044" s="6" t="s">
        <v>324</v>
      </c>
      <c r="U1044" s="6" t="s">
        <v>280</v>
      </c>
      <c r="V1044" s="6" t="str">
        <f t="shared" si="325"/>
        <v>Yên Bình  -  Hữu Lũng  -  Lạng Sơn</v>
      </c>
      <c r="W1044" s="6" t="s">
        <v>145</v>
      </c>
      <c r="X1044" s="6" t="s">
        <v>65</v>
      </c>
      <c r="Y1044" s="4">
        <f t="shared" si="327"/>
        <v>11</v>
      </c>
      <c r="Z1044" s="7" t="str">
        <f t="shared" si="311"/>
        <v>Từ 2 - 12 tháng</v>
      </c>
      <c r="AA1044" s="5">
        <v>43349</v>
      </c>
      <c r="AB1044" s="4" t="s">
        <v>66</v>
      </c>
      <c r="AC1044" s="8">
        <f t="shared" si="319"/>
        <v>43408</v>
      </c>
      <c r="AD1044" s="5" t="s">
        <v>53</v>
      </c>
      <c r="AE1044" s="4">
        <v>1</v>
      </c>
      <c r="AF1044" s="7" t="str">
        <f t="shared" si="320"/>
        <v>12 tháng</v>
      </c>
      <c r="AG1044" s="5">
        <f t="shared" si="321"/>
        <v>43409</v>
      </c>
      <c r="AH1044" s="5">
        <f t="shared" si="322"/>
        <v>43773</v>
      </c>
      <c r="AI1044" s="9"/>
      <c r="AJ1044" s="7" t="str">
        <f t="shared" si="314"/>
        <v/>
      </c>
      <c r="AK1044" s="5" t="str">
        <f t="shared" si="316"/>
        <v/>
      </c>
      <c r="AL1044" s="5" t="str">
        <f t="shared" si="315"/>
        <v/>
      </c>
      <c r="AM1044" s="5" t="str">
        <f t="shared" ca="1" si="326"/>
        <v/>
      </c>
      <c r="AN1044" s="7" t="str">
        <f t="shared" ca="1" si="323"/>
        <v>12 tháng</v>
      </c>
      <c r="AO1044" s="5"/>
      <c r="AP1044" s="7"/>
      <c r="AQ1044" s="16"/>
    </row>
    <row r="1045" spans="1:43" ht="14.5" x14ac:dyDescent="0.35">
      <c r="A1045" s="12">
        <f>IF(E1045="","",SUBTOTAL(3,$B$2:B1045))</f>
        <v>1044</v>
      </c>
      <c r="B1045" s="5">
        <v>43708</v>
      </c>
      <c r="C1045" s="4" t="s">
        <v>45</v>
      </c>
      <c r="D1045" s="4">
        <v>1132</v>
      </c>
      <c r="E1045" s="6" t="s">
        <v>207</v>
      </c>
      <c r="F1045" s="6" t="s">
        <v>112</v>
      </c>
      <c r="G1045" s="7" t="s">
        <v>104</v>
      </c>
      <c r="H1045" s="6" t="s">
        <v>105</v>
      </c>
      <c r="I1045" s="4">
        <v>17</v>
      </c>
      <c r="J1045" s="4">
        <v>10</v>
      </c>
      <c r="K1045" s="4">
        <v>1995</v>
      </c>
      <c r="L1045" s="6">
        <f t="shared" si="309"/>
        <v>34989</v>
      </c>
      <c r="M1045" s="4">
        <f t="shared" si="324"/>
        <v>23</v>
      </c>
      <c r="N1045" s="6" t="str">
        <f t="shared" si="310"/>
        <v>&lt;30</v>
      </c>
      <c r="O1045" s="4">
        <v>2</v>
      </c>
      <c r="P1045" s="6" t="str">
        <f t="shared" si="317"/>
        <v>Nữ</v>
      </c>
      <c r="Q1045" s="6" t="str">
        <f t="shared" si="318"/>
        <v>Bà</v>
      </c>
      <c r="R1045" s="7" t="s">
        <v>63</v>
      </c>
      <c r="S1045" s="6" t="s">
        <v>386</v>
      </c>
      <c r="T1045" s="6" t="s">
        <v>336</v>
      </c>
      <c r="U1045" s="6" t="s">
        <v>280</v>
      </c>
      <c r="V1045" s="6" t="str">
        <f t="shared" si="325"/>
        <v>Bình Phúc  -  Văn Quan  -  Lạng Sơn</v>
      </c>
      <c r="W1045" s="6" t="s">
        <v>145</v>
      </c>
      <c r="X1045" s="6" t="s">
        <v>106</v>
      </c>
      <c r="Y1045" s="4">
        <f t="shared" si="327"/>
        <v>11</v>
      </c>
      <c r="Z1045" s="7" t="str">
        <f t="shared" si="311"/>
        <v>Từ 2 - 12 tháng</v>
      </c>
      <c r="AA1045" s="5">
        <v>43357</v>
      </c>
      <c r="AB1045" s="4">
        <v>0</v>
      </c>
      <c r="AC1045" s="8">
        <f t="shared" si="319"/>
        <v>43357</v>
      </c>
      <c r="AD1045" s="5" t="s">
        <v>53</v>
      </c>
      <c r="AE1045" s="4">
        <v>1</v>
      </c>
      <c r="AF1045" s="7" t="str">
        <f t="shared" si="320"/>
        <v>12 tháng</v>
      </c>
      <c r="AG1045" s="5">
        <f t="shared" si="321"/>
        <v>43357</v>
      </c>
      <c r="AH1045" s="5">
        <f t="shared" si="322"/>
        <v>43721</v>
      </c>
      <c r="AI1045" s="9"/>
      <c r="AJ1045" s="7" t="str">
        <f t="shared" si="314"/>
        <v/>
      </c>
      <c r="AK1045" s="5" t="str">
        <f t="shared" si="316"/>
        <v/>
      </c>
      <c r="AL1045" s="5" t="str">
        <f t="shared" si="315"/>
        <v/>
      </c>
      <c r="AM1045" s="5" t="str">
        <f t="shared" ca="1" si="326"/>
        <v/>
      </c>
      <c r="AN1045" s="7" t="str">
        <f t="shared" ca="1" si="323"/>
        <v>12 tháng</v>
      </c>
      <c r="AO1045" s="5"/>
      <c r="AP1045" s="7"/>
      <c r="AQ1045" s="16"/>
    </row>
    <row r="1046" spans="1:43" ht="14.5" x14ac:dyDescent="0.35">
      <c r="A1046" s="12">
        <f>IF(E1046="","",SUBTOTAL(3,$B$2:B1046))</f>
        <v>1045</v>
      </c>
      <c r="B1046" s="5">
        <v>43708</v>
      </c>
      <c r="C1046" s="4" t="s">
        <v>45</v>
      </c>
      <c r="D1046" s="4">
        <v>1133</v>
      </c>
      <c r="E1046" s="6" t="s">
        <v>197</v>
      </c>
      <c r="F1046" s="6" t="s">
        <v>112</v>
      </c>
      <c r="G1046" s="7" t="s">
        <v>61</v>
      </c>
      <c r="H1046" s="6" t="s">
        <v>62</v>
      </c>
      <c r="I1046" s="4">
        <v>28</v>
      </c>
      <c r="J1046" s="4">
        <v>10</v>
      </c>
      <c r="K1046" s="4">
        <v>1993</v>
      </c>
      <c r="L1046" s="6">
        <f t="shared" si="309"/>
        <v>34270</v>
      </c>
      <c r="M1046" s="4">
        <f t="shared" si="324"/>
        <v>25</v>
      </c>
      <c r="N1046" s="6" t="str">
        <f t="shared" si="310"/>
        <v>&lt;30</v>
      </c>
      <c r="O1046" s="4">
        <v>1</v>
      </c>
      <c r="P1046" s="6" t="str">
        <f t="shared" si="317"/>
        <v>Nam</v>
      </c>
      <c r="Q1046" s="6" t="str">
        <f t="shared" si="318"/>
        <v>Ông</v>
      </c>
      <c r="R1046" s="7" t="s">
        <v>50</v>
      </c>
      <c r="S1046" s="6" t="s">
        <v>387</v>
      </c>
      <c r="T1046" s="6" t="s">
        <v>388</v>
      </c>
      <c r="U1046" s="6" t="s">
        <v>389</v>
      </c>
      <c r="V1046" s="6" t="str">
        <f t="shared" si="325"/>
        <v>Quỳnh Lưu  -  Nho Quan  -  Ninh Bình</v>
      </c>
      <c r="W1046" s="6" t="s">
        <v>51</v>
      </c>
      <c r="X1046" s="6" t="s">
        <v>65</v>
      </c>
      <c r="Y1046" s="4">
        <f t="shared" si="327"/>
        <v>11</v>
      </c>
      <c r="Z1046" s="7" t="str">
        <f t="shared" si="311"/>
        <v>Từ 2 - 12 tháng</v>
      </c>
      <c r="AA1046" s="5">
        <v>43365</v>
      </c>
      <c r="AB1046" s="4" t="s">
        <v>66</v>
      </c>
      <c r="AC1046" s="8">
        <f t="shared" si="319"/>
        <v>43424</v>
      </c>
      <c r="AD1046" s="5" t="s">
        <v>53</v>
      </c>
      <c r="AE1046" s="4">
        <v>1</v>
      </c>
      <c r="AF1046" s="7" t="str">
        <f t="shared" si="320"/>
        <v>12 tháng</v>
      </c>
      <c r="AG1046" s="5">
        <f t="shared" si="321"/>
        <v>43425</v>
      </c>
      <c r="AH1046" s="5">
        <f t="shared" si="322"/>
        <v>43789</v>
      </c>
      <c r="AI1046" s="9"/>
      <c r="AJ1046" s="7" t="str">
        <f t="shared" si="314"/>
        <v/>
      </c>
      <c r="AK1046" s="5" t="str">
        <f t="shared" si="316"/>
        <v/>
      </c>
      <c r="AL1046" s="5" t="str">
        <f t="shared" si="315"/>
        <v/>
      </c>
      <c r="AM1046" s="5" t="str">
        <f t="shared" ca="1" si="326"/>
        <v/>
      </c>
      <c r="AN1046" s="7" t="str">
        <f t="shared" ca="1" si="323"/>
        <v>12 tháng</v>
      </c>
      <c r="AO1046" s="5"/>
      <c r="AP1046" s="7"/>
      <c r="AQ1046" s="16"/>
    </row>
    <row r="1047" spans="1:43" ht="14.5" x14ac:dyDescent="0.35">
      <c r="A1047" s="12">
        <f>IF(E1047="","",SUBTOTAL(3,$B$2:B1047))</f>
        <v>1046</v>
      </c>
      <c r="B1047" s="5">
        <v>43708</v>
      </c>
      <c r="C1047" s="4" t="s">
        <v>45</v>
      </c>
      <c r="D1047" s="4">
        <v>1134</v>
      </c>
      <c r="E1047" s="6" t="s">
        <v>198</v>
      </c>
      <c r="F1047" s="6" t="s">
        <v>112</v>
      </c>
      <c r="G1047" s="7" t="s">
        <v>61</v>
      </c>
      <c r="H1047" s="6" t="s">
        <v>62</v>
      </c>
      <c r="I1047" s="4">
        <v>9</v>
      </c>
      <c r="J1047" s="4">
        <v>3</v>
      </c>
      <c r="K1047" s="4">
        <v>1994</v>
      </c>
      <c r="L1047" s="6">
        <f t="shared" si="309"/>
        <v>34402</v>
      </c>
      <c r="M1047" s="4">
        <f t="shared" si="324"/>
        <v>25</v>
      </c>
      <c r="N1047" s="6" t="str">
        <f t="shared" si="310"/>
        <v>&lt;30</v>
      </c>
      <c r="O1047" s="4">
        <v>2</v>
      </c>
      <c r="P1047" s="6" t="str">
        <f t="shared" si="317"/>
        <v>Nữ</v>
      </c>
      <c r="Q1047" s="6" t="str">
        <f t="shared" si="318"/>
        <v>Bà</v>
      </c>
      <c r="R1047" s="7" t="s">
        <v>72</v>
      </c>
      <c r="S1047" s="6" t="s">
        <v>390</v>
      </c>
      <c r="T1047" s="6" t="s">
        <v>268</v>
      </c>
      <c r="U1047" s="6" t="s">
        <v>269</v>
      </c>
      <c r="V1047" s="6" t="str">
        <f t="shared" si="325"/>
        <v>Cảnh Hưng  -  Tiên Du  -  Bắc Ninh</v>
      </c>
      <c r="W1047" s="6" t="s">
        <v>51</v>
      </c>
      <c r="X1047" s="6" t="s">
        <v>65</v>
      </c>
      <c r="Y1047" s="4">
        <f t="shared" si="327"/>
        <v>10</v>
      </c>
      <c r="Z1047" s="7" t="str">
        <f t="shared" si="311"/>
        <v>Từ 2 - 12 tháng</v>
      </c>
      <c r="AA1047" s="5">
        <v>43379</v>
      </c>
      <c r="AB1047" s="4" t="s">
        <v>117</v>
      </c>
      <c r="AC1047" s="8">
        <f t="shared" si="319"/>
        <v>43408</v>
      </c>
      <c r="AD1047" s="5" t="s">
        <v>53</v>
      </c>
      <c r="AE1047" s="4">
        <v>1</v>
      </c>
      <c r="AF1047" s="7" t="str">
        <f t="shared" si="320"/>
        <v>12 tháng</v>
      </c>
      <c r="AG1047" s="5">
        <f t="shared" si="321"/>
        <v>43409</v>
      </c>
      <c r="AH1047" s="5">
        <f t="shared" si="322"/>
        <v>43773</v>
      </c>
      <c r="AI1047" s="9"/>
      <c r="AJ1047" s="7" t="str">
        <f t="shared" si="314"/>
        <v/>
      </c>
      <c r="AK1047" s="5" t="str">
        <f t="shared" si="316"/>
        <v/>
      </c>
      <c r="AL1047" s="5" t="str">
        <f t="shared" si="315"/>
        <v/>
      </c>
      <c r="AM1047" s="5" t="str">
        <f t="shared" ca="1" si="326"/>
        <v/>
      </c>
      <c r="AN1047" s="7" t="str">
        <f t="shared" ca="1" si="323"/>
        <v>12 tháng</v>
      </c>
      <c r="AO1047" s="5"/>
      <c r="AP1047" s="7"/>
      <c r="AQ1047" s="16"/>
    </row>
    <row r="1048" spans="1:43" ht="14.5" x14ac:dyDescent="0.35">
      <c r="A1048" s="12">
        <f>IF(E1048="","",SUBTOTAL(3,$B$2:B1048))</f>
        <v>1047</v>
      </c>
      <c r="B1048" s="5">
        <v>43708</v>
      </c>
      <c r="C1048" s="4" t="s">
        <v>45</v>
      </c>
      <c r="D1048" s="4">
        <v>1135</v>
      </c>
      <c r="E1048" s="6" t="s">
        <v>199</v>
      </c>
      <c r="F1048" s="6" t="s">
        <v>112</v>
      </c>
      <c r="G1048" s="7" t="s">
        <v>98</v>
      </c>
      <c r="H1048" s="6" t="s">
        <v>99</v>
      </c>
      <c r="I1048" s="4">
        <v>26</v>
      </c>
      <c r="J1048" s="4">
        <v>11</v>
      </c>
      <c r="K1048" s="4">
        <v>1991</v>
      </c>
      <c r="L1048" s="6">
        <f t="shared" si="309"/>
        <v>33568</v>
      </c>
      <c r="M1048" s="4">
        <f t="shared" si="324"/>
        <v>27</v>
      </c>
      <c r="N1048" s="6" t="str">
        <f t="shared" si="310"/>
        <v>&lt;30</v>
      </c>
      <c r="O1048" s="4">
        <v>2</v>
      </c>
      <c r="P1048" s="6" t="str">
        <f t="shared" si="317"/>
        <v>Nữ</v>
      </c>
      <c r="Q1048" s="6" t="str">
        <f t="shared" si="318"/>
        <v>Bà</v>
      </c>
      <c r="R1048" s="7" t="s">
        <v>50</v>
      </c>
      <c r="S1048" s="6" t="s">
        <v>391</v>
      </c>
      <c r="T1048" s="6" t="s">
        <v>254</v>
      </c>
      <c r="U1048" s="6" t="s">
        <v>255</v>
      </c>
      <c r="V1048" s="6" t="str">
        <f t="shared" si="325"/>
        <v>Mai Trung  -  Hiệp Hòa  -  Bắc Giang</v>
      </c>
      <c r="W1048" s="6" t="s">
        <v>145</v>
      </c>
      <c r="X1048" s="6" t="s">
        <v>100</v>
      </c>
      <c r="Y1048" s="4">
        <f t="shared" si="327"/>
        <v>10</v>
      </c>
      <c r="Z1048" s="7" t="str">
        <f t="shared" si="311"/>
        <v>Từ 2 - 12 tháng</v>
      </c>
      <c r="AA1048" s="5">
        <v>43384</v>
      </c>
      <c r="AB1048" s="4" t="s">
        <v>66</v>
      </c>
      <c r="AC1048" s="8">
        <f t="shared" si="319"/>
        <v>43443</v>
      </c>
      <c r="AD1048" s="5" t="s">
        <v>53</v>
      </c>
      <c r="AE1048" s="4">
        <v>1</v>
      </c>
      <c r="AF1048" s="7" t="str">
        <f t="shared" si="320"/>
        <v>12 tháng</v>
      </c>
      <c r="AG1048" s="5">
        <f t="shared" si="321"/>
        <v>43444</v>
      </c>
      <c r="AH1048" s="5">
        <f t="shared" si="322"/>
        <v>43808</v>
      </c>
      <c r="AI1048" s="9"/>
      <c r="AJ1048" s="7" t="str">
        <f t="shared" si="314"/>
        <v/>
      </c>
      <c r="AK1048" s="5" t="str">
        <f t="shared" si="316"/>
        <v/>
      </c>
      <c r="AL1048" s="5" t="str">
        <f t="shared" si="315"/>
        <v/>
      </c>
      <c r="AM1048" s="5" t="str">
        <f t="shared" ca="1" si="326"/>
        <v/>
      </c>
      <c r="AN1048" s="7" t="str">
        <f t="shared" ca="1" si="323"/>
        <v>12 tháng</v>
      </c>
      <c r="AO1048" s="5"/>
      <c r="AP1048" s="7"/>
      <c r="AQ1048" s="16"/>
    </row>
    <row r="1049" spans="1:43" ht="14.5" x14ac:dyDescent="0.35">
      <c r="A1049" s="12">
        <f>IF(E1049="","",SUBTOTAL(3,$B$2:B1049))</f>
        <v>1048</v>
      </c>
      <c r="B1049" s="5">
        <v>43708</v>
      </c>
      <c r="C1049" s="4" t="s">
        <v>45</v>
      </c>
      <c r="D1049" s="4">
        <v>1136</v>
      </c>
      <c r="E1049" s="6" t="s">
        <v>208</v>
      </c>
      <c r="F1049" s="6" t="s">
        <v>82</v>
      </c>
      <c r="G1049" s="7" t="s">
        <v>104</v>
      </c>
      <c r="H1049" s="6" t="s">
        <v>105</v>
      </c>
      <c r="I1049" s="4">
        <v>20</v>
      </c>
      <c r="J1049" s="4">
        <v>2</v>
      </c>
      <c r="K1049" s="4">
        <v>1986</v>
      </c>
      <c r="L1049" s="6">
        <f t="shared" si="309"/>
        <v>31463</v>
      </c>
      <c r="M1049" s="4">
        <f t="shared" si="324"/>
        <v>33</v>
      </c>
      <c r="N1049" s="6" t="str">
        <f t="shared" si="310"/>
        <v>30 - 45</v>
      </c>
      <c r="O1049" s="4">
        <v>2</v>
      </c>
      <c r="P1049" s="6" t="str">
        <f t="shared" si="317"/>
        <v>Nữ</v>
      </c>
      <c r="Q1049" s="6" t="str">
        <f t="shared" si="318"/>
        <v>Bà</v>
      </c>
      <c r="R1049" s="7" t="s">
        <v>50</v>
      </c>
      <c r="S1049" s="6" t="s">
        <v>392</v>
      </c>
      <c r="T1049" s="6" t="s">
        <v>393</v>
      </c>
      <c r="U1049" s="6" t="s">
        <v>394</v>
      </c>
      <c r="V1049" s="6" t="str">
        <f t="shared" si="325"/>
        <v>Yên Thắng  -  Lục Yên  -  Yên Bái</v>
      </c>
      <c r="W1049" s="6" t="s">
        <v>51</v>
      </c>
      <c r="X1049" s="6" t="s">
        <v>65</v>
      </c>
      <c r="Y1049" s="4">
        <f t="shared" si="327"/>
        <v>10</v>
      </c>
      <c r="Z1049" s="7" t="str">
        <f t="shared" si="311"/>
        <v>Từ 2 - 12 tháng</v>
      </c>
      <c r="AA1049" s="5">
        <v>43392</v>
      </c>
      <c r="AB1049" s="4" t="s">
        <v>117</v>
      </c>
      <c r="AC1049" s="8">
        <f t="shared" si="319"/>
        <v>43421</v>
      </c>
      <c r="AD1049" s="5" t="s">
        <v>53</v>
      </c>
      <c r="AE1049" s="4">
        <v>1</v>
      </c>
      <c r="AF1049" s="7" t="str">
        <f t="shared" si="320"/>
        <v>12 tháng</v>
      </c>
      <c r="AG1049" s="5">
        <f t="shared" si="321"/>
        <v>43422</v>
      </c>
      <c r="AH1049" s="5">
        <f t="shared" si="322"/>
        <v>43786</v>
      </c>
      <c r="AI1049" s="9"/>
      <c r="AJ1049" s="7" t="str">
        <f t="shared" si="314"/>
        <v/>
      </c>
      <c r="AK1049" s="5" t="str">
        <f t="shared" si="316"/>
        <v/>
      </c>
      <c r="AL1049" s="5" t="str">
        <f t="shared" si="315"/>
        <v/>
      </c>
      <c r="AM1049" s="5" t="str">
        <f t="shared" ca="1" si="326"/>
        <v/>
      </c>
      <c r="AN1049" s="7" t="str">
        <f t="shared" ca="1" si="323"/>
        <v>12 tháng</v>
      </c>
      <c r="AO1049" s="5"/>
      <c r="AP1049" s="7"/>
      <c r="AQ1049" s="16"/>
    </row>
    <row r="1050" spans="1:43" ht="14.5" x14ac:dyDescent="0.35">
      <c r="A1050" s="12">
        <f>IF(E1050="","",SUBTOTAL(3,$B$2:B1050))</f>
        <v>1049</v>
      </c>
      <c r="B1050" s="5">
        <v>43708</v>
      </c>
      <c r="C1050" s="4" t="s">
        <v>45</v>
      </c>
      <c r="D1050" s="4">
        <v>1137</v>
      </c>
      <c r="E1050" s="6" t="s">
        <v>209</v>
      </c>
      <c r="F1050" s="6" t="s">
        <v>82</v>
      </c>
      <c r="G1050" s="7" t="s">
        <v>104</v>
      </c>
      <c r="H1050" s="6" t="s">
        <v>105</v>
      </c>
      <c r="I1050" s="4">
        <v>9</v>
      </c>
      <c r="J1050" s="4">
        <v>11</v>
      </c>
      <c r="K1050" s="4">
        <v>1988</v>
      </c>
      <c r="L1050" s="6">
        <f t="shared" si="309"/>
        <v>32456</v>
      </c>
      <c r="M1050" s="4">
        <f t="shared" si="324"/>
        <v>30</v>
      </c>
      <c r="N1050" s="6" t="str">
        <f t="shared" si="310"/>
        <v>30 - 45</v>
      </c>
      <c r="O1050" s="4">
        <v>2</v>
      </c>
      <c r="P1050" s="6" t="str">
        <f t="shared" si="317"/>
        <v>Nữ</v>
      </c>
      <c r="Q1050" s="6" t="str">
        <f t="shared" si="318"/>
        <v>Bà</v>
      </c>
      <c r="R1050" s="7" t="s">
        <v>72</v>
      </c>
      <c r="S1050" s="6" t="s">
        <v>395</v>
      </c>
      <c r="T1050" s="6" t="s">
        <v>352</v>
      </c>
      <c r="U1050" s="6" t="s">
        <v>280</v>
      </c>
      <c r="V1050" s="6" t="str">
        <f t="shared" si="325"/>
        <v>Gia Lộc  -  Chi Lăng  -  Lạng Sơn</v>
      </c>
      <c r="W1050" s="6" t="s">
        <v>51</v>
      </c>
      <c r="X1050" s="6" t="s">
        <v>65</v>
      </c>
      <c r="Y1050" s="4">
        <f t="shared" si="327"/>
        <v>10</v>
      </c>
      <c r="Z1050" s="7" t="str">
        <f t="shared" si="311"/>
        <v>Từ 2 - 12 tháng</v>
      </c>
      <c r="AA1050" s="5">
        <v>43398</v>
      </c>
      <c r="AB1050" s="4" t="s">
        <v>66</v>
      </c>
      <c r="AC1050" s="8">
        <f t="shared" si="319"/>
        <v>43457</v>
      </c>
      <c r="AD1050" s="5" t="s">
        <v>53</v>
      </c>
      <c r="AE1050" s="4">
        <v>1</v>
      </c>
      <c r="AF1050" s="7" t="str">
        <f t="shared" si="320"/>
        <v>12 tháng</v>
      </c>
      <c r="AG1050" s="5">
        <f t="shared" si="321"/>
        <v>43458</v>
      </c>
      <c r="AH1050" s="5">
        <f t="shared" si="322"/>
        <v>43822</v>
      </c>
      <c r="AI1050" s="9"/>
      <c r="AJ1050" s="7" t="str">
        <f t="shared" si="314"/>
        <v/>
      </c>
      <c r="AK1050" s="5" t="str">
        <f t="shared" si="316"/>
        <v/>
      </c>
      <c r="AL1050" s="5" t="str">
        <f t="shared" si="315"/>
        <v/>
      </c>
      <c r="AM1050" s="5" t="str">
        <f t="shared" ca="1" si="326"/>
        <v/>
      </c>
      <c r="AN1050" s="7" t="str">
        <f t="shared" ca="1" si="323"/>
        <v>12 tháng</v>
      </c>
      <c r="AO1050" s="5"/>
      <c r="AP1050" s="7"/>
      <c r="AQ1050" s="16"/>
    </row>
    <row r="1051" spans="1:43" ht="14.5" x14ac:dyDescent="0.35">
      <c r="A1051" s="12">
        <f>IF(E1051="","",SUBTOTAL(3,$B$2:B1051))</f>
        <v>1050</v>
      </c>
      <c r="B1051" s="5">
        <v>43708</v>
      </c>
      <c r="C1051" s="4" t="s">
        <v>45</v>
      </c>
      <c r="D1051" s="4">
        <v>1138</v>
      </c>
      <c r="E1051" s="6" t="s">
        <v>210</v>
      </c>
      <c r="F1051" s="6" t="s">
        <v>82</v>
      </c>
      <c r="G1051" s="7" t="s">
        <v>104</v>
      </c>
      <c r="H1051" s="6" t="s">
        <v>105</v>
      </c>
      <c r="I1051" s="4">
        <v>20</v>
      </c>
      <c r="J1051" s="4">
        <v>7</v>
      </c>
      <c r="K1051" s="4">
        <v>1989</v>
      </c>
      <c r="L1051" s="6">
        <f t="shared" si="309"/>
        <v>32709</v>
      </c>
      <c r="M1051" s="4">
        <f t="shared" si="324"/>
        <v>30</v>
      </c>
      <c r="N1051" s="6" t="str">
        <f t="shared" si="310"/>
        <v>30 - 45</v>
      </c>
      <c r="O1051" s="4">
        <v>2</v>
      </c>
      <c r="P1051" s="6" t="str">
        <f t="shared" si="317"/>
        <v>Nữ</v>
      </c>
      <c r="Q1051" s="6" t="str">
        <f t="shared" si="318"/>
        <v>Bà</v>
      </c>
      <c r="R1051" s="7" t="s">
        <v>50</v>
      </c>
      <c r="S1051" s="6" t="s">
        <v>287</v>
      </c>
      <c r="T1051" s="6" t="s">
        <v>268</v>
      </c>
      <c r="U1051" s="6" t="s">
        <v>269</v>
      </c>
      <c r="V1051" s="6" t="str">
        <f t="shared" si="325"/>
        <v>Phú Lâm  -  Tiên Du  -  Bắc Ninh</v>
      </c>
      <c r="W1051" s="6" t="s">
        <v>51</v>
      </c>
      <c r="X1051" s="6" t="s">
        <v>106</v>
      </c>
      <c r="Y1051" s="4">
        <f t="shared" si="327"/>
        <v>9</v>
      </c>
      <c r="Z1051" s="7" t="str">
        <f t="shared" si="311"/>
        <v>Từ 2 - 12 tháng</v>
      </c>
      <c r="AA1051" s="5">
        <v>43408</v>
      </c>
      <c r="AB1051" s="4" t="s">
        <v>117</v>
      </c>
      <c r="AC1051" s="8">
        <f t="shared" si="319"/>
        <v>43437</v>
      </c>
      <c r="AD1051" s="5" t="s">
        <v>53</v>
      </c>
      <c r="AE1051" s="4">
        <v>1</v>
      </c>
      <c r="AF1051" s="7" t="str">
        <f t="shared" si="320"/>
        <v>12 tháng</v>
      </c>
      <c r="AG1051" s="5">
        <f t="shared" si="321"/>
        <v>43438</v>
      </c>
      <c r="AH1051" s="5">
        <f t="shared" si="322"/>
        <v>43802</v>
      </c>
      <c r="AI1051" s="9"/>
      <c r="AJ1051" s="7" t="str">
        <f t="shared" si="314"/>
        <v/>
      </c>
      <c r="AK1051" s="5" t="str">
        <f t="shared" si="316"/>
        <v/>
      </c>
      <c r="AL1051" s="5" t="str">
        <f t="shared" si="315"/>
        <v/>
      </c>
      <c r="AM1051" s="5" t="str">
        <f t="shared" ca="1" si="326"/>
        <v/>
      </c>
      <c r="AN1051" s="7" t="str">
        <f t="shared" ca="1" si="323"/>
        <v>12 tháng</v>
      </c>
      <c r="AO1051" s="5"/>
      <c r="AP1051" s="7"/>
      <c r="AQ1051" s="16"/>
    </row>
    <row r="1052" spans="1:43" ht="14.5" x14ac:dyDescent="0.35">
      <c r="A1052" s="12">
        <f>IF(E1052="","",SUBTOTAL(3,$B$2:B1052))</f>
        <v>1051</v>
      </c>
      <c r="B1052" s="5">
        <v>43708</v>
      </c>
      <c r="C1052" s="4" t="s">
        <v>45</v>
      </c>
      <c r="D1052" s="4">
        <v>1139</v>
      </c>
      <c r="E1052" s="6" t="s">
        <v>211</v>
      </c>
      <c r="F1052" s="6" t="s">
        <v>82</v>
      </c>
      <c r="G1052" s="7" t="s">
        <v>104</v>
      </c>
      <c r="H1052" s="6" t="s">
        <v>105</v>
      </c>
      <c r="I1052" s="4">
        <v>20</v>
      </c>
      <c r="J1052" s="4">
        <v>2</v>
      </c>
      <c r="K1052" s="4">
        <v>1992</v>
      </c>
      <c r="L1052" s="6">
        <f t="shared" si="309"/>
        <v>33654</v>
      </c>
      <c r="M1052" s="4">
        <f t="shared" si="324"/>
        <v>27</v>
      </c>
      <c r="N1052" s="6" t="str">
        <f t="shared" si="310"/>
        <v>&lt;30</v>
      </c>
      <c r="O1052" s="4">
        <v>2</v>
      </c>
      <c r="P1052" s="6" t="str">
        <f t="shared" si="317"/>
        <v>Nữ</v>
      </c>
      <c r="Q1052" s="6" t="str">
        <f t="shared" si="318"/>
        <v>Bà</v>
      </c>
      <c r="R1052" s="7" t="s">
        <v>72</v>
      </c>
      <c r="S1052" s="6" t="s">
        <v>396</v>
      </c>
      <c r="T1052" s="6" t="s">
        <v>397</v>
      </c>
      <c r="U1052" s="6" t="s">
        <v>255</v>
      </c>
      <c r="V1052" s="6" t="str">
        <f t="shared" si="325"/>
        <v>Bố Hạ  -  Yên Thế  -  Bắc Giang</v>
      </c>
      <c r="W1052" s="6" t="s">
        <v>145</v>
      </c>
      <c r="X1052" s="6" t="s">
        <v>65</v>
      </c>
      <c r="Y1052" s="4">
        <f t="shared" si="327"/>
        <v>9</v>
      </c>
      <c r="Z1052" s="7" t="str">
        <f t="shared" si="311"/>
        <v>Từ 2 - 12 tháng</v>
      </c>
      <c r="AA1052" s="5">
        <v>43413</v>
      </c>
      <c r="AB1052" s="4" t="s">
        <v>66</v>
      </c>
      <c r="AC1052" s="8">
        <f t="shared" si="319"/>
        <v>43472</v>
      </c>
      <c r="AD1052" s="5" t="s">
        <v>53</v>
      </c>
      <c r="AE1052" s="4">
        <v>1</v>
      </c>
      <c r="AF1052" s="7" t="str">
        <f t="shared" si="320"/>
        <v>12 tháng</v>
      </c>
      <c r="AG1052" s="5">
        <f t="shared" si="321"/>
        <v>43473</v>
      </c>
      <c r="AH1052" s="5">
        <f t="shared" si="322"/>
        <v>43837</v>
      </c>
      <c r="AI1052" s="9"/>
      <c r="AJ1052" s="7" t="str">
        <f t="shared" si="314"/>
        <v/>
      </c>
      <c r="AK1052" s="5" t="str">
        <f t="shared" si="316"/>
        <v/>
      </c>
      <c r="AL1052" s="5" t="str">
        <f t="shared" si="315"/>
        <v/>
      </c>
      <c r="AM1052" s="5" t="str">
        <f t="shared" ca="1" si="326"/>
        <v/>
      </c>
      <c r="AN1052" s="7" t="str">
        <f t="shared" ca="1" si="323"/>
        <v>12 tháng</v>
      </c>
      <c r="AO1052" s="5"/>
      <c r="AP1052" s="7"/>
      <c r="AQ1052" s="16"/>
    </row>
    <row r="1053" spans="1:43" ht="14.5" x14ac:dyDescent="0.35">
      <c r="A1053" s="12">
        <f>IF(E1053="","",SUBTOTAL(3,$B$2:B1053))</f>
        <v>1052</v>
      </c>
      <c r="B1053" s="5">
        <v>43708</v>
      </c>
      <c r="C1053" s="4" t="s">
        <v>45</v>
      </c>
      <c r="D1053" s="4">
        <v>1140</v>
      </c>
      <c r="E1053" s="6" t="s">
        <v>212</v>
      </c>
      <c r="F1053" s="6" t="s">
        <v>82</v>
      </c>
      <c r="G1053" s="7" t="s">
        <v>61</v>
      </c>
      <c r="H1053" s="6" t="s">
        <v>62</v>
      </c>
      <c r="I1053" s="4">
        <v>28</v>
      </c>
      <c r="J1053" s="4">
        <v>9</v>
      </c>
      <c r="K1053" s="4">
        <v>1989</v>
      </c>
      <c r="L1053" s="6">
        <f t="shared" si="309"/>
        <v>32779</v>
      </c>
      <c r="M1053" s="4">
        <f t="shared" si="324"/>
        <v>29</v>
      </c>
      <c r="N1053" s="6" t="str">
        <f t="shared" si="310"/>
        <v>&lt;30</v>
      </c>
      <c r="O1053" s="4">
        <v>1</v>
      </c>
      <c r="P1053" s="6" t="str">
        <f t="shared" si="317"/>
        <v>Nam</v>
      </c>
      <c r="Q1053" s="6" t="str">
        <f t="shared" si="318"/>
        <v>Ông</v>
      </c>
      <c r="R1053" s="7" t="s">
        <v>50</v>
      </c>
      <c r="S1053" s="6" t="s">
        <v>264</v>
      </c>
      <c r="T1053" s="6" t="s">
        <v>265</v>
      </c>
      <c r="U1053" s="6" t="s">
        <v>266</v>
      </c>
      <c r="V1053" s="6" t="str">
        <f t="shared" si="325"/>
        <v>Xuân Thu  -  Sóc Sơn  -  Hà Nội</v>
      </c>
      <c r="W1053" s="6" t="s">
        <v>78</v>
      </c>
      <c r="X1053" s="6" t="s">
        <v>65</v>
      </c>
      <c r="Y1053" s="4">
        <f t="shared" si="327"/>
        <v>9</v>
      </c>
      <c r="Z1053" s="7" t="str">
        <f t="shared" si="311"/>
        <v>Từ 2 - 12 tháng</v>
      </c>
      <c r="AA1053" s="5">
        <v>43419</v>
      </c>
      <c r="AB1053" s="4" t="s">
        <v>213</v>
      </c>
      <c r="AC1053" s="8">
        <f t="shared" si="319"/>
        <v>43419</v>
      </c>
      <c r="AD1053" s="5" t="s">
        <v>53</v>
      </c>
      <c r="AE1053" s="4">
        <v>1</v>
      </c>
      <c r="AF1053" s="7" t="str">
        <f t="shared" si="320"/>
        <v>12 tháng</v>
      </c>
      <c r="AG1053" s="5">
        <f t="shared" si="321"/>
        <v>43420</v>
      </c>
      <c r="AH1053" s="5">
        <f t="shared" si="322"/>
        <v>43784</v>
      </c>
      <c r="AI1053" s="9"/>
      <c r="AJ1053" s="7" t="str">
        <f t="shared" si="314"/>
        <v/>
      </c>
      <c r="AK1053" s="5" t="str">
        <f t="shared" si="316"/>
        <v/>
      </c>
      <c r="AL1053" s="5" t="str">
        <f t="shared" si="315"/>
        <v/>
      </c>
      <c r="AM1053" s="5" t="str">
        <f t="shared" ca="1" si="326"/>
        <v/>
      </c>
      <c r="AN1053" s="7" t="str">
        <f t="shared" ca="1" si="323"/>
        <v>12 tháng</v>
      </c>
      <c r="AO1053" s="5"/>
      <c r="AP1053" s="7"/>
      <c r="AQ1053" s="16"/>
    </row>
    <row r="1054" spans="1:43" ht="14.5" x14ac:dyDescent="0.35">
      <c r="A1054" s="12">
        <f>IF(E1054="","",SUBTOTAL(3,$B$2:B1054))</f>
        <v>1053</v>
      </c>
      <c r="B1054" s="5">
        <v>43708</v>
      </c>
      <c r="C1054" s="4" t="s">
        <v>45</v>
      </c>
      <c r="D1054" s="4">
        <v>1141</v>
      </c>
      <c r="E1054" s="6" t="s">
        <v>214</v>
      </c>
      <c r="F1054" s="6" t="s">
        <v>82</v>
      </c>
      <c r="G1054" s="7" t="s">
        <v>61</v>
      </c>
      <c r="H1054" s="6" t="s">
        <v>62</v>
      </c>
      <c r="I1054" s="4">
        <v>2</v>
      </c>
      <c r="J1054" s="4">
        <v>2</v>
      </c>
      <c r="K1054" s="4">
        <v>1994</v>
      </c>
      <c r="L1054" s="6">
        <f t="shared" si="309"/>
        <v>34367</v>
      </c>
      <c r="M1054" s="4">
        <f t="shared" si="324"/>
        <v>25</v>
      </c>
      <c r="N1054" s="6" t="str">
        <f t="shared" si="310"/>
        <v>&lt;30</v>
      </c>
      <c r="O1054" s="4">
        <v>2</v>
      </c>
      <c r="P1054" s="6" t="str">
        <f t="shared" si="317"/>
        <v>Nữ</v>
      </c>
      <c r="Q1054" s="6" t="str">
        <f t="shared" si="318"/>
        <v>Bà</v>
      </c>
      <c r="R1054" s="7" t="s">
        <v>72</v>
      </c>
      <c r="S1054" s="6" t="s">
        <v>270</v>
      </c>
      <c r="T1054" s="6" t="s">
        <v>268</v>
      </c>
      <c r="U1054" s="6" t="s">
        <v>269</v>
      </c>
      <c r="V1054" s="6" t="str">
        <f t="shared" si="325"/>
        <v>Đại Đồng  -  Tiên Du  -  Bắc Ninh</v>
      </c>
      <c r="W1054" s="6" t="s">
        <v>151</v>
      </c>
      <c r="X1054" s="6" t="s">
        <v>65</v>
      </c>
      <c r="Y1054" s="4">
        <f t="shared" si="327"/>
        <v>9</v>
      </c>
      <c r="Z1054" s="7" t="str">
        <f t="shared" si="311"/>
        <v>Từ 2 - 12 tháng</v>
      </c>
      <c r="AA1054" s="5">
        <v>43429</v>
      </c>
      <c r="AB1054" s="4" t="s">
        <v>66</v>
      </c>
      <c r="AC1054" s="8">
        <f t="shared" si="319"/>
        <v>43488</v>
      </c>
      <c r="AD1054" s="5" t="s">
        <v>53</v>
      </c>
      <c r="AE1054" s="4">
        <v>1</v>
      </c>
      <c r="AF1054" s="7" t="str">
        <f t="shared" si="320"/>
        <v>12 tháng</v>
      </c>
      <c r="AG1054" s="5">
        <f t="shared" si="321"/>
        <v>43489</v>
      </c>
      <c r="AH1054" s="5">
        <f t="shared" si="322"/>
        <v>43853</v>
      </c>
      <c r="AI1054" s="9"/>
      <c r="AJ1054" s="7" t="str">
        <f t="shared" si="314"/>
        <v/>
      </c>
      <c r="AK1054" s="5" t="str">
        <f t="shared" si="316"/>
        <v/>
      </c>
      <c r="AL1054" s="5" t="str">
        <f t="shared" si="315"/>
        <v/>
      </c>
      <c r="AM1054" s="5" t="str">
        <f t="shared" ca="1" si="326"/>
        <v/>
      </c>
      <c r="AN1054" s="7" t="str">
        <f t="shared" ca="1" si="323"/>
        <v>12 tháng</v>
      </c>
      <c r="AO1054" s="5"/>
      <c r="AP1054" s="7"/>
      <c r="AQ1054" s="16"/>
    </row>
    <row r="1055" spans="1:43" ht="14.5" x14ac:dyDescent="0.35">
      <c r="A1055" s="12">
        <f>IF(E1055="","",SUBTOTAL(3,$B$2:B1055))</f>
        <v>1054</v>
      </c>
      <c r="B1055" s="5">
        <v>43708</v>
      </c>
      <c r="C1055" s="4" t="s">
        <v>45</v>
      </c>
      <c r="D1055" s="4">
        <v>1142</v>
      </c>
      <c r="E1055" s="6" t="s">
        <v>215</v>
      </c>
      <c r="F1055" s="6" t="s">
        <v>82</v>
      </c>
      <c r="G1055" s="7" t="s">
        <v>61</v>
      </c>
      <c r="H1055" s="6" t="s">
        <v>62</v>
      </c>
      <c r="I1055" s="4">
        <v>25</v>
      </c>
      <c r="J1055" s="4">
        <v>12</v>
      </c>
      <c r="K1055" s="4">
        <v>1989</v>
      </c>
      <c r="L1055" s="6">
        <f t="shared" si="309"/>
        <v>32867</v>
      </c>
      <c r="M1055" s="4">
        <f t="shared" si="324"/>
        <v>29</v>
      </c>
      <c r="N1055" s="6" t="str">
        <f t="shared" si="310"/>
        <v>&lt;30</v>
      </c>
      <c r="O1055" s="4">
        <v>1</v>
      </c>
      <c r="P1055" s="6" t="str">
        <f t="shared" si="317"/>
        <v>Nam</v>
      </c>
      <c r="Q1055" s="6" t="str">
        <f t="shared" si="318"/>
        <v>Ông</v>
      </c>
      <c r="R1055" s="7" t="s">
        <v>50</v>
      </c>
      <c r="S1055" s="6" t="s">
        <v>398</v>
      </c>
      <c r="T1055" s="6" t="s">
        <v>272</v>
      </c>
      <c r="U1055" s="6" t="s">
        <v>269</v>
      </c>
      <c r="V1055" s="6" t="str">
        <f t="shared" si="325"/>
        <v>Tam Sơn  -  Từ Sơn  -  Bắc Ninh</v>
      </c>
      <c r="W1055" s="6" t="s">
        <v>51</v>
      </c>
      <c r="X1055" s="6" t="s">
        <v>106</v>
      </c>
      <c r="Y1055" s="4">
        <f t="shared" si="327"/>
        <v>8</v>
      </c>
      <c r="Z1055" s="7" t="str">
        <f t="shared" si="311"/>
        <v>Từ 2 - 12 tháng</v>
      </c>
      <c r="AA1055" s="5">
        <v>43439</v>
      </c>
      <c r="AB1055" s="4" t="s">
        <v>117</v>
      </c>
      <c r="AC1055" s="8">
        <f t="shared" si="319"/>
        <v>43468</v>
      </c>
      <c r="AD1055" s="5" t="s">
        <v>53</v>
      </c>
      <c r="AE1055" s="4">
        <v>1</v>
      </c>
      <c r="AF1055" s="7" t="str">
        <f t="shared" si="320"/>
        <v>12 tháng</v>
      </c>
      <c r="AG1055" s="5">
        <f t="shared" si="321"/>
        <v>43469</v>
      </c>
      <c r="AH1055" s="5">
        <f t="shared" si="322"/>
        <v>43833</v>
      </c>
      <c r="AI1055" s="9"/>
      <c r="AJ1055" s="7" t="str">
        <f t="shared" si="314"/>
        <v/>
      </c>
      <c r="AK1055" s="5" t="str">
        <f t="shared" si="316"/>
        <v/>
      </c>
      <c r="AL1055" s="5" t="str">
        <f t="shared" si="315"/>
        <v/>
      </c>
      <c r="AM1055" s="5" t="str">
        <f t="shared" ca="1" si="326"/>
        <v/>
      </c>
      <c r="AN1055" s="7" t="str">
        <f t="shared" ca="1" si="323"/>
        <v>12 tháng</v>
      </c>
      <c r="AO1055" s="5"/>
      <c r="AP1055" s="7"/>
      <c r="AQ1055" s="16"/>
    </row>
    <row r="1056" spans="1:43" ht="14.5" x14ac:dyDescent="0.35">
      <c r="A1056" s="12">
        <f>IF(E1056="","",SUBTOTAL(3,$B$2:B1056))</f>
        <v>1055</v>
      </c>
      <c r="B1056" s="5">
        <v>43708</v>
      </c>
      <c r="C1056" s="4" t="s">
        <v>45</v>
      </c>
      <c r="D1056" s="4">
        <v>1143</v>
      </c>
      <c r="E1056" s="6" t="s">
        <v>216</v>
      </c>
      <c r="F1056" s="6" t="s">
        <v>102</v>
      </c>
      <c r="G1056" s="7" t="s">
        <v>104</v>
      </c>
      <c r="H1056" s="6" t="s">
        <v>134</v>
      </c>
      <c r="I1056" s="4">
        <v>20</v>
      </c>
      <c r="J1056" s="4">
        <v>3</v>
      </c>
      <c r="K1056" s="4">
        <v>1993</v>
      </c>
      <c r="L1056" s="6">
        <f t="shared" si="309"/>
        <v>34048</v>
      </c>
      <c r="M1056" s="4">
        <f t="shared" si="324"/>
        <v>26</v>
      </c>
      <c r="N1056" s="6" t="str">
        <f t="shared" si="310"/>
        <v>&lt;30</v>
      </c>
      <c r="O1056" s="4">
        <v>2</v>
      </c>
      <c r="P1056" s="6" t="str">
        <f t="shared" si="317"/>
        <v>Nữ</v>
      </c>
      <c r="Q1056" s="6" t="str">
        <f t="shared" si="318"/>
        <v>Bà</v>
      </c>
      <c r="R1056" s="7" t="s">
        <v>63</v>
      </c>
      <c r="S1056" s="6" t="s">
        <v>311</v>
      </c>
      <c r="T1056" s="6" t="s">
        <v>274</v>
      </c>
      <c r="U1056" s="6" t="s">
        <v>266</v>
      </c>
      <c r="V1056" s="6" t="str">
        <f t="shared" si="325"/>
        <v>Cổ Loa  -  Đông Anh  -  Hà Nội</v>
      </c>
      <c r="W1056" s="6" t="s">
        <v>51</v>
      </c>
      <c r="X1056" s="6" t="s">
        <v>65</v>
      </c>
      <c r="Y1056" s="4">
        <f t="shared" si="327"/>
        <v>8</v>
      </c>
      <c r="Z1056" s="7" t="str">
        <f t="shared" si="311"/>
        <v>Từ 2 - 12 tháng</v>
      </c>
      <c r="AA1056" s="5">
        <v>43446</v>
      </c>
      <c r="AB1056" s="4" t="s">
        <v>66</v>
      </c>
      <c r="AC1056" s="8">
        <f t="shared" si="319"/>
        <v>43505</v>
      </c>
      <c r="AD1056" s="5" t="s">
        <v>53</v>
      </c>
      <c r="AE1056" s="4">
        <v>1</v>
      </c>
      <c r="AF1056" s="7" t="str">
        <f t="shared" si="320"/>
        <v>12 tháng</v>
      </c>
      <c r="AG1056" s="5">
        <f t="shared" si="321"/>
        <v>43506</v>
      </c>
      <c r="AH1056" s="5">
        <f t="shared" si="322"/>
        <v>43870</v>
      </c>
      <c r="AI1056" s="9"/>
      <c r="AJ1056" s="7" t="str">
        <f t="shared" si="314"/>
        <v/>
      </c>
      <c r="AK1056" s="5" t="str">
        <f t="shared" si="316"/>
        <v/>
      </c>
      <c r="AL1056" s="5" t="str">
        <f t="shared" si="315"/>
        <v/>
      </c>
      <c r="AM1056" s="5" t="str">
        <f t="shared" ca="1" si="326"/>
        <v/>
      </c>
      <c r="AN1056" s="7" t="str">
        <f t="shared" ca="1" si="323"/>
        <v>12 tháng</v>
      </c>
      <c r="AO1056" s="5"/>
      <c r="AP1056" s="7"/>
      <c r="AQ1056" s="16"/>
    </row>
    <row r="1057" spans="1:43" ht="14.5" x14ac:dyDescent="0.35">
      <c r="A1057" s="12">
        <f>IF(E1057="","",SUBTOTAL(3,$B$2:B1057))</f>
        <v>1056</v>
      </c>
      <c r="B1057" s="5">
        <v>43708</v>
      </c>
      <c r="C1057" s="4" t="s">
        <v>45</v>
      </c>
      <c r="D1057" s="4">
        <v>1144</v>
      </c>
      <c r="E1057" s="6" t="s">
        <v>217</v>
      </c>
      <c r="F1057" s="6" t="s">
        <v>102</v>
      </c>
      <c r="G1057" s="7" t="s">
        <v>104</v>
      </c>
      <c r="H1057" s="6" t="s">
        <v>147</v>
      </c>
      <c r="I1057" s="4">
        <v>22</v>
      </c>
      <c r="J1057" s="4">
        <v>8</v>
      </c>
      <c r="K1057" s="4">
        <v>1994</v>
      </c>
      <c r="L1057" s="6">
        <f t="shared" si="309"/>
        <v>34568</v>
      </c>
      <c r="M1057" s="4">
        <f t="shared" si="324"/>
        <v>25</v>
      </c>
      <c r="N1057" s="6" t="str">
        <f t="shared" si="310"/>
        <v>&lt;30</v>
      </c>
      <c r="O1057" s="4">
        <v>2</v>
      </c>
      <c r="P1057" s="6" t="str">
        <f t="shared" si="317"/>
        <v>Nữ</v>
      </c>
      <c r="Q1057" s="6" t="str">
        <f t="shared" si="318"/>
        <v>Bà</v>
      </c>
      <c r="R1057" s="7" t="s">
        <v>50</v>
      </c>
      <c r="S1057" s="6" t="s">
        <v>399</v>
      </c>
      <c r="T1057" s="6" t="s">
        <v>400</v>
      </c>
      <c r="U1057" s="6" t="s">
        <v>401</v>
      </c>
      <c r="V1057" s="6" t="str">
        <f t="shared" si="325"/>
        <v>Yên Lợi  -  Ý Yên  -  Nam Định</v>
      </c>
      <c r="W1057" s="6" t="s">
        <v>151</v>
      </c>
      <c r="X1057" s="6" t="s">
        <v>65</v>
      </c>
      <c r="Y1057" s="4">
        <f t="shared" si="327"/>
        <v>8</v>
      </c>
      <c r="Z1057" s="7" t="str">
        <f t="shared" si="311"/>
        <v>Từ 2 - 12 tháng</v>
      </c>
      <c r="AA1057" s="5">
        <v>43451</v>
      </c>
      <c r="AB1057" s="4" t="s">
        <v>66</v>
      </c>
      <c r="AC1057" s="8">
        <f t="shared" si="319"/>
        <v>43510</v>
      </c>
      <c r="AD1057" s="5" t="s">
        <v>53</v>
      </c>
      <c r="AE1057" s="4">
        <v>1</v>
      </c>
      <c r="AF1057" s="7" t="str">
        <f t="shared" si="320"/>
        <v>12 tháng</v>
      </c>
      <c r="AG1057" s="5">
        <f t="shared" si="321"/>
        <v>43511</v>
      </c>
      <c r="AH1057" s="5">
        <f t="shared" si="322"/>
        <v>43875</v>
      </c>
      <c r="AI1057" s="9"/>
      <c r="AJ1057" s="7" t="str">
        <f t="shared" si="314"/>
        <v/>
      </c>
      <c r="AK1057" s="5" t="str">
        <f t="shared" si="316"/>
        <v/>
      </c>
      <c r="AL1057" s="5" t="str">
        <f t="shared" si="315"/>
        <v/>
      </c>
      <c r="AM1057" s="5" t="str">
        <f t="shared" ca="1" si="326"/>
        <v/>
      </c>
      <c r="AN1057" s="7" t="str">
        <f t="shared" ca="1" si="323"/>
        <v>12 tháng</v>
      </c>
      <c r="AO1057" s="5"/>
      <c r="AP1057" s="7"/>
      <c r="AQ1057" s="16"/>
    </row>
    <row r="1058" spans="1:43" ht="14.5" x14ac:dyDescent="0.35">
      <c r="A1058" s="12">
        <f>IF(E1058="","",SUBTOTAL(3,$B$2:B1058))</f>
        <v>1057</v>
      </c>
      <c r="B1058" s="5">
        <v>43708</v>
      </c>
      <c r="C1058" s="4" t="s">
        <v>45</v>
      </c>
      <c r="D1058" s="4">
        <v>1145</v>
      </c>
      <c r="E1058" s="6" t="s">
        <v>218</v>
      </c>
      <c r="F1058" s="6" t="s">
        <v>102</v>
      </c>
      <c r="G1058" s="7" t="s">
        <v>104</v>
      </c>
      <c r="H1058" s="6" t="s">
        <v>105</v>
      </c>
      <c r="I1058" s="4">
        <v>15</v>
      </c>
      <c r="J1058" s="4">
        <v>2</v>
      </c>
      <c r="K1058" s="4">
        <v>1994</v>
      </c>
      <c r="L1058" s="6">
        <f t="shared" si="309"/>
        <v>34380</v>
      </c>
      <c r="M1058" s="4">
        <f t="shared" si="324"/>
        <v>25</v>
      </c>
      <c r="N1058" s="6" t="str">
        <f t="shared" si="310"/>
        <v>&lt;30</v>
      </c>
      <c r="O1058" s="4">
        <v>1</v>
      </c>
      <c r="P1058" s="6" t="str">
        <f t="shared" si="317"/>
        <v>Nam</v>
      </c>
      <c r="Q1058" s="6" t="str">
        <f t="shared" si="318"/>
        <v>Ông</v>
      </c>
      <c r="R1058" s="7" t="s">
        <v>63</v>
      </c>
      <c r="S1058" s="6" t="s">
        <v>402</v>
      </c>
      <c r="T1058" s="6" t="s">
        <v>403</v>
      </c>
      <c r="U1058" s="6" t="s">
        <v>404</v>
      </c>
      <c r="V1058" s="6" t="str">
        <f t="shared" si="325"/>
        <v xml:space="preserve">Thiệu Công  -  Thiệu Hóa  -  Thanh Hóa </v>
      </c>
      <c r="W1058" s="6" t="s">
        <v>51</v>
      </c>
      <c r="X1058" s="6" t="s">
        <v>65</v>
      </c>
      <c r="Y1058" s="4">
        <f t="shared" si="327"/>
        <v>8</v>
      </c>
      <c r="Z1058" s="7" t="str">
        <f t="shared" si="311"/>
        <v>Từ 2 - 12 tháng</v>
      </c>
      <c r="AA1058" s="5">
        <v>43458</v>
      </c>
      <c r="AB1058" s="4" t="s">
        <v>117</v>
      </c>
      <c r="AC1058" s="8">
        <f t="shared" si="319"/>
        <v>43487</v>
      </c>
      <c r="AD1058" s="5" t="s">
        <v>53</v>
      </c>
      <c r="AE1058" s="4">
        <v>1</v>
      </c>
      <c r="AF1058" s="7" t="str">
        <f t="shared" si="320"/>
        <v>12 tháng</v>
      </c>
      <c r="AG1058" s="5">
        <f t="shared" si="321"/>
        <v>43488</v>
      </c>
      <c r="AH1058" s="5">
        <f t="shared" si="322"/>
        <v>43852</v>
      </c>
      <c r="AI1058" s="9"/>
      <c r="AJ1058" s="7" t="str">
        <f t="shared" si="314"/>
        <v/>
      </c>
      <c r="AK1058" s="5" t="str">
        <f t="shared" si="316"/>
        <v/>
      </c>
      <c r="AL1058" s="5" t="str">
        <f t="shared" si="315"/>
        <v/>
      </c>
      <c r="AM1058" s="5" t="str">
        <f t="shared" ca="1" si="326"/>
        <v/>
      </c>
      <c r="AN1058" s="7" t="str">
        <f t="shared" ca="1" si="323"/>
        <v>12 tháng</v>
      </c>
      <c r="AO1058" s="5"/>
      <c r="AP1058" s="7"/>
      <c r="AQ1058" s="16"/>
    </row>
    <row r="1059" spans="1:43" ht="14.5" x14ac:dyDescent="0.35">
      <c r="A1059" s="12">
        <f>IF(E1059="","",SUBTOTAL(3,$B$2:B1059))</f>
        <v>1058</v>
      </c>
      <c r="B1059" s="5">
        <v>43708</v>
      </c>
      <c r="C1059" s="4" t="s">
        <v>45</v>
      </c>
      <c r="D1059" s="4">
        <v>1146</v>
      </c>
      <c r="E1059" s="6" t="s">
        <v>219</v>
      </c>
      <c r="F1059" s="6" t="s">
        <v>102</v>
      </c>
      <c r="G1059" s="7" t="s">
        <v>104</v>
      </c>
      <c r="H1059" s="6" t="s">
        <v>105</v>
      </c>
      <c r="I1059" s="4">
        <v>4</v>
      </c>
      <c r="J1059" s="4">
        <v>3</v>
      </c>
      <c r="K1059" s="4">
        <v>1992</v>
      </c>
      <c r="L1059" s="6">
        <f t="shared" si="309"/>
        <v>33667</v>
      </c>
      <c r="M1059" s="4">
        <f t="shared" si="324"/>
        <v>27</v>
      </c>
      <c r="N1059" s="6" t="str">
        <f t="shared" si="310"/>
        <v>&lt;30</v>
      </c>
      <c r="O1059" s="4">
        <v>1</v>
      </c>
      <c r="P1059" s="6" t="str">
        <f t="shared" si="317"/>
        <v>Nam</v>
      </c>
      <c r="Q1059" s="6" t="str">
        <f t="shared" si="318"/>
        <v>Ông</v>
      </c>
      <c r="R1059" s="7" t="s">
        <v>50</v>
      </c>
      <c r="S1059" s="6" t="s">
        <v>405</v>
      </c>
      <c r="T1059" s="6" t="s">
        <v>406</v>
      </c>
      <c r="U1059" s="6" t="s">
        <v>407</v>
      </c>
      <c r="V1059" s="6" t="str">
        <f t="shared" si="325"/>
        <v>Sông Ray  -  Cẩm Mỹ  -  Đồng Nai</v>
      </c>
      <c r="W1059" s="6" t="s">
        <v>51</v>
      </c>
      <c r="X1059" s="6" t="s">
        <v>100</v>
      </c>
      <c r="Y1059" s="4">
        <f t="shared" si="327"/>
        <v>6</v>
      </c>
      <c r="Z1059" s="7" t="str">
        <f t="shared" si="311"/>
        <v>Từ 2 - 12 tháng</v>
      </c>
      <c r="AA1059" s="5">
        <v>43503</v>
      </c>
      <c r="AB1059" s="4" t="s">
        <v>66</v>
      </c>
      <c r="AC1059" s="8">
        <f t="shared" si="319"/>
        <v>43562</v>
      </c>
      <c r="AD1059" s="5" t="s">
        <v>53</v>
      </c>
      <c r="AE1059" s="4">
        <v>1</v>
      </c>
      <c r="AF1059" s="7" t="str">
        <f t="shared" si="320"/>
        <v>12 tháng</v>
      </c>
      <c r="AG1059" s="5">
        <f t="shared" si="321"/>
        <v>43563</v>
      </c>
      <c r="AH1059" s="5">
        <f t="shared" si="322"/>
        <v>43928</v>
      </c>
      <c r="AI1059" s="9"/>
      <c r="AJ1059" s="7" t="str">
        <f t="shared" si="314"/>
        <v/>
      </c>
      <c r="AK1059" s="5" t="str">
        <f t="shared" si="316"/>
        <v/>
      </c>
      <c r="AL1059" s="5" t="str">
        <f t="shared" si="315"/>
        <v/>
      </c>
      <c r="AM1059" s="5" t="str">
        <f t="shared" ca="1" si="326"/>
        <v/>
      </c>
      <c r="AN1059" s="7" t="str">
        <f t="shared" ca="1" si="323"/>
        <v>12 tháng</v>
      </c>
      <c r="AO1059" s="5"/>
      <c r="AP1059" s="7"/>
      <c r="AQ1059" s="16"/>
    </row>
    <row r="1060" spans="1:43" ht="14.5" x14ac:dyDescent="0.35">
      <c r="A1060" s="12">
        <f>IF(E1060="","",SUBTOTAL(3,$B$2:B1060))</f>
        <v>1059</v>
      </c>
      <c r="B1060" s="5">
        <v>43708</v>
      </c>
      <c r="C1060" s="4" t="s">
        <v>45</v>
      </c>
      <c r="D1060" s="4">
        <v>1147</v>
      </c>
      <c r="E1060" s="6" t="s">
        <v>221</v>
      </c>
      <c r="F1060" s="6" t="s">
        <v>102</v>
      </c>
      <c r="G1060" s="7" t="s">
        <v>104</v>
      </c>
      <c r="H1060" s="6" t="s">
        <v>105</v>
      </c>
      <c r="I1060" s="4">
        <v>25</v>
      </c>
      <c r="J1060" s="4">
        <v>3</v>
      </c>
      <c r="K1060" s="4">
        <v>1978</v>
      </c>
      <c r="L1060" s="6">
        <f t="shared" si="309"/>
        <v>28574</v>
      </c>
      <c r="M1060" s="4">
        <f t="shared" si="324"/>
        <v>41</v>
      </c>
      <c r="N1060" s="6" t="str">
        <f t="shared" si="310"/>
        <v>30 - 45</v>
      </c>
      <c r="O1060" s="4">
        <v>1</v>
      </c>
      <c r="P1060" s="6" t="str">
        <f t="shared" si="317"/>
        <v>Nam</v>
      </c>
      <c r="Q1060" s="6" t="str">
        <f t="shared" si="318"/>
        <v>Ông</v>
      </c>
      <c r="R1060" s="7" t="s">
        <v>63</v>
      </c>
      <c r="S1060" s="6" t="s">
        <v>408</v>
      </c>
      <c r="T1060" s="6" t="s">
        <v>329</v>
      </c>
      <c r="U1060" s="6" t="s">
        <v>255</v>
      </c>
      <c r="V1060" s="6" t="str">
        <f t="shared" si="325"/>
        <v>Việt Lập  -  Tân Yên  -  Bắc Giang</v>
      </c>
      <c r="W1060" s="6" t="s">
        <v>151</v>
      </c>
      <c r="X1060" s="6" t="s">
        <v>65</v>
      </c>
      <c r="Y1060" s="4">
        <f t="shared" si="327"/>
        <v>6</v>
      </c>
      <c r="Z1060" s="7" t="str">
        <f t="shared" si="311"/>
        <v>Từ 2 - 12 tháng</v>
      </c>
      <c r="AA1060" s="5">
        <v>43511</v>
      </c>
      <c r="AB1060" s="4" t="s">
        <v>117</v>
      </c>
      <c r="AC1060" s="8">
        <f t="shared" si="319"/>
        <v>43540</v>
      </c>
      <c r="AD1060" s="5" t="s">
        <v>53</v>
      </c>
      <c r="AE1060" s="4">
        <v>1</v>
      </c>
      <c r="AF1060" s="7" t="str">
        <f t="shared" si="320"/>
        <v>12 tháng</v>
      </c>
      <c r="AG1060" s="5">
        <f t="shared" si="321"/>
        <v>43541</v>
      </c>
      <c r="AH1060" s="5">
        <f t="shared" si="322"/>
        <v>43906</v>
      </c>
      <c r="AI1060" s="9"/>
      <c r="AJ1060" s="7" t="str">
        <f t="shared" si="314"/>
        <v/>
      </c>
      <c r="AK1060" s="5" t="str">
        <f t="shared" si="316"/>
        <v/>
      </c>
      <c r="AL1060" s="5" t="str">
        <f t="shared" si="315"/>
        <v/>
      </c>
      <c r="AM1060" s="5" t="str">
        <f t="shared" ca="1" si="326"/>
        <v/>
      </c>
      <c r="AN1060" s="7" t="str">
        <f t="shared" ca="1" si="323"/>
        <v>12 tháng</v>
      </c>
      <c r="AO1060" s="5"/>
      <c r="AP1060" s="7"/>
      <c r="AQ1060" s="16"/>
    </row>
    <row r="1061" spans="1:43" ht="14.5" x14ac:dyDescent="0.35">
      <c r="A1061" s="12">
        <f>IF(E1061="","",SUBTOTAL(3,$B$2:B1061))</f>
        <v>1060</v>
      </c>
      <c r="B1061" s="5">
        <v>43708</v>
      </c>
      <c r="C1061" s="4" t="s">
        <v>45</v>
      </c>
      <c r="D1061" s="4">
        <v>1148</v>
      </c>
      <c r="E1061" s="6" t="s">
        <v>222</v>
      </c>
      <c r="F1061" s="6" t="s">
        <v>102</v>
      </c>
      <c r="G1061" s="7" t="s">
        <v>104</v>
      </c>
      <c r="H1061" s="6" t="s">
        <v>105</v>
      </c>
      <c r="I1061" s="4">
        <v>2</v>
      </c>
      <c r="J1061" s="4">
        <v>12</v>
      </c>
      <c r="K1061" s="4">
        <v>1970</v>
      </c>
      <c r="L1061" s="6">
        <f t="shared" si="309"/>
        <v>25904</v>
      </c>
      <c r="M1061" s="4">
        <f t="shared" si="324"/>
        <v>48</v>
      </c>
      <c r="N1061" s="6" t="str">
        <f t="shared" si="310"/>
        <v>45+</v>
      </c>
      <c r="O1061" s="4">
        <v>2</v>
      </c>
      <c r="P1061" s="6" t="str">
        <f t="shared" si="317"/>
        <v>Nữ</v>
      </c>
      <c r="Q1061" s="6" t="str">
        <f t="shared" si="318"/>
        <v>Bà</v>
      </c>
      <c r="R1061" s="7" t="s">
        <v>72</v>
      </c>
      <c r="S1061" s="6" t="s">
        <v>409</v>
      </c>
      <c r="T1061" s="6" t="s">
        <v>410</v>
      </c>
      <c r="U1061" s="6" t="s">
        <v>347</v>
      </c>
      <c r="V1061" s="6" t="str">
        <f t="shared" si="325"/>
        <v>Xuân Khang  -  Như Thanh  -  Thanh Hóa</v>
      </c>
      <c r="W1061" s="6" t="s">
        <v>51</v>
      </c>
      <c r="X1061" s="6" t="s">
        <v>65</v>
      </c>
      <c r="Y1061" s="4">
        <f t="shared" si="327"/>
        <v>6</v>
      </c>
      <c r="Z1061" s="7" t="str">
        <f t="shared" si="311"/>
        <v>Từ 2 - 12 tháng</v>
      </c>
      <c r="AA1061" s="5">
        <v>43517</v>
      </c>
      <c r="AB1061" s="4" t="s">
        <v>66</v>
      </c>
      <c r="AC1061" s="8">
        <f t="shared" si="319"/>
        <v>43576</v>
      </c>
      <c r="AD1061" s="5" t="s">
        <v>53</v>
      </c>
      <c r="AE1061" s="4">
        <v>1</v>
      </c>
      <c r="AF1061" s="7" t="str">
        <f t="shared" si="320"/>
        <v>12 tháng</v>
      </c>
      <c r="AG1061" s="5">
        <f t="shared" si="321"/>
        <v>43577</v>
      </c>
      <c r="AH1061" s="5">
        <f t="shared" si="322"/>
        <v>43942</v>
      </c>
      <c r="AI1061" s="9"/>
      <c r="AJ1061" s="7" t="str">
        <f t="shared" si="314"/>
        <v/>
      </c>
      <c r="AK1061" s="5" t="str">
        <f t="shared" si="316"/>
        <v/>
      </c>
      <c r="AL1061" s="5" t="str">
        <f t="shared" si="315"/>
        <v/>
      </c>
      <c r="AM1061" s="5" t="str">
        <f t="shared" ca="1" si="326"/>
        <v/>
      </c>
      <c r="AN1061" s="7" t="str">
        <f t="shared" ca="1" si="323"/>
        <v>12 tháng</v>
      </c>
      <c r="AO1061" s="5"/>
      <c r="AP1061" s="7"/>
      <c r="AQ1061" s="16"/>
    </row>
    <row r="1062" spans="1:43" ht="14.5" x14ac:dyDescent="0.35">
      <c r="A1062" s="12">
        <f>IF(E1062="","",SUBTOTAL(3,$B$2:B1062))</f>
        <v>1061</v>
      </c>
      <c r="B1062" s="5">
        <v>43708</v>
      </c>
      <c r="C1062" s="4" t="s">
        <v>45</v>
      </c>
      <c r="D1062" s="4">
        <v>1149</v>
      </c>
      <c r="E1062" s="6" t="s">
        <v>223</v>
      </c>
      <c r="F1062" s="6" t="s">
        <v>102</v>
      </c>
      <c r="G1062" s="7" t="s">
        <v>61</v>
      </c>
      <c r="H1062" s="6" t="s">
        <v>62</v>
      </c>
      <c r="I1062" s="4">
        <v>9</v>
      </c>
      <c r="J1062" s="4">
        <v>5</v>
      </c>
      <c r="K1062" s="4">
        <v>1987</v>
      </c>
      <c r="L1062" s="6">
        <f t="shared" si="309"/>
        <v>31906</v>
      </c>
      <c r="M1062" s="4">
        <f t="shared" si="324"/>
        <v>32</v>
      </c>
      <c r="N1062" s="6" t="str">
        <f t="shared" si="310"/>
        <v>30 - 45</v>
      </c>
      <c r="O1062" s="4">
        <v>2</v>
      </c>
      <c r="P1062" s="6" t="str">
        <f t="shared" si="317"/>
        <v>Nữ</v>
      </c>
      <c r="Q1062" s="6" t="str">
        <f t="shared" si="318"/>
        <v>Bà</v>
      </c>
      <c r="R1062" s="7" t="s">
        <v>63</v>
      </c>
      <c r="S1062" s="6" t="s">
        <v>385</v>
      </c>
      <c r="T1062" s="6" t="s">
        <v>324</v>
      </c>
      <c r="U1062" s="6" t="s">
        <v>280</v>
      </c>
      <c r="V1062" s="6" t="str">
        <f t="shared" si="325"/>
        <v>Yên Bình  -  Hữu Lũng  -  Lạng Sơn</v>
      </c>
      <c r="W1062" s="6" t="s">
        <v>51</v>
      </c>
      <c r="X1062" s="6" t="s">
        <v>65</v>
      </c>
      <c r="Y1062" s="4">
        <f t="shared" si="327"/>
        <v>6</v>
      </c>
      <c r="Z1062" s="7" t="str">
        <f t="shared" si="311"/>
        <v>Từ 2 - 12 tháng</v>
      </c>
      <c r="AA1062" s="5">
        <v>43521</v>
      </c>
      <c r="AB1062" s="4" t="s">
        <v>117</v>
      </c>
      <c r="AC1062" s="8">
        <f t="shared" si="319"/>
        <v>43550</v>
      </c>
      <c r="AD1062" s="5" t="s">
        <v>53</v>
      </c>
      <c r="AE1062" s="4">
        <v>1</v>
      </c>
      <c r="AF1062" s="7" t="str">
        <f t="shared" si="320"/>
        <v>12 tháng</v>
      </c>
      <c r="AG1062" s="5">
        <f t="shared" si="321"/>
        <v>43551</v>
      </c>
      <c r="AH1062" s="5">
        <f t="shared" si="322"/>
        <v>43916</v>
      </c>
      <c r="AI1062" s="9"/>
      <c r="AJ1062" s="7" t="str">
        <f t="shared" si="314"/>
        <v/>
      </c>
      <c r="AK1062" s="5" t="str">
        <f t="shared" si="316"/>
        <v/>
      </c>
      <c r="AL1062" s="5" t="str">
        <f t="shared" si="315"/>
        <v/>
      </c>
      <c r="AM1062" s="5" t="str">
        <f t="shared" ca="1" si="326"/>
        <v/>
      </c>
      <c r="AN1062" s="7" t="str">
        <f t="shared" ca="1" si="323"/>
        <v>12 tháng</v>
      </c>
      <c r="AO1062" s="5"/>
      <c r="AP1062" s="7"/>
      <c r="AQ1062" s="16"/>
    </row>
    <row r="1063" spans="1:43" ht="14.5" x14ac:dyDescent="0.35">
      <c r="A1063" s="12">
        <f>IF(E1063="","",SUBTOTAL(3,$B$2:B1063))</f>
        <v>1062</v>
      </c>
      <c r="B1063" s="5">
        <v>43708</v>
      </c>
      <c r="C1063" s="4" t="s">
        <v>45</v>
      </c>
      <c r="D1063" s="4">
        <v>1150</v>
      </c>
      <c r="E1063" s="6" t="s">
        <v>224</v>
      </c>
      <c r="F1063" s="6" t="s">
        <v>102</v>
      </c>
      <c r="G1063" s="7" t="s">
        <v>98</v>
      </c>
      <c r="H1063" s="6" t="s">
        <v>108</v>
      </c>
      <c r="I1063" s="4">
        <v>26</v>
      </c>
      <c r="J1063" s="4">
        <v>1</v>
      </c>
      <c r="K1063" s="4">
        <v>1988</v>
      </c>
      <c r="L1063" s="6">
        <f t="shared" si="309"/>
        <v>32168</v>
      </c>
      <c r="M1063" s="4">
        <f t="shared" si="324"/>
        <v>31</v>
      </c>
      <c r="N1063" s="6" t="str">
        <f t="shared" si="310"/>
        <v>30 - 45</v>
      </c>
      <c r="O1063" s="4">
        <v>2</v>
      </c>
      <c r="P1063" s="6" t="str">
        <f t="shared" si="317"/>
        <v>Nữ</v>
      </c>
      <c r="Q1063" s="6" t="str">
        <f t="shared" si="318"/>
        <v>Bà</v>
      </c>
      <c r="R1063" s="7" t="s">
        <v>50</v>
      </c>
      <c r="S1063" s="6" t="s">
        <v>383</v>
      </c>
      <c r="T1063" s="6" t="s">
        <v>384</v>
      </c>
      <c r="U1063" s="6" t="s">
        <v>347</v>
      </c>
      <c r="V1063" s="6" t="str">
        <f t="shared" si="325"/>
        <v>Trung Tiến  -  Quan Sơn  -  Thanh Hóa</v>
      </c>
      <c r="W1063" s="6" t="s">
        <v>151</v>
      </c>
      <c r="X1063" s="6" t="s">
        <v>65</v>
      </c>
      <c r="Y1063" s="4">
        <f t="shared" si="327"/>
        <v>5</v>
      </c>
      <c r="Z1063" s="7" t="str">
        <f t="shared" si="311"/>
        <v>Từ 2 - 12 tháng</v>
      </c>
      <c r="AA1063" s="5">
        <v>43533</v>
      </c>
      <c r="AB1063" s="4" t="s">
        <v>117</v>
      </c>
      <c r="AC1063" s="8">
        <f t="shared" si="319"/>
        <v>43562</v>
      </c>
      <c r="AD1063" s="5" t="s">
        <v>53</v>
      </c>
      <c r="AE1063" s="4">
        <v>1</v>
      </c>
      <c r="AF1063" s="7" t="str">
        <f t="shared" si="320"/>
        <v>12 tháng</v>
      </c>
      <c r="AG1063" s="5">
        <f t="shared" si="321"/>
        <v>43563</v>
      </c>
      <c r="AH1063" s="5">
        <f t="shared" si="322"/>
        <v>43928</v>
      </c>
      <c r="AI1063" s="9"/>
      <c r="AJ1063" s="7" t="str">
        <f t="shared" si="314"/>
        <v/>
      </c>
      <c r="AK1063" s="5" t="str">
        <f t="shared" si="316"/>
        <v/>
      </c>
      <c r="AL1063" s="5" t="str">
        <f t="shared" si="315"/>
        <v/>
      </c>
      <c r="AM1063" s="5" t="str">
        <f t="shared" ca="1" si="326"/>
        <v/>
      </c>
      <c r="AN1063" s="7" t="str">
        <f t="shared" ca="1" si="323"/>
        <v>12 tháng</v>
      </c>
      <c r="AO1063" s="5"/>
      <c r="AP1063" s="7"/>
      <c r="AQ1063" s="16"/>
    </row>
    <row r="1064" spans="1:43" ht="14.5" x14ac:dyDescent="0.35">
      <c r="A1064" s="12">
        <f>IF(E1064="","",SUBTOTAL(3,$B$2:B1064))</f>
        <v>1063</v>
      </c>
      <c r="B1064" s="5">
        <v>43708</v>
      </c>
      <c r="C1064" s="4" t="s">
        <v>45</v>
      </c>
      <c r="D1064" s="4">
        <v>1151</v>
      </c>
      <c r="E1064" s="6" t="s">
        <v>225</v>
      </c>
      <c r="F1064" s="6" t="s">
        <v>102</v>
      </c>
      <c r="G1064" s="7" t="s">
        <v>98</v>
      </c>
      <c r="H1064" s="6" t="s">
        <v>99</v>
      </c>
      <c r="I1064" s="4">
        <v>2</v>
      </c>
      <c r="J1064" s="4">
        <v>4</v>
      </c>
      <c r="K1064" s="4">
        <v>1990</v>
      </c>
      <c r="L1064" s="6">
        <f t="shared" si="309"/>
        <v>32965</v>
      </c>
      <c r="M1064" s="4">
        <f t="shared" si="324"/>
        <v>29</v>
      </c>
      <c r="N1064" s="6" t="str">
        <f t="shared" si="310"/>
        <v>&lt;30</v>
      </c>
      <c r="O1064" s="4">
        <v>2</v>
      </c>
      <c r="P1064" s="6" t="str">
        <f t="shared" si="317"/>
        <v>Nữ</v>
      </c>
      <c r="Q1064" s="6" t="str">
        <f t="shared" si="318"/>
        <v>Bà</v>
      </c>
      <c r="R1064" s="7" t="s">
        <v>50</v>
      </c>
      <c r="S1064" s="6" t="s">
        <v>385</v>
      </c>
      <c r="T1064" s="6" t="s">
        <v>324</v>
      </c>
      <c r="U1064" s="6" t="s">
        <v>280</v>
      </c>
      <c r="V1064" s="6" t="str">
        <f t="shared" si="325"/>
        <v>Yên Bình  -  Hữu Lũng  -  Lạng Sơn</v>
      </c>
      <c r="W1064" s="6" t="s">
        <v>145</v>
      </c>
      <c r="X1064" s="6" t="s">
        <v>100</v>
      </c>
      <c r="Y1064" s="4">
        <f t="shared" si="327"/>
        <v>5</v>
      </c>
      <c r="Z1064" s="7" t="str">
        <f t="shared" si="311"/>
        <v>Từ 2 - 12 tháng</v>
      </c>
      <c r="AA1064" s="5">
        <v>43546</v>
      </c>
      <c r="AB1064" s="4" t="s">
        <v>117</v>
      </c>
      <c r="AC1064" s="8">
        <f t="shared" si="319"/>
        <v>43575</v>
      </c>
      <c r="AD1064" s="5" t="s">
        <v>53</v>
      </c>
      <c r="AE1064" s="4">
        <v>1</v>
      </c>
      <c r="AF1064" s="7" t="str">
        <f t="shared" si="320"/>
        <v>12 tháng</v>
      </c>
      <c r="AG1064" s="5">
        <f t="shared" si="321"/>
        <v>43576</v>
      </c>
      <c r="AH1064" s="5">
        <f t="shared" si="322"/>
        <v>43941</v>
      </c>
      <c r="AI1064" s="9"/>
      <c r="AJ1064" s="7" t="str">
        <f t="shared" si="314"/>
        <v/>
      </c>
      <c r="AK1064" s="5" t="str">
        <f t="shared" si="316"/>
        <v/>
      </c>
      <c r="AL1064" s="5" t="str">
        <f t="shared" si="315"/>
        <v/>
      </c>
      <c r="AM1064" s="5" t="str">
        <f t="shared" ca="1" si="326"/>
        <v/>
      </c>
      <c r="AN1064" s="7" t="str">
        <f t="shared" ca="1" si="323"/>
        <v>12 tháng</v>
      </c>
      <c r="AO1064" s="5"/>
      <c r="AP1064" s="7"/>
      <c r="AQ1064" s="16"/>
    </row>
    <row r="1065" spans="1:43" ht="14.5" x14ac:dyDescent="0.35">
      <c r="A1065" s="12">
        <f>IF(E1065="","",SUBTOTAL(3,$B$2:B1065))</f>
        <v>1064</v>
      </c>
      <c r="B1065" s="5">
        <v>43708</v>
      </c>
      <c r="C1065" s="4" t="s">
        <v>45</v>
      </c>
      <c r="D1065" s="4">
        <v>1152</v>
      </c>
      <c r="E1065" s="6" t="s">
        <v>227</v>
      </c>
      <c r="F1065" s="6" t="s">
        <v>47</v>
      </c>
      <c r="G1065" s="7" t="s">
        <v>61</v>
      </c>
      <c r="H1065" s="6" t="s">
        <v>62</v>
      </c>
      <c r="I1065" s="4">
        <v>10</v>
      </c>
      <c r="J1065" s="4">
        <v>1</v>
      </c>
      <c r="K1065" s="4">
        <v>1988</v>
      </c>
      <c r="L1065" s="6">
        <v>32152</v>
      </c>
      <c r="M1065" s="4">
        <f t="shared" si="324"/>
        <v>31</v>
      </c>
      <c r="N1065" s="6" t="s">
        <v>228</v>
      </c>
      <c r="O1065" s="4">
        <v>2</v>
      </c>
      <c r="P1065" s="6" t="str">
        <f t="shared" si="317"/>
        <v>Nữ</v>
      </c>
      <c r="Q1065" s="6" t="str">
        <f t="shared" si="318"/>
        <v>Bà</v>
      </c>
      <c r="R1065" s="7" t="s">
        <v>50</v>
      </c>
      <c r="S1065" s="6" t="s">
        <v>264</v>
      </c>
      <c r="T1065" s="6" t="s">
        <v>265</v>
      </c>
      <c r="U1065" s="6" t="s">
        <v>266</v>
      </c>
      <c r="V1065" s="6" t="str">
        <f t="shared" si="325"/>
        <v>Xuân Thu  -  Sóc Sơn  -  Hà Nội</v>
      </c>
      <c r="W1065" s="6" t="s">
        <v>84</v>
      </c>
      <c r="X1065" s="6" t="s">
        <v>52</v>
      </c>
      <c r="Y1065" s="4">
        <f t="shared" si="327"/>
        <v>4</v>
      </c>
      <c r="Z1065" s="7" t="str">
        <f t="shared" si="311"/>
        <v>Từ 2 - 12 tháng</v>
      </c>
      <c r="AA1065" s="5">
        <v>43560</v>
      </c>
      <c r="AB1065" s="4" t="s">
        <v>66</v>
      </c>
      <c r="AC1065" s="8">
        <f t="shared" si="319"/>
        <v>43619</v>
      </c>
      <c r="AD1065" s="5" t="s">
        <v>53</v>
      </c>
      <c r="AE1065" s="4">
        <v>1</v>
      </c>
      <c r="AF1065" s="7" t="str">
        <f t="shared" si="320"/>
        <v>12 tháng</v>
      </c>
      <c r="AG1065" s="5">
        <f t="shared" si="321"/>
        <v>43620</v>
      </c>
      <c r="AH1065" s="5">
        <f t="shared" si="322"/>
        <v>43985</v>
      </c>
      <c r="AI1065" s="9"/>
      <c r="AJ1065" s="7" t="str">
        <f t="shared" si="314"/>
        <v/>
      </c>
      <c r="AK1065" s="5" t="str">
        <f t="shared" si="316"/>
        <v/>
      </c>
      <c r="AL1065" s="5" t="str">
        <f t="shared" si="315"/>
        <v/>
      </c>
      <c r="AM1065" s="5" t="str">
        <f t="shared" ca="1" si="326"/>
        <v/>
      </c>
      <c r="AN1065" s="7" t="str">
        <f t="shared" ca="1" si="323"/>
        <v>12 tháng</v>
      </c>
      <c r="AO1065" s="5"/>
      <c r="AP1065" s="7"/>
      <c r="AQ1065" s="16"/>
    </row>
    <row r="1066" spans="1:43" ht="14.5" x14ac:dyDescent="0.35">
      <c r="A1066" s="12">
        <f>IF(E1066="","",SUBTOTAL(3,$B$2:B1066))</f>
        <v>1065</v>
      </c>
      <c r="B1066" s="5">
        <v>43708</v>
      </c>
      <c r="C1066" s="4" t="s">
        <v>45</v>
      </c>
      <c r="D1066" s="4">
        <v>1153</v>
      </c>
      <c r="E1066" s="6" t="s">
        <v>229</v>
      </c>
      <c r="F1066" s="6" t="s">
        <v>102</v>
      </c>
      <c r="G1066" s="7" t="s">
        <v>104</v>
      </c>
      <c r="H1066" s="6" t="s">
        <v>105</v>
      </c>
      <c r="I1066" s="4">
        <v>1</v>
      </c>
      <c r="J1066" s="4">
        <v>8</v>
      </c>
      <c r="K1066" s="4">
        <v>1992</v>
      </c>
      <c r="L1066" s="6">
        <v>33817</v>
      </c>
      <c r="M1066" s="4">
        <f t="shared" si="324"/>
        <v>27</v>
      </c>
      <c r="N1066" s="6" t="s">
        <v>230</v>
      </c>
      <c r="O1066" s="4">
        <v>1</v>
      </c>
      <c r="P1066" s="6" t="str">
        <f t="shared" si="317"/>
        <v>Nam</v>
      </c>
      <c r="Q1066" s="6" t="str">
        <f t="shared" si="318"/>
        <v>Ông</v>
      </c>
      <c r="R1066" s="7" t="s">
        <v>50</v>
      </c>
      <c r="S1066" s="6" t="s">
        <v>339</v>
      </c>
      <c r="T1066" s="6" t="s">
        <v>329</v>
      </c>
      <c r="U1066" s="6" t="s">
        <v>255</v>
      </c>
      <c r="V1066" s="6" t="str">
        <f t="shared" si="325"/>
        <v>Việt Ngọc  -  Tân Yên  -  Bắc Giang</v>
      </c>
      <c r="W1066" s="6" t="s">
        <v>51</v>
      </c>
      <c r="X1066" s="6" t="s">
        <v>65</v>
      </c>
      <c r="Y1066" s="4">
        <f t="shared" si="327"/>
        <v>4</v>
      </c>
      <c r="Z1066" s="7" t="str">
        <f t="shared" si="311"/>
        <v>Từ 2 - 12 tháng</v>
      </c>
      <c r="AA1066" s="5">
        <v>43566</v>
      </c>
      <c r="AB1066" s="4" t="s">
        <v>117</v>
      </c>
      <c r="AC1066" s="8">
        <f t="shared" si="319"/>
        <v>43595</v>
      </c>
      <c r="AD1066" s="5" t="s">
        <v>53</v>
      </c>
      <c r="AE1066" s="4">
        <v>1</v>
      </c>
      <c r="AF1066" s="7" t="str">
        <f t="shared" si="320"/>
        <v>12 tháng</v>
      </c>
      <c r="AG1066" s="5">
        <f t="shared" si="321"/>
        <v>43596</v>
      </c>
      <c r="AH1066" s="5">
        <f t="shared" si="322"/>
        <v>43961</v>
      </c>
      <c r="AI1066" s="9"/>
      <c r="AJ1066" s="7" t="str">
        <f t="shared" si="314"/>
        <v/>
      </c>
      <c r="AK1066" s="5" t="str">
        <f t="shared" si="316"/>
        <v/>
      </c>
      <c r="AL1066" s="5" t="str">
        <f t="shared" si="315"/>
        <v/>
      </c>
      <c r="AM1066" s="5" t="str">
        <f t="shared" ca="1" si="326"/>
        <v/>
      </c>
      <c r="AN1066" s="7" t="str">
        <f t="shared" ca="1" si="323"/>
        <v>12 tháng</v>
      </c>
      <c r="AO1066" s="5"/>
      <c r="AP1066" s="7"/>
      <c r="AQ1066" s="16"/>
    </row>
    <row r="1067" spans="1:43" ht="14.5" x14ac:dyDescent="0.35">
      <c r="A1067" s="12">
        <f>IF(E1067="","",SUBTOTAL(3,$B$2:B1067))</f>
        <v>1066</v>
      </c>
      <c r="B1067" s="5">
        <v>43708</v>
      </c>
      <c r="C1067" s="4" t="s">
        <v>231</v>
      </c>
      <c r="D1067" s="4">
        <v>1154</v>
      </c>
      <c r="E1067" s="6" t="s">
        <v>232</v>
      </c>
      <c r="F1067" s="6" t="s">
        <v>82</v>
      </c>
      <c r="G1067" s="7" t="s">
        <v>104</v>
      </c>
      <c r="H1067" s="6" t="s">
        <v>105</v>
      </c>
      <c r="I1067" s="4">
        <v>9</v>
      </c>
      <c r="J1067" s="4">
        <v>8</v>
      </c>
      <c r="K1067" s="4">
        <v>1991</v>
      </c>
      <c r="L1067" s="6">
        <v>33459</v>
      </c>
      <c r="M1067" s="4">
        <f t="shared" si="324"/>
        <v>28</v>
      </c>
      <c r="N1067" s="6" t="s">
        <v>230</v>
      </c>
      <c r="O1067" s="4">
        <v>2</v>
      </c>
      <c r="P1067" s="6" t="str">
        <f t="shared" si="317"/>
        <v>Nữ</v>
      </c>
      <c r="Q1067" s="6" t="str">
        <f t="shared" si="318"/>
        <v>Bà</v>
      </c>
      <c r="R1067" s="7" t="s">
        <v>63</v>
      </c>
      <c r="S1067" s="6" t="s">
        <v>340</v>
      </c>
      <c r="T1067" s="6" t="s">
        <v>276</v>
      </c>
      <c r="U1067" s="6" t="s">
        <v>255</v>
      </c>
      <c r="V1067" s="6" t="str">
        <f t="shared" si="325"/>
        <v>Đông Hưng  -  Lục Nam  -  Bắc Giang</v>
      </c>
      <c r="W1067" s="6" t="s">
        <v>51</v>
      </c>
      <c r="X1067" s="6" t="s">
        <v>65</v>
      </c>
      <c r="Y1067" s="4">
        <f t="shared" si="327"/>
        <v>4</v>
      </c>
      <c r="Z1067" s="7" t="str">
        <f t="shared" si="311"/>
        <v>Từ 2 - 12 tháng</v>
      </c>
      <c r="AA1067" s="5">
        <v>43573</v>
      </c>
      <c r="AB1067" s="4" t="s">
        <v>66</v>
      </c>
      <c r="AC1067" s="8">
        <f t="shared" si="319"/>
        <v>43632</v>
      </c>
      <c r="AD1067" s="5" t="s">
        <v>53</v>
      </c>
      <c r="AE1067" s="4">
        <v>1</v>
      </c>
      <c r="AF1067" s="7" t="str">
        <f t="shared" si="320"/>
        <v>12 tháng</v>
      </c>
      <c r="AG1067" s="5">
        <f t="shared" si="321"/>
        <v>43633</v>
      </c>
      <c r="AH1067" s="5">
        <f t="shared" si="322"/>
        <v>43998</v>
      </c>
      <c r="AI1067" s="9"/>
      <c r="AJ1067" s="7" t="str">
        <f t="shared" si="314"/>
        <v/>
      </c>
      <c r="AK1067" s="5" t="str">
        <f t="shared" si="316"/>
        <v/>
      </c>
      <c r="AL1067" s="5" t="str">
        <f t="shared" si="315"/>
        <v/>
      </c>
      <c r="AM1067" s="5" t="str">
        <f t="shared" ca="1" si="326"/>
        <v/>
      </c>
      <c r="AN1067" s="7" t="str">
        <f t="shared" ca="1" si="323"/>
        <v>12 tháng</v>
      </c>
      <c r="AO1067" s="5"/>
      <c r="AP1067" s="7"/>
      <c r="AQ1067" s="16"/>
    </row>
    <row r="1068" spans="1:43" ht="14.5" x14ac:dyDescent="0.35">
      <c r="A1068" s="12">
        <f>IF(E1068="","",SUBTOTAL(3,$B$2:B1068))</f>
        <v>1067</v>
      </c>
      <c r="B1068" s="5">
        <v>43708</v>
      </c>
      <c r="C1068" s="4" t="s">
        <v>45</v>
      </c>
      <c r="D1068" s="4">
        <v>1155</v>
      </c>
      <c r="E1068" s="6" t="s">
        <v>236</v>
      </c>
      <c r="F1068" s="6" t="s">
        <v>96</v>
      </c>
      <c r="G1068" s="7" t="s">
        <v>61</v>
      </c>
      <c r="H1068" s="6" t="s">
        <v>62</v>
      </c>
      <c r="I1068" s="4">
        <v>27</v>
      </c>
      <c r="J1068" s="4">
        <v>10</v>
      </c>
      <c r="K1068" s="4">
        <v>1988</v>
      </c>
      <c r="L1068" s="6">
        <v>32443</v>
      </c>
      <c r="M1068" s="4">
        <f t="shared" si="324"/>
        <v>30</v>
      </c>
      <c r="N1068" s="6" t="s">
        <v>228</v>
      </c>
      <c r="O1068" s="4">
        <v>2</v>
      </c>
      <c r="P1068" s="6" t="str">
        <f t="shared" si="317"/>
        <v>Nữ</v>
      </c>
      <c r="Q1068" s="6" t="str">
        <f t="shared" si="318"/>
        <v>Bà</v>
      </c>
      <c r="R1068" s="7" t="s">
        <v>50</v>
      </c>
      <c r="S1068" s="6" t="s">
        <v>271</v>
      </c>
      <c r="T1068" s="6" t="s">
        <v>272</v>
      </c>
      <c r="U1068" s="6" t="s">
        <v>269</v>
      </c>
      <c r="V1068" s="6" t="str">
        <f t="shared" si="325"/>
        <v>Đông Ngàn  -  Từ Sơn  -  Bắc Ninh</v>
      </c>
      <c r="W1068" s="6" t="s">
        <v>51</v>
      </c>
      <c r="X1068" s="6" t="s">
        <v>52</v>
      </c>
      <c r="Y1068" s="4">
        <f t="shared" si="327"/>
        <v>4</v>
      </c>
      <c r="Z1068" s="7" t="str">
        <f t="shared" ref="Z1068:Z1079" si="328">LOOKUP(Y1068,$AS$2:$AT$7,$AU$2:$AU$7)</f>
        <v>Từ 2 - 12 tháng</v>
      </c>
      <c r="AA1068" s="5">
        <v>43580</v>
      </c>
      <c r="AB1068" s="4" t="s">
        <v>117</v>
      </c>
      <c r="AC1068" s="8">
        <f t="shared" si="319"/>
        <v>43609</v>
      </c>
      <c r="AD1068" s="5" t="s">
        <v>53</v>
      </c>
      <c r="AE1068" s="4">
        <v>1</v>
      </c>
      <c r="AF1068" s="7" t="str">
        <f t="shared" si="320"/>
        <v>12 tháng</v>
      </c>
      <c r="AG1068" s="5">
        <f t="shared" si="321"/>
        <v>43610</v>
      </c>
      <c r="AH1068" s="5">
        <f t="shared" si="322"/>
        <v>43975</v>
      </c>
      <c r="AI1068" s="9"/>
      <c r="AJ1068" s="7" t="str">
        <f t="shared" si="314"/>
        <v/>
      </c>
      <c r="AK1068" s="5" t="str">
        <f t="shared" si="316"/>
        <v/>
      </c>
      <c r="AL1068" s="5" t="str">
        <f t="shared" si="315"/>
        <v/>
      </c>
      <c r="AM1068" s="5" t="str">
        <f t="shared" ca="1" si="326"/>
        <v/>
      </c>
      <c r="AN1068" s="7" t="str">
        <f t="shared" ca="1" si="323"/>
        <v>12 tháng</v>
      </c>
      <c r="AO1068" s="5"/>
      <c r="AP1068" s="7"/>
      <c r="AQ1068" s="16"/>
    </row>
    <row r="1069" spans="1:43" ht="14.5" x14ac:dyDescent="0.35">
      <c r="A1069" s="12">
        <f>IF(E1069="","",SUBTOTAL(3,$B$2:B1069))</f>
        <v>1068</v>
      </c>
      <c r="B1069" s="5">
        <v>43708</v>
      </c>
      <c r="C1069" s="4" t="s">
        <v>45</v>
      </c>
      <c r="D1069" s="4">
        <v>1156</v>
      </c>
      <c r="E1069" s="6" t="s">
        <v>237</v>
      </c>
      <c r="F1069" s="6" t="s">
        <v>102</v>
      </c>
      <c r="G1069" s="7" t="s">
        <v>104</v>
      </c>
      <c r="H1069" s="6" t="s">
        <v>105</v>
      </c>
      <c r="I1069" s="4">
        <v>20</v>
      </c>
      <c r="J1069" s="4">
        <v>7</v>
      </c>
      <c r="K1069" s="4">
        <v>1991</v>
      </c>
      <c r="L1069" s="6">
        <v>33439</v>
      </c>
      <c r="M1069" s="4">
        <f t="shared" si="324"/>
        <v>28</v>
      </c>
      <c r="N1069" s="6" t="s">
        <v>230</v>
      </c>
      <c r="O1069" s="4">
        <v>2</v>
      </c>
      <c r="P1069" s="6" t="str">
        <f t="shared" si="317"/>
        <v>Nữ</v>
      </c>
      <c r="Q1069" s="6" t="str">
        <f t="shared" si="318"/>
        <v>Bà</v>
      </c>
      <c r="R1069" s="7" t="s">
        <v>50</v>
      </c>
      <c r="S1069" s="6" t="s">
        <v>356</v>
      </c>
      <c r="T1069" s="6" t="s">
        <v>324</v>
      </c>
      <c r="U1069" s="6" t="s">
        <v>280</v>
      </c>
      <c r="V1069" s="6" t="str">
        <f t="shared" si="325"/>
        <v>Vân Nham  -  Hữu Lũng  -  Lạng Sơn</v>
      </c>
      <c r="W1069" s="6" t="s">
        <v>51</v>
      </c>
      <c r="X1069" s="6" t="s">
        <v>65</v>
      </c>
      <c r="Y1069" s="4">
        <f t="shared" si="327"/>
        <v>3</v>
      </c>
      <c r="Z1069" s="7" t="str">
        <f t="shared" si="328"/>
        <v>Từ 2 - 12 tháng</v>
      </c>
      <c r="AA1069" s="5">
        <v>43588</v>
      </c>
      <c r="AB1069" s="4" t="s">
        <v>66</v>
      </c>
      <c r="AC1069" s="8">
        <f t="shared" si="319"/>
        <v>43647</v>
      </c>
      <c r="AD1069" s="5" t="s">
        <v>53</v>
      </c>
      <c r="AE1069" s="4">
        <v>1</v>
      </c>
      <c r="AF1069" s="7" t="str">
        <f t="shared" si="320"/>
        <v>12 tháng</v>
      </c>
      <c r="AG1069" s="5">
        <f t="shared" si="321"/>
        <v>43648</v>
      </c>
      <c r="AH1069" s="5">
        <f t="shared" si="322"/>
        <v>44013</v>
      </c>
      <c r="AI1069" s="9"/>
      <c r="AJ1069" s="7" t="str">
        <f t="shared" ref="AJ1069:AJ1132" si="329">IFERROR(VLOOKUP(AI1069,$AW$2:$AX$6,2,0),"")</f>
        <v/>
      </c>
      <c r="AK1069" s="5" t="str">
        <f t="shared" si="316"/>
        <v/>
      </c>
      <c r="AL1069" s="5" t="str">
        <f t="shared" ref="AL1069:AL1132" si="330">IFERROR(IF(OR(AI1069="",AI1069=4),"",IF(AI1069=1,EDATE(AK1069,12)-1,IF(AI1069=2,EDATE(AK1069,24)-1,IF(AI1069=3,EDATE(AK1069,36)-1)))),"")</f>
        <v/>
      </c>
      <c r="AM1069" s="5" t="str">
        <f t="shared" ca="1" si="326"/>
        <v/>
      </c>
      <c r="AN1069" s="7" t="str">
        <f t="shared" ca="1" si="323"/>
        <v>12 tháng</v>
      </c>
      <c r="AO1069" s="5"/>
      <c r="AP1069" s="7"/>
      <c r="AQ1069" s="16"/>
    </row>
    <row r="1070" spans="1:43" ht="14.5" x14ac:dyDescent="0.35">
      <c r="A1070" s="12">
        <f>IF(E1070="","",SUBTOTAL(3,$B$2:B1070))</f>
        <v>1069</v>
      </c>
      <c r="B1070" s="5">
        <v>43708</v>
      </c>
      <c r="C1070" s="4" t="s">
        <v>45</v>
      </c>
      <c r="D1070" s="4">
        <v>1157</v>
      </c>
      <c r="E1070" s="6" t="s">
        <v>238</v>
      </c>
      <c r="F1070" s="6" t="s">
        <v>102</v>
      </c>
      <c r="G1070" s="7" t="s">
        <v>61</v>
      </c>
      <c r="H1070" s="6" t="s">
        <v>62</v>
      </c>
      <c r="I1070" s="4">
        <v>10</v>
      </c>
      <c r="J1070" s="4">
        <v>11</v>
      </c>
      <c r="K1070" s="4">
        <v>1992</v>
      </c>
      <c r="L1070" s="6">
        <v>33918</v>
      </c>
      <c r="M1070" s="4">
        <f t="shared" si="324"/>
        <v>26</v>
      </c>
      <c r="N1070" s="6" t="s">
        <v>230</v>
      </c>
      <c r="O1070" s="4">
        <v>2</v>
      </c>
      <c r="P1070" s="6" t="str">
        <f t="shared" si="317"/>
        <v>Nữ</v>
      </c>
      <c r="Q1070" s="6" t="str">
        <f t="shared" si="318"/>
        <v>Bà</v>
      </c>
      <c r="R1070" s="7" t="s">
        <v>50</v>
      </c>
      <c r="S1070" s="6" t="s">
        <v>270</v>
      </c>
      <c r="T1070" s="6" t="s">
        <v>268</v>
      </c>
      <c r="U1070" s="6" t="s">
        <v>269</v>
      </c>
      <c r="V1070" s="6" t="str">
        <f t="shared" si="325"/>
        <v>Đại Đồng  -  Tiên Du  -  Bắc Ninh</v>
      </c>
      <c r="W1070" s="6" t="s">
        <v>51</v>
      </c>
      <c r="X1070" s="6" t="s">
        <v>65</v>
      </c>
      <c r="Y1070" s="4">
        <f t="shared" si="327"/>
        <v>3</v>
      </c>
      <c r="Z1070" s="7" t="str">
        <f t="shared" si="328"/>
        <v>Từ 2 - 12 tháng</v>
      </c>
      <c r="AA1070" s="5">
        <v>43594</v>
      </c>
      <c r="AB1070" s="4" t="s">
        <v>213</v>
      </c>
      <c r="AC1070" s="8">
        <f t="shared" si="319"/>
        <v>43594</v>
      </c>
      <c r="AD1070" s="5" t="s">
        <v>53</v>
      </c>
      <c r="AE1070" s="4">
        <v>1</v>
      </c>
      <c r="AF1070" s="7" t="str">
        <f t="shared" si="320"/>
        <v>12 tháng</v>
      </c>
      <c r="AG1070" s="5">
        <f t="shared" si="321"/>
        <v>43595</v>
      </c>
      <c r="AH1070" s="5">
        <f t="shared" si="322"/>
        <v>43960</v>
      </c>
      <c r="AI1070" s="9"/>
      <c r="AJ1070" s="7" t="str">
        <f t="shared" si="329"/>
        <v/>
      </c>
      <c r="AK1070" s="5" t="str">
        <f t="shared" si="316"/>
        <v/>
      </c>
      <c r="AL1070" s="5" t="str">
        <f t="shared" si="330"/>
        <v/>
      </c>
      <c r="AM1070" s="5" t="str">
        <f t="shared" ca="1" si="326"/>
        <v/>
      </c>
      <c r="AN1070" s="7" t="str">
        <f t="shared" ca="1" si="323"/>
        <v>12 tháng</v>
      </c>
      <c r="AO1070" s="5"/>
      <c r="AP1070" s="7"/>
      <c r="AQ1070" s="16"/>
    </row>
    <row r="1071" spans="1:43" ht="14.5" x14ac:dyDescent="0.35">
      <c r="A1071" s="12">
        <f>IF(E1071="","",SUBTOTAL(3,$B$2:B1071))</f>
        <v>1070</v>
      </c>
      <c r="B1071" s="5">
        <v>43708</v>
      </c>
      <c r="C1071" s="4" t="s">
        <v>45</v>
      </c>
      <c r="D1071" s="4">
        <v>1158</v>
      </c>
      <c r="E1071" s="6" t="s">
        <v>239</v>
      </c>
      <c r="F1071" s="6" t="s">
        <v>102</v>
      </c>
      <c r="G1071" s="7" t="s">
        <v>98</v>
      </c>
      <c r="H1071" s="6" t="s">
        <v>108</v>
      </c>
      <c r="I1071" s="4">
        <v>14</v>
      </c>
      <c r="J1071" s="4">
        <v>1</v>
      </c>
      <c r="K1071" s="4">
        <v>1994</v>
      </c>
      <c r="L1071" s="6">
        <v>34348</v>
      </c>
      <c r="M1071" s="4">
        <f t="shared" si="324"/>
        <v>25</v>
      </c>
      <c r="N1071" s="6" t="s">
        <v>230</v>
      </c>
      <c r="O1071" s="4">
        <v>1</v>
      </c>
      <c r="P1071" s="6" t="str">
        <f t="shared" si="317"/>
        <v>Nam</v>
      </c>
      <c r="Q1071" s="6" t="str">
        <f t="shared" si="318"/>
        <v>Ông</v>
      </c>
      <c r="R1071" s="7" t="s">
        <v>50</v>
      </c>
      <c r="S1071" s="6" t="s">
        <v>365</v>
      </c>
      <c r="T1071" s="6" t="s">
        <v>324</v>
      </c>
      <c r="U1071" s="6" t="s">
        <v>280</v>
      </c>
      <c r="V1071" s="6" t="str">
        <f t="shared" si="325"/>
        <v>Đô Lương  -  Hữu Lũng  -  Lạng Sơn</v>
      </c>
      <c r="W1071" s="6" t="s">
        <v>145</v>
      </c>
      <c r="X1071" s="6" t="s">
        <v>65</v>
      </c>
      <c r="Y1071" s="4">
        <f t="shared" si="327"/>
        <v>3</v>
      </c>
      <c r="Z1071" s="7" t="str">
        <f t="shared" si="328"/>
        <v>Từ 2 - 12 tháng</v>
      </c>
      <c r="AA1071" s="5">
        <v>43601</v>
      </c>
      <c r="AB1071" s="4" t="s">
        <v>117</v>
      </c>
      <c r="AC1071" s="8">
        <f t="shared" si="319"/>
        <v>43630</v>
      </c>
      <c r="AD1071" s="5" t="s">
        <v>53</v>
      </c>
      <c r="AE1071" s="4">
        <v>1</v>
      </c>
      <c r="AF1071" s="7" t="str">
        <f t="shared" si="320"/>
        <v>12 tháng</v>
      </c>
      <c r="AG1071" s="5">
        <f t="shared" si="321"/>
        <v>43631</v>
      </c>
      <c r="AH1071" s="5">
        <f t="shared" si="322"/>
        <v>43996</v>
      </c>
      <c r="AI1071" s="9"/>
      <c r="AJ1071" s="7" t="str">
        <f t="shared" si="329"/>
        <v/>
      </c>
      <c r="AK1071" s="5" t="str">
        <f t="shared" si="316"/>
        <v/>
      </c>
      <c r="AL1071" s="5" t="str">
        <f t="shared" si="330"/>
        <v/>
      </c>
      <c r="AM1071" s="5" t="str">
        <f t="shared" ca="1" si="326"/>
        <v/>
      </c>
      <c r="AN1071" s="7" t="str">
        <f t="shared" ca="1" si="323"/>
        <v>12 tháng</v>
      </c>
      <c r="AO1071" s="5"/>
      <c r="AP1071" s="7"/>
      <c r="AQ1071" s="16"/>
    </row>
    <row r="1072" spans="1:43" ht="14.5" x14ac:dyDescent="0.35">
      <c r="A1072" s="12">
        <f>IF(E1072="","",SUBTOTAL(3,$B$2:B1072))</f>
        <v>1071</v>
      </c>
      <c r="B1072" s="5">
        <v>43708</v>
      </c>
      <c r="C1072" s="4" t="s">
        <v>45</v>
      </c>
      <c r="D1072" s="4">
        <v>1159</v>
      </c>
      <c r="E1072" s="6" t="s">
        <v>240</v>
      </c>
      <c r="F1072" s="6" t="s">
        <v>96</v>
      </c>
      <c r="G1072" s="7" t="s">
        <v>61</v>
      </c>
      <c r="H1072" s="6" t="s">
        <v>61</v>
      </c>
      <c r="I1072" s="4">
        <v>28</v>
      </c>
      <c r="J1072" s="4">
        <v>9</v>
      </c>
      <c r="K1072" s="4">
        <v>1990</v>
      </c>
      <c r="L1072" s="6">
        <f t="shared" ref="L1072:L1073" si="331">IF(AND(I1072&lt;&gt;"",J1072&lt;&gt;"",K1072&lt;&gt;""),DATE(K1072,J1072,I1072),"")</f>
        <v>33144</v>
      </c>
      <c r="M1072" s="4">
        <f t="shared" si="324"/>
        <v>28</v>
      </c>
      <c r="N1072" s="6" t="str">
        <f t="shared" ref="N1072:N1073" si="332">IF(M1072&gt;=45,"45+",IF(M1072&gt;=30,"30 - 45","&lt;30"))</f>
        <v>&lt;30</v>
      </c>
      <c r="O1072" s="4">
        <v>1</v>
      </c>
      <c r="P1072" s="6" t="str">
        <f t="shared" si="317"/>
        <v>Nam</v>
      </c>
      <c r="Q1072" s="6" t="str">
        <f t="shared" si="318"/>
        <v>Ông</v>
      </c>
      <c r="R1072" s="7" t="s">
        <v>72</v>
      </c>
      <c r="S1072" s="6" t="s">
        <v>270</v>
      </c>
      <c r="T1072" s="6" t="s">
        <v>268</v>
      </c>
      <c r="U1072" s="6" t="s">
        <v>269</v>
      </c>
      <c r="V1072" s="6" t="str">
        <f t="shared" si="325"/>
        <v>Đại Đồng  -  Tiên Du  -  Bắc Ninh</v>
      </c>
      <c r="W1072" s="6" t="s">
        <v>51</v>
      </c>
      <c r="X1072" s="6" t="s">
        <v>65</v>
      </c>
      <c r="Y1072" s="4">
        <f t="shared" si="327"/>
        <v>3</v>
      </c>
      <c r="Z1072" s="7" t="str">
        <f t="shared" si="328"/>
        <v>Từ 2 - 12 tháng</v>
      </c>
      <c r="AA1072" s="5">
        <v>43606</v>
      </c>
      <c r="AB1072" s="4" t="s">
        <v>117</v>
      </c>
      <c r="AC1072" s="8">
        <f t="shared" si="319"/>
        <v>43635</v>
      </c>
      <c r="AD1072" s="5" t="s">
        <v>53</v>
      </c>
      <c r="AE1072" s="4">
        <v>1</v>
      </c>
      <c r="AF1072" s="7" t="str">
        <f t="shared" si="320"/>
        <v>12 tháng</v>
      </c>
      <c r="AG1072" s="5">
        <f t="shared" si="321"/>
        <v>43636</v>
      </c>
      <c r="AH1072" s="5">
        <f t="shared" si="322"/>
        <v>44001</v>
      </c>
      <c r="AI1072" s="9"/>
      <c r="AJ1072" s="7" t="str">
        <f t="shared" si="329"/>
        <v/>
      </c>
      <c r="AK1072" s="5" t="str">
        <f t="shared" si="316"/>
        <v/>
      </c>
      <c r="AL1072" s="5" t="str">
        <f t="shared" si="330"/>
        <v/>
      </c>
      <c r="AM1072" s="5" t="str">
        <f t="shared" ca="1" si="326"/>
        <v/>
      </c>
      <c r="AN1072" s="7" t="str">
        <f t="shared" ca="1" si="323"/>
        <v>12 tháng</v>
      </c>
      <c r="AO1072" s="5"/>
      <c r="AP1072" s="7"/>
      <c r="AQ1072" s="16"/>
    </row>
    <row r="1073" spans="1:43" ht="14.5" x14ac:dyDescent="0.35">
      <c r="A1073" s="12">
        <f>IF(E1073="","",SUBTOTAL(3,$B$2:B1073))</f>
        <v>1072</v>
      </c>
      <c r="B1073" s="5">
        <v>43708</v>
      </c>
      <c r="C1073" s="4" t="s">
        <v>45</v>
      </c>
      <c r="D1073" s="4">
        <v>1160</v>
      </c>
      <c r="E1073" s="6" t="s">
        <v>125</v>
      </c>
      <c r="F1073" s="6" t="s">
        <v>96</v>
      </c>
      <c r="G1073" s="7" t="s">
        <v>61</v>
      </c>
      <c r="H1073" s="6" t="s">
        <v>62</v>
      </c>
      <c r="I1073" s="4">
        <v>26</v>
      </c>
      <c r="J1073" s="4">
        <v>8</v>
      </c>
      <c r="K1073" s="4">
        <v>1990</v>
      </c>
      <c r="L1073" s="6">
        <f t="shared" si="331"/>
        <v>33111</v>
      </c>
      <c r="M1073" s="4">
        <f t="shared" si="324"/>
        <v>29</v>
      </c>
      <c r="N1073" s="6" t="str">
        <f t="shared" si="332"/>
        <v>&lt;30</v>
      </c>
      <c r="O1073" s="4">
        <v>2</v>
      </c>
      <c r="P1073" s="6" t="str">
        <f t="shared" si="317"/>
        <v>Nữ</v>
      </c>
      <c r="Q1073" s="6" t="str">
        <f t="shared" si="318"/>
        <v>Bà</v>
      </c>
      <c r="R1073" s="7" t="s">
        <v>50</v>
      </c>
      <c r="S1073" s="6" t="s">
        <v>359</v>
      </c>
      <c r="T1073" s="6" t="s">
        <v>329</v>
      </c>
      <c r="U1073" s="6" t="s">
        <v>255</v>
      </c>
      <c r="V1073" s="6" t="str">
        <f t="shared" si="325"/>
        <v>Hợp Đức  -  Tân Yên  -  Bắc Giang</v>
      </c>
      <c r="W1073" s="6" t="s">
        <v>64</v>
      </c>
      <c r="X1073" s="6" t="s">
        <v>65</v>
      </c>
      <c r="Y1073" s="4">
        <f t="shared" si="327"/>
        <v>3</v>
      </c>
      <c r="Z1073" s="7" t="str">
        <f t="shared" si="328"/>
        <v>Từ 2 - 12 tháng</v>
      </c>
      <c r="AA1073" s="5">
        <v>43612</v>
      </c>
      <c r="AB1073" s="4" t="s">
        <v>66</v>
      </c>
      <c r="AC1073" s="8">
        <f t="shared" si="319"/>
        <v>43671</v>
      </c>
      <c r="AD1073" s="5" t="s">
        <v>53</v>
      </c>
      <c r="AE1073" s="4">
        <v>1</v>
      </c>
      <c r="AF1073" s="7" t="str">
        <f t="shared" si="320"/>
        <v>12 tháng</v>
      </c>
      <c r="AG1073" s="5">
        <f t="shared" si="321"/>
        <v>43672</v>
      </c>
      <c r="AH1073" s="5">
        <f t="shared" si="322"/>
        <v>44037</v>
      </c>
      <c r="AI1073" s="9"/>
      <c r="AJ1073" s="7" t="str">
        <f t="shared" si="329"/>
        <v/>
      </c>
      <c r="AK1073" s="5" t="str">
        <f t="shared" si="316"/>
        <v/>
      </c>
      <c r="AL1073" s="5" t="str">
        <f t="shared" si="330"/>
        <v/>
      </c>
      <c r="AM1073" s="5" t="str">
        <f t="shared" ca="1" si="326"/>
        <v/>
      </c>
      <c r="AN1073" s="7" t="str">
        <f t="shared" ca="1" si="323"/>
        <v>12 tháng</v>
      </c>
      <c r="AO1073" s="5"/>
      <c r="AP1073" s="7"/>
      <c r="AQ1073" s="16"/>
    </row>
    <row r="1074" spans="1:43" ht="14.5" x14ac:dyDescent="0.35">
      <c r="A1074" s="12">
        <f>IF(E1074="","",SUBTOTAL(3,$B$2:B1074))</f>
        <v>1073</v>
      </c>
      <c r="B1074" s="5">
        <v>43708</v>
      </c>
      <c r="C1074" s="4" t="s">
        <v>45</v>
      </c>
      <c r="D1074" s="4">
        <v>1161</v>
      </c>
      <c r="E1074" s="6" t="s">
        <v>241</v>
      </c>
      <c r="F1074" s="6" t="s">
        <v>112</v>
      </c>
      <c r="G1074" s="7" t="s">
        <v>61</v>
      </c>
      <c r="H1074" s="6" t="s">
        <v>62</v>
      </c>
      <c r="I1074" s="4">
        <v>8</v>
      </c>
      <c r="J1074" s="4">
        <v>8</v>
      </c>
      <c r="K1074" s="4">
        <v>1990</v>
      </c>
      <c r="L1074" s="6">
        <v>33093</v>
      </c>
      <c r="M1074" s="4">
        <f t="shared" si="324"/>
        <v>29</v>
      </c>
      <c r="N1074" s="6" t="s">
        <v>228</v>
      </c>
      <c r="O1074" s="4">
        <v>1</v>
      </c>
      <c r="P1074" s="6" t="str">
        <f t="shared" si="317"/>
        <v>Nam</v>
      </c>
      <c r="Q1074" s="6" t="str">
        <f t="shared" si="318"/>
        <v>Ông</v>
      </c>
      <c r="R1074" s="7" t="s">
        <v>50</v>
      </c>
      <c r="S1074" s="6" t="s">
        <v>313</v>
      </c>
      <c r="T1074" s="6" t="s">
        <v>254</v>
      </c>
      <c r="U1074" s="6" t="s">
        <v>255</v>
      </c>
      <c r="V1074" s="6" t="str">
        <f t="shared" si="325"/>
        <v>Hợp Thịnh  -  Hiệp Hòa  -  Bắc Giang</v>
      </c>
      <c r="W1074" s="6" t="s">
        <v>51</v>
      </c>
      <c r="X1074" s="6" t="s">
        <v>65</v>
      </c>
      <c r="Y1074" s="4">
        <f t="shared" si="327"/>
        <v>2</v>
      </c>
      <c r="Z1074" s="7" t="str">
        <f t="shared" si="328"/>
        <v>Từ 2 - 12 tháng</v>
      </c>
      <c r="AA1074" s="5">
        <v>43618</v>
      </c>
      <c r="AB1074" s="4" t="s">
        <v>117</v>
      </c>
      <c r="AC1074" s="8">
        <f t="shared" si="319"/>
        <v>43647</v>
      </c>
      <c r="AD1074" s="5" t="s">
        <v>53</v>
      </c>
      <c r="AE1074" s="4">
        <v>1</v>
      </c>
      <c r="AF1074" s="7" t="str">
        <f t="shared" si="320"/>
        <v>12 tháng</v>
      </c>
      <c r="AG1074" s="5">
        <f t="shared" si="321"/>
        <v>43648</v>
      </c>
      <c r="AH1074" s="5">
        <f t="shared" si="322"/>
        <v>44013</v>
      </c>
      <c r="AI1074" s="9"/>
      <c r="AJ1074" s="7" t="str">
        <f t="shared" si="329"/>
        <v/>
      </c>
      <c r="AK1074" s="5" t="str">
        <f t="shared" si="316"/>
        <v/>
      </c>
      <c r="AL1074" s="5" t="str">
        <f t="shared" si="330"/>
        <v/>
      </c>
      <c r="AM1074" s="5" t="str">
        <f t="shared" ca="1" si="326"/>
        <v/>
      </c>
      <c r="AN1074" s="7" t="str">
        <f t="shared" ca="1" si="323"/>
        <v>12 tháng</v>
      </c>
      <c r="AO1074" s="5"/>
      <c r="AP1074" s="7"/>
      <c r="AQ1074" s="16"/>
    </row>
    <row r="1075" spans="1:43" ht="14.5" x14ac:dyDescent="0.35">
      <c r="A1075" s="12">
        <f>IF(E1075="","",SUBTOTAL(3,$B$2:B1075))</f>
        <v>1074</v>
      </c>
      <c r="B1075" s="5">
        <v>43708</v>
      </c>
      <c r="C1075" s="4" t="s">
        <v>45</v>
      </c>
      <c r="D1075" s="4">
        <v>1162</v>
      </c>
      <c r="E1075" s="6" t="s">
        <v>242</v>
      </c>
      <c r="F1075" s="6" t="s">
        <v>112</v>
      </c>
      <c r="G1075" s="7" t="s">
        <v>98</v>
      </c>
      <c r="H1075" s="6" t="s">
        <v>110</v>
      </c>
      <c r="I1075" s="4">
        <v>4</v>
      </c>
      <c r="J1075" s="4">
        <v>10</v>
      </c>
      <c r="K1075" s="4">
        <v>1988</v>
      </c>
      <c r="L1075" s="6">
        <v>32420</v>
      </c>
      <c r="M1075" s="4">
        <f t="shared" si="324"/>
        <v>30</v>
      </c>
      <c r="N1075" s="6" t="s">
        <v>228</v>
      </c>
      <c r="O1075" s="4">
        <v>1</v>
      </c>
      <c r="P1075" s="6" t="str">
        <f t="shared" si="317"/>
        <v>Nam</v>
      </c>
      <c r="Q1075" s="6" t="str">
        <f t="shared" si="318"/>
        <v>Ông</v>
      </c>
      <c r="R1075" s="7" t="s">
        <v>50</v>
      </c>
      <c r="S1075" s="6" t="s">
        <v>311</v>
      </c>
      <c r="T1075" s="6" t="s">
        <v>274</v>
      </c>
      <c r="U1075" s="6" t="s">
        <v>266</v>
      </c>
      <c r="V1075" s="6" t="str">
        <f t="shared" si="325"/>
        <v>Cổ Loa  -  Đông Anh  -  Hà Nội</v>
      </c>
      <c r="W1075" s="6" t="s">
        <v>51</v>
      </c>
      <c r="X1075" s="6" t="s">
        <v>100</v>
      </c>
      <c r="Y1075" s="4">
        <f t="shared" si="327"/>
        <v>2</v>
      </c>
      <c r="Z1075" s="7" t="str">
        <f t="shared" si="328"/>
        <v>Từ 2 - 12 tháng</v>
      </c>
      <c r="AA1075" s="5">
        <v>43625</v>
      </c>
      <c r="AB1075" s="4" t="s">
        <v>66</v>
      </c>
      <c r="AC1075" s="8">
        <f t="shared" si="319"/>
        <v>43684</v>
      </c>
      <c r="AD1075" s="5" t="s">
        <v>80</v>
      </c>
      <c r="AE1075" s="4">
        <v>5</v>
      </c>
      <c r="AF1075" s="7" t="str">
        <f t="shared" si="320"/>
        <v>Thử việc</v>
      </c>
      <c r="AG1075" s="5" t="str">
        <f t="shared" si="321"/>
        <v/>
      </c>
      <c r="AH1075" s="5" t="str">
        <f t="shared" si="322"/>
        <v/>
      </c>
      <c r="AI1075" s="9"/>
      <c r="AJ1075" s="7" t="str">
        <f t="shared" si="329"/>
        <v/>
      </c>
      <c r="AK1075" s="5" t="str">
        <f t="shared" si="316"/>
        <v/>
      </c>
      <c r="AL1075" s="5" t="str">
        <f t="shared" si="330"/>
        <v/>
      </c>
      <c r="AM1075" s="5" t="str">
        <f t="shared" ca="1" si="326"/>
        <v/>
      </c>
      <c r="AN1075" s="7" t="str">
        <f t="shared" ca="1" si="323"/>
        <v>Thử việc</v>
      </c>
      <c r="AO1075" s="5"/>
      <c r="AP1075" s="7"/>
      <c r="AQ1075" s="16"/>
    </row>
    <row r="1076" spans="1:43" ht="14.5" x14ac:dyDescent="0.35">
      <c r="A1076" s="12">
        <f>IF(E1076="","",SUBTOTAL(3,$B$2:B1076))</f>
        <v>1075</v>
      </c>
      <c r="B1076" s="5">
        <v>43708</v>
      </c>
      <c r="C1076" s="4" t="s">
        <v>45</v>
      </c>
      <c r="D1076" s="4">
        <v>1163</v>
      </c>
      <c r="E1076" s="6" t="s">
        <v>243</v>
      </c>
      <c r="F1076" s="6" t="s">
        <v>82</v>
      </c>
      <c r="G1076" s="7" t="s">
        <v>104</v>
      </c>
      <c r="H1076" s="6" t="s">
        <v>105</v>
      </c>
      <c r="I1076" s="4">
        <v>28</v>
      </c>
      <c r="J1076" s="4">
        <v>8</v>
      </c>
      <c r="K1076" s="4">
        <v>1991</v>
      </c>
      <c r="L1076" s="6">
        <v>33478</v>
      </c>
      <c r="M1076" s="4">
        <f t="shared" si="324"/>
        <v>28</v>
      </c>
      <c r="N1076" s="6" t="s">
        <v>230</v>
      </c>
      <c r="O1076" s="4">
        <v>1</v>
      </c>
      <c r="P1076" s="6" t="str">
        <f t="shared" si="317"/>
        <v>Nam</v>
      </c>
      <c r="Q1076" s="6" t="str">
        <f t="shared" si="318"/>
        <v>Ông</v>
      </c>
      <c r="R1076" s="7" t="s">
        <v>50</v>
      </c>
      <c r="S1076" s="6" t="s">
        <v>305</v>
      </c>
      <c r="T1076" s="6" t="s">
        <v>265</v>
      </c>
      <c r="U1076" s="6" t="s">
        <v>266</v>
      </c>
      <c r="V1076" s="6" t="str">
        <f t="shared" si="325"/>
        <v>Đông Xuân  -  Sóc Sơn  -  Hà Nội</v>
      </c>
      <c r="W1076" s="6" t="s">
        <v>51</v>
      </c>
      <c r="X1076" s="6" t="s">
        <v>65</v>
      </c>
      <c r="Y1076" s="4">
        <f t="shared" si="327"/>
        <v>2</v>
      </c>
      <c r="Z1076" s="7" t="str">
        <f t="shared" si="328"/>
        <v>Từ 2 - 12 tháng</v>
      </c>
      <c r="AA1076" s="5">
        <v>43629</v>
      </c>
      <c r="AB1076" s="4" t="s">
        <v>117</v>
      </c>
      <c r="AC1076" s="8">
        <f t="shared" si="319"/>
        <v>43658</v>
      </c>
      <c r="AD1076" s="5" t="s">
        <v>53</v>
      </c>
      <c r="AE1076" s="4">
        <v>1</v>
      </c>
      <c r="AF1076" s="7" t="str">
        <f t="shared" si="320"/>
        <v>12 tháng</v>
      </c>
      <c r="AG1076" s="5">
        <f t="shared" si="321"/>
        <v>43659</v>
      </c>
      <c r="AH1076" s="5">
        <f t="shared" si="322"/>
        <v>44024</v>
      </c>
      <c r="AI1076" s="9"/>
      <c r="AJ1076" s="7" t="str">
        <f t="shared" si="329"/>
        <v/>
      </c>
      <c r="AK1076" s="5" t="str">
        <f t="shared" si="316"/>
        <v/>
      </c>
      <c r="AL1076" s="5" t="str">
        <f t="shared" si="330"/>
        <v/>
      </c>
      <c r="AM1076" s="5" t="str">
        <f t="shared" ca="1" si="326"/>
        <v/>
      </c>
      <c r="AN1076" s="7" t="str">
        <f t="shared" ca="1" si="323"/>
        <v>12 tháng</v>
      </c>
      <c r="AO1076" s="5"/>
      <c r="AP1076" s="7"/>
      <c r="AQ1076" s="16"/>
    </row>
    <row r="1077" spans="1:43" ht="14.5" x14ac:dyDescent="0.35">
      <c r="A1077" s="12">
        <f>IF(E1077="","",SUBTOTAL(3,$B$2:B1077))</f>
        <v>1076</v>
      </c>
      <c r="B1077" s="5">
        <v>43708</v>
      </c>
      <c r="C1077" s="4" t="s">
        <v>45</v>
      </c>
      <c r="D1077" s="4">
        <v>1164</v>
      </c>
      <c r="E1077" s="6" t="s">
        <v>244</v>
      </c>
      <c r="F1077" s="6" t="s">
        <v>82</v>
      </c>
      <c r="G1077" s="7" t="s">
        <v>104</v>
      </c>
      <c r="H1077" s="6" t="s">
        <v>105</v>
      </c>
      <c r="I1077" s="4">
        <v>7</v>
      </c>
      <c r="J1077" s="4">
        <v>9</v>
      </c>
      <c r="K1077" s="4">
        <v>1988</v>
      </c>
      <c r="L1077" s="6">
        <v>32393</v>
      </c>
      <c r="M1077" s="4">
        <f t="shared" si="324"/>
        <v>30</v>
      </c>
      <c r="N1077" s="6" t="s">
        <v>228</v>
      </c>
      <c r="O1077" s="4">
        <v>1</v>
      </c>
      <c r="P1077" s="6" t="str">
        <f t="shared" si="317"/>
        <v>Nam</v>
      </c>
      <c r="Q1077" s="6" t="str">
        <f t="shared" si="318"/>
        <v>Ông</v>
      </c>
      <c r="R1077" s="7" t="s">
        <v>50</v>
      </c>
      <c r="S1077" s="6" t="s">
        <v>341</v>
      </c>
      <c r="T1077" s="6" t="s">
        <v>276</v>
      </c>
      <c r="U1077" s="6" t="s">
        <v>255</v>
      </c>
      <c r="V1077" s="6" t="str">
        <f t="shared" si="325"/>
        <v>Yên Sơn  -  Lục Nam  -  Bắc Giang</v>
      </c>
      <c r="W1077" s="6" t="s">
        <v>51</v>
      </c>
      <c r="X1077" s="6" t="s">
        <v>65</v>
      </c>
      <c r="Y1077" s="4">
        <f t="shared" si="327"/>
        <v>2</v>
      </c>
      <c r="Z1077" s="7" t="str">
        <f t="shared" si="328"/>
        <v>Từ 2 - 12 tháng</v>
      </c>
      <c r="AA1077" s="5">
        <v>43633</v>
      </c>
      <c r="AB1077" s="4" t="s">
        <v>66</v>
      </c>
      <c r="AC1077" s="8">
        <f t="shared" si="319"/>
        <v>43692</v>
      </c>
      <c r="AD1077" s="5" t="s">
        <v>80</v>
      </c>
      <c r="AE1077" s="4">
        <v>5</v>
      </c>
      <c r="AF1077" s="7" t="str">
        <f t="shared" si="320"/>
        <v>Thử việc</v>
      </c>
      <c r="AG1077" s="5" t="str">
        <f t="shared" si="321"/>
        <v/>
      </c>
      <c r="AH1077" s="5" t="str">
        <f t="shared" si="322"/>
        <v/>
      </c>
      <c r="AI1077" s="9"/>
      <c r="AJ1077" s="7" t="str">
        <f t="shared" si="329"/>
        <v/>
      </c>
      <c r="AK1077" s="5" t="str">
        <f t="shared" si="316"/>
        <v/>
      </c>
      <c r="AL1077" s="5" t="str">
        <f t="shared" si="330"/>
        <v/>
      </c>
      <c r="AM1077" s="5" t="str">
        <f t="shared" ca="1" si="326"/>
        <v/>
      </c>
      <c r="AN1077" s="7" t="str">
        <f t="shared" ca="1" si="323"/>
        <v>Thử việc</v>
      </c>
      <c r="AO1077" s="5"/>
      <c r="AP1077" s="7"/>
      <c r="AQ1077" s="16"/>
    </row>
    <row r="1078" spans="1:43" ht="14.5" x14ac:dyDescent="0.35">
      <c r="A1078" s="12">
        <f>IF(E1078="","",SUBTOTAL(3,$B$2:B1078))</f>
        <v>1077</v>
      </c>
      <c r="B1078" s="5">
        <v>43708</v>
      </c>
      <c r="C1078" s="4" t="s">
        <v>45</v>
      </c>
      <c r="D1078" s="4">
        <v>1165</v>
      </c>
      <c r="E1078" s="6" t="s">
        <v>245</v>
      </c>
      <c r="F1078" s="6" t="s">
        <v>82</v>
      </c>
      <c r="G1078" s="7" t="s">
        <v>61</v>
      </c>
      <c r="H1078" s="6" t="s">
        <v>62</v>
      </c>
      <c r="I1078" s="4">
        <v>4</v>
      </c>
      <c r="J1078" s="4">
        <v>8</v>
      </c>
      <c r="K1078" s="4">
        <v>1994</v>
      </c>
      <c r="L1078" s="6">
        <v>34550</v>
      </c>
      <c r="M1078" s="4">
        <f t="shared" si="324"/>
        <v>25</v>
      </c>
      <c r="N1078" s="6" t="s">
        <v>230</v>
      </c>
      <c r="O1078" s="4">
        <v>1</v>
      </c>
      <c r="P1078" s="6" t="str">
        <f t="shared" si="317"/>
        <v>Nam</v>
      </c>
      <c r="Q1078" s="6" t="str">
        <f t="shared" si="318"/>
        <v>Ông</v>
      </c>
      <c r="R1078" s="7" t="s">
        <v>63</v>
      </c>
      <c r="S1078" s="6" t="s">
        <v>305</v>
      </c>
      <c r="T1078" s="6" t="s">
        <v>265</v>
      </c>
      <c r="U1078" s="6" t="s">
        <v>266</v>
      </c>
      <c r="V1078" s="6" t="str">
        <f t="shared" si="325"/>
        <v>Đông Xuân  -  Sóc Sơn  -  Hà Nội</v>
      </c>
      <c r="W1078" s="6" t="s">
        <v>51</v>
      </c>
      <c r="X1078" s="6" t="s">
        <v>65</v>
      </c>
      <c r="Y1078" s="4">
        <f t="shared" si="327"/>
        <v>2</v>
      </c>
      <c r="Z1078" s="7" t="str">
        <f t="shared" si="328"/>
        <v>Từ 2 - 12 tháng</v>
      </c>
      <c r="AA1078" s="5">
        <v>43637</v>
      </c>
      <c r="AB1078" s="4" t="s">
        <v>117</v>
      </c>
      <c r="AC1078" s="8">
        <f t="shared" si="319"/>
        <v>43666</v>
      </c>
      <c r="AD1078" s="5" t="s">
        <v>80</v>
      </c>
      <c r="AE1078" s="4">
        <v>1</v>
      </c>
      <c r="AF1078" s="7" t="str">
        <f t="shared" si="320"/>
        <v>12 tháng</v>
      </c>
      <c r="AG1078" s="5">
        <f t="shared" si="321"/>
        <v>43667</v>
      </c>
      <c r="AH1078" s="5">
        <f t="shared" si="322"/>
        <v>44032</v>
      </c>
      <c r="AI1078" s="9"/>
      <c r="AJ1078" s="7" t="str">
        <f t="shared" si="329"/>
        <v/>
      </c>
      <c r="AK1078" s="5" t="str">
        <f t="shared" si="316"/>
        <v/>
      </c>
      <c r="AL1078" s="5" t="str">
        <f t="shared" si="330"/>
        <v/>
      </c>
      <c r="AM1078" s="5" t="str">
        <f t="shared" ca="1" si="326"/>
        <v/>
      </c>
      <c r="AN1078" s="7" t="str">
        <f t="shared" ca="1" si="323"/>
        <v>12 tháng</v>
      </c>
      <c r="AO1078" s="5"/>
      <c r="AP1078" s="7"/>
      <c r="AQ1078" s="16"/>
    </row>
    <row r="1079" spans="1:43" ht="14.5" x14ac:dyDescent="0.35">
      <c r="A1079" s="12">
        <f>IF(E1079="","",SUBTOTAL(3,$B$2:B1079))</f>
        <v>1078</v>
      </c>
      <c r="B1079" s="5">
        <v>43708</v>
      </c>
      <c r="C1079" s="4" t="s">
        <v>45</v>
      </c>
      <c r="D1079" s="4">
        <v>1166</v>
      </c>
      <c r="E1079" s="6" t="s">
        <v>246</v>
      </c>
      <c r="F1079" s="6" t="s">
        <v>82</v>
      </c>
      <c r="G1079" s="7" t="s">
        <v>61</v>
      </c>
      <c r="H1079" s="6" t="s">
        <v>62</v>
      </c>
      <c r="I1079" s="4">
        <v>29</v>
      </c>
      <c r="J1079" s="4">
        <v>9</v>
      </c>
      <c r="K1079" s="4">
        <v>1996</v>
      </c>
      <c r="L1079" s="6">
        <v>35337</v>
      </c>
      <c r="M1079" s="4">
        <f t="shared" si="324"/>
        <v>22</v>
      </c>
      <c r="N1079" s="6" t="s">
        <v>230</v>
      </c>
      <c r="O1079" s="4">
        <v>1</v>
      </c>
      <c r="P1079" s="6" t="str">
        <f t="shared" si="317"/>
        <v>Nam</v>
      </c>
      <c r="Q1079" s="6" t="str">
        <f t="shared" si="318"/>
        <v>Ông</v>
      </c>
      <c r="R1079" s="7" t="s">
        <v>50</v>
      </c>
      <c r="S1079" s="6" t="s">
        <v>343</v>
      </c>
      <c r="T1079" s="6" t="s">
        <v>254</v>
      </c>
      <c r="U1079" s="6" t="s">
        <v>255</v>
      </c>
      <c r="V1079" s="6" t="str">
        <f t="shared" si="325"/>
        <v>Mai Đình  -  Hiệp Hòa  -  Bắc Giang</v>
      </c>
      <c r="W1079" s="6" t="s">
        <v>51</v>
      </c>
      <c r="X1079" s="6" t="s">
        <v>65</v>
      </c>
      <c r="Y1079" s="4">
        <f t="shared" si="327"/>
        <v>2</v>
      </c>
      <c r="Z1079" s="7" t="str">
        <f t="shared" si="328"/>
        <v>Từ 2 - 12 tháng</v>
      </c>
      <c r="AA1079" s="5">
        <v>43641</v>
      </c>
      <c r="AB1079" s="4" t="s">
        <v>66</v>
      </c>
      <c r="AC1079" s="8">
        <f t="shared" si="319"/>
        <v>43700</v>
      </c>
      <c r="AD1079" s="5" t="s">
        <v>80</v>
      </c>
      <c r="AE1079" s="4">
        <v>5</v>
      </c>
      <c r="AF1079" s="7" t="str">
        <f t="shared" si="320"/>
        <v>Thử việc</v>
      </c>
      <c r="AG1079" s="5" t="str">
        <f t="shared" si="321"/>
        <v/>
      </c>
      <c r="AH1079" s="5" t="str">
        <f t="shared" si="322"/>
        <v/>
      </c>
      <c r="AI1079" s="9"/>
      <c r="AJ1079" s="7" t="str">
        <f t="shared" si="329"/>
        <v/>
      </c>
      <c r="AK1079" s="5" t="str">
        <f t="shared" si="316"/>
        <v/>
      </c>
      <c r="AL1079" s="5" t="str">
        <f t="shared" si="330"/>
        <v/>
      </c>
      <c r="AM1079" s="5" t="str">
        <f t="shared" ca="1" si="326"/>
        <v/>
      </c>
      <c r="AN1079" s="7" t="str">
        <f t="shared" ca="1" si="323"/>
        <v>Thử việc</v>
      </c>
      <c r="AO1079" s="5"/>
      <c r="AP1079" s="7"/>
      <c r="AQ1079" s="16"/>
    </row>
    <row r="1080" spans="1:43" ht="14.5" x14ac:dyDescent="0.35">
      <c r="A1080" s="12">
        <f>IF(E1080="","",SUBTOTAL(3,$B$2:B1080))</f>
        <v>1079</v>
      </c>
      <c r="B1080" s="5">
        <v>43708</v>
      </c>
      <c r="C1080" s="4" t="s">
        <v>45</v>
      </c>
      <c r="D1080" s="4">
        <v>1167</v>
      </c>
      <c r="E1080" s="6" t="s">
        <v>248</v>
      </c>
      <c r="F1080" s="6" t="s">
        <v>112</v>
      </c>
      <c r="G1080" s="7" t="s">
        <v>104</v>
      </c>
      <c r="H1080" s="6" t="s">
        <v>105</v>
      </c>
      <c r="I1080" s="4">
        <v>9</v>
      </c>
      <c r="J1080" s="4">
        <v>1</v>
      </c>
      <c r="K1080" s="4">
        <v>1992</v>
      </c>
      <c r="L1080" s="6">
        <v>33612</v>
      </c>
      <c r="M1080" s="4">
        <f t="shared" si="324"/>
        <v>27</v>
      </c>
      <c r="N1080" s="6" t="s">
        <v>230</v>
      </c>
      <c r="O1080" s="4">
        <v>2</v>
      </c>
      <c r="P1080" s="6" t="str">
        <f t="shared" si="317"/>
        <v>Nữ</v>
      </c>
      <c r="Q1080" s="6" t="str">
        <f t="shared" si="318"/>
        <v>Bà</v>
      </c>
      <c r="R1080" s="7" t="s">
        <v>50</v>
      </c>
      <c r="S1080" s="6" t="s">
        <v>385</v>
      </c>
      <c r="T1080" s="6" t="s">
        <v>324</v>
      </c>
      <c r="U1080" s="6" t="s">
        <v>280</v>
      </c>
      <c r="V1080" s="6" t="str">
        <f t="shared" si="325"/>
        <v>Yên Bình  -  Hữu Lũng  -  Lạng Sơn</v>
      </c>
      <c r="W1080" s="6" t="s">
        <v>145</v>
      </c>
      <c r="X1080" s="6" t="s">
        <v>65</v>
      </c>
      <c r="Y1080" s="4">
        <f t="shared" si="327"/>
        <v>1</v>
      </c>
      <c r="Z1080" s="7" t="s">
        <v>79</v>
      </c>
      <c r="AA1080" s="5">
        <v>43651</v>
      </c>
      <c r="AB1080" s="4" t="s">
        <v>66</v>
      </c>
      <c r="AC1080" s="8">
        <f t="shared" si="319"/>
        <v>43710</v>
      </c>
      <c r="AD1080" s="5" t="s">
        <v>80</v>
      </c>
      <c r="AE1080" s="4">
        <v>5</v>
      </c>
      <c r="AF1080" s="7" t="str">
        <f t="shared" si="320"/>
        <v>Thử việc</v>
      </c>
      <c r="AG1080" s="5" t="str">
        <f t="shared" si="321"/>
        <v/>
      </c>
      <c r="AH1080" s="5" t="str">
        <f t="shared" si="322"/>
        <v/>
      </c>
      <c r="AI1080" s="9"/>
      <c r="AJ1080" s="7" t="str">
        <f t="shared" si="329"/>
        <v/>
      </c>
      <c r="AK1080" s="5" t="str">
        <f t="shared" ref="AK1080:AK1084" si="333">IF(AI1080="","",AH1080+1)</f>
        <v/>
      </c>
      <c r="AL1080" s="5" t="str">
        <f t="shared" si="330"/>
        <v/>
      </c>
      <c r="AM1080" s="5" t="str">
        <f t="shared" ca="1" si="326"/>
        <v/>
      </c>
      <c r="AN1080" s="7" t="str">
        <f t="shared" ca="1" si="323"/>
        <v>Thử việc</v>
      </c>
      <c r="AO1080" s="5"/>
      <c r="AP1080" s="7"/>
      <c r="AQ1080" s="16" t="s">
        <v>220</v>
      </c>
    </row>
    <row r="1081" spans="1:43" ht="14.5" x14ac:dyDescent="0.35">
      <c r="A1081" s="12">
        <f>IF(E1081="","",SUBTOTAL(3,$B$2:B1081))</f>
        <v>1080</v>
      </c>
      <c r="B1081" s="5">
        <v>43708</v>
      </c>
      <c r="C1081" s="4" t="s">
        <v>45</v>
      </c>
      <c r="D1081" s="4">
        <v>1168</v>
      </c>
      <c r="E1081" s="6" t="s">
        <v>249</v>
      </c>
      <c r="F1081" s="6" t="s">
        <v>112</v>
      </c>
      <c r="G1081" s="7" t="s">
        <v>98</v>
      </c>
      <c r="H1081" s="6" t="s">
        <v>99</v>
      </c>
      <c r="I1081" s="4">
        <v>26</v>
      </c>
      <c r="J1081" s="4">
        <v>11</v>
      </c>
      <c r="K1081" s="4">
        <v>1991</v>
      </c>
      <c r="L1081" s="6">
        <v>33568</v>
      </c>
      <c r="M1081" s="4">
        <f t="shared" si="324"/>
        <v>27</v>
      </c>
      <c r="N1081" s="6" t="s">
        <v>230</v>
      </c>
      <c r="O1081" s="4">
        <v>2</v>
      </c>
      <c r="P1081" s="6" t="str">
        <f t="shared" si="317"/>
        <v>Nữ</v>
      </c>
      <c r="Q1081" s="6" t="str">
        <f t="shared" si="318"/>
        <v>Bà</v>
      </c>
      <c r="R1081" s="7" t="s">
        <v>50</v>
      </c>
      <c r="S1081" s="6" t="s">
        <v>391</v>
      </c>
      <c r="T1081" s="6" t="s">
        <v>254</v>
      </c>
      <c r="U1081" s="6" t="s">
        <v>255</v>
      </c>
      <c r="V1081" s="6" t="str">
        <f t="shared" si="325"/>
        <v>Mai Trung  -  Hiệp Hòa  -  Bắc Giang</v>
      </c>
      <c r="W1081" s="6" t="s">
        <v>145</v>
      </c>
      <c r="X1081" s="6" t="s">
        <v>100</v>
      </c>
      <c r="Y1081" s="4">
        <f t="shared" si="327"/>
        <v>1</v>
      </c>
      <c r="Z1081" s="7" t="s">
        <v>79</v>
      </c>
      <c r="AA1081" s="5">
        <v>43659</v>
      </c>
      <c r="AB1081" s="4" t="s">
        <v>213</v>
      </c>
      <c r="AC1081" s="8">
        <f t="shared" si="319"/>
        <v>43659</v>
      </c>
      <c r="AD1081" s="5" t="s">
        <v>53</v>
      </c>
      <c r="AE1081" s="4">
        <v>1</v>
      </c>
      <c r="AF1081" s="7" t="str">
        <f t="shared" si="320"/>
        <v>12 tháng</v>
      </c>
      <c r="AG1081" s="5">
        <f t="shared" si="321"/>
        <v>43660</v>
      </c>
      <c r="AH1081" s="5">
        <f t="shared" si="322"/>
        <v>44025</v>
      </c>
      <c r="AI1081" s="9"/>
      <c r="AJ1081" s="7" t="str">
        <f t="shared" si="329"/>
        <v/>
      </c>
      <c r="AK1081" s="5" t="str">
        <f t="shared" si="333"/>
        <v/>
      </c>
      <c r="AL1081" s="5" t="str">
        <f t="shared" si="330"/>
        <v/>
      </c>
      <c r="AM1081" s="5" t="str">
        <f t="shared" ca="1" si="326"/>
        <v/>
      </c>
      <c r="AN1081" s="7" t="str">
        <f t="shared" ca="1" si="323"/>
        <v>12 tháng</v>
      </c>
      <c r="AO1081" s="5"/>
      <c r="AP1081" s="7"/>
      <c r="AQ1081" s="16" t="s">
        <v>220</v>
      </c>
    </row>
    <row r="1082" spans="1:43" ht="14.5" x14ac:dyDescent="0.35">
      <c r="A1082" s="12">
        <f>IF(E1082="","",SUBTOTAL(3,$B$2:B1082))</f>
        <v>1081</v>
      </c>
      <c r="B1082" s="5">
        <v>43708</v>
      </c>
      <c r="C1082" s="4" t="s">
        <v>45</v>
      </c>
      <c r="D1082" s="4">
        <v>1169</v>
      </c>
      <c r="E1082" s="6" t="s">
        <v>250</v>
      </c>
      <c r="F1082" s="6" t="s">
        <v>82</v>
      </c>
      <c r="G1082" s="7" t="s">
        <v>61</v>
      </c>
      <c r="H1082" s="6" t="s">
        <v>62</v>
      </c>
      <c r="I1082" s="4">
        <v>28</v>
      </c>
      <c r="J1082" s="4">
        <v>9</v>
      </c>
      <c r="K1082" s="4">
        <v>1989</v>
      </c>
      <c r="L1082" s="6">
        <v>32779</v>
      </c>
      <c r="M1082" s="4">
        <f t="shared" si="324"/>
        <v>29</v>
      </c>
      <c r="N1082" s="6" t="s">
        <v>228</v>
      </c>
      <c r="O1082" s="4">
        <v>1</v>
      </c>
      <c r="P1082" s="6" t="str">
        <f t="shared" si="317"/>
        <v>Nam</v>
      </c>
      <c r="Q1082" s="6" t="str">
        <f t="shared" si="318"/>
        <v>Ông</v>
      </c>
      <c r="R1082" s="7" t="s">
        <v>50</v>
      </c>
      <c r="S1082" s="6" t="s">
        <v>264</v>
      </c>
      <c r="T1082" s="6" t="s">
        <v>265</v>
      </c>
      <c r="U1082" s="6" t="s">
        <v>266</v>
      </c>
      <c r="V1082" s="6" t="str">
        <f t="shared" si="325"/>
        <v>Xuân Thu  -  Sóc Sơn  -  Hà Nội</v>
      </c>
      <c r="W1082" s="6" t="s">
        <v>78</v>
      </c>
      <c r="X1082" s="6" t="s">
        <v>65</v>
      </c>
      <c r="Y1082" s="4">
        <f t="shared" si="327"/>
        <v>1</v>
      </c>
      <c r="Z1082" s="7" t="s">
        <v>58</v>
      </c>
      <c r="AA1082" s="5">
        <v>43664</v>
      </c>
      <c r="AB1082" s="4" t="s">
        <v>66</v>
      </c>
      <c r="AC1082" s="8">
        <f t="shared" si="319"/>
        <v>43723</v>
      </c>
      <c r="AD1082" s="5" t="s">
        <v>80</v>
      </c>
      <c r="AE1082" s="4">
        <v>5</v>
      </c>
      <c r="AF1082" s="7" t="str">
        <f t="shared" si="320"/>
        <v>Thử việc</v>
      </c>
      <c r="AG1082" s="5" t="str">
        <f t="shared" si="321"/>
        <v/>
      </c>
      <c r="AH1082" s="5" t="str">
        <f t="shared" si="322"/>
        <v/>
      </c>
      <c r="AI1082" s="9"/>
      <c r="AJ1082" s="7" t="str">
        <f t="shared" si="329"/>
        <v/>
      </c>
      <c r="AK1082" s="5" t="str">
        <f t="shared" si="333"/>
        <v/>
      </c>
      <c r="AL1082" s="5" t="str">
        <f t="shared" si="330"/>
        <v/>
      </c>
      <c r="AM1082" s="5" t="str">
        <f t="shared" ca="1" si="326"/>
        <v/>
      </c>
      <c r="AN1082" s="7" t="str">
        <f t="shared" ca="1" si="323"/>
        <v>Thử việc</v>
      </c>
      <c r="AO1082" s="5"/>
      <c r="AP1082" s="7"/>
      <c r="AQ1082" s="16" t="s">
        <v>220</v>
      </c>
    </row>
    <row r="1083" spans="1:43" ht="13.5" customHeight="1" x14ac:dyDescent="0.35">
      <c r="A1083" s="12">
        <f>IF(E1083="","",SUBTOTAL(3,$B$2:B1083))</f>
        <v>1082</v>
      </c>
      <c r="B1083" s="5">
        <v>43708</v>
      </c>
      <c r="C1083" s="4" t="s">
        <v>45</v>
      </c>
      <c r="D1083" s="4">
        <v>1170</v>
      </c>
      <c r="E1083" s="6" t="s">
        <v>251</v>
      </c>
      <c r="F1083" s="6" t="s">
        <v>102</v>
      </c>
      <c r="G1083" s="7" t="s">
        <v>104</v>
      </c>
      <c r="H1083" s="6" t="s">
        <v>105</v>
      </c>
      <c r="I1083" s="4">
        <v>25</v>
      </c>
      <c r="J1083" s="4">
        <v>3</v>
      </c>
      <c r="K1083" s="4">
        <v>1978</v>
      </c>
      <c r="L1083" s="6">
        <v>28574</v>
      </c>
      <c r="M1083" s="4">
        <f t="shared" si="324"/>
        <v>41</v>
      </c>
      <c r="N1083" s="6" t="s">
        <v>228</v>
      </c>
      <c r="O1083" s="4">
        <v>1</v>
      </c>
      <c r="P1083" s="6" t="str">
        <f t="shared" si="317"/>
        <v>Nam</v>
      </c>
      <c r="Q1083" s="6" t="str">
        <f t="shared" si="318"/>
        <v>Ông</v>
      </c>
      <c r="R1083" s="7" t="s">
        <v>63</v>
      </c>
      <c r="S1083" s="6" t="s">
        <v>408</v>
      </c>
      <c r="T1083" s="6" t="s">
        <v>329</v>
      </c>
      <c r="U1083" s="6" t="s">
        <v>255</v>
      </c>
      <c r="V1083" s="6" t="str">
        <f t="shared" si="325"/>
        <v>Việt Lập  -  Tân Yên  -  Bắc Giang</v>
      </c>
      <c r="W1083" s="6" t="s">
        <v>151</v>
      </c>
      <c r="X1083" s="6" t="s">
        <v>65</v>
      </c>
      <c r="Y1083" s="4">
        <f t="shared" si="327"/>
        <v>1</v>
      </c>
      <c r="Z1083" s="7" t="s">
        <v>58</v>
      </c>
      <c r="AA1083" s="5">
        <v>43670</v>
      </c>
      <c r="AB1083" s="4" t="s">
        <v>117</v>
      </c>
      <c r="AC1083" s="8">
        <f t="shared" si="319"/>
        <v>43699</v>
      </c>
      <c r="AD1083" s="5" t="s">
        <v>80</v>
      </c>
      <c r="AE1083" s="4">
        <v>5</v>
      </c>
      <c r="AF1083" s="7" t="str">
        <f t="shared" si="320"/>
        <v>Thử việc</v>
      </c>
      <c r="AG1083" s="5" t="str">
        <f t="shared" si="321"/>
        <v/>
      </c>
      <c r="AH1083" s="5" t="str">
        <f t="shared" si="322"/>
        <v/>
      </c>
      <c r="AI1083" s="9"/>
      <c r="AJ1083" s="7" t="str">
        <f t="shared" si="329"/>
        <v/>
      </c>
      <c r="AK1083" s="5" t="str">
        <f t="shared" si="333"/>
        <v/>
      </c>
      <c r="AL1083" s="5" t="str">
        <f t="shared" si="330"/>
        <v/>
      </c>
      <c r="AM1083" s="5" t="str">
        <f t="shared" ca="1" si="326"/>
        <v/>
      </c>
      <c r="AN1083" s="7" t="str">
        <f t="shared" ca="1" si="323"/>
        <v>Thử việc</v>
      </c>
      <c r="AO1083" s="5"/>
      <c r="AP1083" s="7"/>
      <c r="AQ1083" s="16" t="s">
        <v>220</v>
      </c>
    </row>
    <row r="1084" spans="1:43" ht="14.5" x14ac:dyDescent="0.35">
      <c r="A1084" s="37">
        <f>IF(E1084="","",SUBTOTAL(3,$B$2:B1185))</f>
        <v>1184</v>
      </c>
      <c r="B1084" s="24">
        <v>43708</v>
      </c>
      <c r="C1084" s="25" t="s">
        <v>45</v>
      </c>
      <c r="D1084" s="25">
        <v>1171</v>
      </c>
      <c r="E1084" s="26" t="s">
        <v>252</v>
      </c>
      <c r="F1084" s="26" t="s">
        <v>102</v>
      </c>
      <c r="G1084" s="27" t="s">
        <v>98</v>
      </c>
      <c r="H1084" s="26" t="s">
        <v>108</v>
      </c>
      <c r="I1084" s="25">
        <v>26</v>
      </c>
      <c r="J1084" s="25">
        <v>1</v>
      </c>
      <c r="K1084" s="25">
        <v>1988</v>
      </c>
      <c r="L1084" s="26">
        <v>32168</v>
      </c>
      <c r="M1084" s="25">
        <f t="shared" si="324"/>
        <v>31</v>
      </c>
      <c r="N1084" s="26" t="s">
        <v>228</v>
      </c>
      <c r="O1084" s="25">
        <v>2</v>
      </c>
      <c r="P1084" s="26" t="str">
        <f t="shared" si="317"/>
        <v>Nữ</v>
      </c>
      <c r="Q1084" s="26" t="str">
        <f t="shared" si="318"/>
        <v>Bà</v>
      </c>
      <c r="R1084" s="27" t="s">
        <v>50</v>
      </c>
      <c r="S1084" s="26" t="s">
        <v>383</v>
      </c>
      <c r="T1084" s="26" t="s">
        <v>384</v>
      </c>
      <c r="U1084" s="26" t="s">
        <v>347</v>
      </c>
      <c r="V1084" s="26" t="str">
        <f t="shared" si="325"/>
        <v>Trung Tiến  -  Quan Sơn  -  Thanh Hóa</v>
      </c>
      <c r="W1084" s="26" t="s">
        <v>151</v>
      </c>
      <c r="X1084" s="26" t="s">
        <v>65</v>
      </c>
      <c r="Y1084" s="25">
        <f t="shared" si="327"/>
        <v>1</v>
      </c>
      <c r="Z1084" s="27" t="s">
        <v>58</v>
      </c>
      <c r="AA1084" s="24">
        <v>43674</v>
      </c>
      <c r="AB1084" s="25" t="s">
        <v>66</v>
      </c>
      <c r="AC1084" s="28">
        <f t="shared" si="319"/>
        <v>43733</v>
      </c>
      <c r="AD1084" s="24" t="s">
        <v>80</v>
      </c>
      <c r="AE1084" s="25">
        <v>5</v>
      </c>
      <c r="AF1084" s="27" t="str">
        <f t="shared" si="320"/>
        <v>Thử việc</v>
      </c>
      <c r="AG1084" s="24" t="str">
        <f t="shared" si="321"/>
        <v/>
      </c>
      <c r="AH1084" s="24" t="str">
        <f t="shared" si="322"/>
        <v/>
      </c>
      <c r="AI1084" s="29"/>
      <c r="AJ1084" s="27" t="str">
        <f t="shared" si="329"/>
        <v/>
      </c>
      <c r="AK1084" s="24" t="str">
        <f t="shared" si="333"/>
        <v/>
      </c>
      <c r="AL1084" s="24" t="str">
        <f t="shared" si="330"/>
        <v/>
      </c>
      <c r="AM1084" s="24" t="str">
        <f t="shared" ca="1" si="326"/>
        <v/>
      </c>
      <c r="AN1084" s="27" t="str">
        <f t="shared" ca="1" si="323"/>
        <v>Thử việc</v>
      </c>
      <c r="AO1084" s="24"/>
      <c r="AP1084" s="27"/>
      <c r="AQ1084" s="30" t="s">
        <v>220</v>
      </c>
    </row>
    <row r="1085" spans="1:43" ht="14.5" x14ac:dyDescent="0.35">
      <c r="A1085" s="12">
        <f>IF(E1085="","",SUBTOTAL(3,$B$2:B1085))</f>
        <v>1084</v>
      </c>
      <c r="B1085" s="5">
        <v>43708</v>
      </c>
      <c r="C1085" s="4" t="s">
        <v>45</v>
      </c>
      <c r="D1085" s="4">
        <v>1063</v>
      </c>
      <c r="E1085" s="6" t="s">
        <v>150</v>
      </c>
      <c r="F1085" s="6" t="s">
        <v>112</v>
      </c>
      <c r="G1085" s="7" t="s">
        <v>61</v>
      </c>
      <c r="H1085" s="6" t="s">
        <v>62</v>
      </c>
      <c r="I1085" s="4">
        <v>7</v>
      </c>
      <c r="J1085" s="4">
        <v>4</v>
      </c>
      <c r="K1085" s="4">
        <v>1993</v>
      </c>
      <c r="L1085" s="6">
        <f t="shared" ref="L1085:L1148" si="334">IF(AND(I1085&lt;&gt;"",J1085&lt;&gt;"",K1085&lt;&gt;""),DATE(K1085,J1085,I1085),"")</f>
        <v>34066</v>
      </c>
      <c r="M1085" s="4">
        <f t="shared" si="324"/>
        <v>26</v>
      </c>
      <c r="N1085" s="6" t="str">
        <f t="shared" ref="N1085:N1148" si="335">IF(M1085&gt;=45,"45+",IF(M1085&gt;=30,"30 - 45","&lt;30"))</f>
        <v>&lt;30</v>
      </c>
      <c r="O1085" s="4">
        <v>2</v>
      </c>
      <c r="P1085" s="6" t="str">
        <f t="shared" si="317"/>
        <v>Nữ</v>
      </c>
      <c r="Q1085" s="6" t="str">
        <f t="shared" si="318"/>
        <v>Bà</v>
      </c>
      <c r="R1085" s="7" t="s">
        <v>50</v>
      </c>
      <c r="S1085" s="6" t="s">
        <v>322</v>
      </c>
      <c r="T1085" s="6" t="s">
        <v>274</v>
      </c>
      <c r="U1085" s="6" t="s">
        <v>266</v>
      </c>
      <c r="V1085" s="6" t="str">
        <f t="shared" si="325"/>
        <v>Dục Tú  -  Đông Anh  -  Hà Nội</v>
      </c>
      <c r="W1085" s="6" t="s">
        <v>151</v>
      </c>
      <c r="X1085" s="6" t="s">
        <v>65</v>
      </c>
      <c r="Y1085" s="4">
        <f t="shared" si="327"/>
        <v>33</v>
      </c>
      <c r="Z1085" s="7" t="str">
        <f t="shared" ref="Z1085:Z1148" si="336">LOOKUP(Y1085,$AS$2:$AT$7,$AU$2:$AU$7)</f>
        <v>Từ 24 - 36 tháng</v>
      </c>
      <c r="AA1085" s="5">
        <v>42694</v>
      </c>
      <c r="AB1085" s="4" t="s">
        <v>66</v>
      </c>
      <c r="AC1085" s="8">
        <f t="shared" si="319"/>
        <v>42753</v>
      </c>
      <c r="AD1085" s="5" t="s">
        <v>53</v>
      </c>
      <c r="AE1085" s="4">
        <v>1</v>
      </c>
      <c r="AF1085" s="7" t="str">
        <f t="shared" si="320"/>
        <v>12 tháng</v>
      </c>
      <c r="AG1085" s="5">
        <f t="shared" si="321"/>
        <v>42754</v>
      </c>
      <c r="AH1085" s="5">
        <f t="shared" si="322"/>
        <v>43118</v>
      </c>
      <c r="AI1085" s="9">
        <v>4</v>
      </c>
      <c r="AJ1085" s="7" t="str">
        <f t="shared" si="329"/>
        <v>Không xác định</v>
      </c>
      <c r="AK1085" s="5">
        <f t="shared" ref="AK1085:AK1116" si="337">IFERROR(IF(AI1085="","",AH1085+1),"")</f>
        <v>43119</v>
      </c>
      <c r="AL1085" s="5" t="str">
        <f t="shared" si="330"/>
        <v/>
      </c>
      <c r="AM1085" s="5">
        <f t="shared" ref="AM1085:AM1128" si="338">IFERROR(IF(AE1085=4,AG1085,IF(AI1085=4,AH1085+1,IF(AND(AI1085&lt;&gt;4,AL1085&gt;B1085),"",AL1085+1))),"")</f>
        <v>43119</v>
      </c>
      <c r="AN1085" s="7" t="str">
        <f t="shared" si="323"/>
        <v>Không xác định</v>
      </c>
      <c r="AO1085" s="5"/>
      <c r="AP1085" s="7"/>
      <c r="AQ1085" s="16"/>
    </row>
    <row r="1086" spans="1:43" ht="14.5" x14ac:dyDescent="0.35">
      <c r="A1086" s="12">
        <f>IF(E1086="","",SUBTOTAL(3,$B$2:B1086))</f>
        <v>1085</v>
      </c>
      <c r="B1086" s="5">
        <v>43708</v>
      </c>
      <c r="C1086" s="4" t="s">
        <v>45</v>
      </c>
      <c r="D1086" s="4">
        <v>1064</v>
      </c>
      <c r="E1086" s="6" t="s">
        <v>152</v>
      </c>
      <c r="F1086" s="6" t="s">
        <v>96</v>
      </c>
      <c r="G1086" s="7" t="s">
        <v>104</v>
      </c>
      <c r="H1086" s="6" t="s">
        <v>105</v>
      </c>
      <c r="I1086" s="4">
        <v>16</v>
      </c>
      <c r="J1086" s="4">
        <v>10</v>
      </c>
      <c r="K1086" s="4">
        <v>1993</v>
      </c>
      <c r="L1086" s="6">
        <f t="shared" si="334"/>
        <v>34258</v>
      </c>
      <c r="M1086" s="4">
        <f t="shared" si="324"/>
        <v>25</v>
      </c>
      <c r="N1086" s="6" t="str">
        <f t="shared" si="335"/>
        <v>&lt;30</v>
      </c>
      <c r="O1086" s="4">
        <v>1</v>
      </c>
      <c r="P1086" s="6" t="str">
        <f t="shared" si="317"/>
        <v>Nam</v>
      </c>
      <c r="Q1086" s="6" t="str">
        <f t="shared" si="318"/>
        <v>Ông</v>
      </c>
      <c r="R1086" s="7" t="s">
        <v>63</v>
      </c>
      <c r="S1086" s="6" t="s">
        <v>328</v>
      </c>
      <c r="T1086" s="6" t="s">
        <v>329</v>
      </c>
      <c r="U1086" s="6" t="s">
        <v>255</v>
      </c>
      <c r="V1086" s="6" t="str">
        <f t="shared" si="325"/>
        <v>Liên Chung  -  Tân Yên  -  Bắc Giang</v>
      </c>
      <c r="W1086" s="6" t="s">
        <v>145</v>
      </c>
      <c r="X1086" s="6" t="s">
        <v>106</v>
      </c>
      <c r="Y1086" s="4">
        <f t="shared" si="327"/>
        <v>33</v>
      </c>
      <c r="Z1086" s="7" t="str">
        <f t="shared" si="336"/>
        <v>Từ 24 - 36 tháng</v>
      </c>
      <c r="AA1086" s="5">
        <v>42696</v>
      </c>
      <c r="AB1086" s="4" t="s">
        <v>66</v>
      </c>
      <c r="AC1086" s="8">
        <f t="shared" si="319"/>
        <v>42755</v>
      </c>
      <c r="AD1086" s="5" t="s">
        <v>53</v>
      </c>
      <c r="AE1086" s="4">
        <v>1</v>
      </c>
      <c r="AF1086" s="7" t="str">
        <f t="shared" si="320"/>
        <v>12 tháng</v>
      </c>
      <c r="AG1086" s="5">
        <f t="shared" si="321"/>
        <v>42756</v>
      </c>
      <c r="AH1086" s="5">
        <f t="shared" si="322"/>
        <v>43120</v>
      </c>
      <c r="AI1086" s="9">
        <v>2</v>
      </c>
      <c r="AJ1086" s="7" t="str">
        <f t="shared" si="329"/>
        <v>24 tháng</v>
      </c>
      <c r="AK1086" s="5">
        <f t="shared" si="337"/>
        <v>43121</v>
      </c>
      <c r="AL1086" s="5">
        <f t="shared" si="330"/>
        <v>43850</v>
      </c>
      <c r="AM1086" s="5" t="str">
        <f t="shared" si="338"/>
        <v/>
      </c>
      <c r="AN1086" s="7" t="str">
        <f t="shared" si="323"/>
        <v>24 tháng</v>
      </c>
      <c r="AO1086" s="5"/>
      <c r="AP1086" s="7"/>
      <c r="AQ1086" s="16"/>
    </row>
    <row r="1087" spans="1:43" ht="14.5" x14ac:dyDescent="0.35">
      <c r="A1087" s="12">
        <f>IF(E1087="","",SUBTOTAL(3,$B$2:B1087))</f>
        <v>1086</v>
      </c>
      <c r="B1087" s="5">
        <v>43708</v>
      </c>
      <c r="C1087" s="4" t="s">
        <v>45</v>
      </c>
      <c r="D1087" s="4">
        <v>1065</v>
      </c>
      <c r="E1087" s="6" t="s">
        <v>153</v>
      </c>
      <c r="F1087" s="6" t="s">
        <v>82</v>
      </c>
      <c r="G1087" s="7" t="s">
        <v>98</v>
      </c>
      <c r="H1087" s="6" t="s">
        <v>110</v>
      </c>
      <c r="I1087" s="4">
        <v>2</v>
      </c>
      <c r="J1087" s="4">
        <v>8</v>
      </c>
      <c r="K1087" s="4">
        <v>1989</v>
      </c>
      <c r="L1087" s="6">
        <f t="shared" si="334"/>
        <v>32722</v>
      </c>
      <c r="M1087" s="4">
        <f t="shared" si="324"/>
        <v>30</v>
      </c>
      <c r="N1087" s="6" t="str">
        <f t="shared" si="335"/>
        <v>30 - 45</v>
      </c>
      <c r="O1087" s="4">
        <v>2</v>
      </c>
      <c r="P1087" s="6" t="str">
        <f t="shared" si="317"/>
        <v>Nữ</v>
      </c>
      <c r="Q1087" s="6" t="str">
        <f t="shared" si="318"/>
        <v>Bà</v>
      </c>
      <c r="R1087" s="7" t="s">
        <v>50</v>
      </c>
      <c r="S1087" s="6" t="s">
        <v>330</v>
      </c>
      <c r="T1087" s="6" t="s">
        <v>331</v>
      </c>
      <c r="U1087" s="6" t="s">
        <v>304</v>
      </c>
      <c r="V1087" s="6" t="str">
        <f t="shared" si="325"/>
        <v>Lê Lợi  -  Chí Linh  -  Hải Dương</v>
      </c>
      <c r="W1087" s="6" t="s">
        <v>51</v>
      </c>
      <c r="X1087" s="6" t="s">
        <v>100</v>
      </c>
      <c r="Y1087" s="4">
        <f t="shared" si="327"/>
        <v>33</v>
      </c>
      <c r="Z1087" s="7" t="str">
        <f t="shared" si="336"/>
        <v>Từ 24 - 36 tháng</v>
      </c>
      <c r="AA1087" s="5">
        <v>42699</v>
      </c>
      <c r="AB1087" s="4" t="s">
        <v>66</v>
      </c>
      <c r="AC1087" s="8">
        <f t="shared" si="319"/>
        <v>42758</v>
      </c>
      <c r="AD1087" s="5" t="s">
        <v>53</v>
      </c>
      <c r="AE1087" s="4">
        <v>1</v>
      </c>
      <c r="AF1087" s="7" t="str">
        <f t="shared" si="320"/>
        <v>12 tháng</v>
      </c>
      <c r="AG1087" s="5">
        <f t="shared" si="321"/>
        <v>42759</v>
      </c>
      <c r="AH1087" s="5">
        <f t="shared" si="322"/>
        <v>43123</v>
      </c>
      <c r="AI1087" s="9">
        <v>1</v>
      </c>
      <c r="AJ1087" s="7" t="str">
        <f t="shared" si="329"/>
        <v>12 tháng</v>
      </c>
      <c r="AK1087" s="5">
        <f t="shared" si="337"/>
        <v>43124</v>
      </c>
      <c r="AL1087" s="5">
        <f t="shared" si="330"/>
        <v>43488</v>
      </c>
      <c r="AM1087" s="5">
        <f t="shared" si="338"/>
        <v>43489</v>
      </c>
      <c r="AN1087" s="7" t="str">
        <f t="shared" si="323"/>
        <v>Không xác định</v>
      </c>
      <c r="AO1087" s="5"/>
      <c r="AP1087" s="7"/>
      <c r="AQ1087" s="16"/>
    </row>
    <row r="1088" spans="1:43" ht="14.5" x14ac:dyDescent="0.35">
      <c r="A1088" s="12">
        <f>IF(E1088="","",SUBTOTAL(3,$B$2:B1088))</f>
        <v>1087</v>
      </c>
      <c r="B1088" s="5">
        <v>43708</v>
      </c>
      <c r="C1088" s="4" t="s">
        <v>45</v>
      </c>
      <c r="D1088" s="4">
        <v>1067</v>
      </c>
      <c r="E1088" s="6" t="s">
        <v>97</v>
      </c>
      <c r="F1088" s="6" t="s">
        <v>47</v>
      </c>
      <c r="G1088" s="7" t="s">
        <v>70</v>
      </c>
      <c r="H1088" s="6" t="s">
        <v>71</v>
      </c>
      <c r="I1088" s="4">
        <v>9</v>
      </c>
      <c r="J1088" s="4">
        <v>1</v>
      </c>
      <c r="K1088" s="4">
        <v>1992</v>
      </c>
      <c r="L1088" s="6">
        <f t="shared" si="334"/>
        <v>33612</v>
      </c>
      <c r="M1088" s="4">
        <f t="shared" si="324"/>
        <v>27</v>
      </c>
      <c r="N1088" s="6" t="str">
        <f t="shared" si="335"/>
        <v>&lt;30</v>
      </c>
      <c r="O1088" s="4">
        <v>1</v>
      </c>
      <c r="P1088" s="6" t="str">
        <f t="shared" si="317"/>
        <v>Nam</v>
      </c>
      <c r="Q1088" s="6" t="str">
        <f t="shared" si="318"/>
        <v>Ông</v>
      </c>
      <c r="R1088" s="7" t="s">
        <v>63</v>
      </c>
      <c r="S1088" s="6" t="s">
        <v>333</v>
      </c>
      <c r="T1088" s="6" t="s">
        <v>324</v>
      </c>
      <c r="U1088" s="6" t="s">
        <v>280</v>
      </c>
      <c r="V1088" s="6" t="str">
        <f t="shared" si="325"/>
        <v>Thanh Sơn  -  Hữu Lũng  -  Lạng Sơn</v>
      </c>
      <c r="W1088" s="6" t="s">
        <v>145</v>
      </c>
      <c r="X1088" s="6" t="s">
        <v>65</v>
      </c>
      <c r="Y1088" s="4">
        <f t="shared" si="327"/>
        <v>32</v>
      </c>
      <c r="Z1088" s="7" t="str">
        <f t="shared" si="336"/>
        <v>Từ 24 - 36 tháng</v>
      </c>
      <c r="AA1088" s="5">
        <v>42708</v>
      </c>
      <c r="AB1088" s="4" t="s">
        <v>66</v>
      </c>
      <c r="AC1088" s="8">
        <f t="shared" si="319"/>
        <v>42767</v>
      </c>
      <c r="AD1088" s="5" t="s">
        <v>53</v>
      </c>
      <c r="AE1088" s="4">
        <v>3</v>
      </c>
      <c r="AF1088" s="7" t="str">
        <f t="shared" si="320"/>
        <v>36 tháng</v>
      </c>
      <c r="AG1088" s="5">
        <f t="shared" si="321"/>
        <v>42768</v>
      </c>
      <c r="AH1088" s="5">
        <f t="shared" si="322"/>
        <v>43862</v>
      </c>
      <c r="AI1088" s="9"/>
      <c r="AJ1088" s="7" t="str">
        <f t="shared" si="329"/>
        <v/>
      </c>
      <c r="AK1088" s="5" t="str">
        <f t="shared" si="337"/>
        <v/>
      </c>
      <c r="AL1088" s="5" t="str">
        <f t="shared" si="330"/>
        <v/>
      </c>
      <c r="AM1088" s="5" t="str">
        <f t="shared" si="338"/>
        <v/>
      </c>
      <c r="AN1088" s="7" t="str">
        <f t="shared" si="323"/>
        <v>36 tháng</v>
      </c>
      <c r="AO1088" s="5"/>
      <c r="AP1088" s="7"/>
      <c r="AQ1088" s="16"/>
    </row>
    <row r="1089" spans="1:43" ht="14.5" x14ac:dyDescent="0.35">
      <c r="A1089" s="12">
        <f>IF(E1089="","",SUBTOTAL(3,$B$2:B1089))</f>
        <v>1088</v>
      </c>
      <c r="B1089" s="5">
        <v>43708</v>
      </c>
      <c r="C1089" s="4" t="s">
        <v>45</v>
      </c>
      <c r="D1089" s="4">
        <v>1068</v>
      </c>
      <c r="E1089" s="6" t="s">
        <v>155</v>
      </c>
      <c r="F1089" s="6" t="s">
        <v>47</v>
      </c>
      <c r="G1089" s="7" t="s">
        <v>156</v>
      </c>
      <c r="H1089" s="6" t="s">
        <v>157</v>
      </c>
      <c r="I1089" s="4">
        <v>9</v>
      </c>
      <c r="J1089" s="4">
        <v>11</v>
      </c>
      <c r="K1089" s="4">
        <v>1988</v>
      </c>
      <c r="L1089" s="6">
        <f t="shared" si="334"/>
        <v>32456</v>
      </c>
      <c r="M1089" s="4">
        <f t="shared" si="324"/>
        <v>30</v>
      </c>
      <c r="N1089" s="6" t="str">
        <f t="shared" si="335"/>
        <v>30 - 45</v>
      </c>
      <c r="O1089" s="4">
        <v>2</v>
      </c>
      <c r="P1089" s="6" t="str">
        <f t="shared" si="317"/>
        <v>Nữ</v>
      </c>
      <c r="Q1089" s="6" t="str">
        <f t="shared" si="318"/>
        <v>Bà</v>
      </c>
      <c r="R1089" s="7" t="s">
        <v>50</v>
      </c>
      <c r="S1089" s="6" t="s">
        <v>316</v>
      </c>
      <c r="T1089" s="6" t="s">
        <v>317</v>
      </c>
      <c r="U1089" s="6" t="s">
        <v>280</v>
      </c>
      <c r="V1089" s="6" t="str">
        <f t="shared" si="325"/>
        <v>Thiện Thuật  -  Bình Gia  -  Lạng Sơn</v>
      </c>
      <c r="W1089" s="6" t="s">
        <v>145</v>
      </c>
      <c r="X1089" s="6" t="s">
        <v>65</v>
      </c>
      <c r="Y1089" s="4">
        <f t="shared" si="327"/>
        <v>32</v>
      </c>
      <c r="Z1089" s="7" t="str">
        <f t="shared" si="336"/>
        <v>Từ 24 - 36 tháng</v>
      </c>
      <c r="AA1089" s="5">
        <v>42714</v>
      </c>
      <c r="AB1089" s="4" t="s">
        <v>66</v>
      </c>
      <c r="AC1089" s="8">
        <f t="shared" si="319"/>
        <v>42773</v>
      </c>
      <c r="AD1089" s="5" t="s">
        <v>53</v>
      </c>
      <c r="AE1089" s="4">
        <v>1</v>
      </c>
      <c r="AF1089" s="7" t="str">
        <f t="shared" si="320"/>
        <v>12 tháng</v>
      </c>
      <c r="AG1089" s="5">
        <f t="shared" si="321"/>
        <v>42774</v>
      </c>
      <c r="AH1089" s="5">
        <f t="shared" si="322"/>
        <v>43138</v>
      </c>
      <c r="AI1089" s="9">
        <v>1</v>
      </c>
      <c r="AJ1089" s="7" t="str">
        <f t="shared" si="329"/>
        <v>12 tháng</v>
      </c>
      <c r="AK1089" s="5">
        <f t="shared" si="337"/>
        <v>43139</v>
      </c>
      <c r="AL1089" s="5">
        <f t="shared" si="330"/>
        <v>43503</v>
      </c>
      <c r="AM1089" s="5">
        <f t="shared" si="338"/>
        <v>43504</v>
      </c>
      <c r="AN1089" s="7" t="str">
        <f t="shared" si="323"/>
        <v>Không xác định</v>
      </c>
      <c r="AO1089" s="5"/>
      <c r="AP1089" s="7"/>
      <c r="AQ1089" s="16"/>
    </row>
    <row r="1090" spans="1:43" ht="14.5" x14ac:dyDescent="0.35">
      <c r="A1090" s="12">
        <f>IF(E1090="","",SUBTOTAL(3,$B$2:B1090))</f>
        <v>1089</v>
      </c>
      <c r="B1090" s="5">
        <v>43708</v>
      </c>
      <c r="C1090" s="4" t="s">
        <v>45</v>
      </c>
      <c r="D1090" s="4">
        <v>1070</v>
      </c>
      <c r="E1090" s="6" t="s">
        <v>161</v>
      </c>
      <c r="F1090" s="6" t="s">
        <v>47</v>
      </c>
      <c r="G1090" s="7" t="s">
        <v>76</v>
      </c>
      <c r="H1090" s="6" t="s">
        <v>77</v>
      </c>
      <c r="I1090" s="4">
        <v>22</v>
      </c>
      <c r="J1090" s="4">
        <v>8</v>
      </c>
      <c r="K1090" s="4">
        <v>1994</v>
      </c>
      <c r="L1090" s="6">
        <f t="shared" si="334"/>
        <v>34568</v>
      </c>
      <c r="M1090" s="4">
        <f t="shared" si="324"/>
        <v>25</v>
      </c>
      <c r="N1090" s="6" t="str">
        <f t="shared" si="335"/>
        <v>&lt;30</v>
      </c>
      <c r="O1090" s="4">
        <v>1</v>
      </c>
      <c r="P1090" s="6" t="str">
        <f t="shared" ref="P1090:P1153" si="339">IF(O1090=1,"Nam",IF(O1090=2,"Nữ",""))</f>
        <v>Nam</v>
      </c>
      <c r="Q1090" s="6" t="str">
        <f t="shared" ref="Q1090:Q1153" si="340">IF(O1090=1,"Ông",IF(O1090=2,"Bà",""))</f>
        <v>Ông</v>
      </c>
      <c r="R1090" s="7" t="s">
        <v>63</v>
      </c>
      <c r="S1090" s="6" t="s">
        <v>295</v>
      </c>
      <c r="T1090" s="6" t="s">
        <v>296</v>
      </c>
      <c r="U1090" s="6" t="s">
        <v>269</v>
      </c>
      <c r="V1090" s="6" t="str">
        <f t="shared" si="325"/>
        <v>Tân Hồng  -  Tx. Từ Sơn  -  Bắc Ninh</v>
      </c>
      <c r="W1090" s="6" t="s">
        <v>51</v>
      </c>
      <c r="X1090" s="6" t="s">
        <v>65</v>
      </c>
      <c r="Y1090" s="4">
        <f t="shared" si="327"/>
        <v>32</v>
      </c>
      <c r="Z1090" s="7" t="str">
        <f t="shared" si="336"/>
        <v>Từ 24 - 36 tháng</v>
      </c>
      <c r="AA1090" s="5">
        <v>42722</v>
      </c>
      <c r="AB1090" s="4" t="s">
        <v>66</v>
      </c>
      <c r="AC1090" s="8">
        <f t="shared" ref="AC1090:AC1153" si="341">IF(AB1090="60 ngày",AA1090+59,IF(AB1090="30 ngày",AA1090+29,AA1090))</f>
        <v>42781</v>
      </c>
      <c r="AD1090" s="5" t="s">
        <v>53</v>
      </c>
      <c r="AE1090" s="4">
        <v>1</v>
      </c>
      <c r="AF1090" s="7" t="str">
        <f t="shared" ref="AF1090:AF1153" si="342">VLOOKUP(AE1090,$AW$2:$AX$6,2,0)</f>
        <v>12 tháng</v>
      </c>
      <c r="AG1090" s="5">
        <f t="shared" ref="AG1090:AG1153" si="343">IF(AE1090=5,"",IF(AB1090=0,AA1090,AC1090+1))</f>
        <v>42782</v>
      </c>
      <c r="AH1090" s="5">
        <f t="shared" ref="AH1090:AH1153" si="344">IF(AE1090=4,"",IF(AE1090=1,EDATE(AG1090,12)-1,IF(AE1090=2,EDATE(AG1090,24)-1,IF(AE1090=3,EDATE(AG1090,36)-1,""))))</f>
        <v>43146</v>
      </c>
      <c r="AI1090" s="9">
        <v>1</v>
      </c>
      <c r="AJ1090" s="7" t="str">
        <f t="shared" si="329"/>
        <v>12 tháng</v>
      </c>
      <c r="AK1090" s="5">
        <f t="shared" si="337"/>
        <v>43147</v>
      </c>
      <c r="AL1090" s="5">
        <f t="shared" si="330"/>
        <v>43511</v>
      </c>
      <c r="AM1090" s="5">
        <f t="shared" si="338"/>
        <v>43512</v>
      </c>
      <c r="AN1090" s="7" t="str">
        <f t="shared" ref="AN1090:AN1153" si="345">IF(AM1090&lt;&gt;"","Không xác định",IF(AJ1090&lt;&gt;"",AJ1090,IF(AF1090&lt;&gt;"",AF1090,"")))</f>
        <v>Không xác định</v>
      </c>
      <c r="AO1090" s="5"/>
      <c r="AP1090" s="7"/>
      <c r="AQ1090" s="16"/>
    </row>
    <row r="1091" spans="1:43" ht="14.5" x14ac:dyDescent="0.35">
      <c r="A1091" s="12">
        <f>IF(E1091="","",SUBTOTAL(3,$B$2:B1091))</f>
        <v>1090</v>
      </c>
      <c r="B1091" s="5">
        <v>43708</v>
      </c>
      <c r="C1091" s="4" t="s">
        <v>45</v>
      </c>
      <c r="D1091" s="4">
        <v>1071</v>
      </c>
      <c r="E1091" s="6" t="s">
        <v>162</v>
      </c>
      <c r="F1091" s="6" t="s">
        <v>47</v>
      </c>
      <c r="G1091" s="7" t="s">
        <v>76</v>
      </c>
      <c r="H1091" s="6" t="s">
        <v>77</v>
      </c>
      <c r="I1091" s="4">
        <v>2</v>
      </c>
      <c r="J1091" s="4">
        <v>12</v>
      </c>
      <c r="K1091" s="4">
        <v>1970</v>
      </c>
      <c r="L1091" s="6">
        <f t="shared" si="334"/>
        <v>25904</v>
      </c>
      <c r="M1091" s="4">
        <f t="shared" ref="M1091:M1154" si="346">DATEDIF(L1091,B1091+1,"y")</f>
        <v>48</v>
      </c>
      <c r="N1091" s="6" t="str">
        <f t="shared" si="335"/>
        <v>45+</v>
      </c>
      <c r="O1091" s="4">
        <v>1</v>
      </c>
      <c r="P1091" s="6" t="str">
        <f t="shared" si="339"/>
        <v>Nam</v>
      </c>
      <c r="Q1091" s="6" t="str">
        <f t="shared" si="340"/>
        <v>Ông</v>
      </c>
      <c r="R1091" s="7" t="s">
        <v>72</v>
      </c>
      <c r="S1091" s="6" t="s">
        <v>334</v>
      </c>
      <c r="T1091" s="6" t="s">
        <v>296</v>
      </c>
      <c r="U1091" s="6" t="s">
        <v>269</v>
      </c>
      <c r="V1091" s="6" t="str">
        <f t="shared" ref="V1091:V1154" si="347">IF(AND(S1091&lt;&gt;"",T1091&lt;&gt;"",U1091&lt;&gt;""),CONCATENATE(S1091," - ",T1091," - ",U1091))</f>
        <v>Phù Chẩn  -  Tx. Từ Sơn  -  Bắc Ninh</v>
      </c>
      <c r="W1091" s="6" t="s">
        <v>51</v>
      </c>
      <c r="X1091" s="6" t="s">
        <v>65</v>
      </c>
      <c r="Y1091" s="4">
        <f t="shared" si="327"/>
        <v>32</v>
      </c>
      <c r="Z1091" s="7" t="str">
        <f t="shared" si="336"/>
        <v>Từ 24 - 36 tháng</v>
      </c>
      <c r="AA1091" s="5">
        <v>42725</v>
      </c>
      <c r="AB1091" s="4" t="s">
        <v>117</v>
      </c>
      <c r="AC1091" s="8">
        <f t="shared" si="341"/>
        <v>42754</v>
      </c>
      <c r="AD1091" s="5" t="s">
        <v>53</v>
      </c>
      <c r="AE1091" s="4">
        <v>1</v>
      </c>
      <c r="AF1091" s="7" t="str">
        <f t="shared" si="342"/>
        <v>12 tháng</v>
      </c>
      <c r="AG1091" s="5">
        <f t="shared" si="343"/>
        <v>42755</v>
      </c>
      <c r="AH1091" s="5">
        <f t="shared" si="344"/>
        <v>43119</v>
      </c>
      <c r="AI1091" s="9">
        <v>1</v>
      </c>
      <c r="AJ1091" s="7" t="str">
        <f t="shared" si="329"/>
        <v>12 tháng</v>
      </c>
      <c r="AK1091" s="5">
        <f t="shared" si="337"/>
        <v>43120</v>
      </c>
      <c r="AL1091" s="5">
        <f t="shared" si="330"/>
        <v>43484</v>
      </c>
      <c r="AM1091" s="5">
        <f t="shared" si="338"/>
        <v>43485</v>
      </c>
      <c r="AN1091" s="7" t="str">
        <f t="shared" si="345"/>
        <v>Không xác định</v>
      </c>
      <c r="AO1091" s="5"/>
      <c r="AP1091" s="7"/>
      <c r="AQ1091" s="16"/>
    </row>
    <row r="1092" spans="1:43" ht="14.5" x14ac:dyDescent="0.35">
      <c r="A1092" s="12">
        <f>IF(E1092="","",SUBTOTAL(3,$B$2:B1092))</f>
        <v>1091</v>
      </c>
      <c r="B1092" s="5">
        <v>43708</v>
      </c>
      <c r="C1092" s="4" t="s">
        <v>45</v>
      </c>
      <c r="D1092" s="4">
        <v>1073</v>
      </c>
      <c r="E1092" s="6" t="s">
        <v>163</v>
      </c>
      <c r="F1092" s="6" t="s">
        <v>96</v>
      </c>
      <c r="G1092" s="7" t="s">
        <v>61</v>
      </c>
      <c r="H1092" s="6" t="s">
        <v>62</v>
      </c>
      <c r="I1092" s="4">
        <v>26</v>
      </c>
      <c r="J1092" s="4">
        <v>11</v>
      </c>
      <c r="K1092" s="4">
        <v>1991</v>
      </c>
      <c r="L1092" s="6">
        <f t="shared" si="334"/>
        <v>33568</v>
      </c>
      <c r="M1092" s="4">
        <f t="shared" si="346"/>
        <v>27</v>
      </c>
      <c r="N1092" s="6" t="str">
        <f t="shared" si="335"/>
        <v>&lt;30</v>
      </c>
      <c r="O1092" s="4">
        <v>1</v>
      </c>
      <c r="P1092" s="6" t="str">
        <f t="shared" si="339"/>
        <v>Nam</v>
      </c>
      <c r="Q1092" s="6" t="str">
        <f t="shared" si="340"/>
        <v>Ông</v>
      </c>
      <c r="R1092" s="7" t="s">
        <v>50</v>
      </c>
      <c r="S1092" s="6" t="s">
        <v>322</v>
      </c>
      <c r="T1092" s="6" t="s">
        <v>274</v>
      </c>
      <c r="U1092" s="6" t="s">
        <v>266</v>
      </c>
      <c r="V1092" s="6" t="str">
        <f t="shared" si="347"/>
        <v>Dục Tú  -  Đông Anh  -  Hà Nội</v>
      </c>
      <c r="W1092" s="6" t="s">
        <v>145</v>
      </c>
      <c r="X1092" s="6" t="s">
        <v>52</v>
      </c>
      <c r="Y1092" s="4">
        <f t="shared" si="327"/>
        <v>32</v>
      </c>
      <c r="Z1092" s="7" t="str">
        <f t="shared" si="336"/>
        <v>Từ 24 - 36 tháng</v>
      </c>
      <c r="AA1092" s="5">
        <v>42733</v>
      </c>
      <c r="AB1092" s="4" t="s">
        <v>66</v>
      </c>
      <c r="AC1092" s="8">
        <f t="shared" si="341"/>
        <v>42792</v>
      </c>
      <c r="AD1092" s="5" t="s">
        <v>53</v>
      </c>
      <c r="AE1092" s="4">
        <v>1</v>
      </c>
      <c r="AF1092" s="7" t="str">
        <f t="shared" si="342"/>
        <v>12 tháng</v>
      </c>
      <c r="AG1092" s="5">
        <f t="shared" si="343"/>
        <v>42793</v>
      </c>
      <c r="AH1092" s="5">
        <f t="shared" si="344"/>
        <v>43157</v>
      </c>
      <c r="AI1092" s="9">
        <v>1</v>
      </c>
      <c r="AJ1092" s="7" t="str">
        <f t="shared" si="329"/>
        <v>12 tháng</v>
      </c>
      <c r="AK1092" s="5">
        <f t="shared" si="337"/>
        <v>43158</v>
      </c>
      <c r="AL1092" s="5">
        <f t="shared" si="330"/>
        <v>43522</v>
      </c>
      <c r="AM1092" s="5">
        <f t="shared" si="338"/>
        <v>43523</v>
      </c>
      <c r="AN1092" s="7" t="str">
        <f t="shared" si="345"/>
        <v>Không xác định</v>
      </c>
      <c r="AO1092" s="5"/>
      <c r="AP1092" s="7"/>
      <c r="AQ1092" s="16"/>
    </row>
    <row r="1093" spans="1:43" ht="14.5" x14ac:dyDescent="0.35">
      <c r="A1093" s="12">
        <f>IF(E1093="","",SUBTOTAL(3,$B$2:B1093))</f>
        <v>1092</v>
      </c>
      <c r="B1093" s="5">
        <v>43708</v>
      </c>
      <c r="C1093" s="4" t="s">
        <v>45</v>
      </c>
      <c r="D1093" s="4">
        <v>1074</v>
      </c>
      <c r="E1093" s="6" t="s">
        <v>164</v>
      </c>
      <c r="F1093" s="6" t="s">
        <v>96</v>
      </c>
      <c r="G1093" s="7" t="s">
        <v>61</v>
      </c>
      <c r="H1093" s="6" t="s">
        <v>62</v>
      </c>
      <c r="I1093" s="4">
        <v>20</v>
      </c>
      <c r="J1093" s="4">
        <v>2</v>
      </c>
      <c r="K1093" s="4">
        <v>1986</v>
      </c>
      <c r="L1093" s="6">
        <f t="shared" si="334"/>
        <v>31463</v>
      </c>
      <c r="M1093" s="4">
        <f t="shared" si="346"/>
        <v>33</v>
      </c>
      <c r="N1093" s="6" t="str">
        <f t="shared" si="335"/>
        <v>30 - 45</v>
      </c>
      <c r="O1093" s="4">
        <v>2</v>
      </c>
      <c r="P1093" s="6" t="str">
        <f t="shared" si="339"/>
        <v>Nữ</v>
      </c>
      <c r="Q1093" s="6" t="str">
        <f t="shared" si="340"/>
        <v>Bà</v>
      </c>
      <c r="R1093" s="7" t="s">
        <v>72</v>
      </c>
      <c r="S1093" s="6" t="s">
        <v>334</v>
      </c>
      <c r="T1093" s="6" t="s">
        <v>296</v>
      </c>
      <c r="U1093" s="6" t="s">
        <v>269</v>
      </c>
      <c r="V1093" s="6" t="str">
        <f t="shared" si="347"/>
        <v>Phù Chẩn  -  Tx. Từ Sơn  -  Bắc Ninh</v>
      </c>
      <c r="W1093" s="6" t="s">
        <v>51</v>
      </c>
      <c r="X1093" s="6" t="s">
        <v>65</v>
      </c>
      <c r="Y1093" s="4">
        <f t="shared" ref="Y1093:Y1156" si="348">DATEDIF(AA1093,B1093,"M")</f>
        <v>31</v>
      </c>
      <c r="Z1093" s="7" t="str">
        <f t="shared" si="336"/>
        <v>Từ 24 - 36 tháng</v>
      </c>
      <c r="AA1093" s="5">
        <v>42745</v>
      </c>
      <c r="AB1093" s="4" t="s">
        <v>66</v>
      </c>
      <c r="AC1093" s="8">
        <f t="shared" si="341"/>
        <v>42804</v>
      </c>
      <c r="AD1093" s="5" t="s">
        <v>53</v>
      </c>
      <c r="AE1093" s="4">
        <v>1</v>
      </c>
      <c r="AF1093" s="7" t="str">
        <f t="shared" si="342"/>
        <v>12 tháng</v>
      </c>
      <c r="AG1093" s="5">
        <f t="shared" si="343"/>
        <v>42805</v>
      </c>
      <c r="AH1093" s="5">
        <f t="shared" si="344"/>
        <v>43169</v>
      </c>
      <c r="AI1093" s="9">
        <v>1</v>
      </c>
      <c r="AJ1093" s="7" t="str">
        <f t="shared" si="329"/>
        <v>12 tháng</v>
      </c>
      <c r="AK1093" s="5">
        <f t="shared" si="337"/>
        <v>43170</v>
      </c>
      <c r="AL1093" s="5">
        <f t="shared" si="330"/>
        <v>43534</v>
      </c>
      <c r="AM1093" s="5">
        <f t="shared" si="338"/>
        <v>43535</v>
      </c>
      <c r="AN1093" s="7" t="str">
        <f t="shared" si="345"/>
        <v>Không xác định</v>
      </c>
      <c r="AO1093" s="5"/>
      <c r="AP1093" s="7"/>
      <c r="AQ1093" s="16"/>
    </row>
    <row r="1094" spans="1:43" ht="14.5" x14ac:dyDescent="0.35">
      <c r="A1094" s="12">
        <f>IF(E1094="","",SUBTOTAL(3,$B$2:B1094))</f>
        <v>1093</v>
      </c>
      <c r="B1094" s="5">
        <v>43708</v>
      </c>
      <c r="C1094" s="4" t="s">
        <v>45</v>
      </c>
      <c r="D1094" s="4">
        <v>1075</v>
      </c>
      <c r="E1094" s="6" t="s">
        <v>165</v>
      </c>
      <c r="F1094" s="6" t="s">
        <v>96</v>
      </c>
      <c r="G1094" s="7" t="s">
        <v>61</v>
      </c>
      <c r="H1094" s="6" t="s">
        <v>62</v>
      </c>
      <c r="I1094" s="4">
        <v>9</v>
      </c>
      <c r="J1094" s="4">
        <v>11</v>
      </c>
      <c r="K1094" s="4">
        <v>1996</v>
      </c>
      <c r="L1094" s="6">
        <f t="shared" si="334"/>
        <v>35378</v>
      </c>
      <c r="M1094" s="4">
        <f t="shared" si="346"/>
        <v>22</v>
      </c>
      <c r="N1094" s="6" t="str">
        <f t="shared" si="335"/>
        <v>&lt;30</v>
      </c>
      <c r="O1094" s="4">
        <v>1</v>
      </c>
      <c r="P1094" s="6" t="str">
        <f t="shared" si="339"/>
        <v>Nam</v>
      </c>
      <c r="Q1094" s="6" t="str">
        <f t="shared" si="340"/>
        <v>Ông</v>
      </c>
      <c r="R1094" s="7" t="s">
        <v>50</v>
      </c>
      <c r="S1094" s="6" t="s">
        <v>335</v>
      </c>
      <c r="T1094" s="6" t="s">
        <v>336</v>
      </c>
      <c r="U1094" s="6" t="s">
        <v>280</v>
      </c>
      <c r="V1094" s="6" t="str">
        <f t="shared" si="347"/>
        <v>Văn An  -  Văn Quan  -  Lạng Sơn</v>
      </c>
      <c r="W1094" s="6" t="s">
        <v>51</v>
      </c>
      <c r="X1094" s="6" t="s">
        <v>65</v>
      </c>
      <c r="Y1094" s="4">
        <f t="shared" si="348"/>
        <v>31</v>
      </c>
      <c r="Z1094" s="7" t="str">
        <f t="shared" si="336"/>
        <v>Từ 24 - 36 tháng</v>
      </c>
      <c r="AA1094" s="5">
        <v>42751</v>
      </c>
      <c r="AB1094" s="4" t="s">
        <v>66</v>
      </c>
      <c r="AC1094" s="8">
        <f t="shared" si="341"/>
        <v>42810</v>
      </c>
      <c r="AD1094" s="5" t="s">
        <v>53</v>
      </c>
      <c r="AE1094" s="4">
        <v>1</v>
      </c>
      <c r="AF1094" s="7" t="str">
        <f t="shared" si="342"/>
        <v>12 tháng</v>
      </c>
      <c r="AG1094" s="5">
        <f t="shared" si="343"/>
        <v>42811</v>
      </c>
      <c r="AH1094" s="5">
        <f t="shared" si="344"/>
        <v>43175</v>
      </c>
      <c r="AI1094" s="9">
        <v>1</v>
      </c>
      <c r="AJ1094" s="7" t="str">
        <f t="shared" si="329"/>
        <v>12 tháng</v>
      </c>
      <c r="AK1094" s="5">
        <f t="shared" si="337"/>
        <v>43176</v>
      </c>
      <c r="AL1094" s="5">
        <f t="shared" si="330"/>
        <v>43540</v>
      </c>
      <c r="AM1094" s="5">
        <f t="shared" si="338"/>
        <v>43541</v>
      </c>
      <c r="AN1094" s="7" t="str">
        <f t="shared" si="345"/>
        <v>Không xác định</v>
      </c>
      <c r="AO1094" s="5"/>
      <c r="AP1094" s="7"/>
      <c r="AQ1094" s="16"/>
    </row>
    <row r="1095" spans="1:43" ht="14.5" x14ac:dyDescent="0.35">
      <c r="A1095" s="12">
        <f>IF(E1095="","",SUBTOTAL(3,$B$2:B1095))</f>
        <v>1094</v>
      </c>
      <c r="B1095" s="5">
        <v>43708</v>
      </c>
      <c r="C1095" s="4" t="s">
        <v>45</v>
      </c>
      <c r="D1095" s="4">
        <v>1076</v>
      </c>
      <c r="E1095" s="6" t="s">
        <v>166</v>
      </c>
      <c r="F1095" s="6" t="s">
        <v>96</v>
      </c>
      <c r="G1095" s="7" t="s">
        <v>61</v>
      </c>
      <c r="H1095" s="6" t="s">
        <v>62</v>
      </c>
      <c r="I1095" s="4">
        <v>6</v>
      </c>
      <c r="J1095" s="4">
        <v>7</v>
      </c>
      <c r="K1095" s="4">
        <v>1993</v>
      </c>
      <c r="L1095" s="6">
        <f t="shared" si="334"/>
        <v>34156</v>
      </c>
      <c r="M1095" s="4">
        <f t="shared" si="346"/>
        <v>26</v>
      </c>
      <c r="N1095" s="6" t="str">
        <f t="shared" si="335"/>
        <v>&lt;30</v>
      </c>
      <c r="O1095" s="4">
        <v>2</v>
      </c>
      <c r="P1095" s="6" t="str">
        <f t="shared" si="339"/>
        <v>Nữ</v>
      </c>
      <c r="Q1095" s="6" t="str">
        <f t="shared" si="340"/>
        <v>Bà</v>
      </c>
      <c r="R1095" s="7" t="s">
        <v>50</v>
      </c>
      <c r="S1095" s="6" t="s">
        <v>337</v>
      </c>
      <c r="T1095" s="6" t="s">
        <v>310</v>
      </c>
      <c r="U1095" s="6" t="s">
        <v>255</v>
      </c>
      <c r="V1095" s="6" t="str">
        <f t="shared" si="347"/>
        <v>Tân Hưng  -  Lạng Giang  -  Bắc Giang</v>
      </c>
      <c r="W1095" s="6" t="s">
        <v>78</v>
      </c>
      <c r="X1095" s="6" t="s">
        <v>65</v>
      </c>
      <c r="Y1095" s="4">
        <f t="shared" si="348"/>
        <v>30</v>
      </c>
      <c r="Z1095" s="7" t="str">
        <f t="shared" si="336"/>
        <v>Từ 24 - 36 tháng</v>
      </c>
      <c r="AA1095" s="5">
        <v>42775</v>
      </c>
      <c r="AB1095" s="4" t="s">
        <v>66</v>
      </c>
      <c r="AC1095" s="8">
        <f t="shared" si="341"/>
        <v>42834</v>
      </c>
      <c r="AD1095" s="5" t="s">
        <v>53</v>
      </c>
      <c r="AE1095" s="4">
        <v>1</v>
      </c>
      <c r="AF1095" s="7" t="str">
        <f t="shared" si="342"/>
        <v>12 tháng</v>
      </c>
      <c r="AG1095" s="5">
        <f t="shared" si="343"/>
        <v>42835</v>
      </c>
      <c r="AH1095" s="5">
        <f t="shared" si="344"/>
        <v>43199</v>
      </c>
      <c r="AI1095" s="9">
        <v>1</v>
      </c>
      <c r="AJ1095" s="7" t="str">
        <f t="shared" si="329"/>
        <v>12 tháng</v>
      </c>
      <c r="AK1095" s="5">
        <f t="shared" si="337"/>
        <v>43200</v>
      </c>
      <c r="AL1095" s="5">
        <f t="shared" si="330"/>
        <v>43564</v>
      </c>
      <c r="AM1095" s="5">
        <f t="shared" si="338"/>
        <v>43565</v>
      </c>
      <c r="AN1095" s="7" t="str">
        <f t="shared" si="345"/>
        <v>Không xác định</v>
      </c>
      <c r="AO1095" s="5"/>
      <c r="AP1095" s="7"/>
      <c r="AQ1095" s="16"/>
    </row>
    <row r="1096" spans="1:43" ht="14.5" x14ac:dyDescent="0.35">
      <c r="A1096" s="12">
        <f>IF(E1096="","",SUBTOTAL(3,$B$2:B1096))</f>
        <v>1095</v>
      </c>
      <c r="B1096" s="5">
        <v>43708</v>
      </c>
      <c r="C1096" s="4" t="s">
        <v>45</v>
      </c>
      <c r="D1096" s="4">
        <v>1077</v>
      </c>
      <c r="E1096" s="6" t="s">
        <v>167</v>
      </c>
      <c r="F1096" s="6" t="s">
        <v>96</v>
      </c>
      <c r="G1096" s="7" t="s">
        <v>61</v>
      </c>
      <c r="H1096" s="6" t="s">
        <v>62</v>
      </c>
      <c r="I1096" s="4">
        <v>22</v>
      </c>
      <c r="J1096" s="4">
        <v>8</v>
      </c>
      <c r="K1096" s="4">
        <v>1994</v>
      </c>
      <c r="L1096" s="6">
        <f t="shared" si="334"/>
        <v>34568</v>
      </c>
      <c r="M1096" s="4">
        <f t="shared" si="346"/>
        <v>25</v>
      </c>
      <c r="N1096" s="6" t="str">
        <f t="shared" si="335"/>
        <v>&lt;30</v>
      </c>
      <c r="O1096" s="4">
        <v>1</v>
      </c>
      <c r="P1096" s="6" t="str">
        <f t="shared" si="339"/>
        <v>Nam</v>
      </c>
      <c r="Q1096" s="6" t="str">
        <f t="shared" si="340"/>
        <v>Ông</v>
      </c>
      <c r="R1096" s="7" t="s">
        <v>50</v>
      </c>
      <c r="S1096" s="6" t="s">
        <v>334</v>
      </c>
      <c r="T1096" s="6" t="s">
        <v>272</v>
      </c>
      <c r="U1096" s="6" t="s">
        <v>269</v>
      </c>
      <c r="V1096" s="6" t="str">
        <f t="shared" si="347"/>
        <v>Phù Chẩn  -  Từ Sơn  -  Bắc Ninh</v>
      </c>
      <c r="W1096" s="6" t="s">
        <v>51</v>
      </c>
      <c r="X1096" s="6" t="s">
        <v>65</v>
      </c>
      <c r="Y1096" s="4">
        <f t="shared" si="348"/>
        <v>30</v>
      </c>
      <c r="Z1096" s="7" t="str">
        <f t="shared" si="336"/>
        <v>Từ 24 - 36 tháng</v>
      </c>
      <c r="AA1096" s="5">
        <v>42778</v>
      </c>
      <c r="AB1096" s="4" t="s">
        <v>66</v>
      </c>
      <c r="AC1096" s="8">
        <f t="shared" si="341"/>
        <v>42837</v>
      </c>
      <c r="AD1096" s="5" t="s">
        <v>53</v>
      </c>
      <c r="AE1096" s="4">
        <v>1</v>
      </c>
      <c r="AF1096" s="7" t="str">
        <f t="shared" si="342"/>
        <v>12 tháng</v>
      </c>
      <c r="AG1096" s="5">
        <f t="shared" si="343"/>
        <v>42838</v>
      </c>
      <c r="AH1096" s="5">
        <f t="shared" si="344"/>
        <v>43202</v>
      </c>
      <c r="AI1096" s="9">
        <v>1</v>
      </c>
      <c r="AJ1096" s="7" t="str">
        <f t="shared" si="329"/>
        <v>12 tháng</v>
      </c>
      <c r="AK1096" s="5">
        <f t="shared" si="337"/>
        <v>43203</v>
      </c>
      <c r="AL1096" s="5">
        <f t="shared" si="330"/>
        <v>43567</v>
      </c>
      <c r="AM1096" s="5">
        <f t="shared" si="338"/>
        <v>43568</v>
      </c>
      <c r="AN1096" s="7" t="str">
        <f t="shared" si="345"/>
        <v>Không xác định</v>
      </c>
      <c r="AO1096" s="5"/>
      <c r="AP1096" s="7"/>
      <c r="AQ1096" s="16"/>
    </row>
    <row r="1097" spans="1:43" ht="14.5" x14ac:dyDescent="0.35">
      <c r="A1097" s="12">
        <f>IF(E1097="","",SUBTOTAL(3,$B$2:B1097))</f>
        <v>1096</v>
      </c>
      <c r="B1097" s="5">
        <v>43708</v>
      </c>
      <c r="C1097" s="4" t="s">
        <v>45</v>
      </c>
      <c r="D1097" s="4">
        <v>1078</v>
      </c>
      <c r="E1097" s="6" t="s">
        <v>168</v>
      </c>
      <c r="F1097" s="6" t="s">
        <v>112</v>
      </c>
      <c r="G1097" s="7" t="s">
        <v>104</v>
      </c>
      <c r="H1097" s="6" t="s">
        <v>105</v>
      </c>
      <c r="I1097" s="4">
        <v>30</v>
      </c>
      <c r="J1097" s="4">
        <v>7</v>
      </c>
      <c r="K1097" s="4">
        <v>1978</v>
      </c>
      <c r="L1097" s="6">
        <f t="shared" si="334"/>
        <v>28701</v>
      </c>
      <c r="M1097" s="4">
        <f t="shared" si="346"/>
        <v>41</v>
      </c>
      <c r="N1097" s="6" t="str">
        <f t="shared" si="335"/>
        <v>30 - 45</v>
      </c>
      <c r="O1097" s="4">
        <v>1</v>
      </c>
      <c r="P1097" s="6" t="str">
        <f t="shared" si="339"/>
        <v>Nam</v>
      </c>
      <c r="Q1097" s="6" t="str">
        <f t="shared" si="340"/>
        <v>Ông</v>
      </c>
      <c r="R1097" s="7" t="s">
        <v>50</v>
      </c>
      <c r="S1097" s="6" t="s">
        <v>338</v>
      </c>
      <c r="T1097" s="6" t="s">
        <v>303</v>
      </c>
      <c r="U1097" s="6" t="s">
        <v>304</v>
      </c>
      <c r="V1097" s="6" t="str">
        <f t="shared" si="347"/>
        <v>Ninh Hải  -  Ninh Giang  -  Hải Dương</v>
      </c>
      <c r="W1097" s="6" t="s">
        <v>51</v>
      </c>
      <c r="X1097" s="6" t="s">
        <v>106</v>
      </c>
      <c r="Y1097" s="4">
        <f t="shared" si="348"/>
        <v>30</v>
      </c>
      <c r="Z1097" s="7" t="str">
        <f t="shared" si="336"/>
        <v>Từ 24 - 36 tháng</v>
      </c>
      <c r="AA1097" s="5">
        <v>42791</v>
      </c>
      <c r="AB1097" s="4" t="s">
        <v>66</v>
      </c>
      <c r="AC1097" s="8">
        <f t="shared" si="341"/>
        <v>42850</v>
      </c>
      <c r="AD1097" s="5" t="s">
        <v>53</v>
      </c>
      <c r="AE1097" s="4">
        <v>1</v>
      </c>
      <c r="AF1097" s="7" t="str">
        <f t="shared" si="342"/>
        <v>12 tháng</v>
      </c>
      <c r="AG1097" s="5">
        <f t="shared" si="343"/>
        <v>42851</v>
      </c>
      <c r="AH1097" s="5">
        <f t="shared" si="344"/>
        <v>43215</v>
      </c>
      <c r="AI1097" s="9">
        <v>4</v>
      </c>
      <c r="AJ1097" s="7" t="str">
        <f t="shared" si="329"/>
        <v>Không xác định</v>
      </c>
      <c r="AK1097" s="5">
        <f t="shared" si="337"/>
        <v>43216</v>
      </c>
      <c r="AL1097" s="5" t="str">
        <f t="shared" si="330"/>
        <v/>
      </c>
      <c r="AM1097" s="5">
        <f t="shared" si="338"/>
        <v>43216</v>
      </c>
      <c r="AN1097" s="7" t="str">
        <f t="shared" si="345"/>
        <v>Không xác định</v>
      </c>
      <c r="AO1097" s="5"/>
      <c r="AP1097" s="7"/>
      <c r="AQ1097" s="16"/>
    </row>
    <row r="1098" spans="1:43" ht="14.5" x14ac:dyDescent="0.35">
      <c r="A1098" s="12">
        <f>IF(E1098="","",SUBTOTAL(3,$B$2:B1098))</f>
        <v>1097</v>
      </c>
      <c r="B1098" s="5">
        <v>43708</v>
      </c>
      <c r="C1098" s="4" t="s">
        <v>45</v>
      </c>
      <c r="D1098" s="4">
        <v>1079</v>
      </c>
      <c r="E1098" s="6" t="s">
        <v>125</v>
      </c>
      <c r="F1098" s="6" t="s">
        <v>82</v>
      </c>
      <c r="G1098" s="7" t="s">
        <v>104</v>
      </c>
      <c r="H1098" s="6" t="s">
        <v>105</v>
      </c>
      <c r="I1098" s="4">
        <v>1</v>
      </c>
      <c r="J1098" s="4">
        <v>8</v>
      </c>
      <c r="K1098" s="4">
        <v>1992</v>
      </c>
      <c r="L1098" s="6">
        <f t="shared" si="334"/>
        <v>33817</v>
      </c>
      <c r="M1098" s="4">
        <f t="shared" si="346"/>
        <v>27</v>
      </c>
      <c r="N1098" s="6" t="str">
        <f t="shared" si="335"/>
        <v>&lt;30</v>
      </c>
      <c r="O1098" s="4">
        <v>1</v>
      </c>
      <c r="P1098" s="6" t="str">
        <f t="shared" si="339"/>
        <v>Nam</v>
      </c>
      <c r="Q1098" s="6" t="str">
        <f t="shared" si="340"/>
        <v>Ông</v>
      </c>
      <c r="R1098" s="7" t="s">
        <v>50</v>
      </c>
      <c r="S1098" s="6" t="s">
        <v>339</v>
      </c>
      <c r="T1098" s="6" t="s">
        <v>329</v>
      </c>
      <c r="U1098" s="6" t="s">
        <v>255</v>
      </c>
      <c r="V1098" s="6" t="str">
        <f t="shared" si="347"/>
        <v>Việt Ngọc  -  Tân Yên  -  Bắc Giang</v>
      </c>
      <c r="W1098" s="6" t="s">
        <v>51</v>
      </c>
      <c r="X1098" s="6" t="s">
        <v>65</v>
      </c>
      <c r="Y1098" s="4">
        <f t="shared" si="348"/>
        <v>29</v>
      </c>
      <c r="Z1098" s="7" t="str">
        <f t="shared" si="336"/>
        <v>Từ 24 - 36 tháng</v>
      </c>
      <c r="AA1098" s="5">
        <v>42803</v>
      </c>
      <c r="AB1098" s="4" t="s">
        <v>66</v>
      </c>
      <c r="AC1098" s="8">
        <f t="shared" si="341"/>
        <v>42862</v>
      </c>
      <c r="AD1098" s="5" t="s">
        <v>53</v>
      </c>
      <c r="AE1098" s="4">
        <v>1</v>
      </c>
      <c r="AF1098" s="7" t="str">
        <f t="shared" si="342"/>
        <v>12 tháng</v>
      </c>
      <c r="AG1098" s="5">
        <f t="shared" si="343"/>
        <v>42863</v>
      </c>
      <c r="AH1098" s="5">
        <f t="shared" si="344"/>
        <v>43227</v>
      </c>
      <c r="AI1098" s="9">
        <v>1</v>
      </c>
      <c r="AJ1098" s="7" t="str">
        <f t="shared" si="329"/>
        <v>12 tháng</v>
      </c>
      <c r="AK1098" s="5">
        <f t="shared" si="337"/>
        <v>43228</v>
      </c>
      <c r="AL1098" s="5">
        <f t="shared" si="330"/>
        <v>43592</v>
      </c>
      <c r="AM1098" s="5">
        <f t="shared" si="338"/>
        <v>43593</v>
      </c>
      <c r="AN1098" s="7" t="str">
        <f t="shared" si="345"/>
        <v>Không xác định</v>
      </c>
      <c r="AO1098" s="5"/>
      <c r="AP1098" s="7"/>
      <c r="AQ1098" s="16"/>
    </row>
    <row r="1099" spans="1:43" ht="14.5" x14ac:dyDescent="0.35">
      <c r="A1099" s="12">
        <f>IF(E1099="","",SUBTOTAL(3,$B$2:B1099))</f>
        <v>1098</v>
      </c>
      <c r="B1099" s="5">
        <v>43708</v>
      </c>
      <c r="C1099" s="4" t="s">
        <v>45</v>
      </c>
      <c r="D1099" s="4">
        <v>1080</v>
      </c>
      <c r="E1099" s="6" t="s">
        <v>169</v>
      </c>
      <c r="F1099" s="6" t="s">
        <v>82</v>
      </c>
      <c r="G1099" s="7" t="s">
        <v>104</v>
      </c>
      <c r="H1099" s="6" t="s">
        <v>105</v>
      </c>
      <c r="I1099" s="4">
        <v>28</v>
      </c>
      <c r="J1099" s="4">
        <v>8</v>
      </c>
      <c r="K1099" s="4">
        <v>1991</v>
      </c>
      <c r="L1099" s="6">
        <f t="shared" si="334"/>
        <v>33478</v>
      </c>
      <c r="M1099" s="4">
        <f t="shared" si="346"/>
        <v>28</v>
      </c>
      <c r="N1099" s="6" t="str">
        <f t="shared" si="335"/>
        <v>&lt;30</v>
      </c>
      <c r="O1099" s="4">
        <v>2</v>
      </c>
      <c r="P1099" s="6" t="str">
        <f t="shared" si="339"/>
        <v>Nữ</v>
      </c>
      <c r="Q1099" s="6" t="str">
        <f t="shared" si="340"/>
        <v>Bà</v>
      </c>
      <c r="R1099" s="7" t="s">
        <v>50</v>
      </c>
      <c r="S1099" s="6" t="s">
        <v>305</v>
      </c>
      <c r="T1099" s="6" t="s">
        <v>265</v>
      </c>
      <c r="U1099" s="6" t="s">
        <v>266</v>
      </c>
      <c r="V1099" s="6" t="str">
        <f t="shared" si="347"/>
        <v>Đông Xuân  -  Sóc Sơn  -  Hà Nội</v>
      </c>
      <c r="W1099" s="6" t="s">
        <v>51</v>
      </c>
      <c r="X1099" s="6" t="s">
        <v>65</v>
      </c>
      <c r="Y1099" s="4">
        <f t="shared" si="348"/>
        <v>29</v>
      </c>
      <c r="Z1099" s="7" t="str">
        <f t="shared" si="336"/>
        <v>Từ 24 - 36 tháng</v>
      </c>
      <c r="AA1099" s="5">
        <v>42804</v>
      </c>
      <c r="AB1099" s="4" t="s">
        <v>66</v>
      </c>
      <c r="AC1099" s="8">
        <f t="shared" si="341"/>
        <v>42863</v>
      </c>
      <c r="AD1099" s="5" t="s">
        <v>53</v>
      </c>
      <c r="AE1099" s="4">
        <v>1</v>
      </c>
      <c r="AF1099" s="7" t="str">
        <f t="shared" si="342"/>
        <v>12 tháng</v>
      </c>
      <c r="AG1099" s="5">
        <f t="shared" si="343"/>
        <v>42864</v>
      </c>
      <c r="AH1099" s="5">
        <f t="shared" si="344"/>
        <v>43228</v>
      </c>
      <c r="AI1099" s="9">
        <v>1</v>
      </c>
      <c r="AJ1099" s="7" t="str">
        <f t="shared" si="329"/>
        <v>12 tháng</v>
      </c>
      <c r="AK1099" s="5">
        <f t="shared" si="337"/>
        <v>43229</v>
      </c>
      <c r="AL1099" s="5">
        <f t="shared" si="330"/>
        <v>43593</v>
      </c>
      <c r="AM1099" s="5">
        <f t="shared" si="338"/>
        <v>43594</v>
      </c>
      <c r="AN1099" s="7" t="str">
        <f t="shared" si="345"/>
        <v>Không xác định</v>
      </c>
      <c r="AO1099" s="5"/>
      <c r="AP1099" s="7"/>
      <c r="AQ1099" s="16"/>
    </row>
    <row r="1100" spans="1:43" ht="14.5" x14ac:dyDescent="0.35">
      <c r="A1100" s="12">
        <f>IF(E1100="","",SUBTOTAL(3,$B$2:B1100))</f>
        <v>1099</v>
      </c>
      <c r="B1100" s="5">
        <v>43708</v>
      </c>
      <c r="C1100" s="4" t="s">
        <v>45</v>
      </c>
      <c r="D1100" s="4">
        <v>1081</v>
      </c>
      <c r="E1100" s="6" t="s">
        <v>128</v>
      </c>
      <c r="F1100" s="6" t="s">
        <v>82</v>
      </c>
      <c r="G1100" s="7" t="s">
        <v>104</v>
      </c>
      <c r="H1100" s="6" t="s">
        <v>105</v>
      </c>
      <c r="I1100" s="4">
        <v>9</v>
      </c>
      <c r="J1100" s="4">
        <v>8</v>
      </c>
      <c r="K1100" s="4">
        <v>1991</v>
      </c>
      <c r="L1100" s="6">
        <f t="shared" si="334"/>
        <v>33459</v>
      </c>
      <c r="M1100" s="4">
        <f t="shared" si="346"/>
        <v>28</v>
      </c>
      <c r="N1100" s="6" t="str">
        <f t="shared" si="335"/>
        <v>&lt;30</v>
      </c>
      <c r="O1100" s="4">
        <v>2</v>
      </c>
      <c r="P1100" s="6" t="str">
        <f t="shared" si="339"/>
        <v>Nữ</v>
      </c>
      <c r="Q1100" s="6" t="str">
        <f t="shared" si="340"/>
        <v>Bà</v>
      </c>
      <c r="R1100" s="7" t="s">
        <v>63</v>
      </c>
      <c r="S1100" s="6" t="s">
        <v>340</v>
      </c>
      <c r="T1100" s="6" t="s">
        <v>276</v>
      </c>
      <c r="U1100" s="6" t="s">
        <v>255</v>
      </c>
      <c r="V1100" s="6" t="str">
        <f t="shared" si="347"/>
        <v>Đông Hưng  -  Lục Nam  -  Bắc Giang</v>
      </c>
      <c r="W1100" s="6" t="s">
        <v>51</v>
      </c>
      <c r="X1100" s="6" t="s">
        <v>65</v>
      </c>
      <c r="Y1100" s="4">
        <f t="shared" si="348"/>
        <v>29</v>
      </c>
      <c r="Z1100" s="7" t="str">
        <f t="shared" si="336"/>
        <v>Từ 24 - 36 tháng</v>
      </c>
      <c r="AA1100" s="5">
        <v>42810</v>
      </c>
      <c r="AB1100" s="4" t="s">
        <v>66</v>
      </c>
      <c r="AC1100" s="8">
        <f t="shared" si="341"/>
        <v>42869</v>
      </c>
      <c r="AD1100" s="5" t="s">
        <v>53</v>
      </c>
      <c r="AE1100" s="4">
        <v>1</v>
      </c>
      <c r="AF1100" s="7" t="str">
        <f t="shared" si="342"/>
        <v>12 tháng</v>
      </c>
      <c r="AG1100" s="5">
        <f t="shared" si="343"/>
        <v>42870</v>
      </c>
      <c r="AH1100" s="5">
        <f t="shared" si="344"/>
        <v>43234</v>
      </c>
      <c r="AI1100" s="9">
        <v>1</v>
      </c>
      <c r="AJ1100" s="7" t="str">
        <f t="shared" si="329"/>
        <v>12 tháng</v>
      </c>
      <c r="AK1100" s="5">
        <f t="shared" si="337"/>
        <v>43235</v>
      </c>
      <c r="AL1100" s="5">
        <f t="shared" si="330"/>
        <v>43599</v>
      </c>
      <c r="AM1100" s="5">
        <f t="shared" si="338"/>
        <v>43600</v>
      </c>
      <c r="AN1100" s="7" t="str">
        <f t="shared" si="345"/>
        <v>Không xác định</v>
      </c>
      <c r="AO1100" s="5"/>
      <c r="AP1100" s="7"/>
      <c r="AQ1100" s="16"/>
    </row>
    <row r="1101" spans="1:43" ht="14.5" x14ac:dyDescent="0.35">
      <c r="A1101" s="12">
        <f>IF(E1101="","",SUBTOTAL(3,$B$2:B1101))</f>
        <v>1100</v>
      </c>
      <c r="B1101" s="5">
        <v>43708</v>
      </c>
      <c r="C1101" s="4" t="s">
        <v>45</v>
      </c>
      <c r="D1101" s="4">
        <v>1082</v>
      </c>
      <c r="E1101" s="6" t="s">
        <v>170</v>
      </c>
      <c r="F1101" s="6" t="s">
        <v>82</v>
      </c>
      <c r="G1101" s="7" t="s">
        <v>104</v>
      </c>
      <c r="H1101" s="6" t="s">
        <v>105</v>
      </c>
      <c r="I1101" s="4">
        <v>7</v>
      </c>
      <c r="J1101" s="4">
        <v>9</v>
      </c>
      <c r="K1101" s="4">
        <v>1988</v>
      </c>
      <c r="L1101" s="6">
        <f t="shared" si="334"/>
        <v>32393</v>
      </c>
      <c r="M1101" s="4">
        <f t="shared" si="346"/>
        <v>30</v>
      </c>
      <c r="N1101" s="6" t="str">
        <f t="shared" si="335"/>
        <v>30 - 45</v>
      </c>
      <c r="O1101" s="4">
        <v>2</v>
      </c>
      <c r="P1101" s="6" t="str">
        <f t="shared" si="339"/>
        <v>Nữ</v>
      </c>
      <c r="Q1101" s="6" t="str">
        <f t="shared" si="340"/>
        <v>Bà</v>
      </c>
      <c r="R1101" s="7" t="s">
        <v>50</v>
      </c>
      <c r="S1101" s="6" t="s">
        <v>341</v>
      </c>
      <c r="T1101" s="6" t="s">
        <v>276</v>
      </c>
      <c r="U1101" s="6" t="s">
        <v>255</v>
      </c>
      <c r="V1101" s="6" t="str">
        <f t="shared" si="347"/>
        <v>Yên Sơn  -  Lục Nam  -  Bắc Giang</v>
      </c>
      <c r="W1101" s="6" t="s">
        <v>51</v>
      </c>
      <c r="X1101" s="6" t="s">
        <v>65</v>
      </c>
      <c r="Y1101" s="4">
        <f t="shared" si="348"/>
        <v>28</v>
      </c>
      <c r="Z1101" s="7" t="str">
        <f t="shared" si="336"/>
        <v>Từ 24 - 36 tháng</v>
      </c>
      <c r="AA1101" s="5">
        <v>42834</v>
      </c>
      <c r="AB1101" s="4" t="s">
        <v>66</v>
      </c>
      <c r="AC1101" s="8">
        <f t="shared" si="341"/>
        <v>42893</v>
      </c>
      <c r="AD1101" s="5" t="s">
        <v>53</v>
      </c>
      <c r="AE1101" s="4">
        <v>1</v>
      </c>
      <c r="AF1101" s="7" t="str">
        <f t="shared" si="342"/>
        <v>12 tháng</v>
      </c>
      <c r="AG1101" s="5">
        <f t="shared" si="343"/>
        <v>42894</v>
      </c>
      <c r="AH1101" s="5">
        <f t="shared" si="344"/>
        <v>43258</v>
      </c>
      <c r="AI1101" s="9">
        <v>1</v>
      </c>
      <c r="AJ1101" s="7" t="str">
        <f t="shared" si="329"/>
        <v>12 tháng</v>
      </c>
      <c r="AK1101" s="5">
        <f t="shared" si="337"/>
        <v>43259</v>
      </c>
      <c r="AL1101" s="5">
        <f t="shared" si="330"/>
        <v>43623</v>
      </c>
      <c r="AM1101" s="5">
        <f t="shared" si="338"/>
        <v>43624</v>
      </c>
      <c r="AN1101" s="7" t="str">
        <f t="shared" si="345"/>
        <v>Không xác định</v>
      </c>
      <c r="AO1101" s="5"/>
      <c r="AP1101" s="7"/>
      <c r="AQ1101" s="16"/>
    </row>
    <row r="1102" spans="1:43" ht="14.5" x14ac:dyDescent="0.35">
      <c r="A1102" s="12">
        <f>IF(E1102="","",SUBTOTAL(3,$B$2:B1102))</f>
        <v>1101</v>
      </c>
      <c r="B1102" s="5">
        <v>43708</v>
      </c>
      <c r="C1102" s="4" t="s">
        <v>45</v>
      </c>
      <c r="D1102" s="4">
        <v>1084</v>
      </c>
      <c r="E1102" s="6" t="s">
        <v>142</v>
      </c>
      <c r="F1102" s="6" t="s">
        <v>82</v>
      </c>
      <c r="G1102" s="7" t="s">
        <v>61</v>
      </c>
      <c r="H1102" s="6" t="s">
        <v>62</v>
      </c>
      <c r="I1102" s="4">
        <v>26</v>
      </c>
      <c r="J1102" s="4">
        <v>11</v>
      </c>
      <c r="K1102" s="4">
        <v>1986</v>
      </c>
      <c r="L1102" s="6">
        <f t="shared" si="334"/>
        <v>31742</v>
      </c>
      <c r="M1102" s="4">
        <f t="shared" si="346"/>
        <v>32</v>
      </c>
      <c r="N1102" s="6" t="str">
        <f t="shared" si="335"/>
        <v>30 - 45</v>
      </c>
      <c r="O1102" s="4">
        <v>2</v>
      </c>
      <c r="P1102" s="6" t="str">
        <f t="shared" si="339"/>
        <v>Nữ</v>
      </c>
      <c r="Q1102" s="6" t="str">
        <f t="shared" si="340"/>
        <v>Bà</v>
      </c>
      <c r="R1102" s="7" t="s">
        <v>50</v>
      </c>
      <c r="S1102" s="6" t="s">
        <v>342</v>
      </c>
      <c r="T1102" s="6" t="s">
        <v>319</v>
      </c>
      <c r="U1102" s="6" t="s">
        <v>269</v>
      </c>
      <c r="V1102" s="6" t="str">
        <f t="shared" si="347"/>
        <v>Song Hồ  -  Thuận Thành  -  Bắc Ninh</v>
      </c>
      <c r="W1102" s="6" t="s">
        <v>51</v>
      </c>
      <c r="X1102" s="6" t="s">
        <v>65</v>
      </c>
      <c r="Y1102" s="4">
        <f t="shared" si="348"/>
        <v>26</v>
      </c>
      <c r="Z1102" s="7" t="str">
        <f t="shared" si="336"/>
        <v>Từ 24 - 36 tháng</v>
      </c>
      <c r="AA1102" s="5">
        <v>42896</v>
      </c>
      <c r="AB1102" s="4" t="s">
        <v>66</v>
      </c>
      <c r="AC1102" s="8">
        <f t="shared" si="341"/>
        <v>42955</v>
      </c>
      <c r="AD1102" s="5" t="s">
        <v>53</v>
      </c>
      <c r="AE1102" s="4">
        <v>1</v>
      </c>
      <c r="AF1102" s="7" t="str">
        <f t="shared" si="342"/>
        <v>12 tháng</v>
      </c>
      <c r="AG1102" s="5">
        <f t="shared" si="343"/>
        <v>42956</v>
      </c>
      <c r="AH1102" s="5">
        <f t="shared" si="344"/>
        <v>43320</v>
      </c>
      <c r="AI1102" s="9">
        <v>1</v>
      </c>
      <c r="AJ1102" s="7" t="str">
        <f t="shared" si="329"/>
        <v>12 tháng</v>
      </c>
      <c r="AK1102" s="5">
        <f t="shared" si="337"/>
        <v>43321</v>
      </c>
      <c r="AL1102" s="5">
        <f t="shared" si="330"/>
        <v>43685</v>
      </c>
      <c r="AM1102" s="5">
        <f t="shared" si="338"/>
        <v>43686</v>
      </c>
      <c r="AN1102" s="7" t="str">
        <f t="shared" si="345"/>
        <v>Không xác định</v>
      </c>
      <c r="AO1102" s="5"/>
      <c r="AP1102" s="7"/>
      <c r="AQ1102" s="16"/>
    </row>
    <row r="1103" spans="1:43" ht="14.5" x14ac:dyDescent="0.35">
      <c r="A1103" s="12">
        <f>IF(E1103="","",SUBTOTAL(3,$B$2:B1103))</f>
        <v>1102</v>
      </c>
      <c r="B1103" s="5">
        <v>43708</v>
      </c>
      <c r="C1103" s="4" t="s">
        <v>45</v>
      </c>
      <c r="D1103" s="4">
        <v>1085</v>
      </c>
      <c r="E1103" s="6" t="s">
        <v>171</v>
      </c>
      <c r="F1103" s="6" t="s">
        <v>82</v>
      </c>
      <c r="G1103" s="7" t="s">
        <v>61</v>
      </c>
      <c r="H1103" s="6" t="s">
        <v>62</v>
      </c>
      <c r="I1103" s="4">
        <v>29</v>
      </c>
      <c r="J1103" s="4">
        <v>9</v>
      </c>
      <c r="K1103" s="4">
        <v>1996</v>
      </c>
      <c r="L1103" s="6">
        <f t="shared" si="334"/>
        <v>35337</v>
      </c>
      <c r="M1103" s="4">
        <f t="shared" si="346"/>
        <v>22</v>
      </c>
      <c r="N1103" s="6" t="str">
        <f t="shared" si="335"/>
        <v>&lt;30</v>
      </c>
      <c r="O1103" s="4">
        <v>1</v>
      </c>
      <c r="P1103" s="6" t="str">
        <f t="shared" si="339"/>
        <v>Nam</v>
      </c>
      <c r="Q1103" s="6" t="str">
        <f t="shared" si="340"/>
        <v>Ông</v>
      </c>
      <c r="R1103" s="7" t="s">
        <v>50</v>
      </c>
      <c r="S1103" s="6" t="s">
        <v>343</v>
      </c>
      <c r="T1103" s="6" t="s">
        <v>254</v>
      </c>
      <c r="U1103" s="6" t="s">
        <v>255</v>
      </c>
      <c r="V1103" s="6" t="str">
        <f t="shared" si="347"/>
        <v>Mai Đình  -  Hiệp Hòa  -  Bắc Giang</v>
      </c>
      <c r="W1103" s="6" t="s">
        <v>51</v>
      </c>
      <c r="X1103" s="6" t="s">
        <v>65</v>
      </c>
      <c r="Y1103" s="4">
        <f t="shared" si="348"/>
        <v>26</v>
      </c>
      <c r="Z1103" s="7" t="str">
        <f t="shared" si="336"/>
        <v>Từ 24 - 36 tháng</v>
      </c>
      <c r="AA1103" s="5">
        <v>42903</v>
      </c>
      <c r="AB1103" s="4" t="s">
        <v>66</v>
      </c>
      <c r="AC1103" s="8">
        <f t="shared" si="341"/>
        <v>42962</v>
      </c>
      <c r="AD1103" s="5" t="s">
        <v>53</v>
      </c>
      <c r="AE1103" s="4">
        <v>1</v>
      </c>
      <c r="AF1103" s="7" t="str">
        <f t="shared" si="342"/>
        <v>12 tháng</v>
      </c>
      <c r="AG1103" s="5">
        <f t="shared" si="343"/>
        <v>42963</v>
      </c>
      <c r="AH1103" s="5">
        <f t="shared" si="344"/>
        <v>43327</v>
      </c>
      <c r="AI1103" s="9">
        <v>1</v>
      </c>
      <c r="AJ1103" s="7" t="str">
        <f t="shared" si="329"/>
        <v>12 tháng</v>
      </c>
      <c r="AK1103" s="5">
        <f t="shared" si="337"/>
        <v>43328</v>
      </c>
      <c r="AL1103" s="5">
        <f t="shared" si="330"/>
        <v>43692</v>
      </c>
      <c r="AM1103" s="5">
        <f t="shared" si="338"/>
        <v>43693</v>
      </c>
      <c r="AN1103" s="7" t="str">
        <f t="shared" si="345"/>
        <v>Không xác định</v>
      </c>
      <c r="AO1103" s="5"/>
      <c r="AP1103" s="7"/>
      <c r="AQ1103" s="16"/>
    </row>
    <row r="1104" spans="1:43" ht="14.5" x14ac:dyDescent="0.35">
      <c r="A1104" s="12">
        <f>IF(E1104="","",SUBTOTAL(3,$B$2:B1104))</f>
        <v>1103</v>
      </c>
      <c r="B1104" s="5">
        <v>43708</v>
      </c>
      <c r="C1104" s="4" t="s">
        <v>45</v>
      </c>
      <c r="D1104" s="4">
        <v>1086</v>
      </c>
      <c r="E1104" s="6" t="s">
        <v>172</v>
      </c>
      <c r="F1104" s="6" t="s">
        <v>82</v>
      </c>
      <c r="G1104" s="7" t="s">
        <v>98</v>
      </c>
      <c r="H1104" s="6" t="s">
        <v>108</v>
      </c>
      <c r="I1104" s="4">
        <v>27</v>
      </c>
      <c r="J1104" s="4">
        <v>9</v>
      </c>
      <c r="K1104" s="4">
        <v>1991</v>
      </c>
      <c r="L1104" s="6">
        <f t="shared" si="334"/>
        <v>33508</v>
      </c>
      <c r="M1104" s="4">
        <f t="shared" si="346"/>
        <v>27</v>
      </c>
      <c r="N1104" s="6" t="str">
        <f t="shared" si="335"/>
        <v>&lt;30</v>
      </c>
      <c r="O1104" s="4">
        <v>1</v>
      </c>
      <c r="P1104" s="6" t="str">
        <f t="shared" si="339"/>
        <v>Nam</v>
      </c>
      <c r="Q1104" s="6" t="str">
        <f t="shared" si="340"/>
        <v>Ông</v>
      </c>
      <c r="R1104" s="7" t="s">
        <v>50</v>
      </c>
      <c r="S1104" s="6" t="s">
        <v>273</v>
      </c>
      <c r="T1104" s="6" t="s">
        <v>274</v>
      </c>
      <c r="U1104" s="6" t="s">
        <v>266</v>
      </c>
      <c r="V1104" s="6" t="str">
        <f t="shared" si="347"/>
        <v>Liên Hà  -  Đông Anh  -  Hà Nội</v>
      </c>
      <c r="W1104" s="6" t="s">
        <v>51</v>
      </c>
      <c r="X1104" s="6" t="s">
        <v>65</v>
      </c>
      <c r="Y1104" s="4">
        <f t="shared" si="348"/>
        <v>26</v>
      </c>
      <c r="Z1104" s="7" t="str">
        <f t="shared" si="336"/>
        <v>Từ 24 - 36 tháng</v>
      </c>
      <c r="AA1104" s="5">
        <v>42911</v>
      </c>
      <c r="AB1104" s="4" t="s">
        <v>66</v>
      </c>
      <c r="AC1104" s="8">
        <f t="shared" si="341"/>
        <v>42970</v>
      </c>
      <c r="AD1104" s="5" t="s">
        <v>53</v>
      </c>
      <c r="AE1104" s="4">
        <v>1</v>
      </c>
      <c r="AF1104" s="7" t="str">
        <f t="shared" si="342"/>
        <v>12 tháng</v>
      </c>
      <c r="AG1104" s="5">
        <f t="shared" si="343"/>
        <v>42971</v>
      </c>
      <c r="AH1104" s="5">
        <f t="shared" si="344"/>
        <v>43335</v>
      </c>
      <c r="AI1104" s="9">
        <v>1</v>
      </c>
      <c r="AJ1104" s="7" t="str">
        <f t="shared" si="329"/>
        <v>12 tháng</v>
      </c>
      <c r="AK1104" s="5">
        <f t="shared" si="337"/>
        <v>43336</v>
      </c>
      <c r="AL1104" s="5">
        <f t="shared" si="330"/>
        <v>43700</v>
      </c>
      <c r="AM1104" s="5">
        <f t="shared" si="338"/>
        <v>43701</v>
      </c>
      <c r="AN1104" s="7" t="str">
        <f t="shared" si="345"/>
        <v>Không xác định</v>
      </c>
      <c r="AO1104" s="5"/>
      <c r="AP1104" s="7"/>
      <c r="AQ1104" s="16"/>
    </row>
    <row r="1105" spans="1:43" ht="14.5" x14ac:dyDescent="0.35">
      <c r="A1105" s="12">
        <f>IF(E1105="","",SUBTOTAL(3,$B$2:B1105))</f>
        <v>1104</v>
      </c>
      <c r="B1105" s="5">
        <v>43708</v>
      </c>
      <c r="C1105" s="4" t="s">
        <v>45</v>
      </c>
      <c r="D1105" s="4">
        <v>1087</v>
      </c>
      <c r="E1105" s="6" t="s">
        <v>173</v>
      </c>
      <c r="F1105" s="6" t="s">
        <v>102</v>
      </c>
      <c r="G1105" s="7" t="s">
        <v>104</v>
      </c>
      <c r="H1105" s="6" t="s">
        <v>147</v>
      </c>
      <c r="I1105" s="4">
        <v>9</v>
      </c>
      <c r="J1105" s="4">
        <v>9</v>
      </c>
      <c r="K1105" s="4">
        <v>1996</v>
      </c>
      <c r="L1105" s="6">
        <f t="shared" si="334"/>
        <v>35317</v>
      </c>
      <c r="M1105" s="4">
        <f t="shared" si="346"/>
        <v>22</v>
      </c>
      <c r="N1105" s="6" t="str">
        <f t="shared" si="335"/>
        <v>&lt;30</v>
      </c>
      <c r="O1105" s="4">
        <v>1</v>
      </c>
      <c r="P1105" s="6" t="str">
        <f t="shared" si="339"/>
        <v>Nam</v>
      </c>
      <c r="Q1105" s="6" t="str">
        <f t="shared" si="340"/>
        <v>Ông</v>
      </c>
      <c r="R1105" s="7" t="s">
        <v>50</v>
      </c>
      <c r="S1105" s="6" t="s">
        <v>344</v>
      </c>
      <c r="T1105" s="6" t="s">
        <v>336</v>
      </c>
      <c r="U1105" s="6" t="s">
        <v>280</v>
      </c>
      <c r="V1105" s="6" t="str">
        <f t="shared" si="347"/>
        <v>Thị trấn Văn Quan  -  Văn Quan  -  Lạng Sơn</v>
      </c>
      <c r="W1105" s="6" t="s">
        <v>51</v>
      </c>
      <c r="X1105" s="6" t="s">
        <v>65</v>
      </c>
      <c r="Y1105" s="4">
        <f t="shared" si="348"/>
        <v>25</v>
      </c>
      <c r="Z1105" s="7" t="str">
        <f t="shared" si="336"/>
        <v>Từ 24 - 36 tháng</v>
      </c>
      <c r="AA1105" s="5">
        <v>42934</v>
      </c>
      <c r="AB1105" s="4" t="s">
        <v>66</v>
      </c>
      <c r="AC1105" s="8">
        <f t="shared" si="341"/>
        <v>42993</v>
      </c>
      <c r="AD1105" s="5" t="s">
        <v>53</v>
      </c>
      <c r="AE1105" s="4">
        <v>1</v>
      </c>
      <c r="AF1105" s="7" t="str">
        <f t="shared" si="342"/>
        <v>12 tháng</v>
      </c>
      <c r="AG1105" s="5">
        <f t="shared" si="343"/>
        <v>42994</v>
      </c>
      <c r="AH1105" s="5">
        <f t="shared" si="344"/>
        <v>43358</v>
      </c>
      <c r="AI1105" s="9">
        <v>1</v>
      </c>
      <c r="AJ1105" s="7" t="str">
        <f t="shared" si="329"/>
        <v>12 tháng</v>
      </c>
      <c r="AK1105" s="5">
        <f t="shared" si="337"/>
        <v>43359</v>
      </c>
      <c r="AL1105" s="5">
        <f t="shared" si="330"/>
        <v>43723</v>
      </c>
      <c r="AM1105" s="5" t="str">
        <f t="shared" si="338"/>
        <v/>
      </c>
      <c r="AN1105" s="7" t="str">
        <f t="shared" si="345"/>
        <v>12 tháng</v>
      </c>
      <c r="AO1105" s="5"/>
      <c r="AP1105" s="7"/>
      <c r="AQ1105" s="16"/>
    </row>
    <row r="1106" spans="1:43" ht="14.5" x14ac:dyDescent="0.35">
      <c r="A1106" s="12">
        <f>IF(E1106="","",SUBTOTAL(3,$B$2:B1106))</f>
        <v>1105</v>
      </c>
      <c r="B1106" s="5">
        <v>43708</v>
      </c>
      <c r="C1106" s="4" t="s">
        <v>45</v>
      </c>
      <c r="D1106" s="4">
        <v>1088</v>
      </c>
      <c r="E1106" s="6" t="s">
        <v>174</v>
      </c>
      <c r="F1106" s="6" t="s">
        <v>47</v>
      </c>
      <c r="G1106" s="7" t="s">
        <v>70</v>
      </c>
      <c r="H1106" s="6" t="s">
        <v>99</v>
      </c>
      <c r="I1106" s="4">
        <v>20</v>
      </c>
      <c r="J1106" s="4">
        <v>2</v>
      </c>
      <c r="K1106" s="4">
        <v>1986</v>
      </c>
      <c r="L1106" s="6">
        <f t="shared" si="334"/>
        <v>31463</v>
      </c>
      <c r="M1106" s="4">
        <f t="shared" si="346"/>
        <v>33</v>
      </c>
      <c r="N1106" s="6" t="str">
        <f t="shared" si="335"/>
        <v>30 - 45</v>
      </c>
      <c r="O1106" s="4">
        <v>1</v>
      </c>
      <c r="P1106" s="6" t="str">
        <f t="shared" si="339"/>
        <v>Nam</v>
      </c>
      <c r="Q1106" s="6" t="str">
        <f t="shared" si="340"/>
        <v>Ông</v>
      </c>
      <c r="R1106" s="7" t="s">
        <v>50</v>
      </c>
      <c r="S1106" s="6" t="s">
        <v>293</v>
      </c>
      <c r="T1106" s="6" t="s">
        <v>294</v>
      </c>
      <c r="U1106" s="6" t="s">
        <v>263</v>
      </c>
      <c r="V1106" s="6" t="str">
        <f t="shared" si="347"/>
        <v>Phúc Ứng  -  Sơn Dương  -  Tuyên Quang</v>
      </c>
      <c r="W1106" s="6" t="s">
        <v>78</v>
      </c>
      <c r="X1106" s="6" t="s">
        <v>100</v>
      </c>
      <c r="Y1106" s="4">
        <f t="shared" si="348"/>
        <v>25</v>
      </c>
      <c r="Z1106" s="7" t="str">
        <f t="shared" si="336"/>
        <v>Từ 24 - 36 tháng</v>
      </c>
      <c r="AA1106" s="5">
        <v>42942</v>
      </c>
      <c r="AB1106" s="4" t="s">
        <v>117</v>
      </c>
      <c r="AC1106" s="8">
        <f t="shared" si="341"/>
        <v>42971</v>
      </c>
      <c r="AD1106" s="5" t="s">
        <v>53</v>
      </c>
      <c r="AE1106" s="4">
        <v>4</v>
      </c>
      <c r="AF1106" s="7" t="str">
        <f t="shared" si="342"/>
        <v>Không xác định</v>
      </c>
      <c r="AG1106" s="5">
        <f t="shared" si="343"/>
        <v>42972</v>
      </c>
      <c r="AH1106" s="5" t="str">
        <f t="shared" si="344"/>
        <v/>
      </c>
      <c r="AI1106" s="9" t="str">
        <f>IF(OR(AE1106=4,AE1106=""),"","Điền")</f>
        <v/>
      </c>
      <c r="AJ1106" s="7" t="str">
        <f t="shared" si="329"/>
        <v/>
      </c>
      <c r="AK1106" s="5" t="str">
        <f t="shared" si="337"/>
        <v/>
      </c>
      <c r="AL1106" s="5" t="str">
        <f t="shared" si="330"/>
        <v/>
      </c>
      <c r="AM1106" s="5">
        <f t="shared" si="338"/>
        <v>42972</v>
      </c>
      <c r="AN1106" s="7" t="str">
        <f t="shared" si="345"/>
        <v>Không xác định</v>
      </c>
      <c r="AO1106" s="5"/>
      <c r="AP1106" s="7"/>
      <c r="AQ1106" s="16"/>
    </row>
    <row r="1107" spans="1:43" ht="14.5" x14ac:dyDescent="0.35">
      <c r="A1107" s="12">
        <f>IF(E1107="","",SUBTOTAL(3,$B$2:B1107))</f>
        <v>1106</v>
      </c>
      <c r="B1107" s="5">
        <v>43708</v>
      </c>
      <c r="C1107" s="4" t="s">
        <v>45</v>
      </c>
      <c r="D1107" s="4">
        <v>1089</v>
      </c>
      <c r="E1107" s="6" t="s">
        <v>175</v>
      </c>
      <c r="F1107" s="6" t="s">
        <v>47</v>
      </c>
      <c r="G1107" s="7" t="s">
        <v>93</v>
      </c>
      <c r="H1107" s="6" t="s">
        <v>176</v>
      </c>
      <c r="I1107" s="4">
        <v>19</v>
      </c>
      <c r="J1107" s="4">
        <v>7</v>
      </c>
      <c r="K1107" s="4">
        <v>1987</v>
      </c>
      <c r="L1107" s="6">
        <f t="shared" si="334"/>
        <v>31977</v>
      </c>
      <c r="M1107" s="4">
        <f t="shared" si="346"/>
        <v>32</v>
      </c>
      <c r="N1107" s="6" t="str">
        <f t="shared" si="335"/>
        <v>30 - 45</v>
      </c>
      <c r="O1107" s="4">
        <v>1</v>
      </c>
      <c r="P1107" s="6" t="str">
        <f t="shared" si="339"/>
        <v>Nam</v>
      </c>
      <c r="Q1107" s="6" t="str">
        <f t="shared" si="340"/>
        <v>Ông</v>
      </c>
      <c r="R1107" s="7" t="s">
        <v>72</v>
      </c>
      <c r="S1107" s="6" t="s">
        <v>334</v>
      </c>
      <c r="T1107" s="6" t="s">
        <v>272</v>
      </c>
      <c r="U1107" s="6" t="s">
        <v>269</v>
      </c>
      <c r="V1107" s="6" t="str">
        <f t="shared" si="347"/>
        <v>Phù Chẩn  -  Từ Sơn  -  Bắc Ninh</v>
      </c>
      <c r="W1107" s="6" t="s">
        <v>51</v>
      </c>
      <c r="X1107" s="6" t="s">
        <v>65</v>
      </c>
      <c r="Y1107" s="4">
        <f t="shared" si="348"/>
        <v>24</v>
      </c>
      <c r="Z1107" s="7" t="str">
        <f t="shared" si="336"/>
        <v>Từ 24 - 36 tháng</v>
      </c>
      <c r="AA1107" s="5">
        <v>42976</v>
      </c>
      <c r="AB1107" s="4" t="s">
        <v>117</v>
      </c>
      <c r="AC1107" s="8">
        <f t="shared" si="341"/>
        <v>43005</v>
      </c>
      <c r="AD1107" s="5" t="s">
        <v>53</v>
      </c>
      <c r="AE1107" s="4">
        <v>1</v>
      </c>
      <c r="AF1107" s="7" t="str">
        <f t="shared" si="342"/>
        <v>12 tháng</v>
      </c>
      <c r="AG1107" s="5">
        <f t="shared" si="343"/>
        <v>43006</v>
      </c>
      <c r="AH1107" s="5">
        <f t="shared" si="344"/>
        <v>43370</v>
      </c>
      <c r="AI1107" s="9">
        <v>1</v>
      </c>
      <c r="AJ1107" s="7" t="str">
        <f t="shared" si="329"/>
        <v>12 tháng</v>
      </c>
      <c r="AK1107" s="5">
        <f t="shared" si="337"/>
        <v>43371</v>
      </c>
      <c r="AL1107" s="5">
        <f t="shared" si="330"/>
        <v>43735</v>
      </c>
      <c r="AM1107" s="5" t="str">
        <f t="shared" si="338"/>
        <v/>
      </c>
      <c r="AN1107" s="7" t="str">
        <f t="shared" si="345"/>
        <v>12 tháng</v>
      </c>
      <c r="AO1107" s="5"/>
      <c r="AP1107" s="7"/>
      <c r="AQ1107" s="16"/>
    </row>
    <row r="1108" spans="1:43" ht="14.5" x14ac:dyDescent="0.35">
      <c r="A1108" s="12">
        <f>IF(E1108="","",SUBTOTAL(3,$B$2:B1108))</f>
        <v>1107</v>
      </c>
      <c r="B1108" s="5">
        <v>43708</v>
      </c>
      <c r="C1108" s="4" t="s">
        <v>45</v>
      </c>
      <c r="D1108" s="4">
        <v>1090</v>
      </c>
      <c r="E1108" s="6" t="s">
        <v>177</v>
      </c>
      <c r="F1108" s="6" t="s">
        <v>47</v>
      </c>
      <c r="G1108" s="7" t="s">
        <v>70</v>
      </c>
      <c r="H1108" s="6" t="s">
        <v>178</v>
      </c>
      <c r="I1108" s="4">
        <v>25</v>
      </c>
      <c r="J1108" s="4">
        <v>12</v>
      </c>
      <c r="K1108" s="4">
        <v>1991</v>
      </c>
      <c r="L1108" s="6">
        <f t="shared" si="334"/>
        <v>33597</v>
      </c>
      <c r="M1108" s="4">
        <f t="shared" si="346"/>
        <v>27</v>
      </c>
      <c r="N1108" s="6" t="str">
        <f t="shared" si="335"/>
        <v>&lt;30</v>
      </c>
      <c r="O1108" s="4">
        <v>2</v>
      </c>
      <c r="P1108" s="6" t="str">
        <f t="shared" si="339"/>
        <v>Nữ</v>
      </c>
      <c r="Q1108" s="6" t="str">
        <f t="shared" si="340"/>
        <v>Bà</v>
      </c>
      <c r="R1108" s="7" t="s">
        <v>72</v>
      </c>
      <c r="S1108" s="6" t="s">
        <v>345</v>
      </c>
      <c r="T1108" s="6" t="s">
        <v>346</v>
      </c>
      <c r="U1108" s="6" t="s">
        <v>347</v>
      </c>
      <c r="V1108" s="6" t="str">
        <f t="shared" si="347"/>
        <v>Đông Quang  -  Đông Sơn  -  Thanh Hóa</v>
      </c>
      <c r="W1108" s="6" t="s">
        <v>51</v>
      </c>
      <c r="X1108" s="6" t="s">
        <v>65</v>
      </c>
      <c r="Y1108" s="4">
        <f t="shared" si="348"/>
        <v>21</v>
      </c>
      <c r="Z1108" s="7" t="str">
        <f t="shared" si="336"/>
        <v>Từ 12 - 24 tháng</v>
      </c>
      <c r="AA1108" s="5">
        <v>43046</v>
      </c>
      <c r="AB1108" s="4" t="s">
        <v>66</v>
      </c>
      <c r="AC1108" s="8">
        <f t="shared" si="341"/>
        <v>43105</v>
      </c>
      <c r="AD1108" s="5" t="s">
        <v>53</v>
      </c>
      <c r="AE1108" s="4">
        <v>1</v>
      </c>
      <c r="AF1108" s="7" t="str">
        <f t="shared" si="342"/>
        <v>12 tháng</v>
      </c>
      <c r="AG1108" s="5">
        <f t="shared" si="343"/>
        <v>43106</v>
      </c>
      <c r="AH1108" s="5">
        <f t="shared" si="344"/>
        <v>43470</v>
      </c>
      <c r="AI1108" s="9">
        <v>1</v>
      </c>
      <c r="AJ1108" s="7" t="str">
        <f t="shared" si="329"/>
        <v>12 tháng</v>
      </c>
      <c r="AK1108" s="5">
        <f t="shared" si="337"/>
        <v>43471</v>
      </c>
      <c r="AL1108" s="5">
        <f t="shared" si="330"/>
        <v>43835</v>
      </c>
      <c r="AM1108" s="5" t="str">
        <f t="shared" si="338"/>
        <v/>
      </c>
      <c r="AN1108" s="7" t="str">
        <f t="shared" si="345"/>
        <v>12 tháng</v>
      </c>
      <c r="AO1108" s="5"/>
      <c r="AP1108" s="7"/>
      <c r="AQ1108" s="16"/>
    </row>
    <row r="1109" spans="1:43" ht="14.5" x14ac:dyDescent="0.35">
      <c r="A1109" s="12">
        <f>IF(E1109="","",SUBTOTAL(3,$B$2:B1109))</f>
        <v>1108</v>
      </c>
      <c r="B1109" s="5">
        <v>43738</v>
      </c>
      <c r="C1109" s="4" t="s">
        <v>45</v>
      </c>
      <c r="D1109" s="4">
        <v>1091</v>
      </c>
      <c r="E1109" s="6" t="s">
        <v>179</v>
      </c>
      <c r="F1109" s="6" t="s">
        <v>47</v>
      </c>
      <c r="G1109" s="7" t="s">
        <v>70</v>
      </c>
      <c r="H1109" s="6" t="s">
        <v>180</v>
      </c>
      <c r="I1109" s="4">
        <v>9</v>
      </c>
      <c r="J1109" s="4">
        <v>3</v>
      </c>
      <c r="K1109" s="4">
        <v>1994</v>
      </c>
      <c r="L1109" s="6">
        <f t="shared" si="334"/>
        <v>34402</v>
      </c>
      <c r="M1109" s="4">
        <f t="shared" si="346"/>
        <v>25</v>
      </c>
      <c r="N1109" s="6" t="str">
        <f t="shared" si="335"/>
        <v>&lt;30</v>
      </c>
      <c r="O1109" s="4">
        <v>2</v>
      </c>
      <c r="P1109" s="6" t="str">
        <f t="shared" si="339"/>
        <v>Nữ</v>
      </c>
      <c r="Q1109" s="6" t="str">
        <f t="shared" si="340"/>
        <v>Bà</v>
      </c>
      <c r="R1109" s="7" t="s">
        <v>72</v>
      </c>
      <c r="S1109" s="6" t="s">
        <v>348</v>
      </c>
      <c r="T1109" s="6" t="s">
        <v>274</v>
      </c>
      <c r="U1109" s="6" t="s">
        <v>266</v>
      </c>
      <c r="V1109" s="6" t="str">
        <f t="shared" si="347"/>
        <v>Thụy Lâm  -  Đông Anh  -  Hà Nội</v>
      </c>
      <c r="W1109" s="6" t="s">
        <v>51</v>
      </c>
      <c r="X1109" s="6" t="s">
        <v>65</v>
      </c>
      <c r="Y1109" s="4">
        <f t="shared" si="348"/>
        <v>22</v>
      </c>
      <c r="Z1109" s="7" t="str">
        <f t="shared" si="336"/>
        <v>Từ 12 - 24 tháng</v>
      </c>
      <c r="AA1109" s="5">
        <v>43062</v>
      </c>
      <c r="AB1109" s="4" t="s">
        <v>66</v>
      </c>
      <c r="AC1109" s="8">
        <f t="shared" si="341"/>
        <v>43121</v>
      </c>
      <c r="AD1109" s="5" t="s">
        <v>53</v>
      </c>
      <c r="AE1109" s="4">
        <v>1</v>
      </c>
      <c r="AF1109" s="7" t="str">
        <f t="shared" si="342"/>
        <v>12 tháng</v>
      </c>
      <c r="AG1109" s="5">
        <f t="shared" si="343"/>
        <v>43122</v>
      </c>
      <c r="AH1109" s="5">
        <f t="shared" si="344"/>
        <v>43486</v>
      </c>
      <c r="AI1109" s="9">
        <v>4</v>
      </c>
      <c r="AJ1109" s="7" t="str">
        <f t="shared" si="329"/>
        <v>Không xác định</v>
      </c>
      <c r="AK1109" s="5">
        <f t="shared" si="337"/>
        <v>43487</v>
      </c>
      <c r="AL1109" s="5" t="str">
        <f t="shared" si="330"/>
        <v/>
      </c>
      <c r="AM1109" s="5">
        <f t="shared" si="338"/>
        <v>43487</v>
      </c>
      <c r="AN1109" s="7" t="str">
        <f t="shared" si="345"/>
        <v>Không xác định</v>
      </c>
      <c r="AO1109" s="5"/>
      <c r="AP1109" s="7"/>
      <c r="AQ1109" s="16"/>
    </row>
    <row r="1110" spans="1:43" ht="14.5" x14ac:dyDescent="0.35">
      <c r="A1110" s="12">
        <f>IF(E1110="","",SUBTOTAL(3,$B$2:B1110))</f>
        <v>1109</v>
      </c>
      <c r="B1110" s="5">
        <v>43738</v>
      </c>
      <c r="C1110" s="4" t="s">
        <v>45</v>
      </c>
      <c r="D1110" s="4">
        <v>1092</v>
      </c>
      <c r="E1110" s="6" t="s">
        <v>181</v>
      </c>
      <c r="F1110" s="6" t="s">
        <v>96</v>
      </c>
      <c r="G1110" s="7" t="s">
        <v>104</v>
      </c>
      <c r="H1110" s="6" t="s">
        <v>105</v>
      </c>
      <c r="I1110" s="4">
        <v>25</v>
      </c>
      <c r="J1110" s="4">
        <v>12</v>
      </c>
      <c r="K1110" s="4">
        <v>1991</v>
      </c>
      <c r="L1110" s="6">
        <f t="shared" si="334"/>
        <v>33597</v>
      </c>
      <c r="M1110" s="4">
        <f t="shared" si="346"/>
        <v>27</v>
      </c>
      <c r="N1110" s="6" t="str">
        <f t="shared" si="335"/>
        <v>&lt;30</v>
      </c>
      <c r="O1110" s="4">
        <v>2</v>
      </c>
      <c r="P1110" s="6" t="str">
        <f t="shared" si="339"/>
        <v>Nữ</v>
      </c>
      <c r="Q1110" s="6" t="str">
        <f t="shared" si="340"/>
        <v>Bà</v>
      </c>
      <c r="R1110" s="7" t="s">
        <v>50</v>
      </c>
      <c r="S1110" s="6" t="s">
        <v>323</v>
      </c>
      <c r="T1110" s="6" t="s">
        <v>324</v>
      </c>
      <c r="U1110" s="6" t="s">
        <v>280</v>
      </c>
      <c r="V1110" s="6" t="str">
        <f t="shared" si="347"/>
        <v>Hòa Bình  -  Hữu Lũng  -  Lạng Sơn</v>
      </c>
      <c r="W1110" s="6" t="s">
        <v>51</v>
      </c>
      <c r="X1110" s="6" t="s">
        <v>106</v>
      </c>
      <c r="Y1110" s="4">
        <f t="shared" si="348"/>
        <v>21</v>
      </c>
      <c r="Z1110" s="7" t="str">
        <f t="shared" si="336"/>
        <v>Từ 12 - 24 tháng</v>
      </c>
      <c r="AA1110" s="5">
        <v>43074</v>
      </c>
      <c r="AB1110" s="4" t="s">
        <v>66</v>
      </c>
      <c r="AC1110" s="8">
        <f t="shared" si="341"/>
        <v>43133</v>
      </c>
      <c r="AD1110" s="5" t="s">
        <v>53</v>
      </c>
      <c r="AE1110" s="4">
        <v>1</v>
      </c>
      <c r="AF1110" s="7" t="str">
        <f t="shared" si="342"/>
        <v>12 tháng</v>
      </c>
      <c r="AG1110" s="5">
        <f t="shared" si="343"/>
        <v>43134</v>
      </c>
      <c r="AH1110" s="5">
        <f t="shared" si="344"/>
        <v>43498</v>
      </c>
      <c r="AI1110" s="9">
        <v>1</v>
      </c>
      <c r="AJ1110" s="7" t="str">
        <f t="shared" si="329"/>
        <v>12 tháng</v>
      </c>
      <c r="AK1110" s="5">
        <f t="shared" si="337"/>
        <v>43499</v>
      </c>
      <c r="AL1110" s="5">
        <f t="shared" si="330"/>
        <v>43863</v>
      </c>
      <c r="AM1110" s="5" t="str">
        <f t="shared" si="338"/>
        <v/>
      </c>
      <c r="AN1110" s="7" t="str">
        <f t="shared" si="345"/>
        <v>12 tháng</v>
      </c>
      <c r="AO1110" s="5"/>
      <c r="AP1110" s="7"/>
      <c r="AQ1110" s="16"/>
    </row>
    <row r="1111" spans="1:43" ht="14.5" x14ac:dyDescent="0.35">
      <c r="A1111" s="12">
        <f>IF(E1111="","",SUBTOTAL(3,$B$2:B1111))</f>
        <v>1110</v>
      </c>
      <c r="B1111" s="5">
        <v>43738</v>
      </c>
      <c r="C1111" s="4" t="s">
        <v>45</v>
      </c>
      <c r="D1111" s="4">
        <v>1094</v>
      </c>
      <c r="E1111" s="6" t="s">
        <v>182</v>
      </c>
      <c r="F1111" s="6" t="s">
        <v>102</v>
      </c>
      <c r="G1111" s="7" t="s">
        <v>104</v>
      </c>
      <c r="H1111" s="6" t="s">
        <v>134</v>
      </c>
      <c r="I1111" s="4">
        <v>14</v>
      </c>
      <c r="J1111" s="4">
        <v>2</v>
      </c>
      <c r="K1111" s="4">
        <v>1989</v>
      </c>
      <c r="L1111" s="6">
        <f t="shared" si="334"/>
        <v>32553</v>
      </c>
      <c r="M1111" s="4">
        <f t="shared" si="346"/>
        <v>30</v>
      </c>
      <c r="N1111" s="6" t="str">
        <f t="shared" si="335"/>
        <v>30 - 45</v>
      </c>
      <c r="O1111" s="4">
        <v>2</v>
      </c>
      <c r="P1111" s="6" t="str">
        <f t="shared" si="339"/>
        <v>Nữ</v>
      </c>
      <c r="Q1111" s="6" t="str">
        <f t="shared" si="340"/>
        <v>Bà</v>
      </c>
      <c r="R1111" s="7" t="s">
        <v>72</v>
      </c>
      <c r="S1111" s="6" t="s">
        <v>349</v>
      </c>
      <c r="T1111" s="6" t="s">
        <v>324</v>
      </c>
      <c r="U1111" s="6" t="s">
        <v>280</v>
      </c>
      <c r="V1111" s="6" t="str">
        <f t="shared" si="347"/>
        <v>Đồng Tân  -  Hữu Lũng  -  Lạng Sơn</v>
      </c>
      <c r="W1111" s="6" t="s">
        <v>51</v>
      </c>
      <c r="X1111" s="6" t="s">
        <v>65</v>
      </c>
      <c r="Y1111" s="4">
        <f t="shared" si="348"/>
        <v>20</v>
      </c>
      <c r="Z1111" s="7" t="str">
        <f t="shared" si="336"/>
        <v>Từ 12 - 24 tháng</v>
      </c>
      <c r="AA1111" s="5">
        <v>43105</v>
      </c>
      <c r="AB1111" s="4" t="s">
        <v>66</v>
      </c>
      <c r="AC1111" s="8">
        <f t="shared" si="341"/>
        <v>43164</v>
      </c>
      <c r="AD1111" s="5" t="s">
        <v>53</v>
      </c>
      <c r="AE1111" s="4">
        <v>1</v>
      </c>
      <c r="AF1111" s="7" t="str">
        <f t="shared" si="342"/>
        <v>12 tháng</v>
      </c>
      <c r="AG1111" s="5">
        <f t="shared" si="343"/>
        <v>43165</v>
      </c>
      <c r="AH1111" s="5">
        <f t="shared" si="344"/>
        <v>43529</v>
      </c>
      <c r="AI1111" s="9">
        <v>1</v>
      </c>
      <c r="AJ1111" s="7" t="str">
        <f t="shared" si="329"/>
        <v>12 tháng</v>
      </c>
      <c r="AK1111" s="5">
        <f t="shared" si="337"/>
        <v>43530</v>
      </c>
      <c r="AL1111" s="5">
        <f t="shared" si="330"/>
        <v>43895</v>
      </c>
      <c r="AM1111" s="5" t="str">
        <f t="shared" si="338"/>
        <v/>
      </c>
      <c r="AN1111" s="7" t="str">
        <f t="shared" si="345"/>
        <v>12 tháng</v>
      </c>
      <c r="AO1111" s="5"/>
      <c r="AP1111" s="7"/>
      <c r="AQ1111" s="16"/>
    </row>
    <row r="1112" spans="1:43" ht="14.5" x14ac:dyDescent="0.35">
      <c r="A1112" s="12">
        <f>IF(E1112="","",SUBTOTAL(3,$B$2:B1112))</f>
        <v>1111</v>
      </c>
      <c r="B1112" s="5">
        <v>43738</v>
      </c>
      <c r="C1112" s="4" t="s">
        <v>45</v>
      </c>
      <c r="D1112" s="4">
        <v>1095</v>
      </c>
      <c r="E1112" s="6" t="s">
        <v>183</v>
      </c>
      <c r="F1112" s="6" t="s">
        <v>96</v>
      </c>
      <c r="G1112" s="7" t="s">
        <v>61</v>
      </c>
      <c r="H1112" s="6" t="s">
        <v>62</v>
      </c>
      <c r="I1112" s="4">
        <v>28</v>
      </c>
      <c r="J1112" s="4">
        <v>9</v>
      </c>
      <c r="K1112" s="4">
        <v>1989</v>
      </c>
      <c r="L1112" s="6">
        <f t="shared" si="334"/>
        <v>32779</v>
      </c>
      <c r="M1112" s="4">
        <f t="shared" si="346"/>
        <v>30</v>
      </c>
      <c r="N1112" s="6" t="str">
        <f t="shared" si="335"/>
        <v>30 - 45</v>
      </c>
      <c r="O1112" s="4">
        <v>2</v>
      </c>
      <c r="P1112" s="6" t="str">
        <f t="shared" si="339"/>
        <v>Nữ</v>
      </c>
      <c r="Q1112" s="6" t="str">
        <f t="shared" si="340"/>
        <v>Bà</v>
      </c>
      <c r="R1112" s="7" t="s">
        <v>63</v>
      </c>
      <c r="S1112" s="6" t="s">
        <v>350</v>
      </c>
      <c r="T1112" s="6" t="s">
        <v>289</v>
      </c>
      <c r="U1112" s="6" t="s">
        <v>266</v>
      </c>
      <c r="V1112" s="6" t="str">
        <f t="shared" si="347"/>
        <v>34/67/38/14 Hà Huy Tập  -  Gia Lâm  -  Hà Nội</v>
      </c>
      <c r="W1112" s="6" t="s">
        <v>145</v>
      </c>
      <c r="X1112" s="6" t="s">
        <v>65</v>
      </c>
      <c r="Y1112" s="4">
        <f t="shared" si="348"/>
        <v>20</v>
      </c>
      <c r="Z1112" s="7" t="str">
        <f t="shared" si="336"/>
        <v>Từ 12 - 24 tháng</v>
      </c>
      <c r="AA1112" s="5">
        <v>43112</v>
      </c>
      <c r="AB1112" s="4" t="s">
        <v>66</v>
      </c>
      <c r="AC1112" s="8">
        <f t="shared" si="341"/>
        <v>43171</v>
      </c>
      <c r="AD1112" s="5" t="s">
        <v>53</v>
      </c>
      <c r="AE1112" s="4">
        <v>4</v>
      </c>
      <c r="AF1112" s="7" t="str">
        <f t="shared" si="342"/>
        <v>Không xác định</v>
      </c>
      <c r="AG1112" s="5">
        <f t="shared" si="343"/>
        <v>43172</v>
      </c>
      <c r="AH1112" s="5" t="str">
        <f t="shared" si="344"/>
        <v/>
      </c>
      <c r="AI1112" s="9"/>
      <c r="AJ1112" s="7" t="str">
        <f t="shared" si="329"/>
        <v/>
      </c>
      <c r="AK1112" s="5" t="str">
        <f t="shared" si="337"/>
        <v/>
      </c>
      <c r="AL1112" s="5" t="str">
        <f t="shared" si="330"/>
        <v/>
      </c>
      <c r="AM1112" s="5">
        <f t="shared" si="338"/>
        <v>43172</v>
      </c>
      <c r="AN1112" s="7" t="str">
        <f t="shared" si="345"/>
        <v>Không xác định</v>
      </c>
      <c r="AO1112" s="5"/>
      <c r="AP1112" s="7"/>
      <c r="AQ1112" s="16"/>
    </row>
    <row r="1113" spans="1:43" ht="14.5" x14ac:dyDescent="0.35">
      <c r="A1113" s="12">
        <f>IF(E1113="","",SUBTOTAL(3,$B$2:B1113))</f>
        <v>1112</v>
      </c>
      <c r="B1113" s="5">
        <v>43738</v>
      </c>
      <c r="C1113" s="4" t="s">
        <v>45</v>
      </c>
      <c r="D1113" s="4">
        <v>1096</v>
      </c>
      <c r="E1113" s="6" t="s">
        <v>184</v>
      </c>
      <c r="F1113" s="6" t="s">
        <v>96</v>
      </c>
      <c r="G1113" s="7" t="s">
        <v>61</v>
      </c>
      <c r="H1113" s="6" t="s">
        <v>62</v>
      </c>
      <c r="I1113" s="4">
        <v>25</v>
      </c>
      <c r="J1113" s="4">
        <v>12</v>
      </c>
      <c r="K1113" s="4">
        <v>1989</v>
      </c>
      <c r="L1113" s="6">
        <f t="shared" si="334"/>
        <v>32867</v>
      </c>
      <c r="M1113" s="4">
        <f t="shared" si="346"/>
        <v>29</v>
      </c>
      <c r="N1113" s="6" t="str">
        <f t="shared" si="335"/>
        <v>&lt;30</v>
      </c>
      <c r="O1113" s="4">
        <v>1</v>
      </c>
      <c r="P1113" s="6" t="str">
        <f t="shared" si="339"/>
        <v>Nam</v>
      </c>
      <c r="Q1113" s="6" t="str">
        <f t="shared" si="340"/>
        <v>Ông</v>
      </c>
      <c r="R1113" s="7" t="s">
        <v>50</v>
      </c>
      <c r="S1113" s="6" t="s">
        <v>351</v>
      </c>
      <c r="T1113" s="6" t="s">
        <v>352</v>
      </c>
      <c r="U1113" s="6" t="s">
        <v>280</v>
      </c>
      <c r="V1113" s="6" t="str">
        <f t="shared" si="347"/>
        <v>Bằng Hữu  -  Chi Lăng  -  Lạng Sơn</v>
      </c>
      <c r="W1113" s="6" t="s">
        <v>51</v>
      </c>
      <c r="X1113" s="6" t="s">
        <v>65</v>
      </c>
      <c r="Y1113" s="4">
        <f t="shared" si="348"/>
        <v>20</v>
      </c>
      <c r="Z1113" s="7" t="str">
        <f t="shared" si="336"/>
        <v>Từ 12 - 24 tháng</v>
      </c>
      <c r="AA1113" s="5">
        <v>43119</v>
      </c>
      <c r="AB1113" s="4" t="s">
        <v>66</v>
      </c>
      <c r="AC1113" s="8">
        <f t="shared" si="341"/>
        <v>43178</v>
      </c>
      <c r="AD1113" s="5" t="s">
        <v>53</v>
      </c>
      <c r="AE1113" s="4">
        <v>1</v>
      </c>
      <c r="AF1113" s="7" t="str">
        <f t="shared" si="342"/>
        <v>12 tháng</v>
      </c>
      <c r="AG1113" s="5">
        <f t="shared" si="343"/>
        <v>43179</v>
      </c>
      <c r="AH1113" s="5">
        <f t="shared" si="344"/>
        <v>43543</v>
      </c>
      <c r="AI1113" s="9">
        <v>1</v>
      </c>
      <c r="AJ1113" s="7" t="str">
        <f t="shared" si="329"/>
        <v>12 tháng</v>
      </c>
      <c r="AK1113" s="5">
        <f t="shared" si="337"/>
        <v>43544</v>
      </c>
      <c r="AL1113" s="5">
        <f t="shared" si="330"/>
        <v>43909</v>
      </c>
      <c r="AM1113" s="5" t="str">
        <f t="shared" si="338"/>
        <v/>
      </c>
      <c r="AN1113" s="7" t="str">
        <f t="shared" si="345"/>
        <v>12 tháng</v>
      </c>
      <c r="AO1113" s="5"/>
      <c r="AP1113" s="7"/>
      <c r="AQ1113" s="16"/>
    </row>
    <row r="1114" spans="1:43" ht="14.5" x14ac:dyDescent="0.35">
      <c r="A1114" s="12">
        <f>IF(E1114="","",SUBTOTAL(3,$B$2:B1114))</f>
        <v>1113</v>
      </c>
      <c r="B1114" s="5">
        <v>43738</v>
      </c>
      <c r="C1114" s="4" t="s">
        <v>45</v>
      </c>
      <c r="D1114" s="4">
        <v>1097</v>
      </c>
      <c r="E1114" s="6" t="s">
        <v>171</v>
      </c>
      <c r="F1114" s="6" t="s">
        <v>112</v>
      </c>
      <c r="G1114" s="7" t="s">
        <v>61</v>
      </c>
      <c r="H1114" s="6" t="s">
        <v>62</v>
      </c>
      <c r="I1114" s="4">
        <v>21</v>
      </c>
      <c r="J1114" s="4">
        <v>5</v>
      </c>
      <c r="K1114" s="4">
        <v>1981</v>
      </c>
      <c r="L1114" s="6">
        <f t="shared" si="334"/>
        <v>29727</v>
      </c>
      <c r="M1114" s="4">
        <f t="shared" si="346"/>
        <v>38</v>
      </c>
      <c r="N1114" s="6" t="str">
        <f t="shared" si="335"/>
        <v>30 - 45</v>
      </c>
      <c r="O1114" s="4">
        <v>2</v>
      </c>
      <c r="P1114" s="6" t="str">
        <f t="shared" si="339"/>
        <v>Nữ</v>
      </c>
      <c r="Q1114" s="6" t="str">
        <f t="shared" si="340"/>
        <v>Bà</v>
      </c>
      <c r="R1114" s="7" t="s">
        <v>50</v>
      </c>
      <c r="S1114" s="6" t="s">
        <v>353</v>
      </c>
      <c r="T1114" s="6" t="s">
        <v>289</v>
      </c>
      <c r="U1114" s="6" t="s">
        <v>266</v>
      </c>
      <c r="V1114" s="6" t="str">
        <f t="shared" si="347"/>
        <v>Phù Đổng  -  Gia Lâm  -  Hà Nội</v>
      </c>
      <c r="W1114" s="6" t="s">
        <v>51</v>
      </c>
      <c r="X1114" s="6" t="s">
        <v>65</v>
      </c>
      <c r="Y1114" s="4">
        <f t="shared" si="348"/>
        <v>20</v>
      </c>
      <c r="Z1114" s="7" t="str">
        <f t="shared" si="336"/>
        <v>Từ 12 - 24 tháng</v>
      </c>
      <c r="AA1114" s="5">
        <v>43119</v>
      </c>
      <c r="AB1114" s="4" t="s">
        <v>66</v>
      </c>
      <c r="AC1114" s="8">
        <f t="shared" si="341"/>
        <v>43178</v>
      </c>
      <c r="AD1114" s="5" t="s">
        <v>53</v>
      </c>
      <c r="AE1114" s="4">
        <v>1</v>
      </c>
      <c r="AF1114" s="7" t="str">
        <f t="shared" si="342"/>
        <v>12 tháng</v>
      </c>
      <c r="AG1114" s="5">
        <f t="shared" si="343"/>
        <v>43179</v>
      </c>
      <c r="AH1114" s="5">
        <f t="shared" si="344"/>
        <v>43543</v>
      </c>
      <c r="AI1114" s="9">
        <v>1</v>
      </c>
      <c r="AJ1114" s="7" t="str">
        <f t="shared" si="329"/>
        <v>12 tháng</v>
      </c>
      <c r="AK1114" s="5">
        <f t="shared" si="337"/>
        <v>43544</v>
      </c>
      <c r="AL1114" s="5">
        <f t="shared" si="330"/>
        <v>43909</v>
      </c>
      <c r="AM1114" s="5" t="str">
        <f t="shared" si="338"/>
        <v/>
      </c>
      <c r="AN1114" s="7" t="str">
        <f t="shared" si="345"/>
        <v>12 tháng</v>
      </c>
      <c r="AO1114" s="5"/>
      <c r="AP1114" s="7"/>
      <c r="AQ1114" s="16"/>
    </row>
    <row r="1115" spans="1:43" ht="14.5" x14ac:dyDescent="0.35">
      <c r="A1115" s="12">
        <f>IF(E1115="","",SUBTOTAL(3,$B$2:B1115))</f>
        <v>1114</v>
      </c>
      <c r="B1115" s="5">
        <v>43738</v>
      </c>
      <c r="C1115" s="4" t="s">
        <v>45</v>
      </c>
      <c r="D1115" s="4">
        <v>1098</v>
      </c>
      <c r="E1115" s="6" t="s">
        <v>185</v>
      </c>
      <c r="F1115" s="6" t="s">
        <v>82</v>
      </c>
      <c r="G1115" s="7" t="s">
        <v>104</v>
      </c>
      <c r="H1115" s="6" t="s">
        <v>105</v>
      </c>
      <c r="I1115" s="4">
        <v>26</v>
      </c>
      <c r="J1115" s="4">
        <v>11</v>
      </c>
      <c r="K1115" s="4">
        <v>1992</v>
      </c>
      <c r="L1115" s="6">
        <f t="shared" si="334"/>
        <v>33934</v>
      </c>
      <c r="M1115" s="4">
        <f t="shared" si="346"/>
        <v>26</v>
      </c>
      <c r="N1115" s="6" t="str">
        <f t="shared" si="335"/>
        <v>&lt;30</v>
      </c>
      <c r="O1115" s="4">
        <v>2</v>
      </c>
      <c r="P1115" s="6" t="str">
        <f t="shared" si="339"/>
        <v>Nữ</v>
      </c>
      <c r="Q1115" s="6" t="str">
        <f t="shared" si="340"/>
        <v>Bà</v>
      </c>
      <c r="R1115" s="7" t="s">
        <v>50</v>
      </c>
      <c r="S1115" s="6" t="s">
        <v>342</v>
      </c>
      <c r="T1115" s="6" t="s">
        <v>319</v>
      </c>
      <c r="U1115" s="6" t="s">
        <v>269</v>
      </c>
      <c r="V1115" s="6" t="str">
        <f t="shared" si="347"/>
        <v>Song Hồ  -  Thuận Thành  -  Bắc Ninh</v>
      </c>
      <c r="W1115" s="6" t="s">
        <v>51</v>
      </c>
      <c r="X1115" s="6" t="s">
        <v>65</v>
      </c>
      <c r="Y1115" s="4">
        <f t="shared" si="348"/>
        <v>20</v>
      </c>
      <c r="Z1115" s="7" t="str">
        <f t="shared" si="336"/>
        <v>Từ 12 - 24 tháng</v>
      </c>
      <c r="AA1115" s="5">
        <v>43119</v>
      </c>
      <c r="AB1115" s="4" t="s">
        <v>66</v>
      </c>
      <c r="AC1115" s="8">
        <f t="shared" si="341"/>
        <v>43178</v>
      </c>
      <c r="AD1115" s="5" t="s">
        <v>53</v>
      </c>
      <c r="AE1115" s="4">
        <v>1</v>
      </c>
      <c r="AF1115" s="7" t="str">
        <f t="shared" si="342"/>
        <v>12 tháng</v>
      </c>
      <c r="AG1115" s="5">
        <f t="shared" si="343"/>
        <v>43179</v>
      </c>
      <c r="AH1115" s="5">
        <f t="shared" si="344"/>
        <v>43543</v>
      </c>
      <c r="AI1115" s="9">
        <v>1</v>
      </c>
      <c r="AJ1115" s="7" t="str">
        <f t="shared" si="329"/>
        <v>12 tháng</v>
      </c>
      <c r="AK1115" s="5">
        <f t="shared" si="337"/>
        <v>43544</v>
      </c>
      <c r="AL1115" s="5">
        <f t="shared" si="330"/>
        <v>43909</v>
      </c>
      <c r="AM1115" s="5" t="str">
        <f t="shared" si="338"/>
        <v/>
      </c>
      <c r="AN1115" s="7" t="str">
        <f t="shared" si="345"/>
        <v>12 tháng</v>
      </c>
      <c r="AO1115" s="5"/>
      <c r="AP1115" s="7"/>
      <c r="AQ1115" s="16"/>
    </row>
    <row r="1116" spans="1:43" ht="14.5" x14ac:dyDescent="0.35">
      <c r="A1116" s="12">
        <f>IF(E1116="","",SUBTOTAL(3,$B$2:B1116))</f>
        <v>1115</v>
      </c>
      <c r="B1116" s="5">
        <v>43738</v>
      </c>
      <c r="C1116" s="4" t="s">
        <v>45</v>
      </c>
      <c r="D1116" s="4">
        <v>1099</v>
      </c>
      <c r="E1116" s="6" t="s">
        <v>186</v>
      </c>
      <c r="F1116" s="6" t="s">
        <v>82</v>
      </c>
      <c r="G1116" s="7" t="s">
        <v>104</v>
      </c>
      <c r="H1116" s="6" t="s">
        <v>134</v>
      </c>
      <c r="I1116" s="4">
        <v>29</v>
      </c>
      <c r="J1116" s="4">
        <v>12</v>
      </c>
      <c r="K1116" s="4">
        <v>1986</v>
      </c>
      <c r="L1116" s="6">
        <f t="shared" si="334"/>
        <v>31775</v>
      </c>
      <c r="M1116" s="4">
        <f t="shared" si="346"/>
        <v>32</v>
      </c>
      <c r="N1116" s="6" t="str">
        <f t="shared" si="335"/>
        <v>30 - 45</v>
      </c>
      <c r="O1116" s="4">
        <v>2</v>
      </c>
      <c r="P1116" s="6" t="str">
        <f t="shared" si="339"/>
        <v>Nữ</v>
      </c>
      <c r="Q1116" s="6" t="str">
        <f t="shared" si="340"/>
        <v>Bà</v>
      </c>
      <c r="R1116" s="7" t="s">
        <v>50</v>
      </c>
      <c r="S1116" s="6" t="s">
        <v>354</v>
      </c>
      <c r="T1116" s="6" t="s">
        <v>355</v>
      </c>
      <c r="U1116" s="6" t="s">
        <v>347</v>
      </c>
      <c r="V1116" s="6" t="str">
        <f t="shared" si="347"/>
        <v>Thọ Dân  -  Triệu Sơn  -  Thanh Hóa</v>
      </c>
      <c r="W1116" s="6" t="s">
        <v>51</v>
      </c>
      <c r="X1116" s="6" t="s">
        <v>65</v>
      </c>
      <c r="Y1116" s="4">
        <f t="shared" si="348"/>
        <v>20</v>
      </c>
      <c r="Z1116" s="7" t="str">
        <f t="shared" si="336"/>
        <v>Từ 12 - 24 tháng</v>
      </c>
      <c r="AA1116" s="5">
        <v>43123</v>
      </c>
      <c r="AB1116" s="4" t="s">
        <v>66</v>
      </c>
      <c r="AC1116" s="8">
        <f t="shared" si="341"/>
        <v>43182</v>
      </c>
      <c r="AD1116" s="5" t="s">
        <v>53</v>
      </c>
      <c r="AE1116" s="4">
        <v>2</v>
      </c>
      <c r="AF1116" s="7" t="str">
        <f t="shared" si="342"/>
        <v>24 tháng</v>
      </c>
      <c r="AG1116" s="5">
        <f t="shared" si="343"/>
        <v>43183</v>
      </c>
      <c r="AH1116" s="5">
        <f t="shared" si="344"/>
        <v>43913</v>
      </c>
      <c r="AI1116" s="9">
        <v>1</v>
      </c>
      <c r="AJ1116" s="7" t="str">
        <f t="shared" si="329"/>
        <v>12 tháng</v>
      </c>
      <c r="AK1116" s="5">
        <f t="shared" si="337"/>
        <v>43914</v>
      </c>
      <c r="AL1116" s="5">
        <f t="shared" si="330"/>
        <v>44278</v>
      </c>
      <c r="AM1116" s="5" t="str">
        <f t="shared" si="338"/>
        <v/>
      </c>
      <c r="AN1116" s="7" t="str">
        <f t="shared" si="345"/>
        <v>12 tháng</v>
      </c>
      <c r="AO1116" s="5"/>
      <c r="AP1116" s="7"/>
      <c r="AQ1116" s="16"/>
    </row>
    <row r="1117" spans="1:43" ht="14.5" x14ac:dyDescent="0.35">
      <c r="A1117" s="12">
        <f>IF(E1117="","",SUBTOTAL(3,$B$2:B1117))</f>
        <v>1116</v>
      </c>
      <c r="B1117" s="5">
        <v>43738</v>
      </c>
      <c r="C1117" s="4" t="s">
        <v>45</v>
      </c>
      <c r="D1117" s="4">
        <v>1103</v>
      </c>
      <c r="E1117" s="6" t="s">
        <v>187</v>
      </c>
      <c r="F1117" s="6" t="s">
        <v>102</v>
      </c>
      <c r="G1117" s="7" t="s">
        <v>104</v>
      </c>
      <c r="H1117" s="6" t="s">
        <v>105</v>
      </c>
      <c r="I1117" s="4">
        <v>20</v>
      </c>
      <c r="J1117" s="4">
        <v>7</v>
      </c>
      <c r="K1117" s="4">
        <v>1991</v>
      </c>
      <c r="L1117" s="6">
        <f t="shared" si="334"/>
        <v>33439</v>
      </c>
      <c r="M1117" s="4">
        <f t="shared" si="346"/>
        <v>28</v>
      </c>
      <c r="N1117" s="6" t="str">
        <f t="shared" si="335"/>
        <v>&lt;30</v>
      </c>
      <c r="O1117" s="4">
        <v>2</v>
      </c>
      <c r="P1117" s="6" t="str">
        <f t="shared" si="339"/>
        <v>Nữ</v>
      </c>
      <c r="Q1117" s="6" t="str">
        <f t="shared" si="340"/>
        <v>Bà</v>
      </c>
      <c r="R1117" s="7" t="s">
        <v>50</v>
      </c>
      <c r="S1117" s="6" t="s">
        <v>356</v>
      </c>
      <c r="T1117" s="6" t="s">
        <v>324</v>
      </c>
      <c r="U1117" s="6" t="s">
        <v>280</v>
      </c>
      <c r="V1117" s="6" t="str">
        <f t="shared" si="347"/>
        <v>Vân Nham  -  Hữu Lũng  -  Lạng Sơn</v>
      </c>
      <c r="W1117" s="6" t="s">
        <v>51</v>
      </c>
      <c r="X1117" s="6" t="s">
        <v>65</v>
      </c>
      <c r="Y1117" s="4">
        <f t="shared" si="348"/>
        <v>19</v>
      </c>
      <c r="Z1117" s="7" t="str">
        <f t="shared" si="336"/>
        <v>Từ 12 - 24 tháng</v>
      </c>
      <c r="AA1117" s="5">
        <v>43146</v>
      </c>
      <c r="AB1117" s="4" t="s">
        <v>66</v>
      </c>
      <c r="AC1117" s="8">
        <f t="shared" si="341"/>
        <v>43205</v>
      </c>
      <c r="AD1117" s="5" t="s">
        <v>53</v>
      </c>
      <c r="AE1117" s="4">
        <v>1</v>
      </c>
      <c r="AF1117" s="7" t="str">
        <f t="shared" si="342"/>
        <v>12 tháng</v>
      </c>
      <c r="AG1117" s="5">
        <f t="shared" si="343"/>
        <v>43206</v>
      </c>
      <c r="AH1117" s="5">
        <f t="shared" si="344"/>
        <v>43570</v>
      </c>
      <c r="AI1117" s="9"/>
      <c r="AJ1117" s="7" t="str">
        <f t="shared" si="329"/>
        <v/>
      </c>
      <c r="AK1117" s="5" t="str">
        <f t="shared" ref="AK1117:AK1180" si="349">IF(AI1117="","",AH1117+1)</f>
        <v/>
      </c>
      <c r="AL1117" s="5" t="str">
        <f t="shared" si="330"/>
        <v/>
      </c>
      <c r="AM1117" s="5" t="str">
        <f t="shared" si="338"/>
        <v/>
      </c>
      <c r="AN1117" s="7" t="str">
        <f t="shared" si="345"/>
        <v>12 tháng</v>
      </c>
      <c r="AO1117" s="5"/>
      <c r="AP1117" s="7"/>
      <c r="AQ1117" s="16"/>
    </row>
    <row r="1118" spans="1:43" ht="14.5" x14ac:dyDescent="0.35">
      <c r="A1118" s="12">
        <f>IF(E1118="","",SUBTOTAL(3,$B$2:B1118))</f>
        <v>1117</v>
      </c>
      <c r="B1118" s="5">
        <v>43738</v>
      </c>
      <c r="C1118" s="4" t="s">
        <v>45</v>
      </c>
      <c r="D1118" s="4">
        <v>1104</v>
      </c>
      <c r="E1118" s="6" t="s">
        <v>188</v>
      </c>
      <c r="F1118" s="6" t="s">
        <v>102</v>
      </c>
      <c r="G1118" s="7" t="s">
        <v>104</v>
      </c>
      <c r="H1118" s="6" t="s">
        <v>105</v>
      </c>
      <c r="I1118" s="4">
        <v>12</v>
      </c>
      <c r="J1118" s="4">
        <v>10</v>
      </c>
      <c r="K1118" s="4">
        <v>1989</v>
      </c>
      <c r="L1118" s="6">
        <f t="shared" si="334"/>
        <v>32793</v>
      </c>
      <c r="M1118" s="4">
        <f t="shared" si="346"/>
        <v>29</v>
      </c>
      <c r="N1118" s="6" t="str">
        <f t="shared" si="335"/>
        <v>&lt;30</v>
      </c>
      <c r="O1118" s="4">
        <v>1</v>
      </c>
      <c r="P1118" s="6" t="str">
        <f t="shared" si="339"/>
        <v>Nam</v>
      </c>
      <c r="Q1118" s="6" t="str">
        <f t="shared" si="340"/>
        <v>Ông</v>
      </c>
      <c r="R1118" s="7" t="s">
        <v>72</v>
      </c>
      <c r="S1118" s="6" t="s">
        <v>357</v>
      </c>
      <c r="T1118" s="6" t="s">
        <v>358</v>
      </c>
      <c r="U1118" s="6" t="s">
        <v>286</v>
      </c>
      <c r="V1118" s="6" t="str">
        <f t="shared" si="347"/>
        <v>Đồng Chum  -  Đà Bắc  -  Hòa Bình</v>
      </c>
      <c r="W1118" s="6" t="s">
        <v>51</v>
      </c>
      <c r="X1118" s="6" t="s">
        <v>65</v>
      </c>
      <c r="Y1118" s="4">
        <f t="shared" si="348"/>
        <v>19</v>
      </c>
      <c r="Z1118" s="7" t="str">
        <f t="shared" si="336"/>
        <v>Từ 12 - 24 tháng</v>
      </c>
      <c r="AA1118" s="5">
        <v>43153</v>
      </c>
      <c r="AB1118" s="4" t="s">
        <v>117</v>
      </c>
      <c r="AC1118" s="8">
        <f t="shared" si="341"/>
        <v>43182</v>
      </c>
      <c r="AD1118" s="5" t="s">
        <v>53</v>
      </c>
      <c r="AE1118" s="4">
        <v>1</v>
      </c>
      <c r="AF1118" s="7" t="str">
        <f t="shared" si="342"/>
        <v>12 tháng</v>
      </c>
      <c r="AG1118" s="5">
        <f t="shared" si="343"/>
        <v>43183</v>
      </c>
      <c r="AH1118" s="5">
        <f t="shared" si="344"/>
        <v>43547</v>
      </c>
      <c r="AI1118" s="9">
        <v>2</v>
      </c>
      <c r="AJ1118" s="7" t="str">
        <f t="shared" si="329"/>
        <v>24 tháng</v>
      </c>
      <c r="AK1118" s="5">
        <f t="shared" si="349"/>
        <v>43548</v>
      </c>
      <c r="AL1118" s="5">
        <f t="shared" si="330"/>
        <v>44278</v>
      </c>
      <c r="AM1118" s="5" t="str">
        <f t="shared" si="338"/>
        <v/>
      </c>
      <c r="AN1118" s="7" t="str">
        <f t="shared" si="345"/>
        <v>24 tháng</v>
      </c>
      <c r="AO1118" s="5"/>
      <c r="AP1118" s="7"/>
      <c r="AQ1118" s="16"/>
    </row>
    <row r="1119" spans="1:43" ht="14.5" x14ac:dyDescent="0.35">
      <c r="A1119" s="12">
        <f>IF(E1119="","",SUBTOTAL(3,$B$2:B1119))</f>
        <v>1118</v>
      </c>
      <c r="B1119" s="5">
        <v>43738</v>
      </c>
      <c r="C1119" s="4" t="s">
        <v>45</v>
      </c>
      <c r="D1119" s="4">
        <v>1105</v>
      </c>
      <c r="E1119" s="6" t="s">
        <v>189</v>
      </c>
      <c r="F1119" s="6" t="s">
        <v>102</v>
      </c>
      <c r="G1119" s="7" t="s">
        <v>104</v>
      </c>
      <c r="H1119" s="6" t="s">
        <v>105</v>
      </c>
      <c r="I1119" s="4">
        <v>29</v>
      </c>
      <c r="J1119" s="4">
        <v>11</v>
      </c>
      <c r="K1119" s="4">
        <v>1993</v>
      </c>
      <c r="L1119" s="6">
        <f t="shared" si="334"/>
        <v>34302</v>
      </c>
      <c r="M1119" s="4">
        <f t="shared" si="346"/>
        <v>25</v>
      </c>
      <c r="N1119" s="6" t="str">
        <f t="shared" si="335"/>
        <v>&lt;30</v>
      </c>
      <c r="O1119" s="4">
        <v>2</v>
      </c>
      <c r="P1119" s="6" t="str">
        <f t="shared" si="339"/>
        <v>Nữ</v>
      </c>
      <c r="Q1119" s="6" t="str">
        <f t="shared" si="340"/>
        <v>Bà</v>
      </c>
      <c r="R1119" s="7" t="s">
        <v>50</v>
      </c>
      <c r="S1119" s="6" t="s">
        <v>359</v>
      </c>
      <c r="T1119" s="6" t="s">
        <v>329</v>
      </c>
      <c r="U1119" s="6" t="s">
        <v>255</v>
      </c>
      <c r="V1119" s="6" t="str">
        <f t="shared" si="347"/>
        <v>Hợp Đức  -  Tân Yên  -  Bắc Giang</v>
      </c>
      <c r="W1119" s="6" t="s">
        <v>51</v>
      </c>
      <c r="X1119" s="6" t="s">
        <v>106</v>
      </c>
      <c r="Y1119" s="4">
        <f t="shared" si="348"/>
        <v>18</v>
      </c>
      <c r="Z1119" s="7" t="str">
        <f t="shared" si="336"/>
        <v>Từ 12 - 24 tháng</v>
      </c>
      <c r="AA1119" s="5">
        <v>43161</v>
      </c>
      <c r="AB1119" s="4" t="s">
        <v>66</v>
      </c>
      <c r="AC1119" s="8">
        <f t="shared" si="341"/>
        <v>43220</v>
      </c>
      <c r="AD1119" s="5" t="s">
        <v>53</v>
      </c>
      <c r="AE1119" s="4">
        <v>1</v>
      </c>
      <c r="AF1119" s="7" t="str">
        <f t="shared" si="342"/>
        <v>12 tháng</v>
      </c>
      <c r="AG1119" s="5">
        <f t="shared" si="343"/>
        <v>43221</v>
      </c>
      <c r="AH1119" s="5">
        <f t="shared" si="344"/>
        <v>43585</v>
      </c>
      <c r="AI1119" s="9">
        <v>1</v>
      </c>
      <c r="AJ1119" s="7" t="str">
        <f t="shared" si="329"/>
        <v>12 tháng</v>
      </c>
      <c r="AK1119" s="5">
        <f t="shared" si="349"/>
        <v>43586</v>
      </c>
      <c r="AL1119" s="5">
        <f t="shared" si="330"/>
        <v>43951</v>
      </c>
      <c r="AM1119" s="5" t="str">
        <f t="shared" si="338"/>
        <v/>
      </c>
      <c r="AN1119" s="7" t="str">
        <f t="shared" si="345"/>
        <v>12 tháng</v>
      </c>
      <c r="AO1119" s="5"/>
      <c r="AP1119" s="7"/>
      <c r="AQ1119" s="16"/>
    </row>
    <row r="1120" spans="1:43" ht="14.5" x14ac:dyDescent="0.35">
      <c r="A1120" s="12">
        <f>IF(E1120="","",SUBTOTAL(3,$B$2:B1120))</f>
        <v>1119</v>
      </c>
      <c r="B1120" s="5">
        <v>43738</v>
      </c>
      <c r="C1120" s="4" t="s">
        <v>45</v>
      </c>
      <c r="D1120" s="4">
        <v>1106</v>
      </c>
      <c r="E1120" s="6" t="s">
        <v>190</v>
      </c>
      <c r="F1120" s="6" t="s">
        <v>102</v>
      </c>
      <c r="G1120" s="7" t="s">
        <v>61</v>
      </c>
      <c r="H1120" s="6" t="s">
        <v>62</v>
      </c>
      <c r="I1120" s="4">
        <v>18</v>
      </c>
      <c r="J1120" s="4">
        <v>8</v>
      </c>
      <c r="K1120" s="4">
        <v>1979</v>
      </c>
      <c r="L1120" s="6">
        <f t="shared" si="334"/>
        <v>29085</v>
      </c>
      <c r="M1120" s="4">
        <f t="shared" si="346"/>
        <v>40</v>
      </c>
      <c r="N1120" s="6" t="str">
        <f t="shared" si="335"/>
        <v>30 - 45</v>
      </c>
      <c r="O1120" s="4">
        <v>2</v>
      </c>
      <c r="P1120" s="6" t="str">
        <f t="shared" si="339"/>
        <v>Nữ</v>
      </c>
      <c r="Q1120" s="6" t="str">
        <f t="shared" si="340"/>
        <v>Bà</v>
      </c>
      <c r="R1120" s="7" t="s">
        <v>72</v>
      </c>
      <c r="S1120" s="6" t="s">
        <v>360</v>
      </c>
      <c r="T1120" s="6" t="s">
        <v>310</v>
      </c>
      <c r="U1120" s="6" t="s">
        <v>255</v>
      </c>
      <c r="V1120" s="6" t="str">
        <f t="shared" si="347"/>
        <v>Xuân Hương  -  Lạng Giang  -  Bắc Giang</v>
      </c>
      <c r="W1120" s="6" t="s">
        <v>145</v>
      </c>
      <c r="X1120" s="6" t="s">
        <v>65</v>
      </c>
      <c r="Y1120" s="4">
        <f t="shared" si="348"/>
        <v>18</v>
      </c>
      <c r="Z1120" s="7" t="str">
        <f t="shared" si="336"/>
        <v>Từ 12 - 24 tháng</v>
      </c>
      <c r="AA1120" s="5">
        <v>43166</v>
      </c>
      <c r="AB1120" s="4">
        <v>0</v>
      </c>
      <c r="AC1120" s="8">
        <f t="shared" si="341"/>
        <v>43166</v>
      </c>
      <c r="AD1120" s="5" t="s">
        <v>53</v>
      </c>
      <c r="AE1120" s="4">
        <v>1</v>
      </c>
      <c r="AF1120" s="7" t="str">
        <f t="shared" si="342"/>
        <v>12 tháng</v>
      </c>
      <c r="AG1120" s="5">
        <f t="shared" si="343"/>
        <v>43166</v>
      </c>
      <c r="AH1120" s="5">
        <f t="shared" si="344"/>
        <v>43530</v>
      </c>
      <c r="AI1120" s="9">
        <v>1</v>
      </c>
      <c r="AJ1120" s="7" t="str">
        <f t="shared" si="329"/>
        <v>12 tháng</v>
      </c>
      <c r="AK1120" s="5">
        <f t="shared" si="349"/>
        <v>43531</v>
      </c>
      <c r="AL1120" s="5">
        <f t="shared" si="330"/>
        <v>43896</v>
      </c>
      <c r="AM1120" s="5" t="str">
        <f t="shared" si="338"/>
        <v/>
      </c>
      <c r="AN1120" s="7" t="str">
        <f t="shared" si="345"/>
        <v>12 tháng</v>
      </c>
      <c r="AO1120" s="5"/>
      <c r="AP1120" s="7"/>
      <c r="AQ1120" s="16"/>
    </row>
    <row r="1121" spans="1:43" ht="14.5" x14ac:dyDescent="0.35">
      <c r="A1121" s="12">
        <f>IF(E1121="","",SUBTOTAL(3,$B$2:B1121))</f>
        <v>1120</v>
      </c>
      <c r="B1121" s="5">
        <v>43738</v>
      </c>
      <c r="C1121" s="4" t="s">
        <v>45</v>
      </c>
      <c r="D1121" s="4">
        <v>1107</v>
      </c>
      <c r="E1121" s="6" t="s">
        <v>191</v>
      </c>
      <c r="F1121" s="6" t="s">
        <v>102</v>
      </c>
      <c r="G1121" s="7" t="s">
        <v>61</v>
      </c>
      <c r="H1121" s="6" t="s">
        <v>62</v>
      </c>
      <c r="I1121" s="4">
        <v>10</v>
      </c>
      <c r="J1121" s="4">
        <v>11</v>
      </c>
      <c r="K1121" s="4">
        <v>1992</v>
      </c>
      <c r="L1121" s="6">
        <f t="shared" si="334"/>
        <v>33918</v>
      </c>
      <c r="M1121" s="4">
        <f t="shared" si="346"/>
        <v>26</v>
      </c>
      <c r="N1121" s="6" t="str">
        <f t="shared" si="335"/>
        <v>&lt;30</v>
      </c>
      <c r="O1121" s="4">
        <v>2</v>
      </c>
      <c r="P1121" s="6" t="str">
        <f t="shared" si="339"/>
        <v>Nữ</v>
      </c>
      <c r="Q1121" s="6" t="str">
        <f t="shared" si="340"/>
        <v>Bà</v>
      </c>
      <c r="R1121" s="7" t="s">
        <v>50</v>
      </c>
      <c r="S1121" s="6" t="s">
        <v>270</v>
      </c>
      <c r="T1121" s="6" t="s">
        <v>268</v>
      </c>
      <c r="U1121" s="6" t="s">
        <v>269</v>
      </c>
      <c r="V1121" s="6" t="str">
        <f t="shared" si="347"/>
        <v>Đại Đồng  -  Tiên Du  -  Bắc Ninh</v>
      </c>
      <c r="W1121" s="6" t="s">
        <v>51</v>
      </c>
      <c r="X1121" s="6" t="s">
        <v>65</v>
      </c>
      <c r="Y1121" s="4">
        <f t="shared" si="348"/>
        <v>18</v>
      </c>
      <c r="Z1121" s="7" t="str">
        <f t="shared" si="336"/>
        <v>Từ 12 - 24 tháng</v>
      </c>
      <c r="AA1121" s="5">
        <v>43172</v>
      </c>
      <c r="AB1121" s="4" t="s">
        <v>117</v>
      </c>
      <c r="AC1121" s="8">
        <f t="shared" si="341"/>
        <v>43201</v>
      </c>
      <c r="AD1121" s="5" t="s">
        <v>53</v>
      </c>
      <c r="AE1121" s="4">
        <v>1</v>
      </c>
      <c r="AF1121" s="7" t="str">
        <f t="shared" si="342"/>
        <v>12 tháng</v>
      </c>
      <c r="AG1121" s="5">
        <f t="shared" si="343"/>
        <v>43202</v>
      </c>
      <c r="AH1121" s="5">
        <f t="shared" si="344"/>
        <v>43566</v>
      </c>
      <c r="AI1121" s="9">
        <v>1</v>
      </c>
      <c r="AJ1121" s="7" t="str">
        <f t="shared" si="329"/>
        <v>12 tháng</v>
      </c>
      <c r="AK1121" s="5">
        <f t="shared" si="349"/>
        <v>43567</v>
      </c>
      <c r="AL1121" s="5">
        <f t="shared" si="330"/>
        <v>43932</v>
      </c>
      <c r="AM1121" s="5" t="str">
        <f t="shared" si="338"/>
        <v/>
      </c>
      <c r="AN1121" s="7" t="str">
        <f t="shared" si="345"/>
        <v>12 tháng</v>
      </c>
      <c r="AO1121" s="5"/>
      <c r="AP1121" s="7"/>
      <c r="AQ1121" s="16"/>
    </row>
    <row r="1122" spans="1:43" ht="14.5" x14ac:dyDescent="0.35">
      <c r="A1122" s="12">
        <f>IF(E1122="","",SUBTOTAL(3,$B$2:B1122))</f>
        <v>1121</v>
      </c>
      <c r="B1122" s="5">
        <v>43738</v>
      </c>
      <c r="C1122" s="4" t="s">
        <v>45</v>
      </c>
      <c r="D1122" s="4">
        <v>1108</v>
      </c>
      <c r="E1122" s="6" t="s">
        <v>192</v>
      </c>
      <c r="F1122" s="6" t="s">
        <v>102</v>
      </c>
      <c r="G1122" s="7" t="s">
        <v>61</v>
      </c>
      <c r="H1122" s="6" t="s">
        <v>62</v>
      </c>
      <c r="I1122" s="4">
        <v>25</v>
      </c>
      <c r="J1122" s="4">
        <v>2</v>
      </c>
      <c r="K1122" s="4">
        <v>1996</v>
      </c>
      <c r="L1122" s="6">
        <f t="shared" si="334"/>
        <v>35120</v>
      </c>
      <c r="M1122" s="4">
        <f t="shared" si="346"/>
        <v>23</v>
      </c>
      <c r="N1122" s="6" t="str">
        <f t="shared" si="335"/>
        <v>&lt;30</v>
      </c>
      <c r="O1122" s="4">
        <v>1</v>
      </c>
      <c r="P1122" s="6" t="str">
        <f t="shared" si="339"/>
        <v>Nam</v>
      </c>
      <c r="Q1122" s="6" t="str">
        <f t="shared" si="340"/>
        <v>Ông</v>
      </c>
      <c r="R1122" s="7" t="s">
        <v>50</v>
      </c>
      <c r="S1122" s="6" t="s">
        <v>322</v>
      </c>
      <c r="T1122" s="6" t="s">
        <v>274</v>
      </c>
      <c r="U1122" s="6" t="s">
        <v>266</v>
      </c>
      <c r="V1122" s="6" t="str">
        <f t="shared" si="347"/>
        <v>Dục Tú  -  Đông Anh  -  Hà Nội</v>
      </c>
      <c r="W1122" s="6" t="s">
        <v>78</v>
      </c>
      <c r="X1122" s="6" t="s">
        <v>65</v>
      </c>
      <c r="Y1122" s="4">
        <f t="shared" si="348"/>
        <v>18</v>
      </c>
      <c r="Z1122" s="7" t="str">
        <f t="shared" si="336"/>
        <v>Từ 12 - 24 tháng</v>
      </c>
      <c r="AA1122" s="5">
        <v>43179</v>
      </c>
      <c r="AB1122" s="4" t="s">
        <v>66</v>
      </c>
      <c r="AC1122" s="8">
        <f t="shared" si="341"/>
        <v>43238</v>
      </c>
      <c r="AD1122" s="5" t="s">
        <v>53</v>
      </c>
      <c r="AE1122" s="4">
        <v>1</v>
      </c>
      <c r="AF1122" s="7" t="str">
        <f t="shared" si="342"/>
        <v>12 tháng</v>
      </c>
      <c r="AG1122" s="5">
        <f t="shared" si="343"/>
        <v>43239</v>
      </c>
      <c r="AH1122" s="5">
        <f t="shared" si="344"/>
        <v>43603</v>
      </c>
      <c r="AI1122" s="9">
        <v>1</v>
      </c>
      <c r="AJ1122" s="7" t="str">
        <f t="shared" si="329"/>
        <v>12 tháng</v>
      </c>
      <c r="AK1122" s="5">
        <f t="shared" si="349"/>
        <v>43604</v>
      </c>
      <c r="AL1122" s="5">
        <f t="shared" si="330"/>
        <v>43969</v>
      </c>
      <c r="AM1122" s="5" t="str">
        <f t="shared" si="338"/>
        <v/>
      </c>
      <c r="AN1122" s="7" t="str">
        <f t="shared" si="345"/>
        <v>12 tháng</v>
      </c>
      <c r="AO1122" s="5"/>
      <c r="AP1122" s="7"/>
      <c r="AQ1122" s="16"/>
    </row>
    <row r="1123" spans="1:43" ht="14.5" x14ac:dyDescent="0.35">
      <c r="A1123" s="12">
        <f>IF(E1123="","",SUBTOTAL(3,$B$2:B1123))</f>
        <v>1122</v>
      </c>
      <c r="B1123" s="5">
        <v>43738</v>
      </c>
      <c r="C1123" s="4" t="s">
        <v>45</v>
      </c>
      <c r="D1123" s="4">
        <v>1109</v>
      </c>
      <c r="E1123" s="6" t="s">
        <v>193</v>
      </c>
      <c r="F1123" s="6" t="s">
        <v>102</v>
      </c>
      <c r="G1123" s="7" t="s">
        <v>61</v>
      </c>
      <c r="H1123" s="6" t="s">
        <v>62</v>
      </c>
      <c r="I1123" s="4">
        <v>13</v>
      </c>
      <c r="J1123" s="4">
        <v>1</v>
      </c>
      <c r="K1123" s="4">
        <v>1992</v>
      </c>
      <c r="L1123" s="6">
        <f t="shared" si="334"/>
        <v>33616</v>
      </c>
      <c r="M1123" s="4">
        <f t="shared" si="346"/>
        <v>27</v>
      </c>
      <c r="N1123" s="6" t="str">
        <f t="shared" si="335"/>
        <v>&lt;30</v>
      </c>
      <c r="O1123" s="4">
        <v>2</v>
      </c>
      <c r="P1123" s="6" t="str">
        <f t="shared" si="339"/>
        <v>Nữ</v>
      </c>
      <c r="Q1123" s="6" t="str">
        <f t="shared" si="340"/>
        <v>Bà</v>
      </c>
      <c r="R1123" s="7" t="s">
        <v>72</v>
      </c>
      <c r="S1123" s="6" t="s">
        <v>361</v>
      </c>
      <c r="T1123" s="6" t="s">
        <v>362</v>
      </c>
      <c r="U1123" s="6" t="s">
        <v>269</v>
      </c>
      <c r="V1123" s="6" t="str">
        <f t="shared" si="347"/>
        <v>Vạn Ninh  -  Gia Bình  -  Bắc Ninh</v>
      </c>
      <c r="W1123" s="6" t="s">
        <v>51</v>
      </c>
      <c r="X1123" s="6" t="s">
        <v>65</v>
      </c>
      <c r="Y1123" s="4">
        <f t="shared" si="348"/>
        <v>18</v>
      </c>
      <c r="Z1123" s="7" t="str">
        <f t="shared" si="336"/>
        <v>Từ 12 - 24 tháng</v>
      </c>
      <c r="AA1123" s="5">
        <v>43181</v>
      </c>
      <c r="AB1123" s="4" t="s">
        <v>117</v>
      </c>
      <c r="AC1123" s="8">
        <f t="shared" si="341"/>
        <v>43210</v>
      </c>
      <c r="AD1123" s="5" t="s">
        <v>53</v>
      </c>
      <c r="AE1123" s="4">
        <v>1</v>
      </c>
      <c r="AF1123" s="7" t="str">
        <f t="shared" si="342"/>
        <v>12 tháng</v>
      </c>
      <c r="AG1123" s="5">
        <f t="shared" si="343"/>
        <v>43211</v>
      </c>
      <c r="AH1123" s="5">
        <f t="shared" si="344"/>
        <v>43575</v>
      </c>
      <c r="AI1123" s="9">
        <v>1</v>
      </c>
      <c r="AJ1123" s="7" t="str">
        <f t="shared" si="329"/>
        <v>12 tháng</v>
      </c>
      <c r="AK1123" s="5">
        <f t="shared" si="349"/>
        <v>43576</v>
      </c>
      <c r="AL1123" s="5">
        <f t="shared" si="330"/>
        <v>43941</v>
      </c>
      <c r="AM1123" s="5" t="str">
        <f t="shared" si="338"/>
        <v/>
      </c>
      <c r="AN1123" s="7" t="str">
        <f t="shared" si="345"/>
        <v>12 tháng</v>
      </c>
      <c r="AO1123" s="5"/>
      <c r="AP1123" s="7"/>
      <c r="AQ1123" s="16"/>
    </row>
    <row r="1124" spans="1:43" ht="14.5" x14ac:dyDescent="0.35">
      <c r="A1124" s="12">
        <f>IF(E1124="","",SUBTOTAL(3,$B$2:B1124))</f>
        <v>1123</v>
      </c>
      <c r="B1124" s="5">
        <v>43738</v>
      </c>
      <c r="C1124" s="4" t="s">
        <v>45</v>
      </c>
      <c r="D1124" s="4">
        <v>1110</v>
      </c>
      <c r="E1124" s="6" t="s">
        <v>194</v>
      </c>
      <c r="F1124" s="6" t="s">
        <v>102</v>
      </c>
      <c r="G1124" s="7" t="s">
        <v>61</v>
      </c>
      <c r="H1124" s="6" t="s">
        <v>62</v>
      </c>
      <c r="I1124" s="4">
        <v>23</v>
      </c>
      <c r="J1124" s="4">
        <v>9</v>
      </c>
      <c r="K1124" s="4">
        <v>1990</v>
      </c>
      <c r="L1124" s="6">
        <f t="shared" si="334"/>
        <v>33139</v>
      </c>
      <c r="M1124" s="4">
        <f t="shared" si="346"/>
        <v>29</v>
      </c>
      <c r="N1124" s="6" t="str">
        <f t="shared" si="335"/>
        <v>&lt;30</v>
      </c>
      <c r="O1124" s="4">
        <v>2</v>
      </c>
      <c r="P1124" s="6" t="str">
        <f t="shared" si="339"/>
        <v>Nữ</v>
      </c>
      <c r="Q1124" s="6" t="str">
        <f t="shared" si="340"/>
        <v>Bà</v>
      </c>
      <c r="R1124" s="7" t="s">
        <v>50</v>
      </c>
      <c r="S1124" s="6" t="s">
        <v>363</v>
      </c>
      <c r="T1124" s="6" t="s">
        <v>260</v>
      </c>
      <c r="U1124" s="6" t="s">
        <v>255</v>
      </c>
      <c r="V1124" s="6" t="str">
        <f t="shared" si="347"/>
        <v>An Lập  -  Sơn Động  -  Bắc Giang</v>
      </c>
      <c r="W1124" s="6" t="s">
        <v>51</v>
      </c>
      <c r="X1124" s="6" t="s">
        <v>65</v>
      </c>
      <c r="Y1124" s="4">
        <f t="shared" si="348"/>
        <v>18</v>
      </c>
      <c r="Z1124" s="7" t="str">
        <f t="shared" si="336"/>
        <v>Từ 12 - 24 tháng</v>
      </c>
      <c r="AA1124" s="5">
        <v>43188</v>
      </c>
      <c r="AB1124" s="4" t="s">
        <v>66</v>
      </c>
      <c r="AC1124" s="8">
        <f t="shared" si="341"/>
        <v>43247</v>
      </c>
      <c r="AD1124" s="5" t="s">
        <v>53</v>
      </c>
      <c r="AE1124" s="4">
        <v>1</v>
      </c>
      <c r="AF1124" s="7" t="str">
        <f t="shared" si="342"/>
        <v>12 tháng</v>
      </c>
      <c r="AG1124" s="5">
        <f t="shared" si="343"/>
        <v>43248</v>
      </c>
      <c r="AH1124" s="5">
        <f t="shared" si="344"/>
        <v>43612</v>
      </c>
      <c r="AI1124" s="9">
        <v>1</v>
      </c>
      <c r="AJ1124" s="7" t="str">
        <f t="shared" si="329"/>
        <v>12 tháng</v>
      </c>
      <c r="AK1124" s="5">
        <f t="shared" si="349"/>
        <v>43613</v>
      </c>
      <c r="AL1124" s="5">
        <f t="shared" si="330"/>
        <v>43978</v>
      </c>
      <c r="AM1124" s="5" t="str">
        <f t="shared" si="338"/>
        <v/>
      </c>
      <c r="AN1124" s="7" t="str">
        <f t="shared" si="345"/>
        <v>12 tháng</v>
      </c>
      <c r="AO1124" s="5"/>
      <c r="AP1124" s="7"/>
      <c r="AQ1124" s="16"/>
    </row>
    <row r="1125" spans="1:43" ht="14.5" x14ac:dyDescent="0.35">
      <c r="A1125" s="12">
        <f>IF(E1125="","",SUBTOTAL(3,$B$2:B1125))</f>
        <v>1124</v>
      </c>
      <c r="B1125" s="5">
        <v>43738</v>
      </c>
      <c r="C1125" s="4" t="s">
        <v>45</v>
      </c>
      <c r="D1125" s="4">
        <v>1111</v>
      </c>
      <c r="E1125" s="6" t="s">
        <v>195</v>
      </c>
      <c r="F1125" s="6" t="s">
        <v>102</v>
      </c>
      <c r="G1125" s="7" t="s">
        <v>61</v>
      </c>
      <c r="H1125" s="6" t="s">
        <v>62</v>
      </c>
      <c r="I1125" s="4">
        <v>24</v>
      </c>
      <c r="J1125" s="4">
        <v>6</v>
      </c>
      <c r="K1125" s="4">
        <v>1991</v>
      </c>
      <c r="L1125" s="6">
        <f t="shared" si="334"/>
        <v>33413</v>
      </c>
      <c r="M1125" s="4">
        <f t="shared" si="346"/>
        <v>28</v>
      </c>
      <c r="N1125" s="6" t="str">
        <f t="shared" si="335"/>
        <v>&lt;30</v>
      </c>
      <c r="O1125" s="4">
        <v>1</v>
      </c>
      <c r="P1125" s="6" t="str">
        <f t="shared" si="339"/>
        <v>Nam</v>
      </c>
      <c r="Q1125" s="6" t="str">
        <f t="shared" si="340"/>
        <v>Ông</v>
      </c>
      <c r="R1125" s="7" t="s">
        <v>63</v>
      </c>
      <c r="S1125" s="6" t="s">
        <v>364</v>
      </c>
      <c r="T1125" s="6" t="s">
        <v>324</v>
      </c>
      <c r="U1125" s="6" t="s">
        <v>280</v>
      </c>
      <c r="V1125" s="6" t="str">
        <f t="shared" si="347"/>
        <v>Tân Thành  -  Hữu Lũng  -  Lạng Sơn</v>
      </c>
      <c r="W1125" s="6" t="s">
        <v>145</v>
      </c>
      <c r="X1125" s="6" t="s">
        <v>65</v>
      </c>
      <c r="Y1125" s="4">
        <f t="shared" si="348"/>
        <v>17</v>
      </c>
      <c r="Z1125" s="7" t="str">
        <f t="shared" si="336"/>
        <v>Từ 12 - 24 tháng</v>
      </c>
      <c r="AA1125" s="5">
        <v>43196</v>
      </c>
      <c r="AB1125" s="4" t="s">
        <v>117</v>
      </c>
      <c r="AC1125" s="8">
        <f t="shared" si="341"/>
        <v>43225</v>
      </c>
      <c r="AD1125" s="5" t="s">
        <v>53</v>
      </c>
      <c r="AE1125" s="4">
        <v>1</v>
      </c>
      <c r="AF1125" s="7" t="str">
        <f t="shared" si="342"/>
        <v>12 tháng</v>
      </c>
      <c r="AG1125" s="5">
        <f t="shared" si="343"/>
        <v>43226</v>
      </c>
      <c r="AH1125" s="5">
        <f t="shared" si="344"/>
        <v>43590</v>
      </c>
      <c r="AI1125" s="9">
        <v>1</v>
      </c>
      <c r="AJ1125" s="7" t="str">
        <f t="shared" si="329"/>
        <v>12 tháng</v>
      </c>
      <c r="AK1125" s="5">
        <f t="shared" si="349"/>
        <v>43591</v>
      </c>
      <c r="AL1125" s="5">
        <f t="shared" si="330"/>
        <v>43956</v>
      </c>
      <c r="AM1125" s="5" t="str">
        <f t="shared" si="338"/>
        <v/>
      </c>
      <c r="AN1125" s="7" t="str">
        <f t="shared" si="345"/>
        <v>12 tháng</v>
      </c>
      <c r="AO1125" s="5"/>
      <c r="AP1125" s="7"/>
      <c r="AQ1125" s="16"/>
    </row>
    <row r="1126" spans="1:43" ht="14.5" x14ac:dyDescent="0.35">
      <c r="A1126" s="12">
        <f>IF(E1126="","",SUBTOTAL(3,$B$2:B1126))</f>
        <v>1125</v>
      </c>
      <c r="B1126" s="5">
        <v>43738</v>
      </c>
      <c r="C1126" s="4" t="s">
        <v>45</v>
      </c>
      <c r="D1126" s="4">
        <v>1112</v>
      </c>
      <c r="E1126" s="6" t="s">
        <v>196</v>
      </c>
      <c r="F1126" s="6" t="s">
        <v>102</v>
      </c>
      <c r="G1126" s="7" t="s">
        <v>98</v>
      </c>
      <c r="H1126" s="6" t="s">
        <v>108</v>
      </c>
      <c r="I1126" s="4">
        <v>14</v>
      </c>
      <c r="J1126" s="4">
        <v>1</v>
      </c>
      <c r="K1126" s="4">
        <v>1994</v>
      </c>
      <c r="L1126" s="6">
        <f t="shared" si="334"/>
        <v>34348</v>
      </c>
      <c r="M1126" s="4">
        <f t="shared" si="346"/>
        <v>25</v>
      </c>
      <c r="N1126" s="6" t="str">
        <f t="shared" si="335"/>
        <v>&lt;30</v>
      </c>
      <c r="O1126" s="4">
        <v>1</v>
      </c>
      <c r="P1126" s="6" t="str">
        <f t="shared" si="339"/>
        <v>Nam</v>
      </c>
      <c r="Q1126" s="6" t="str">
        <f t="shared" si="340"/>
        <v>Ông</v>
      </c>
      <c r="R1126" s="7" t="s">
        <v>50</v>
      </c>
      <c r="S1126" s="6" t="s">
        <v>365</v>
      </c>
      <c r="T1126" s="6" t="s">
        <v>324</v>
      </c>
      <c r="U1126" s="6" t="s">
        <v>280</v>
      </c>
      <c r="V1126" s="6" t="str">
        <f t="shared" si="347"/>
        <v>Đô Lương  -  Hữu Lũng  -  Lạng Sơn</v>
      </c>
      <c r="W1126" s="6" t="s">
        <v>145</v>
      </c>
      <c r="X1126" s="6" t="s">
        <v>65</v>
      </c>
      <c r="Y1126" s="4">
        <f t="shared" si="348"/>
        <v>17</v>
      </c>
      <c r="Z1126" s="7" t="str">
        <f t="shared" si="336"/>
        <v>Từ 12 - 24 tháng</v>
      </c>
      <c r="AA1126" s="5">
        <v>43201</v>
      </c>
      <c r="AB1126" s="4" t="s">
        <v>66</v>
      </c>
      <c r="AC1126" s="8">
        <f t="shared" si="341"/>
        <v>43260</v>
      </c>
      <c r="AD1126" s="5" t="s">
        <v>53</v>
      </c>
      <c r="AE1126" s="4">
        <v>1</v>
      </c>
      <c r="AF1126" s="7" t="str">
        <f t="shared" si="342"/>
        <v>12 tháng</v>
      </c>
      <c r="AG1126" s="5">
        <f t="shared" si="343"/>
        <v>43261</v>
      </c>
      <c r="AH1126" s="5">
        <f t="shared" si="344"/>
        <v>43625</v>
      </c>
      <c r="AI1126" s="9">
        <v>1</v>
      </c>
      <c r="AJ1126" s="7" t="str">
        <f t="shared" si="329"/>
        <v>12 tháng</v>
      </c>
      <c r="AK1126" s="5">
        <f t="shared" si="349"/>
        <v>43626</v>
      </c>
      <c r="AL1126" s="5">
        <f t="shared" si="330"/>
        <v>43991</v>
      </c>
      <c r="AM1126" s="5" t="str">
        <f t="shared" si="338"/>
        <v/>
      </c>
      <c r="AN1126" s="7" t="str">
        <f t="shared" si="345"/>
        <v>12 tháng</v>
      </c>
      <c r="AO1126" s="5"/>
      <c r="AP1126" s="7"/>
      <c r="AQ1126" s="16"/>
    </row>
    <row r="1127" spans="1:43" ht="14.5" x14ac:dyDescent="0.35">
      <c r="A1127" s="12">
        <f>IF(E1127="","",SUBTOTAL(3,$B$2:B1127))</f>
        <v>1126</v>
      </c>
      <c r="B1127" s="5">
        <v>43738</v>
      </c>
      <c r="C1127" s="4" t="s">
        <v>45</v>
      </c>
      <c r="D1127" s="4">
        <v>1113</v>
      </c>
      <c r="E1127" s="6" t="s">
        <v>197</v>
      </c>
      <c r="F1127" s="6" t="s">
        <v>102</v>
      </c>
      <c r="G1127" s="7" t="s">
        <v>98</v>
      </c>
      <c r="H1127" s="6" t="s">
        <v>99</v>
      </c>
      <c r="I1127" s="4">
        <v>12</v>
      </c>
      <c r="J1127" s="4">
        <v>9</v>
      </c>
      <c r="K1127" s="4">
        <v>1991</v>
      </c>
      <c r="L1127" s="6">
        <f t="shared" si="334"/>
        <v>33493</v>
      </c>
      <c r="M1127" s="4">
        <f t="shared" si="346"/>
        <v>28</v>
      </c>
      <c r="N1127" s="6" t="str">
        <f t="shared" si="335"/>
        <v>&lt;30</v>
      </c>
      <c r="O1127" s="4">
        <v>2</v>
      </c>
      <c r="P1127" s="6" t="str">
        <f t="shared" si="339"/>
        <v>Nữ</v>
      </c>
      <c r="Q1127" s="6" t="str">
        <f t="shared" si="340"/>
        <v>Bà</v>
      </c>
      <c r="R1127" s="7" t="s">
        <v>63</v>
      </c>
      <c r="S1127" s="6" t="s">
        <v>342</v>
      </c>
      <c r="T1127" s="6" t="s">
        <v>319</v>
      </c>
      <c r="U1127" s="6" t="s">
        <v>269</v>
      </c>
      <c r="V1127" s="6" t="str">
        <f t="shared" si="347"/>
        <v>Song Hồ  -  Thuận Thành  -  Bắc Ninh</v>
      </c>
      <c r="W1127" s="6" t="s">
        <v>145</v>
      </c>
      <c r="X1127" s="6" t="s">
        <v>100</v>
      </c>
      <c r="Y1127" s="4">
        <f t="shared" si="348"/>
        <v>17</v>
      </c>
      <c r="Z1127" s="7" t="str">
        <f t="shared" si="336"/>
        <v>Từ 12 - 24 tháng</v>
      </c>
      <c r="AA1127" s="5">
        <v>43207</v>
      </c>
      <c r="AB1127" s="4" t="s">
        <v>117</v>
      </c>
      <c r="AC1127" s="8">
        <f t="shared" si="341"/>
        <v>43236</v>
      </c>
      <c r="AD1127" s="5" t="s">
        <v>53</v>
      </c>
      <c r="AE1127" s="4">
        <v>1</v>
      </c>
      <c r="AF1127" s="7" t="str">
        <f t="shared" si="342"/>
        <v>12 tháng</v>
      </c>
      <c r="AG1127" s="5">
        <f t="shared" si="343"/>
        <v>43237</v>
      </c>
      <c r="AH1127" s="5">
        <f t="shared" si="344"/>
        <v>43601</v>
      </c>
      <c r="AI1127" s="9">
        <v>1</v>
      </c>
      <c r="AJ1127" s="7" t="str">
        <f t="shared" si="329"/>
        <v>12 tháng</v>
      </c>
      <c r="AK1127" s="5">
        <f t="shared" si="349"/>
        <v>43602</v>
      </c>
      <c r="AL1127" s="5">
        <f t="shared" si="330"/>
        <v>43967</v>
      </c>
      <c r="AM1127" s="5" t="str">
        <f t="shared" si="338"/>
        <v/>
      </c>
      <c r="AN1127" s="7" t="str">
        <f t="shared" si="345"/>
        <v>12 tháng</v>
      </c>
      <c r="AO1127" s="5"/>
      <c r="AP1127" s="7"/>
      <c r="AQ1127" s="16"/>
    </row>
    <row r="1128" spans="1:43" ht="14.5" x14ac:dyDescent="0.35">
      <c r="A1128" s="12">
        <f>IF(E1128="","",SUBTOTAL(3,$B$2:B1128))</f>
        <v>1127</v>
      </c>
      <c r="B1128" s="5">
        <v>43738</v>
      </c>
      <c r="C1128" s="4" t="s">
        <v>45</v>
      </c>
      <c r="D1128" s="4">
        <v>1114</v>
      </c>
      <c r="E1128" s="6" t="s">
        <v>198</v>
      </c>
      <c r="F1128" s="6" t="s">
        <v>102</v>
      </c>
      <c r="G1128" s="7" t="s">
        <v>98</v>
      </c>
      <c r="H1128" s="6" t="s">
        <v>99</v>
      </c>
      <c r="I1128" s="4">
        <v>12</v>
      </c>
      <c r="J1128" s="4">
        <v>11</v>
      </c>
      <c r="K1128" s="4">
        <v>1990</v>
      </c>
      <c r="L1128" s="6">
        <f t="shared" si="334"/>
        <v>33189</v>
      </c>
      <c r="M1128" s="4">
        <f t="shared" si="346"/>
        <v>28</v>
      </c>
      <c r="N1128" s="6" t="str">
        <f t="shared" si="335"/>
        <v>&lt;30</v>
      </c>
      <c r="O1128" s="4">
        <v>1</v>
      </c>
      <c r="P1128" s="6" t="str">
        <f t="shared" si="339"/>
        <v>Nam</v>
      </c>
      <c r="Q1128" s="6" t="str">
        <f t="shared" si="340"/>
        <v>Ông</v>
      </c>
      <c r="R1128" s="7" t="s">
        <v>50</v>
      </c>
      <c r="S1128" s="6" t="s">
        <v>366</v>
      </c>
      <c r="T1128" s="6" t="s">
        <v>367</v>
      </c>
      <c r="U1128" s="6" t="s">
        <v>368</v>
      </c>
      <c r="V1128" s="6" t="str">
        <f t="shared" si="347"/>
        <v>Đôn Nhân  -  Sông Lô  -  Vĩnh Phúc</v>
      </c>
      <c r="W1128" s="6" t="s">
        <v>78</v>
      </c>
      <c r="X1128" s="6" t="s">
        <v>100</v>
      </c>
      <c r="Y1128" s="4">
        <f t="shared" si="348"/>
        <v>17</v>
      </c>
      <c r="Z1128" s="7" t="str">
        <f t="shared" si="336"/>
        <v>Từ 12 - 24 tháng</v>
      </c>
      <c r="AA1128" s="5">
        <v>43218</v>
      </c>
      <c r="AB1128" s="4" t="s">
        <v>66</v>
      </c>
      <c r="AC1128" s="8">
        <f t="shared" si="341"/>
        <v>43277</v>
      </c>
      <c r="AD1128" s="5" t="s">
        <v>53</v>
      </c>
      <c r="AE1128" s="4">
        <v>1</v>
      </c>
      <c r="AF1128" s="7" t="str">
        <f t="shared" si="342"/>
        <v>12 tháng</v>
      </c>
      <c r="AG1128" s="5">
        <f t="shared" si="343"/>
        <v>43278</v>
      </c>
      <c r="AH1128" s="5">
        <f t="shared" si="344"/>
        <v>43642</v>
      </c>
      <c r="AI1128" s="9">
        <v>1</v>
      </c>
      <c r="AJ1128" s="7" t="str">
        <f t="shared" si="329"/>
        <v>12 tháng</v>
      </c>
      <c r="AK1128" s="5">
        <f t="shared" si="349"/>
        <v>43643</v>
      </c>
      <c r="AL1128" s="5">
        <f t="shared" si="330"/>
        <v>44008</v>
      </c>
      <c r="AM1128" s="5" t="str">
        <f t="shared" si="338"/>
        <v/>
      </c>
      <c r="AN1128" s="7" t="str">
        <f t="shared" si="345"/>
        <v>12 tháng</v>
      </c>
      <c r="AO1128" s="5"/>
      <c r="AP1128" s="7"/>
      <c r="AQ1128" s="16"/>
    </row>
    <row r="1129" spans="1:43" ht="14.5" x14ac:dyDescent="0.35">
      <c r="A1129" s="12">
        <f>IF(E1129="","",SUBTOTAL(3,$B$2:B1129))</f>
        <v>1128</v>
      </c>
      <c r="B1129" s="5">
        <v>43738</v>
      </c>
      <c r="C1129" s="4" t="s">
        <v>45</v>
      </c>
      <c r="D1129" s="4">
        <v>1115</v>
      </c>
      <c r="E1129" s="6" t="s">
        <v>199</v>
      </c>
      <c r="F1129" s="6" t="s">
        <v>102</v>
      </c>
      <c r="G1129" s="7" t="s">
        <v>98</v>
      </c>
      <c r="H1129" s="6" t="s">
        <v>110</v>
      </c>
      <c r="I1129" s="4">
        <v>5</v>
      </c>
      <c r="J1129" s="4">
        <v>10</v>
      </c>
      <c r="K1129" s="4">
        <v>1989</v>
      </c>
      <c r="L1129" s="6">
        <f t="shared" si="334"/>
        <v>32786</v>
      </c>
      <c r="M1129" s="4">
        <f t="shared" si="346"/>
        <v>29</v>
      </c>
      <c r="N1129" s="6" t="str">
        <f t="shared" si="335"/>
        <v>&lt;30</v>
      </c>
      <c r="O1129" s="4">
        <v>2</v>
      </c>
      <c r="P1129" s="6" t="str">
        <f t="shared" si="339"/>
        <v>Nữ</v>
      </c>
      <c r="Q1129" s="6" t="str">
        <f t="shared" si="340"/>
        <v>Bà</v>
      </c>
      <c r="R1129" s="7" t="s">
        <v>72</v>
      </c>
      <c r="S1129" s="6" t="s">
        <v>369</v>
      </c>
      <c r="T1129" s="6" t="s">
        <v>370</v>
      </c>
      <c r="U1129" s="6" t="s">
        <v>280</v>
      </c>
      <c r="V1129" s="6" t="str">
        <f t="shared" si="347"/>
        <v>Vũ Sơn  -  Bắc Sơn  -  Lạng Sơn</v>
      </c>
      <c r="W1129" s="6" t="s">
        <v>64</v>
      </c>
      <c r="X1129" s="6" t="s">
        <v>100</v>
      </c>
      <c r="Y1129" s="4">
        <f t="shared" si="348"/>
        <v>16</v>
      </c>
      <c r="Z1129" s="7" t="str">
        <f t="shared" si="336"/>
        <v>Từ 12 - 24 tháng</v>
      </c>
      <c r="AA1129" s="5">
        <v>43225</v>
      </c>
      <c r="AB1129" s="4" t="s">
        <v>66</v>
      </c>
      <c r="AC1129" s="8">
        <f t="shared" si="341"/>
        <v>43284</v>
      </c>
      <c r="AD1129" s="5" t="s">
        <v>53</v>
      </c>
      <c r="AE1129" s="4">
        <v>1</v>
      </c>
      <c r="AF1129" s="7" t="str">
        <f t="shared" si="342"/>
        <v>12 tháng</v>
      </c>
      <c r="AG1129" s="5">
        <f t="shared" si="343"/>
        <v>43285</v>
      </c>
      <c r="AH1129" s="5">
        <f t="shared" si="344"/>
        <v>43649</v>
      </c>
      <c r="AI1129" s="9">
        <v>1</v>
      </c>
      <c r="AJ1129" s="7" t="str">
        <f t="shared" si="329"/>
        <v>12 tháng</v>
      </c>
      <c r="AK1129" s="5">
        <f t="shared" si="349"/>
        <v>43650</v>
      </c>
      <c r="AL1129" s="5">
        <f t="shared" si="330"/>
        <v>44015</v>
      </c>
      <c r="AM1129" s="5">
        <f t="shared" ref="AM1129:AM1185" ca="1" si="350">IF(AE1129=4,AG1129,IF(TODAY()&gt;AL1129,AL1129+1,""))</f>
        <v>44016</v>
      </c>
      <c r="AN1129" s="7" t="str">
        <f t="shared" ca="1" si="345"/>
        <v>Không xác định</v>
      </c>
      <c r="AO1129" s="5"/>
      <c r="AP1129" s="7"/>
      <c r="AQ1129" s="16"/>
    </row>
    <row r="1130" spans="1:43" ht="14.5" x14ac:dyDescent="0.35">
      <c r="A1130" s="12">
        <f>IF(E1130="","",SUBTOTAL(3,$B$2:B1130))</f>
        <v>1129</v>
      </c>
      <c r="B1130" s="5">
        <v>43738</v>
      </c>
      <c r="C1130" s="4" t="s">
        <v>45</v>
      </c>
      <c r="D1130" s="4">
        <v>1116</v>
      </c>
      <c r="E1130" s="6" t="s">
        <v>200</v>
      </c>
      <c r="F1130" s="6" t="s">
        <v>96</v>
      </c>
      <c r="G1130" s="7" t="s">
        <v>61</v>
      </c>
      <c r="H1130" s="6" t="s">
        <v>61</v>
      </c>
      <c r="I1130" s="4">
        <v>20</v>
      </c>
      <c r="J1130" s="4">
        <v>2</v>
      </c>
      <c r="K1130" s="4">
        <v>1991</v>
      </c>
      <c r="L1130" s="6">
        <f t="shared" si="334"/>
        <v>33289</v>
      </c>
      <c r="M1130" s="4">
        <f t="shared" si="346"/>
        <v>28</v>
      </c>
      <c r="N1130" s="6" t="str">
        <f t="shared" si="335"/>
        <v>&lt;30</v>
      </c>
      <c r="O1130" s="4">
        <v>1</v>
      </c>
      <c r="P1130" s="6" t="str">
        <f t="shared" si="339"/>
        <v>Nam</v>
      </c>
      <c r="Q1130" s="6" t="str">
        <f t="shared" si="340"/>
        <v>Ông</v>
      </c>
      <c r="R1130" s="7" t="s">
        <v>50</v>
      </c>
      <c r="S1130" s="6" t="s">
        <v>267</v>
      </c>
      <c r="T1130" s="6" t="s">
        <v>268</v>
      </c>
      <c r="U1130" s="6" t="s">
        <v>269</v>
      </c>
      <c r="V1130" s="6" t="str">
        <f t="shared" si="347"/>
        <v>Minh Đạo  -  Tiên Du  -  Bắc Ninh</v>
      </c>
      <c r="W1130" s="6" t="s">
        <v>51</v>
      </c>
      <c r="X1130" s="6" t="s">
        <v>65</v>
      </c>
      <c r="Y1130" s="4">
        <f t="shared" si="348"/>
        <v>16</v>
      </c>
      <c r="Z1130" s="7" t="str">
        <f t="shared" si="336"/>
        <v>Từ 12 - 24 tháng</v>
      </c>
      <c r="AA1130" s="5">
        <v>43234</v>
      </c>
      <c r="AB1130" s="4" t="s">
        <v>66</v>
      </c>
      <c r="AC1130" s="8">
        <f t="shared" si="341"/>
        <v>43293</v>
      </c>
      <c r="AD1130" s="5" t="s">
        <v>53</v>
      </c>
      <c r="AE1130" s="4">
        <v>1</v>
      </c>
      <c r="AF1130" s="7" t="str">
        <f t="shared" si="342"/>
        <v>12 tháng</v>
      </c>
      <c r="AG1130" s="5">
        <f t="shared" si="343"/>
        <v>43294</v>
      </c>
      <c r="AH1130" s="5">
        <f t="shared" si="344"/>
        <v>43658</v>
      </c>
      <c r="AI1130" s="9">
        <v>4</v>
      </c>
      <c r="AJ1130" s="7" t="str">
        <f t="shared" si="329"/>
        <v>Không xác định</v>
      </c>
      <c r="AK1130" s="5">
        <f t="shared" si="349"/>
        <v>43659</v>
      </c>
      <c r="AL1130" s="5" t="str">
        <f t="shared" si="330"/>
        <v/>
      </c>
      <c r="AM1130" s="5" t="str">
        <f t="shared" ca="1" si="350"/>
        <v/>
      </c>
      <c r="AN1130" s="7" t="str">
        <f t="shared" ca="1" si="345"/>
        <v>Không xác định</v>
      </c>
      <c r="AO1130" s="5"/>
      <c r="AP1130" s="7"/>
      <c r="AQ1130" s="16"/>
    </row>
    <row r="1131" spans="1:43" ht="14.5" x14ac:dyDescent="0.35">
      <c r="A1131" s="12">
        <f>IF(E1131="","",SUBTOTAL(3,$B$2:B1131))</f>
        <v>1130</v>
      </c>
      <c r="B1131" s="5">
        <v>43738</v>
      </c>
      <c r="C1131" s="4" t="s">
        <v>45</v>
      </c>
      <c r="D1131" s="4">
        <v>1117</v>
      </c>
      <c r="E1131" s="6" t="s">
        <v>188</v>
      </c>
      <c r="F1131" s="6" t="s">
        <v>96</v>
      </c>
      <c r="G1131" s="7" t="s">
        <v>61</v>
      </c>
      <c r="H1131" s="6" t="s">
        <v>61</v>
      </c>
      <c r="I1131" s="4">
        <v>28</v>
      </c>
      <c r="J1131" s="4">
        <v>9</v>
      </c>
      <c r="K1131" s="4">
        <v>1990</v>
      </c>
      <c r="L1131" s="6">
        <f t="shared" si="334"/>
        <v>33144</v>
      </c>
      <c r="M1131" s="4">
        <f t="shared" si="346"/>
        <v>29</v>
      </c>
      <c r="N1131" s="6" t="str">
        <f t="shared" si="335"/>
        <v>&lt;30</v>
      </c>
      <c r="O1131" s="4">
        <v>1</v>
      </c>
      <c r="P1131" s="6" t="str">
        <f t="shared" si="339"/>
        <v>Nam</v>
      </c>
      <c r="Q1131" s="6" t="str">
        <f t="shared" si="340"/>
        <v>Ông</v>
      </c>
      <c r="R1131" s="7" t="s">
        <v>72</v>
      </c>
      <c r="S1131" s="6" t="s">
        <v>270</v>
      </c>
      <c r="T1131" s="6" t="s">
        <v>268</v>
      </c>
      <c r="U1131" s="6" t="s">
        <v>269</v>
      </c>
      <c r="V1131" s="6" t="str">
        <f t="shared" si="347"/>
        <v>Đại Đồng  -  Tiên Du  -  Bắc Ninh</v>
      </c>
      <c r="W1131" s="6" t="s">
        <v>51</v>
      </c>
      <c r="X1131" s="6" t="s">
        <v>65</v>
      </c>
      <c r="Y1131" s="4">
        <f t="shared" si="348"/>
        <v>16</v>
      </c>
      <c r="Z1131" s="7" t="str">
        <f t="shared" si="336"/>
        <v>Từ 12 - 24 tháng</v>
      </c>
      <c r="AA1131" s="5">
        <v>43242</v>
      </c>
      <c r="AB1131" s="4" t="s">
        <v>66</v>
      </c>
      <c r="AC1131" s="8">
        <f t="shared" si="341"/>
        <v>43301</v>
      </c>
      <c r="AD1131" s="5" t="s">
        <v>53</v>
      </c>
      <c r="AE1131" s="4">
        <v>1</v>
      </c>
      <c r="AF1131" s="7" t="str">
        <f t="shared" si="342"/>
        <v>12 tháng</v>
      </c>
      <c r="AG1131" s="5">
        <f t="shared" si="343"/>
        <v>43302</v>
      </c>
      <c r="AH1131" s="5">
        <f t="shared" si="344"/>
        <v>43666</v>
      </c>
      <c r="AI1131" s="9"/>
      <c r="AJ1131" s="7" t="str">
        <f t="shared" si="329"/>
        <v/>
      </c>
      <c r="AK1131" s="5" t="str">
        <f t="shared" si="349"/>
        <v/>
      </c>
      <c r="AL1131" s="5" t="str">
        <f t="shared" si="330"/>
        <v/>
      </c>
      <c r="AM1131" s="5" t="str">
        <f t="shared" ca="1" si="350"/>
        <v/>
      </c>
      <c r="AN1131" s="7" t="str">
        <f t="shared" ca="1" si="345"/>
        <v>12 tháng</v>
      </c>
      <c r="AO1131" s="5"/>
      <c r="AP1131" s="7"/>
      <c r="AQ1131" s="16"/>
    </row>
    <row r="1132" spans="1:43" ht="14.5" x14ac:dyDescent="0.35">
      <c r="A1132" s="12">
        <f>IF(E1132="","",SUBTOTAL(3,$B$2:B1132))</f>
        <v>1131</v>
      </c>
      <c r="B1132" s="5">
        <v>43738</v>
      </c>
      <c r="C1132" s="4" t="s">
        <v>45</v>
      </c>
      <c r="D1132" s="4">
        <v>1118</v>
      </c>
      <c r="E1132" s="6" t="s">
        <v>189</v>
      </c>
      <c r="F1132" s="6" t="s">
        <v>102</v>
      </c>
      <c r="G1132" s="7" t="s">
        <v>104</v>
      </c>
      <c r="H1132" s="6" t="s">
        <v>104</v>
      </c>
      <c r="I1132" s="4">
        <v>28</v>
      </c>
      <c r="J1132" s="4">
        <v>10</v>
      </c>
      <c r="K1132" s="4">
        <v>1996</v>
      </c>
      <c r="L1132" s="6">
        <f t="shared" si="334"/>
        <v>35366</v>
      </c>
      <c r="M1132" s="4">
        <f t="shared" si="346"/>
        <v>22</v>
      </c>
      <c r="N1132" s="6" t="str">
        <f t="shared" si="335"/>
        <v>&lt;30</v>
      </c>
      <c r="O1132" s="4">
        <v>2</v>
      </c>
      <c r="P1132" s="6" t="str">
        <f t="shared" si="339"/>
        <v>Nữ</v>
      </c>
      <c r="Q1132" s="6" t="str">
        <f t="shared" si="340"/>
        <v>Bà</v>
      </c>
      <c r="R1132" s="7" t="s">
        <v>72</v>
      </c>
      <c r="S1132" s="6" t="s">
        <v>290</v>
      </c>
      <c r="T1132" s="6" t="s">
        <v>291</v>
      </c>
      <c r="U1132" s="6" t="s">
        <v>292</v>
      </c>
      <c r="V1132" s="6" t="str">
        <f t="shared" si="347"/>
        <v>Thụy Ninh  -  Thái Thụy  -  Thái Bình</v>
      </c>
      <c r="W1132" s="6" t="s">
        <v>51</v>
      </c>
      <c r="X1132" s="6" t="s">
        <v>65</v>
      </c>
      <c r="Y1132" s="4">
        <f t="shared" si="348"/>
        <v>15</v>
      </c>
      <c r="Z1132" s="7" t="str">
        <f t="shared" si="336"/>
        <v>Từ 12 - 24 tháng</v>
      </c>
      <c r="AA1132" s="5">
        <v>43256</v>
      </c>
      <c r="AB1132" s="4" t="s">
        <v>66</v>
      </c>
      <c r="AC1132" s="8">
        <f t="shared" si="341"/>
        <v>43315</v>
      </c>
      <c r="AD1132" s="5" t="s">
        <v>53</v>
      </c>
      <c r="AE1132" s="4">
        <v>1</v>
      </c>
      <c r="AF1132" s="7" t="str">
        <f t="shared" si="342"/>
        <v>12 tháng</v>
      </c>
      <c r="AG1132" s="5">
        <f t="shared" si="343"/>
        <v>43316</v>
      </c>
      <c r="AH1132" s="5">
        <f t="shared" si="344"/>
        <v>43680</v>
      </c>
      <c r="AI1132" s="9"/>
      <c r="AJ1132" s="7" t="str">
        <f t="shared" si="329"/>
        <v/>
      </c>
      <c r="AK1132" s="5" t="str">
        <f t="shared" si="349"/>
        <v/>
      </c>
      <c r="AL1132" s="5" t="str">
        <f t="shared" si="330"/>
        <v/>
      </c>
      <c r="AM1132" s="5" t="str">
        <f t="shared" ca="1" si="350"/>
        <v/>
      </c>
      <c r="AN1132" s="7" t="str">
        <f t="shared" ca="1" si="345"/>
        <v>12 tháng</v>
      </c>
      <c r="AO1132" s="5"/>
      <c r="AP1132" s="7"/>
      <c r="AQ1132" s="16"/>
    </row>
    <row r="1133" spans="1:43" ht="14.5" x14ac:dyDescent="0.35">
      <c r="A1133" s="12">
        <f>IF(E1133="","",SUBTOTAL(3,$B$2:B1133))</f>
        <v>1132</v>
      </c>
      <c r="B1133" s="5">
        <v>43738</v>
      </c>
      <c r="C1133" s="4" t="s">
        <v>45</v>
      </c>
      <c r="D1133" s="4">
        <v>1119</v>
      </c>
      <c r="E1133" s="6" t="s">
        <v>190</v>
      </c>
      <c r="F1133" s="6" t="s">
        <v>102</v>
      </c>
      <c r="G1133" s="7" t="s">
        <v>104</v>
      </c>
      <c r="H1133" s="6" t="s">
        <v>104</v>
      </c>
      <c r="I1133" s="4">
        <v>9</v>
      </c>
      <c r="J1133" s="4">
        <v>9</v>
      </c>
      <c r="K1133" s="4">
        <v>1995</v>
      </c>
      <c r="L1133" s="6">
        <f t="shared" si="334"/>
        <v>34951</v>
      </c>
      <c r="M1133" s="4">
        <f t="shared" si="346"/>
        <v>24</v>
      </c>
      <c r="N1133" s="6" t="str">
        <f t="shared" si="335"/>
        <v>&lt;30</v>
      </c>
      <c r="O1133" s="4">
        <v>1</v>
      </c>
      <c r="P1133" s="6" t="str">
        <f t="shared" si="339"/>
        <v>Nam</v>
      </c>
      <c r="Q1133" s="6" t="str">
        <f t="shared" si="340"/>
        <v>Ông</v>
      </c>
      <c r="R1133" s="7" t="s">
        <v>72</v>
      </c>
      <c r="S1133" s="6" t="s">
        <v>348</v>
      </c>
      <c r="T1133" s="6" t="s">
        <v>274</v>
      </c>
      <c r="U1133" s="6" t="s">
        <v>266</v>
      </c>
      <c r="V1133" s="6" t="str">
        <f t="shared" si="347"/>
        <v>Thụy Lâm  -  Đông Anh  -  Hà Nội</v>
      </c>
      <c r="W1133" s="6" t="s">
        <v>51</v>
      </c>
      <c r="X1133" s="6" t="s">
        <v>106</v>
      </c>
      <c r="Y1133" s="4">
        <f t="shared" si="348"/>
        <v>15</v>
      </c>
      <c r="Z1133" s="7" t="str">
        <f t="shared" si="336"/>
        <v>Từ 12 - 24 tháng</v>
      </c>
      <c r="AA1133" s="5">
        <v>43261</v>
      </c>
      <c r="AB1133" s="4" t="s">
        <v>66</v>
      </c>
      <c r="AC1133" s="8">
        <f t="shared" si="341"/>
        <v>43320</v>
      </c>
      <c r="AD1133" s="5" t="s">
        <v>53</v>
      </c>
      <c r="AE1133" s="4">
        <v>1</v>
      </c>
      <c r="AF1133" s="7" t="str">
        <f t="shared" si="342"/>
        <v>12 tháng</v>
      </c>
      <c r="AG1133" s="5">
        <f t="shared" si="343"/>
        <v>43321</v>
      </c>
      <c r="AH1133" s="5">
        <f t="shared" si="344"/>
        <v>43685</v>
      </c>
      <c r="AI1133" s="9"/>
      <c r="AJ1133" s="7" t="str">
        <f t="shared" ref="AJ1133:AJ1185" si="351">IFERROR(VLOOKUP(AI1133,$AW$2:$AX$6,2,0),"")</f>
        <v/>
      </c>
      <c r="AK1133" s="5" t="str">
        <f t="shared" si="349"/>
        <v/>
      </c>
      <c r="AL1133" s="5" t="str">
        <f t="shared" ref="AL1133:AL1185" si="352">IFERROR(IF(OR(AI1133="",AI1133=4),"",IF(AI1133=1,EDATE(AK1133,12)-1,IF(AI1133=2,EDATE(AK1133,24)-1,IF(AI1133=3,EDATE(AK1133,36)-1)))),"")</f>
        <v/>
      </c>
      <c r="AM1133" s="5" t="str">
        <f t="shared" ca="1" si="350"/>
        <v/>
      </c>
      <c r="AN1133" s="7" t="str">
        <f t="shared" ca="1" si="345"/>
        <v>12 tháng</v>
      </c>
      <c r="AO1133" s="5"/>
      <c r="AP1133" s="7"/>
      <c r="AQ1133" s="16"/>
    </row>
    <row r="1134" spans="1:43" ht="14.5" x14ac:dyDescent="0.35">
      <c r="A1134" s="12">
        <f>IF(E1134="","",SUBTOTAL(3,$B$2:B1134))</f>
        <v>1133</v>
      </c>
      <c r="B1134" s="5">
        <v>43738</v>
      </c>
      <c r="C1134" s="4" t="s">
        <v>45</v>
      </c>
      <c r="D1134" s="4">
        <v>1120</v>
      </c>
      <c r="E1134" s="6" t="s">
        <v>201</v>
      </c>
      <c r="F1134" s="6" t="s">
        <v>47</v>
      </c>
      <c r="G1134" s="7" t="s">
        <v>93</v>
      </c>
      <c r="H1134" s="6" t="s">
        <v>94</v>
      </c>
      <c r="I1134" s="4">
        <v>5</v>
      </c>
      <c r="J1134" s="4">
        <v>4</v>
      </c>
      <c r="K1134" s="4">
        <v>1980</v>
      </c>
      <c r="L1134" s="6">
        <f t="shared" si="334"/>
        <v>29316</v>
      </c>
      <c r="M1134" s="4">
        <f t="shared" si="346"/>
        <v>39</v>
      </c>
      <c r="N1134" s="6" t="str">
        <f t="shared" si="335"/>
        <v>30 - 45</v>
      </c>
      <c r="O1134" s="4">
        <v>1</v>
      </c>
      <c r="P1134" s="6" t="str">
        <f t="shared" si="339"/>
        <v>Nam</v>
      </c>
      <c r="Q1134" s="6" t="str">
        <f t="shared" si="340"/>
        <v>Ông</v>
      </c>
      <c r="R1134" s="7" t="s">
        <v>50</v>
      </c>
      <c r="S1134" s="6" t="s">
        <v>371</v>
      </c>
      <c r="T1134" s="6" t="s">
        <v>372</v>
      </c>
      <c r="U1134" s="6" t="s">
        <v>266</v>
      </c>
      <c r="V1134" s="6" t="str">
        <f t="shared" si="347"/>
        <v>Vật Lại  -  Ba Vì  -  Hà Nội</v>
      </c>
      <c r="W1134" s="6" t="s">
        <v>51</v>
      </c>
      <c r="X1134" s="6" t="s">
        <v>65</v>
      </c>
      <c r="Y1134" s="4">
        <f t="shared" si="348"/>
        <v>15</v>
      </c>
      <c r="Z1134" s="7" t="str">
        <f t="shared" si="336"/>
        <v>Từ 12 - 24 tháng</v>
      </c>
      <c r="AA1134" s="5">
        <v>43265</v>
      </c>
      <c r="AB1134" s="4">
        <v>0</v>
      </c>
      <c r="AC1134" s="8">
        <f t="shared" si="341"/>
        <v>43265</v>
      </c>
      <c r="AD1134" s="5" t="s">
        <v>53</v>
      </c>
      <c r="AE1134" s="4">
        <v>1</v>
      </c>
      <c r="AF1134" s="7" t="str">
        <f t="shared" si="342"/>
        <v>12 tháng</v>
      </c>
      <c r="AG1134" s="5">
        <f t="shared" si="343"/>
        <v>43265</v>
      </c>
      <c r="AH1134" s="5">
        <f t="shared" si="344"/>
        <v>43629</v>
      </c>
      <c r="AI1134" s="9">
        <v>1</v>
      </c>
      <c r="AJ1134" s="7" t="str">
        <f t="shared" si="351"/>
        <v>12 tháng</v>
      </c>
      <c r="AK1134" s="5">
        <f t="shared" si="349"/>
        <v>43630</v>
      </c>
      <c r="AL1134" s="5">
        <f t="shared" si="352"/>
        <v>43995</v>
      </c>
      <c r="AM1134" s="5">
        <f t="shared" ca="1" si="350"/>
        <v>43996</v>
      </c>
      <c r="AN1134" s="7" t="str">
        <f t="shared" ca="1" si="345"/>
        <v>Không xác định</v>
      </c>
      <c r="AO1134" s="5"/>
      <c r="AP1134" s="7"/>
      <c r="AQ1134" s="16"/>
    </row>
    <row r="1135" spans="1:43" ht="14.5" x14ac:dyDescent="0.35">
      <c r="A1135" s="12">
        <f>IF(E1135="","",SUBTOTAL(3,$B$2:B1135))</f>
        <v>1134</v>
      </c>
      <c r="B1135" s="5">
        <v>43738</v>
      </c>
      <c r="C1135" s="4" t="s">
        <v>45</v>
      </c>
      <c r="D1135" s="4">
        <v>1121</v>
      </c>
      <c r="E1135" s="6" t="s">
        <v>202</v>
      </c>
      <c r="F1135" s="6" t="s">
        <v>47</v>
      </c>
      <c r="G1135" s="7" t="s">
        <v>93</v>
      </c>
      <c r="H1135" s="6" t="s">
        <v>94</v>
      </c>
      <c r="I1135" s="4">
        <v>3</v>
      </c>
      <c r="J1135" s="4">
        <v>5</v>
      </c>
      <c r="K1135" s="4">
        <v>1985</v>
      </c>
      <c r="L1135" s="6">
        <f t="shared" si="334"/>
        <v>31170</v>
      </c>
      <c r="M1135" s="4">
        <f t="shared" si="346"/>
        <v>34</v>
      </c>
      <c r="N1135" s="6" t="str">
        <f t="shared" si="335"/>
        <v>30 - 45</v>
      </c>
      <c r="O1135" s="4">
        <v>2</v>
      </c>
      <c r="P1135" s="6" t="str">
        <f t="shared" si="339"/>
        <v>Nữ</v>
      </c>
      <c r="Q1135" s="6" t="str">
        <f t="shared" si="340"/>
        <v>Bà</v>
      </c>
      <c r="R1135" s="7" t="s">
        <v>72</v>
      </c>
      <c r="S1135" s="6" t="s">
        <v>373</v>
      </c>
      <c r="T1135" s="6" t="s">
        <v>374</v>
      </c>
      <c r="U1135" s="6" t="s">
        <v>375</v>
      </c>
      <c r="V1135" s="6" t="str">
        <f t="shared" si="347"/>
        <v>Thanh Thủy  -  Thanh Chương  -  Nghệ An</v>
      </c>
      <c r="W1135" s="6" t="s">
        <v>51</v>
      </c>
      <c r="X1135" s="6" t="s">
        <v>65</v>
      </c>
      <c r="Y1135" s="4">
        <f t="shared" si="348"/>
        <v>15</v>
      </c>
      <c r="Z1135" s="7" t="str">
        <f t="shared" si="336"/>
        <v>Từ 12 - 24 tháng</v>
      </c>
      <c r="AA1135" s="5">
        <v>43270</v>
      </c>
      <c r="AB1135" s="4" t="s">
        <v>66</v>
      </c>
      <c r="AC1135" s="8">
        <f t="shared" si="341"/>
        <v>43329</v>
      </c>
      <c r="AD1135" s="5" t="s">
        <v>53</v>
      </c>
      <c r="AE1135" s="4">
        <v>1</v>
      </c>
      <c r="AF1135" s="7" t="str">
        <f t="shared" si="342"/>
        <v>12 tháng</v>
      </c>
      <c r="AG1135" s="5">
        <f t="shared" si="343"/>
        <v>43330</v>
      </c>
      <c r="AH1135" s="5">
        <f t="shared" si="344"/>
        <v>43694</v>
      </c>
      <c r="AI1135" s="9"/>
      <c r="AJ1135" s="7" t="str">
        <f t="shared" si="351"/>
        <v/>
      </c>
      <c r="AK1135" s="5" t="str">
        <f t="shared" si="349"/>
        <v/>
      </c>
      <c r="AL1135" s="5" t="str">
        <f t="shared" si="352"/>
        <v/>
      </c>
      <c r="AM1135" s="5" t="str">
        <f t="shared" ca="1" si="350"/>
        <v/>
      </c>
      <c r="AN1135" s="7" t="str">
        <f t="shared" ca="1" si="345"/>
        <v>12 tháng</v>
      </c>
      <c r="AO1135" s="5"/>
      <c r="AP1135" s="7"/>
      <c r="AQ1135" s="16"/>
    </row>
    <row r="1136" spans="1:43" ht="14.5" x14ac:dyDescent="0.35">
      <c r="A1136" s="12">
        <f>IF(E1136="","",SUBTOTAL(3,$B$2:B1136))</f>
        <v>1135</v>
      </c>
      <c r="B1136" s="5">
        <v>43738</v>
      </c>
      <c r="C1136" s="4" t="s">
        <v>45</v>
      </c>
      <c r="D1136" s="4">
        <v>1122</v>
      </c>
      <c r="E1136" s="6" t="s">
        <v>203</v>
      </c>
      <c r="F1136" s="6" t="s">
        <v>47</v>
      </c>
      <c r="G1136" s="7" t="s">
        <v>70</v>
      </c>
      <c r="H1136" s="6" t="s">
        <v>178</v>
      </c>
      <c r="I1136" s="4">
        <v>7</v>
      </c>
      <c r="J1136" s="4">
        <v>1</v>
      </c>
      <c r="K1136" s="4">
        <v>1990</v>
      </c>
      <c r="L1136" s="6">
        <f t="shared" si="334"/>
        <v>32880</v>
      </c>
      <c r="M1136" s="4">
        <f t="shared" si="346"/>
        <v>29</v>
      </c>
      <c r="N1136" s="6" t="str">
        <f t="shared" si="335"/>
        <v>&lt;30</v>
      </c>
      <c r="O1136" s="4">
        <v>2</v>
      </c>
      <c r="P1136" s="6" t="str">
        <f t="shared" si="339"/>
        <v>Nữ</v>
      </c>
      <c r="Q1136" s="6" t="str">
        <f t="shared" si="340"/>
        <v>Bà</v>
      </c>
      <c r="R1136" s="7" t="s">
        <v>50</v>
      </c>
      <c r="S1136" s="6" t="s">
        <v>364</v>
      </c>
      <c r="T1136" s="6" t="s">
        <v>376</v>
      </c>
      <c r="U1136" s="6" t="s">
        <v>283</v>
      </c>
      <c r="V1136" s="6" t="str">
        <f t="shared" si="347"/>
        <v>Tân Thành  -  Phú Bình  -  Thái Nguyên</v>
      </c>
      <c r="W1136" s="6" t="s">
        <v>78</v>
      </c>
      <c r="X1136" s="6" t="s">
        <v>65</v>
      </c>
      <c r="Y1136" s="4">
        <f t="shared" si="348"/>
        <v>15</v>
      </c>
      <c r="Z1136" s="7" t="str">
        <f t="shared" si="336"/>
        <v>Từ 12 - 24 tháng</v>
      </c>
      <c r="AA1136" s="5">
        <v>43275</v>
      </c>
      <c r="AB1136" s="4" t="s">
        <v>117</v>
      </c>
      <c r="AC1136" s="8">
        <f t="shared" si="341"/>
        <v>43304</v>
      </c>
      <c r="AD1136" s="5" t="s">
        <v>53</v>
      </c>
      <c r="AE1136" s="4">
        <v>1</v>
      </c>
      <c r="AF1136" s="7" t="str">
        <f t="shared" si="342"/>
        <v>12 tháng</v>
      </c>
      <c r="AG1136" s="5">
        <f t="shared" si="343"/>
        <v>43305</v>
      </c>
      <c r="AH1136" s="5">
        <f t="shared" si="344"/>
        <v>43669</v>
      </c>
      <c r="AI1136" s="9">
        <v>4</v>
      </c>
      <c r="AJ1136" s="7" t="str">
        <f t="shared" si="351"/>
        <v>Không xác định</v>
      </c>
      <c r="AK1136" s="5">
        <f t="shared" si="349"/>
        <v>43670</v>
      </c>
      <c r="AL1136" s="5" t="str">
        <f t="shared" si="352"/>
        <v/>
      </c>
      <c r="AM1136" s="5" t="str">
        <f t="shared" ca="1" si="350"/>
        <v/>
      </c>
      <c r="AN1136" s="7" t="str">
        <f t="shared" ca="1" si="345"/>
        <v>Không xác định</v>
      </c>
      <c r="AO1136" s="5"/>
      <c r="AP1136" s="7"/>
      <c r="AQ1136" s="16"/>
    </row>
    <row r="1137" spans="1:43" ht="14.5" x14ac:dyDescent="0.35">
      <c r="A1137" s="12">
        <f>IF(E1137="","",SUBTOTAL(3,$B$2:B1137))</f>
        <v>1136</v>
      </c>
      <c r="B1137" s="5">
        <v>43738</v>
      </c>
      <c r="C1137" s="4" t="s">
        <v>45</v>
      </c>
      <c r="D1137" s="4">
        <v>1123</v>
      </c>
      <c r="E1137" s="6" t="s">
        <v>200</v>
      </c>
      <c r="F1137" s="6" t="s">
        <v>47</v>
      </c>
      <c r="G1137" s="7" t="s">
        <v>70</v>
      </c>
      <c r="H1137" s="6" t="s">
        <v>71</v>
      </c>
      <c r="I1137" s="4">
        <v>2</v>
      </c>
      <c r="J1137" s="4">
        <v>1</v>
      </c>
      <c r="K1137" s="4">
        <v>1992</v>
      </c>
      <c r="L1137" s="6">
        <f t="shared" si="334"/>
        <v>33605</v>
      </c>
      <c r="M1137" s="4">
        <f t="shared" si="346"/>
        <v>27</v>
      </c>
      <c r="N1137" s="6" t="str">
        <f t="shared" si="335"/>
        <v>&lt;30</v>
      </c>
      <c r="O1137" s="4">
        <v>1</v>
      </c>
      <c r="P1137" s="6" t="str">
        <f t="shared" si="339"/>
        <v>Nam</v>
      </c>
      <c r="Q1137" s="6" t="str">
        <f t="shared" si="340"/>
        <v>Ông</v>
      </c>
      <c r="R1137" s="7" t="s">
        <v>72</v>
      </c>
      <c r="S1137" s="6" t="s">
        <v>377</v>
      </c>
      <c r="T1137" s="6" t="s">
        <v>378</v>
      </c>
      <c r="U1137" s="6" t="s">
        <v>280</v>
      </c>
      <c r="V1137" s="6" t="str">
        <f t="shared" si="347"/>
        <v>Hùng Sơn  -  Tràng Định  -  Lạng Sơn</v>
      </c>
      <c r="W1137" s="6" t="s">
        <v>51</v>
      </c>
      <c r="X1137" s="6" t="s">
        <v>65</v>
      </c>
      <c r="Y1137" s="4">
        <f t="shared" si="348"/>
        <v>15</v>
      </c>
      <c r="Z1137" s="7" t="str">
        <f t="shared" si="336"/>
        <v>Từ 12 - 24 tháng</v>
      </c>
      <c r="AA1137" s="5">
        <v>43279</v>
      </c>
      <c r="AB1137" s="4" t="s">
        <v>66</v>
      </c>
      <c r="AC1137" s="8">
        <f t="shared" si="341"/>
        <v>43338</v>
      </c>
      <c r="AD1137" s="5" t="s">
        <v>53</v>
      </c>
      <c r="AE1137" s="4">
        <v>1</v>
      </c>
      <c r="AF1137" s="7" t="str">
        <f t="shared" si="342"/>
        <v>12 tháng</v>
      </c>
      <c r="AG1137" s="5">
        <f t="shared" si="343"/>
        <v>43339</v>
      </c>
      <c r="AH1137" s="5">
        <f t="shared" si="344"/>
        <v>43703</v>
      </c>
      <c r="AI1137" s="9"/>
      <c r="AJ1137" s="7" t="str">
        <f t="shared" si="351"/>
        <v/>
      </c>
      <c r="AK1137" s="5" t="str">
        <f t="shared" si="349"/>
        <v/>
      </c>
      <c r="AL1137" s="5" t="str">
        <f t="shared" si="352"/>
        <v/>
      </c>
      <c r="AM1137" s="5" t="str">
        <f t="shared" ca="1" si="350"/>
        <v/>
      </c>
      <c r="AN1137" s="7" t="str">
        <f t="shared" ca="1" si="345"/>
        <v>12 tháng</v>
      </c>
      <c r="AO1137" s="5"/>
      <c r="AP1137" s="7"/>
      <c r="AQ1137" s="16"/>
    </row>
    <row r="1138" spans="1:43" ht="14.5" x14ac:dyDescent="0.35">
      <c r="A1138" s="12">
        <f>IF(E1138="","",SUBTOTAL(3,$B$2:B1138))</f>
        <v>1137</v>
      </c>
      <c r="B1138" s="5">
        <v>43738</v>
      </c>
      <c r="C1138" s="4" t="s">
        <v>45</v>
      </c>
      <c r="D1138" s="4">
        <v>1124</v>
      </c>
      <c r="E1138" s="6" t="s">
        <v>188</v>
      </c>
      <c r="F1138" s="6" t="s">
        <v>47</v>
      </c>
      <c r="G1138" s="7" t="s">
        <v>70</v>
      </c>
      <c r="H1138" s="6" t="s">
        <v>71</v>
      </c>
      <c r="I1138" s="4">
        <v>19</v>
      </c>
      <c r="J1138" s="4">
        <v>7</v>
      </c>
      <c r="K1138" s="4">
        <v>1987</v>
      </c>
      <c r="L1138" s="6">
        <f t="shared" si="334"/>
        <v>31977</v>
      </c>
      <c r="M1138" s="4">
        <f t="shared" si="346"/>
        <v>32</v>
      </c>
      <c r="N1138" s="6" t="str">
        <f t="shared" si="335"/>
        <v>30 - 45</v>
      </c>
      <c r="O1138" s="4">
        <v>1</v>
      </c>
      <c r="P1138" s="6" t="str">
        <f t="shared" si="339"/>
        <v>Nam</v>
      </c>
      <c r="Q1138" s="6" t="str">
        <f t="shared" si="340"/>
        <v>Ông</v>
      </c>
      <c r="R1138" s="7" t="s">
        <v>63</v>
      </c>
      <c r="S1138" s="6" t="s">
        <v>379</v>
      </c>
      <c r="T1138" s="6" t="s">
        <v>294</v>
      </c>
      <c r="U1138" s="6" t="s">
        <v>263</v>
      </c>
      <c r="V1138" s="6" t="str">
        <f t="shared" si="347"/>
        <v>Bình Yên  -  Sơn Dương  -  Tuyên Quang</v>
      </c>
      <c r="W1138" s="6" t="s">
        <v>51</v>
      </c>
      <c r="X1138" s="6" t="s">
        <v>65</v>
      </c>
      <c r="Y1138" s="4">
        <f t="shared" si="348"/>
        <v>14</v>
      </c>
      <c r="Z1138" s="7" t="str">
        <f t="shared" si="336"/>
        <v>Từ 12 - 24 tháng</v>
      </c>
      <c r="AA1138" s="5">
        <v>43286</v>
      </c>
      <c r="AB1138" s="4" t="s">
        <v>66</v>
      </c>
      <c r="AC1138" s="8">
        <f t="shared" si="341"/>
        <v>43345</v>
      </c>
      <c r="AD1138" s="5" t="s">
        <v>53</v>
      </c>
      <c r="AE1138" s="4">
        <v>1</v>
      </c>
      <c r="AF1138" s="7" t="str">
        <f t="shared" si="342"/>
        <v>12 tháng</v>
      </c>
      <c r="AG1138" s="5">
        <f t="shared" si="343"/>
        <v>43346</v>
      </c>
      <c r="AH1138" s="5">
        <f t="shared" si="344"/>
        <v>43710</v>
      </c>
      <c r="AI1138" s="9"/>
      <c r="AJ1138" s="7" t="str">
        <f t="shared" si="351"/>
        <v/>
      </c>
      <c r="AK1138" s="5" t="str">
        <f t="shared" si="349"/>
        <v/>
      </c>
      <c r="AL1138" s="5" t="str">
        <f t="shared" si="352"/>
        <v/>
      </c>
      <c r="AM1138" s="5" t="str">
        <f t="shared" ca="1" si="350"/>
        <v/>
      </c>
      <c r="AN1138" s="7" t="str">
        <f t="shared" ca="1" si="345"/>
        <v>12 tháng</v>
      </c>
      <c r="AO1138" s="5"/>
      <c r="AP1138" s="7"/>
      <c r="AQ1138" s="16"/>
    </row>
    <row r="1139" spans="1:43" ht="14.5" x14ac:dyDescent="0.35">
      <c r="A1139" s="12">
        <f>IF(E1139="","",SUBTOTAL(3,$B$2:B1139))</f>
        <v>1138</v>
      </c>
      <c r="B1139" s="5">
        <v>43738</v>
      </c>
      <c r="C1139" s="4" t="s">
        <v>45</v>
      </c>
      <c r="D1139" s="4">
        <v>1125</v>
      </c>
      <c r="E1139" s="6" t="s">
        <v>189</v>
      </c>
      <c r="F1139" s="6" t="s">
        <v>96</v>
      </c>
      <c r="G1139" s="7" t="s">
        <v>104</v>
      </c>
      <c r="H1139" s="6" t="s">
        <v>105</v>
      </c>
      <c r="I1139" s="4">
        <v>26</v>
      </c>
      <c r="J1139" s="4">
        <v>1</v>
      </c>
      <c r="K1139" s="4">
        <v>1988</v>
      </c>
      <c r="L1139" s="6">
        <f t="shared" si="334"/>
        <v>32168</v>
      </c>
      <c r="M1139" s="4">
        <f t="shared" si="346"/>
        <v>31</v>
      </c>
      <c r="N1139" s="6" t="str">
        <f t="shared" si="335"/>
        <v>30 - 45</v>
      </c>
      <c r="O1139" s="4">
        <v>2</v>
      </c>
      <c r="P1139" s="6" t="str">
        <f t="shared" si="339"/>
        <v>Nữ</v>
      </c>
      <c r="Q1139" s="6" t="str">
        <f t="shared" si="340"/>
        <v>Bà</v>
      </c>
      <c r="R1139" s="7" t="s">
        <v>50</v>
      </c>
      <c r="S1139" s="6" t="s">
        <v>380</v>
      </c>
      <c r="T1139" s="6" t="s">
        <v>329</v>
      </c>
      <c r="U1139" s="6" t="s">
        <v>255</v>
      </c>
      <c r="V1139" s="6" t="str">
        <f t="shared" si="347"/>
        <v>Phúc Sơn  -  Tân Yên  -  Bắc Giang</v>
      </c>
      <c r="W1139" s="6" t="s">
        <v>64</v>
      </c>
      <c r="X1139" s="6" t="s">
        <v>65</v>
      </c>
      <c r="Y1139" s="4">
        <f t="shared" si="348"/>
        <v>14</v>
      </c>
      <c r="Z1139" s="7" t="str">
        <f t="shared" si="336"/>
        <v>Từ 12 - 24 tháng</v>
      </c>
      <c r="AA1139" s="5">
        <v>43298</v>
      </c>
      <c r="AB1139" s="4" t="s">
        <v>66</v>
      </c>
      <c r="AC1139" s="8">
        <f t="shared" si="341"/>
        <v>43357</v>
      </c>
      <c r="AD1139" s="5" t="s">
        <v>53</v>
      </c>
      <c r="AE1139" s="4">
        <v>1</v>
      </c>
      <c r="AF1139" s="7" t="str">
        <f t="shared" si="342"/>
        <v>12 tháng</v>
      </c>
      <c r="AG1139" s="5">
        <f t="shared" si="343"/>
        <v>43358</v>
      </c>
      <c r="AH1139" s="5">
        <f t="shared" si="344"/>
        <v>43722</v>
      </c>
      <c r="AI1139" s="9"/>
      <c r="AJ1139" s="7" t="str">
        <f t="shared" si="351"/>
        <v/>
      </c>
      <c r="AK1139" s="5" t="str">
        <f t="shared" si="349"/>
        <v/>
      </c>
      <c r="AL1139" s="5" t="str">
        <f t="shared" si="352"/>
        <v/>
      </c>
      <c r="AM1139" s="5" t="str">
        <f t="shared" ca="1" si="350"/>
        <v/>
      </c>
      <c r="AN1139" s="7" t="str">
        <f t="shared" ca="1" si="345"/>
        <v>12 tháng</v>
      </c>
      <c r="AO1139" s="5"/>
      <c r="AP1139" s="7"/>
      <c r="AQ1139" s="16"/>
    </row>
    <row r="1140" spans="1:43" ht="14.5" x14ac:dyDescent="0.35">
      <c r="A1140" s="12">
        <f>IF(E1140="","",SUBTOTAL(3,$B$2:B1140))</f>
        <v>1139</v>
      </c>
      <c r="B1140" s="5">
        <v>43738</v>
      </c>
      <c r="C1140" s="4" t="s">
        <v>45</v>
      </c>
      <c r="D1140" s="4">
        <v>1126</v>
      </c>
      <c r="E1140" s="6" t="s">
        <v>190</v>
      </c>
      <c r="F1140" s="6" t="s">
        <v>96</v>
      </c>
      <c r="G1140" s="7" t="s">
        <v>104</v>
      </c>
      <c r="H1140" s="6" t="s">
        <v>105</v>
      </c>
      <c r="I1140" s="4">
        <v>2</v>
      </c>
      <c r="J1140" s="4">
        <v>4</v>
      </c>
      <c r="K1140" s="4">
        <v>1990</v>
      </c>
      <c r="L1140" s="6">
        <f t="shared" si="334"/>
        <v>32965</v>
      </c>
      <c r="M1140" s="4">
        <f t="shared" si="346"/>
        <v>29</v>
      </c>
      <c r="N1140" s="6" t="str">
        <f t="shared" si="335"/>
        <v>&lt;30</v>
      </c>
      <c r="O1140" s="4">
        <v>1</v>
      </c>
      <c r="P1140" s="6" t="str">
        <f t="shared" si="339"/>
        <v>Nam</v>
      </c>
      <c r="Q1140" s="6" t="str">
        <f t="shared" si="340"/>
        <v>Ông</v>
      </c>
      <c r="R1140" s="7" t="s">
        <v>63</v>
      </c>
      <c r="S1140" s="6" t="s">
        <v>328</v>
      </c>
      <c r="T1140" s="6" t="s">
        <v>329</v>
      </c>
      <c r="U1140" s="6" t="s">
        <v>255</v>
      </c>
      <c r="V1140" s="6" t="str">
        <f t="shared" si="347"/>
        <v>Liên Chung  -  Tân Yên  -  Bắc Giang</v>
      </c>
      <c r="W1140" s="6" t="s">
        <v>51</v>
      </c>
      <c r="X1140" s="6" t="s">
        <v>65</v>
      </c>
      <c r="Y1140" s="4">
        <f t="shared" si="348"/>
        <v>14</v>
      </c>
      <c r="Z1140" s="7" t="str">
        <f t="shared" si="336"/>
        <v>Từ 12 - 24 tháng</v>
      </c>
      <c r="AA1140" s="5">
        <v>43309</v>
      </c>
      <c r="AB1140" s="4" t="s">
        <v>66</v>
      </c>
      <c r="AC1140" s="8">
        <f t="shared" si="341"/>
        <v>43368</v>
      </c>
      <c r="AD1140" s="5" t="s">
        <v>53</v>
      </c>
      <c r="AE1140" s="4">
        <v>1</v>
      </c>
      <c r="AF1140" s="7" t="str">
        <f t="shared" si="342"/>
        <v>12 tháng</v>
      </c>
      <c r="AG1140" s="5">
        <f t="shared" si="343"/>
        <v>43369</v>
      </c>
      <c r="AH1140" s="5">
        <f t="shared" si="344"/>
        <v>43733</v>
      </c>
      <c r="AI1140" s="9"/>
      <c r="AJ1140" s="7" t="str">
        <f t="shared" si="351"/>
        <v/>
      </c>
      <c r="AK1140" s="5" t="str">
        <f t="shared" si="349"/>
        <v/>
      </c>
      <c r="AL1140" s="5" t="str">
        <f t="shared" si="352"/>
        <v/>
      </c>
      <c r="AM1140" s="5" t="str">
        <f t="shared" ca="1" si="350"/>
        <v/>
      </c>
      <c r="AN1140" s="7" t="str">
        <f t="shared" ca="1" si="345"/>
        <v>12 tháng</v>
      </c>
      <c r="AO1140" s="5"/>
      <c r="AP1140" s="7"/>
      <c r="AQ1140" s="16"/>
    </row>
    <row r="1141" spans="1:43" ht="14.5" x14ac:dyDescent="0.35">
      <c r="A1141" s="12">
        <f>IF(E1141="","",SUBTOTAL(3,$B$2:B1141))</f>
        <v>1140</v>
      </c>
      <c r="B1141" s="5">
        <v>43738</v>
      </c>
      <c r="C1141" s="4" t="s">
        <v>45</v>
      </c>
      <c r="D1141" s="4">
        <v>1127</v>
      </c>
      <c r="E1141" s="6" t="s">
        <v>191</v>
      </c>
      <c r="F1141" s="6" t="s">
        <v>96</v>
      </c>
      <c r="G1141" s="7" t="s">
        <v>61</v>
      </c>
      <c r="H1141" s="6" t="s">
        <v>62</v>
      </c>
      <c r="I1141" s="4">
        <v>26</v>
      </c>
      <c r="J1141" s="4">
        <v>8</v>
      </c>
      <c r="K1141" s="4">
        <v>1990</v>
      </c>
      <c r="L1141" s="6">
        <f t="shared" si="334"/>
        <v>33111</v>
      </c>
      <c r="M1141" s="4">
        <f t="shared" si="346"/>
        <v>29</v>
      </c>
      <c r="N1141" s="6" t="str">
        <f t="shared" si="335"/>
        <v>&lt;30</v>
      </c>
      <c r="O1141" s="4">
        <v>2</v>
      </c>
      <c r="P1141" s="6" t="str">
        <f t="shared" si="339"/>
        <v>Nữ</v>
      </c>
      <c r="Q1141" s="6" t="str">
        <f t="shared" si="340"/>
        <v>Bà</v>
      </c>
      <c r="R1141" s="7" t="s">
        <v>50</v>
      </c>
      <c r="S1141" s="6" t="s">
        <v>359</v>
      </c>
      <c r="T1141" s="6" t="s">
        <v>329</v>
      </c>
      <c r="U1141" s="6" t="s">
        <v>255</v>
      </c>
      <c r="V1141" s="6" t="str">
        <f t="shared" si="347"/>
        <v>Hợp Đức  -  Tân Yên  -  Bắc Giang</v>
      </c>
      <c r="W1141" s="6" t="s">
        <v>64</v>
      </c>
      <c r="X1141" s="6" t="s">
        <v>65</v>
      </c>
      <c r="Y1141" s="4">
        <f t="shared" si="348"/>
        <v>13</v>
      </c>
      <c r="Z1141" s="7" t="str">
        <f t="shared" si="336"/>
        <v>Từ 12 - 24 tháng</v>
      </c>
      <c r="AA1141" s="5">
        <v>43315</v>
      </c>
      <c r="AB1141" s="4" t="s">
        <v>66</v>
      </c>
      <c r="AC1141" s="8">
        <f t="shared" si="341"/>
        <v>43374</v>
      </c>
      <c r="AD1141" s="5" t="s">
        <v>53</v>
      </c>
      <c r="AE1141" s="4">
        <v>1</v>
      </c>
      <c r="AF1141" s="7" t="str">
        <f t="shared" si="342"/>
        <v>12 tháng</v>
      </c>
      <c r="AG1141" s="5">
        <f t="shared" si="343"/>
        <v>43375</v>
      </c>
      <c r="AH1141" s="5">
        <f t="shared" si="344"/>
        <v>43739</v>
      </c>
      <c r="AI1141" s="9"/>
      <c r="AJ1141" s="7" t="str">
        <f t="shared" si="351"/>
        <v/>
      </c>
      <c r="AK1141" s="5" t="str">
        <f t="shared" si="349"/>
        <v/>
      </c>
      <c r="AL1141" s="5" t="str">
        <f t="shared" si="352"/>
        <v/>
      </c>
      <c r="AM1141" s="5" t="str">
        <f t="shared" ca="1" si="350"/>
        <v/>
      </c>
      <c r="AN1141" s="7" t="str">
        <f t="shared" ca="1" si="345"/>
        <v>12 tháng</v>
      </c>
      <c r="AO1141" s="5"/>
      <c r="AP1141" s="7"/>
      <c r="AQ1141" s="16"/>
    </row>
    <row r="1142" spans="1:43" ht="14.5" x14ac:dyDescent="0.35">
      <c r="A1142" s="12">
        <f>IF(E1142="","",SUBTOTAL(3,$B$2:B1142))</f>
        <v>1141</v>
      </c>
      <c r="B1142" s="5">
        <v>43738</v>
      </c>
      <c r="C1142" s="4" t="s">
        <v>45</v>
      </c>
      <c r="D1142" s="4">
        <v>1128</v>
      </c>
      <c r="E1142" s="6" t="s">
        <v>192</v>
      </c>
      <c r="F1142" s="6" t="s">
        <v>96</v>
      </c>
      <c r="G1142" s="7" t="s">
        <v>61</v>
      </c>
      <c r="H1142" s="6" t="s">
        <v>62</v>
      </c>
      <c r="I1142" s="4">
        <v>21</v>
      </c>
      <c r="J1142" s="4">
        <v>8</v>
      </c>
      <c r="K1142" s="4">
        <v>1990</v>
      </c>
      <c r="L1142" s="6">
        <f t="shared" si="334"/>
        <v>33106</v>
      </c>
      <c r="M1142" s="4">
        <f t="shared" si="346"/>
        <v>29</v>
      </c>
      <c r="N1142" s="6" t="str">
        <f t="shared" si="335"/>
        <v>&lt;30</v>
      </c>
      <c r="O1142" s="4">
        <v>2</v>
      </c>
      <c r="P1142" s="6" t="str">
        <f t="shared" si="339"/>
        <v>Nữ</v>
      </c>
      <c r="Q1142" s="6" t="str">
        <f t="shared" si="340"/>
        <v>Bà</v>
      </c>
      <c r="R1142" s="7" t="s">
        <v>63</v>
      </c>
      <c r="S1142" s="6" t="s">
        <v>381</v>
      </c>
      <c r="T1142" s="6" t="s">
        <v>324</v>
      </c>
      <c r="U1142" s="6" t="s">
        <v>280</v>
      </c>
      <c r="V1142" s="6" t="str">
        <f t="shared" si="347"/>
        <v>Minh Hòa  -  Hữu Lũng  -  Lạng Sơn</v>
      </c>
      <c r="W1142" s="6" t="s">
        <v>51</v>
      </c>
      <c r="X1142" s="6" t="s">
        <v>65</v>
      </c>
      <c r="Y1142" s="4">
        <f t="shared" si="348"/>
        <v>13</v>
      </c>
      <c r="Z1142" s="7" t="str">
        <f t="shared" si="336"/>
        <v>Từ 12 - 24 tháng</v>
      </c>
      <c r="AA1142" s="5">
        <v>43324</v>
      </c>
      <c r="AB1142" s="4" t="s">
        <v>66</v>
      </c>
      <c r="AC1142" s="8">
        <f t="shared" si="341"/>
        <v>43383</v>
      </c>
      <c r="AD1142" s="5" t="s">
        <v>53</v>
      </c>
      <c r="AE1142" s="4">
        <v>1</v>
      </c>
      <c r="AF1142" s="7" t="str">
        <f t="shared" si="342"/>
        <v>12 tháng</v>
      </c>
      <c r="AG1142" s="5">
        <f t="shared" si="343"/>
        <v>43384</v>
      </c>
      <c r="AH1142" s="5">
        <f t="shared" si="344"/>
        <v>43748</v>
      </c>
      <c r="AI1142" s="9"/>
      <c r="AJ1142" s="7" t="str">
        <f t="shared" si="351"/>
        <v/>
      </c>
      <c r="AK1142" s="5" t="str">
        <f t="shared" si="349"/>
        <v/>
      </c>
      <c r="AL1142" s="5" t="str">
        <f t="shared" si="352"/>
        <v/>
      </c>
      <c r="AM1142" s="5" t="str">
        <f t="shared" ca="1" si="350"/>
        <v/>
      </c>
      <c r="AN1142" s="7" t="str">
        <f t="shared" ca="1" si="345"/>
        <v>12 tháng</v>
      </c>
      <c r="AO1142" s="5"/>
      <c r="AP1142" s="7"/>
      <c r="AQ1142" s="16"/>
    </row>
    <row r="1143" spans="1:43" ht="14.5" x14ac:dyDescent="0.35">
      <c r="A1143" s="12">
        <f>IF(E1143="","",SUBTOTAL(3,$B$2:B1143))</f>
        <v>1142</v>
      </c>
      <c r="B1143" s="5">
        <v>43738</v>
      </c>
      <c r="C1143" s="4" t="s">
        <v>45</v>
      </c>
      <c r="D1143" s="4">
        <v>1129</v>
      </c>
      <c r="E1143" s="6" t="s">
        <v>193</v>
      </c>
      <c r="F1143" s="6" t="s">
        <v>96</v>
      </c>
      <c r="G1143" s="7" t="s">
        <v>204</v>
      </c>
      <c r="H1143" s="6" t="s">
        <v>99</v>
      </c>
      <c r="I1143" s="4">
        <v>16</v>
      </c>
      <c r="J1143" s="4">
        <v>10</v>
      </c>
      <c r="K1143" s="4">
        <v>1993</v>
      </c>
      <c r="L1143" s="6">
        <f t="shared" si="334"/>
        <v>34258</v>
      </c>
      <c r="M1143" s="4">
        <f t="shared" si="346"/>
        <v>25</v>
      </c>
      <c r="N1143" s="6" t="str">
        <f t="shared" si="335"/>
        <v>&lt;30</v>
      </c>
      <c r="O1143" s="4">
        <v>1</v>
      </c>
      <c r="P1143" s="6" t="str">
        <f t="shared" si="339"/>
        <v>Nam</v>
      </c>
      <c r="Q1143" s="6" t="str">
        <f t="shared" si="340"/>
        <v>Ông</v>
      </c>
      <c r="R1143" s="7" t="s">
        <v>50</v>
      </c>
      <c r="S1143" s="6" t="s">
        <v>382</v>
      </c>
      <c r="T1143" s="6" t="s">
        <v>336</v>
      </c>
      <c r="U1143" s="6" t="s">
        <v>280</v>
      </c>
      <c r="V1143" s="6" t="str">
        <f t="shared" si="347"/>
        <v>Yên Phúc  -  Văn Quan  -  Lạng Sơn</v>
      </c>
      <c r="W1143" s="6" t="s">
        <v>78</v>
      </c>
      <c r="X1143" s="6" t="s">
        <v>100</v>
      </c>
      <c r="Y1143" s="4">
        <f t="shared" si="348"/>
        <v>13</v>
      </c>
      <c r="Z1143" s="7" t="str">
        <f t="shared" si="336"/>
        <v>Từ 12 - 24 tháng</v>
      </c>
      <c r="AA1143" s="5">
        <v>43329</v>
      </c>
      <c r="AB1143" s="4" t="s">
        <v>66</v>
      </c>
      <c r="AC1143" s="8">
        <f t="shared" si="341"/>
        <v>43388</v>
      </c>
      <c r="AD1143" s="5" t="s">
        <v>53</v>
      </c>
      <c r="AE1143" s="4">
        <v>1</v>
      </c>
      <c r="AF1143" s="7" t="str">
        <f t="shared" si="342"/>
        <v>12 tháng</v>
      </c>
      <c r="AG1143" s="5">
        <f t="shared" si="343"/>
        <v>43389</v>
      </c>
      <c r="AH1143" s="5">
        <f t="shared" si="344"/>
        <v>43753</v>
      </c>
      <c r="AI1143" s="9"/>
      <c r="AJ1143" s="7" t="str">
        <f t="shared" si="351"/>
        <v/>
      </c>
      <c r="AK1143" s="5" t="str">
        <f t="shared" si="349"/>
        <v/>
      </c>
      <c r="AL1143" s="5" t="str">
        <f t="shared" si="352"/>
        <v/>
      </c>
      <c r="AM1143" s="5" t="str">
        <f t="shared" ca="1" si="350"/>
        <v/>
      </c>
      <c r="AN1143" s="7" t="str">
        <f t="shared" ca="1" si="345"/>
        <v>12 tháng</v>
      </c>
      <c r="AO1143" s="5"/>
      <c r="AP1143" s="7"/>
      <c r="AQ1143" s="16"/>
    </row>
    <row r="1144" spans="1:43" ht="14.5" x14ac:dyDescent="0.35">
      <c r="A1144" s="12">
        <f>IF(E1144="","",SUBTOTAL(3,$B$2:B1144))</f>
        <v>1143</v>
      </c>
      <c r="B1144" s="5">
        <v>43738</v>
      </c>
      <c r="C1144" s="4" t="s">
        <v>45</v>
      </c>
      <c r="D1144" s="4">
        <v>1130</v>
      </c>
      <c r="E1144" s="6" t="s">
        <v>205</v>
      </c>
      <c r="F1144" s="6" t="s">
        <v>112</v>
      </c>
      <c r="G1144" s="7" t="s">
        <v>104</v>
      </c>
      <c r="H1144" s="6" t="s">
        <v>147</v>
      </c>
      <c r="I1144" s="4">
        <v>25</v>
      </c>
      <c r="J1144" s="4">
        <v>12</v>
      </c>
      <c r="K1144" s="4">
        <v>1991</v>
      </c>
      <c r="L1144" s="6">
        <f t="shared" si="334"/>
        <v>33597</v>
      </c>
      <c r="M1144" s="4">
        <f t="shared" si="346"/>
        <v>27</v>
      </c>
      <c r="N1144" s="6" t="str">
        <f t="shared" si="335"/>
        <v>&lt;30</v>
      </c>
      <c r="O1144" s="4">
        <v>2</v>
      </c>
      <c r="P1144" s="6" t="str">
        <f t="shared" si="339"/>
        <v>Nữ</v>
      </c>
      <c r="Q1144" s="6" t="str">
        <f t="shared" si="340"/>
        <v>Bà</v>
      </c>
      <c r="R1144" s="7" t="s">
        <v>63</v>
      </c>
      <c r="S1144" s="6" t="s">
        <v>383</v>
      </c>
      <c r="T1144" s="6" t="s">
        <v>384</v>
      </c>
      <c r="U1144" s="6" t="s">
        <v>347</v>
      </c>
      <c r="V1144" s="6" t="str">
        <f t="shared" si="347"/>
        <v>Trung Tiến  -  Quan Sơn  -  Thanh Hóa</v>
      </c>
      <c r="W1144" s="6" t="s">
        <v>145</v>
      </c>
      <c r="X1144" s="6" t="s">
        <v>65</v>
      </c>
      <c r="Y1144" s="4">
        <f t="shared" si="348"/>
        <v>13</v>
      </c>
      <c r="Z1144" s="7" t="str">
        <f t="shared" si="336"/>
        <v>Từ 12 - 24 tháng</v>
      </c>
      <c r="AA1144" s="5">
        <v>43334</v>
      </c>
      <c r="AB1144" s="4" t="s">
        <v>66</v>
      </c>
      <c r="AC1144" s="8">
        <f t="shared" si="341"/>
        <v>43393</v>
      </c>
      <c r="AD1144" s="5" t="s">
        <v>53</v>
      </c>
      <c r="AE1144" s="4">
        <v>1</v>
      </c>
      <c r="AF1144" s="7" t="str">
        <f t="shared" si="342"/>
        <v>12 tháng</v>
      </c>
      <c r="AG1144" s="5">
        <f t="shared" si="343"/>
        <v>43394</v>
      </c>
      <c r="AH1144" s="5">
        <f t="shared" si="344"/>
        <v>43758</v>
      </c>
      <c r="AI1144" s="9"/>
      <c r="AJ1144" s="7" t="str">
        <f t="shared" si="351"/>
        <v/>
      </c>
      <c r="AK1144" s="5" t="str">
        <f t="shared" si="349"/>
        <v/>
      </c>
      <c r="AL1144" s="5" t="str">
        <f t="shared" si="352"/>
        <v/>
      </c>
      <c r="AM1144" s="5" t="str">
        <f t="shared" ca="1" si="350"/>
        <v/>
      </c>
      <c r="AN1144" s="7" t="str">
        <f t="shared" ca="1" si="345"/>
        <v>12 tháng</v>
      </c>
      <c r="AO1144" s="5"/>
      <c r="AP1144" s="7"/>
      <c r="AQ1144" s="16"/>
    </row>
    <row r="1145" spans="1:43" ht="14.5" x14ac:dyDescent="0.35">
      <c r="A1145" s="12">
        <f>IF(E1145="","",SUBTOTAL(3,$B$2:B1145))</f>
        <v>1144</v>
      </c>
      <c r="B1145" s="5">
        <v>43738</v>
      </c>
      <c r="C1145" s="4" t="s">
        <v>45</v>
      </c>
      <c r="D1145" s="4">
        <v>1131</v>
      </c>
      <c r="E1145" s="6" t="s">
        <v>206</v>
      </c>
      <c r="F1145" s="6" t="s">
        <v>112</v>
      </c>
      <c r="G1145" s="7" t="s">
        <v>104</v>
      </c>
      <c r="H1145" s="6" t="s">
        <v>105</v>
      </c>
      <c r="I1145" s="4">
        <v>9</v>
      </c>
      <c r="J1145" s="4">
        <v>1</v>
      </c>
      <c r="K1145" s="4">
        <v>1992</v>
      </c>
      <c r="L1145" s="6">
        <f t="shared" si="334"/>
        <v>33612</v>
      </c>
      <c r="M1145" s="4">
        <f t="shared" si="346"/>
        <v>27</v>
      </c>
      <c r="N1145" s="6" t="str">
        <f t="shared" si="335"/>
        <v>&lt;30</v>
      </c>
      <c r="O1145" s="4">
        <v>2</v>
      </c>
      <c r="P1145" s="6" t="str">
        <f t="shared" si="339"/>
        <v>Nữ</v>
      </c>
      <c r="Q1145" s="6" t="str">
        <f t="shared" si="340"/>
        <v>Bà</v>
      </c>
      <c r="R1145" s="7" t="s">
        <v>50</v>
      </c>
      <c r="S1145" s="6" t="s">
        <v>385</v>
      </c>
      <c r="T1145" s="6" t="s">
        <v>324</v>
      </c>
      <c r="U1145" s="6" t="s">
        <v>280</v>
      </c>
      <c r="V1145" s="6" t="str">
        <f t="shared" si="347"/>
        <v>Yên Bình  -  Hữu Lũng  -  Lạng Sơn</v>
      </c>
      <c r="W1145" s="6" t="s">
        <v>145</v>
      </c>
      <c r="X1145" s="6" t="s">
        <v>65</v>
      </c>
      <c r="Y1145" s="4">
        <f t="shared" si="348"/>
        <v>12</v>
      </c>
      <c r="Z1145" s="7" t="str">
        <f t="shared" si="336"/>
        <v>Từ 12 - 24 tháng</v>
      </c>
      <c r="AA1145" s="5">
        <v>43349</v>
      </c>
      <c r="AB1145" s="4" t="s">
        <v>66</v>
      </c>
      <c r="AC1145" s="8">
        <f t="shared" si="341"/>
        <v>43408</v>
      </c>
      <c r="AD1145" s="5" t="s">
        <v>53</v>
      </c>
      <c r="AE1145" s="4">
        <v>1</v>
      </c>
      <c r="AF1145" s="7" t="str">
        <f t="shared" si="342"/>
        <v>12 tháng</v>
      </c>
      <c r="AG1145" s="5">
        <f t="shared" si="343"/>
        <v>43409</v>
      </c>
      <c r="AH1145" s="5">
        <f t="shared" si="344"/>
        <v>43773</v>
      </c>
      <c r="AI1145" s="9"/>
      <c r="AJ1145" s="7" t="str">
        <f t="shared" si="351"/>
        <v/>
      </c>
      <c r="AK1145" s="5" t="str">
        <f t="shared" si="349"/>
        <v/>
      </c>
      <c r="AL1145" s="5" t="str">
        <f t="shared" si="352"/>
        <v/>
      </c>
      <c r="AM1145" s="5" t="str">
        <f t="shared" ca="1" si="350"/>
        <v/>
      </c>
      <c r="AN1145" s="7" t="str">
        <f t="shared" ca="1" si="345"/>
        <v>12 tháng</v>
      </c>
      <c r="AO1145" s="5"/>
      <c r="AP1145" s="7"/>
      <c r="AQ1145" s="16"/>
    </row>
    <row r="1146" spans="1:43" ht="14.5" x14ac:dyDescent="0.35">
      <c r="A1146" s="12">
        <f>IF(E1146="","",SUBTOTAL(3,$B$2:B1146))</f>
        <v>1145</v>
      </c>
      <c r="B1146" s="5">
        <v>43738</v>
      </c>
      <c r="C1146" s="4" t="s">
        <v>45</v>
      </c>
      <c r="D1146" s="4">
        <v>1132</v>
      </c>
      <c r="E1146" s="6" t="s">
        <v>207</v>
      </c>
      <c r="F1146" s="6" t="s">
        <v>112</v>
      </c>
      <c r="G1146" s="7" t="s">
        <v>104</v>
      </c>
      <c r="H1146" s="6" t="s">
        <v>105</v>
      </c>
      <c r="I1146" s="4">
        <v>17</v>
      </c>
      <c r="J1146" s="4">
        <v>10</v>
      </c>
      <c r="K1146" s="4">
        <v>1995</v>
      </c>
      <c r="L1146" s="6">
        <f t="shared" si="334"/>
        <v>34989</v>
      </c>
      <c r="M1146" s="4">
        <f t="shared" si="346"/>
        <v>23</v>
      </c>
      <c r="N1146" s="6" t="str">
        <f t="shared" si="335"/>
        <v>&lt;30</v>
      </c>
      <c r="O1146" s="4">
        <v>2</v>
      </c>
      <c r="P1146" s="6" t="str">
        <f t="shared" si="339"/>
        <v>Nữ</v>
      </c>
      <c r="Q1146" s="6" t="str">
        <f t="shared" si="340"/>
        <v>Bà</v>
      </c>
      <c r="R1146" s="7" t="s">
        <v>63</v>
      </c>
      <c r="S1146" s="6" t="s">
        <v>386</v>
      </c>
      <c r="T1146" s="6" t="s">
        <v>336</v>
      </c>
      <c r="U1146" s="6" t="s">
        <v>280</v>
      </c>
      <c r="V1146" s="6" t="str">
        <f t="shared" si="347"/>
        <v>Bình Phúc  -  Văn Quan  -  Lạng Sơn</v>
      </c>
      <c r="W1146" s="6" t="s">
        <v>145</v>
      </c>
      <c r="X1146" s="6" t="s">
        <v>106</v>
      </c>
      <c r="Y1146" s="4">
        <f t="shared" si="348"/>
        <v>12</v>
      </c>
      <c r="Z1146" s="7" t="str">
        <f t="shared" si="336"/>
        <v>Từ 12 - 24 tháng</v>
      </c>
      <c r="AA1146" s="5">
        <v>43357</v>
      </c>
      <c r="AB1146" s="4">
        <v>0</v>
      </c>
      <c r="AC1146" s="8">
        <f t="shared" si="341"/>
        <v>43357</v>
      </c>
      <c r="AD1146" s="5" t="s">
        <v>53</v>
      </c>
      <c r="AE1146" s="4">
        <v>1</v>
      </c>
      <c r="AF1146" s="7" t="str">
        <f t="shared" si="342"/>
        <v>12 tháng</v>
      </c>
      <c r="AG1146" s="5">
        <f t="shared" si="343"/>
        <v>43357</v>
      </c>
      <c r="AH1146" s="5">
        <f t="shared" si="344"/>
        <v>43721</v>
      </c>
      <c r="AI1146" s="9"/>
      <c r="AJ1146" s="7" t="str">
        <f t="shared" si="351"/>
        <v/>
      </c>
      <c r="AK1146" s="5" t="str">
        <f t="shared" si="349"/>
        <v/>
      </c>
      <c r="AL1146" s="5" t="str">
        <f t="shared" si="352"/>
        <v/>
      </c>
      <c r="AM1146" s="5" t="str">
        <f t="shared" ca="1" si="350"/>
        <v/>
      </c>
      <c r="AN1146" s="7" t="str">
        <f t="shared" ca="1" si="345"/>
        <v>12 tháng</v>
      </c>
      <c r="AO1146" s="5"/>
      <c r="AP1146" s="7"/>
      <c r="AQ1146" s="16"/>
    </row>
    <row r="1147" spans="1:43" ht="14.5" x14ac:dyDescent="0.35">
      <c r="A1147" s="12">
        <f>IF(E1147="","",SUBTOTAL(3,$B$2:B1147))</f>
        <v>1146</v>
      </c>
      <c r="B1147" s="5">
        <v>43738</v>
      </c>
      <c r="C1147" s="4" t="s">
        <v>45</v>
      </c>
      <c r="D1147" s="4">
        <v>1133</v>
      </c>
      <c r="E1147" s="6" t="s">
        <v>197</v>
      </c>
      <c r="F1147" s="6" t="s">
        <v>112</v>
      </c>
      <c r="G1147" s="7" t="s">
        <v>61</v>
      </c>
      <c r="H1147" s="6" t="s">
        <v>62</v>
      </c>
      <c r="I1147" s="4">
        <v>28</v>
      </c>
      <c r="J1147" s="4">
        <v>10</v>
      </c>
      <c r="K1147" s="4">
        <v>1993</v>
      </c>
      <c r="L1147" s="6">
        <f t="shared" si="334"/>
        <v>34270</v>
      </c>
      <c r="M1147" s="4">
        <f t="shared" si="346"/>
        <v>25</v>
      </c>
      <c r="N1147" s="6" t="str">
        <f t="shared" si="335"/>
        <v>&lt;30</v>
      </c>
      <c r="O1147" s="4">
        <v>1</v>
      </c>
      <c r="P1147" s="6" t="str">
        <f t="shared" si="339"/>
        <v>Nam</v>
      </c>
      <c r="Q1147" s="6" t="str">
        <f t="shared" si="340"/>
        <v>Ông</v>
      </c>
      <c r="R1147" s="7" t="s">
        <v>50</v>
      </c>
      <c r="S1147" s="6" t="s">
        <v>387</v>
      </c>
      <c r="T1147" s="6" t="s">
        <v>388</v>
      </c>
      <c r="U1147" s="6" t="s">
        <v>389</v>
      </c>
      <c r="V1147" s="6" t="str">
        <f t="shared" si="347"/>
        <v>Quỳnh Lưu  -  Nho Quan  -  Ninh Bình</v>
      </c>
      <c r="W1147" s="6" t="s">
        <v>51</v>
      </c>
      <c r="X1147" s="6" t="s">
        <v>65</v>
      </c>
      <c r="Y1147" s="4">
        <f t="shared" si="348"/>
        <v>12</v>
      </c>
      <c r="Z1147" s="7" t="str">
        <f t="shared" si="336"/>
        <v>Từ 12 - 24 tháng</v>
      </c>
      <c r="AA1147" s="5">
        <v>43365</v>
      </c>
      <c r="AB1147" s="4" t="s">
        <v>66</v>
      </c>
      <c r="AC1147" s="8">
        <f t="shared" si="341"/>
        <v>43424</v>
      </c>
      <c r="AD1147" s="5" t="s">
        <v>53</v>
      </c>
      <c r="AE1147" s="4">
        <v>1</v>
      </c>
      <c r="AF1147" s="7" t="str">
        <f t="shared" si="342"/>
        <v>12 tháng</v>
      </c>
      <c r="AG1147" s="5">
        <f t="shared" si="343"/>
        <v>43425</v>
      </c>
      <c r="AH1147" s="5">
        <f t="shared" si="344"/>
        <v>43789</v>
      </c>
      <c r="AI1147" s="9"/>
      <c r="AJ1147" s="7" t="str">
        <f t="shared" si="351"/>
        <v/>
      </c>
      <c r="AK1147" s="5" t="str">
        <f t="shared" si="349"/>
        <v/>
      </c>
      <c r="AL1147" s="5" t="str">
        <f t="shared" si="352"/>
        <v/>
      </c>
      <c r="AM1147" s="5" t="str">
        <f t="shared" ca="1" si="350"/>
        <v/>
      </c>
      <c r="AN1147" s="7" t="str">
        <f t="shared" ca="1" si="345"/>
        <v>12 tháng</v>
      </c>
      <c r="AO1147" s="5"/>
      <c r="AP1147" s="7"/>
      <c r="AQ1147" s="16"/>
    </row>
    <row r="1148" spans="1:43" ht="14.5" x14ac:dyDescent="0.35">
      <c r="A1148" s="12">
        <f>IF(E1148="","",SUBTOTAL(3,$B$2:B1148))</f>
        <v>1147</v>
      </c>
      <c r="B1148" s="5">
        <v>43738</v>
      </c>
      <c r="C1148" s="4" t="s">
        <v>45</v>
      </c>
      <c r="D1148" s="4">
        <v>1134</v>
      </c>
      <c r="E1148" s="6" t="s">
        <v>198</v>
      </c>
      <c r="F1148" s="6" t="s">
        <v>112</v>
      </c>
      <c r="G1148" s="7" t="s">
        <v>61</v>
      </c>
      <c r="H1148" s="6" t="s">
        <v>62</v>
      </c>
      <c r="I1148" s="4">
        <v>9</v>
      </c>
      <c r="J1148" s="4">
        <v>3</v>
      </c>
      <c r="K1148" s="4">
        <v>1994</v>
      </c>
      <c r="L1148" s="6">
        <f t="shared" si="334"/>
        <v>34402</v>
      </c>
      <c r="M1148" s="4">
        <f t="shared" si="346"/>
        <v>25</v>
      </c>
      <c r="N1148" s="6" t="str">
        <f t="shared" si="335"/>
        <v>&lt;30</v>
      </c>
      <c r="O1148" s="4">
        <v>2</v>
      </c>
      <c r="P1148" s="6" t="str">
        <f t="shared" si="339"/>
        <v>Nữ</v>
      </c>
      <c r="Q1148" s="6" t="str">
        <f t="shared" si="340"/>
        <v>Bà</v>
      </c>
      <c r="R1148" s="7" t="s">
        <v>72</v>
      </c>
      <c r="S1148" s="6" t="s">
        <v>390</v>
      </c>
      <c r="T1148" s="6" t="s">
        <v>268</v>
      </c>
      <c r="U1148" s="6" t="s">
        <v>269</v>
      </c>
      <c r="V1148" s="6" t="str">
        <f t="shared" si="347"/>
        <v>Cảnh Hưng  -  Tiên Du  -  Bắc Ninh</v>
      </c>
      <c r="W1148" s="6" t="s">
        <v>51</v>
      </c>
      <c r="X1148" s="6" t="s">
        <v>65</v>
      </c>
      <c r="Y1148" s="4">
        <f t="shared" si="348"/>
        <v>11</v>
      </c>
      <c r="Z1148" s="7" t="str">
        <f t="shared" si="336"/>
        <v>Từ 2 - 12 tháng</v>
      </c>
      <c r="AA1148" s="5">
        <v>43379</v>
      </c>
      <c r="AB1148" s="4" t="s">
        <v>117</v>
      </c>
      <c r="AC1148" s="8">
        <f t="shared" si="341"/>
        <v>43408</v>
      </c>
      <c r="AD1148" s="5" t="s">
        <v>53</v>
      </c>
      <c r="AE1148" s="4">
        <v>1</v>
      </c>
      <c r="AF1148" s="7" t="str">
        <f t="shared" si="342"/>
        <v>12 tháng</v>
      </c>
      <c r="AG1148" s="5">
        <f t="shared" si="343"/>
        <v>43409</v>
      </c>
      <c r="AH1148" s="5">
        <f t="shared" si="344"/>
        <v>43773</v>
      </c>
      <c r="AI1148" s="9"/>
      <c r="AJ1148" s="7" t="str">
        <f t="shared" si="351"/>
        <v/>
      </c>
      <c r="AK1148" s="5" t="str">
        <f t="shared" si="349"/>
        <v/>
      </c>
      <c r="AL1148" s="5" t="str">
        <f t="shared" si="352"/>
        <v/>
      </c>
      <c r="AM1148" s="5" t="str">
        <f t="shared" ca="1" si="350"/>
        <v/>
      </c>
      <c r="AN1148" s="7" t="str">
        <f t="shared" ca="1" si="345"/>
        <v>12 tháng</v>
      </c>
      <c r="AO1148" s="5"/>
      <c r="AP1148" s="7"/>
      <c r="AQ1148" s="16"/>
    </row>
    <row r="1149" spans="1:43" ht="14.5" x14ac:dyDescent="0.35">
      <c r="A1149" s="12">
        <f>IF(E1149="","",SUBTOTAL(3,$B$2:B1149))</f>
        <v>1148</v>
      </c>
      <c r="B1149" s="5">
        <v>43738</v>
      </c>
      <c r="C1149" s="4" t="s">
        <v>45</v>
      </c>
      <c r="D1149" s="4">
        <v>1135</v>
      </c>
      <c r="E1149" s="6" t="s">
        <v>199</v>
      </c>
      <c r="F1149" s="6" t="s">
        <v>112</v>
      </c>
      <c r="G1149" s="7" t="s">
        <v>98</v>
      </c>
      <c r="H1149" s="6" t="s">
        <v>99</v>
      </c>
      <c r="I1149" s="4">
        <v>26</v>
      </c>
      <c r="J1149" s="4">
        <v>11</v>
      </c>
      <c r="K1149" s="4">
        <v>1991</v>
      </c>
      <c r="L1149" s="6">
        <f t="shared" ref="L1149:L1165" si="353">IF(AND(I1149&lt;&gt;"",J1149&lt;&gt;"",K1149&lt;&gt;""),DATE(K1149,J1149,I1149),"")</f>
        <v>33568</v>
      </c>
      <c r="M1149" s="4">
        <f t="shared" si="346"/>
        <v>27</v>
      </c>
      <c r="N1149" s="6" t="str">
        <f t="shared" ref="N1149:N1165" si="354">IF(M1149&gt;=45,"45+",IF(M1149&gt;=30,"30 - 45","&lt;30"))</f>
        <v>&lt;30</v>
      </c>
      <c r="O1149" s="4">
        <v>2</v>
      </c>
      <c r="P1149" s="6" t="str">
        <f t="shared" si="339"/>
        <v>Nữ</v>
      </c>
      <c r="Q1149" s="6" t="str">
        <f t="shared" si="340"/>
        <v>Bà</v>
      </c>
      <c r="R1149" s="7" t="s">
        <v>50</v>
      </c>
      <c r="S1149" s="6" t="s">
        <v>391</v>
      </c>
      <c r="T1149" s="6" t="s">
        <v>254</v>
      </c>
      <c r="U1149" s="6" t="s">
        <v>255</v>
      </c>
      <c r="V1149" s="6" t="str">
        <f t="shared" si="347"/>
        <v>Mai Trung  -  Hiệp Hòa  -  Bắc Giang</v>
      </c>
      <c r="W1149" s="6" t="s">
        <v>145</v>
      </c>
      <c r="X1149" s="6" t="s">
        <v>100</v>
      </c>
      <c r="Y1149" s="4">
        <f t="shared" si="348"/>
        <v>11</v>
      </c>
      <c r="Z1149" s="7" t="str">
        <f t="shared" ref="Z1149:Z1180" si="355">LOOKUP(Y1149,$AS$2:$AT$7,$AU$2:$AU$7)</f>
        <v>Từ 2 - 12 tháng</v>
      </c>
      <c r="AA1149" s="5">
        <v>43384</v>
      </c>
      <c r="AB1149" s="4" t="s">
        <v>66</v>
      </c>
      <c r="AC1149" s="8">
        <f t="shared" si="341"/>
        <v>43443</v>
      </c>
      <c r="AD1149" s="5" t="s">
        <v>53</v>
      </c>
      <c r="AE1149" s="4">
        <v>1</v>
      </c>
      <c r="AF1149" s="7" t="str">
        <f t="shared" si="342"/>
        <v>12 tháng</v>
      </c>
      <c r="AG1149" s="5">
        <f t="shared" si="343"/>
        <v>43444</v>
      </c>
      <c r="AH1149" s="5">
        <f t="shared" si="344"/>
        <v>43808</v>
      </c>
      <c r="AI1149" s="9"/>
      <c r="AJ1149" s="7" t="str">
        <f t="shared" si="351"/>
        <v/>
      </c>
      <c r="AK1149" s="5" t="str">
        <f t="shared" si="349"/>
        <v/>
      </c>
      <c r="AL1149" s="5" t="str">
        <f t="shared" si="352"/>
        <v/>
      </c>
      <c r="AM1149" s="5" t="str">
        <f t="shared" ca="1" si="350"/>
        <v/>
      </c>
      <c r="AN1149" s="7" t="str">
        <f t="shared" ca="1" si="345"/>
        <v>12 tháng</v>
      </c>
      <c r="AO1149" s="5"/>
      <c r="AP1149" s="7"/>
      <c r="AQ1149" s="16"/>
    </row>
    <row r="1150" spans="1:43" ht="14.5" x14ac:dyDescent="0.35">
      <c r="A1150" s="12">
        <f>IF(E1150="","",SUBTOTAL(3,$B$2:B1150))</f>
        <v>1149</v>
      </c>
      <c r="B1150" s="5">
        <v>43738</v>
      </c>
      <c r="C1150" s="4" t="s">
        <v>45</v>
      </c>
      <c r="D1150" s="4">
        <v>1136</v>
      </c>
      <c r="E1150" s="6" t="s">
        <v>208</v>
      </c>
      <c r="F1150" s="6" t="s">
        <v>82</v>
      </c>
      <c r="G1150" s="7" t="s">
        <v>104</v>
      </c>
      <c r="H1150" s="6" t="s">
        <v>105</v>
      </c>
      <c r="I1150" s="4">
        <v>20</v>
      </c>
      <c r="J1150" s="4">
        <v>2</v>
      </c>
      <c r="K1150" s="4">
        <v>1986</v>
      </c>
      <c r="L1150" s="6">
        <f t="shared" si="353"/>
        <v>31463</v>
      </c>
      <c r="M1150" s="4">
        <f t="shared" si="346"/>
        <v>33</v>
      </c>
      <c r="N1150" s="6" t="str">
        <f t="shared" si="354"/>
        <v>30 - 45</v>
      </c>
      <c r="O1150" s="4">
        <v>2</v>
      </c>
      <c r="P1150" s="6" t="str">
        <f t="shared" si="339"/>
        <v>Nữ</v>
      </c>
      <c r="Q1150" s="6" t="str">
        <f t="shared" si="340"/>
        <v>Bà</v>
      </c>
      <c r="R1150" s="7" t="s">
        <v>50</v>
      </c>
      <c r="S1150" s="6" t="s">
        <v>392</v>
      </c>
      <c r="T1150" s="6" t="s">
        <v>393</v>
      </c>
      <c r="U1150" s="6" t="s">
        <v>394</v>
      </c>
      <c r="V1150" s="6" t="str">
        <f t="shared" si="347"/>
        <v>Yên Thắng  -  Lục Yên  -  Yên Bái</v>
      </c>
      <c r="W1150" s="6" t="s">
        <v>51</v>
      </c>
      <c r="X1150" s="6" t="s">
        <v>65</v>
      </c>
      <c r="Y1150" s="4">
        <f t="shared" si="348"/>
        <v>11</v>
      </c>
      <c r="Z1150" s="7" t="str">
        <f t="shared" si="355"/>
        <v>Từ 2 - 12 tháng</v>
      </c>
      <c r="AA1150" s="5">
        <v>43392</v>
      </c>
      <c r="AB1150" s="4" t="s">
        <v>117</v>
      </c>
      <c r="AC1150" s="8">
        <f t="shared" si="341"/>
        <v>43421</v>
      </c>
      <c r="AD1150" s="5" t="s">
        <v>53</v>
      </c>
      <c r="AE1150" s="4">
        <v>1</v>
      </c>
      <c r="AF1150" s="7" t="str">
        <f t="shared" si="342"/>
        <v>12 tháng</v>
      </c>
      <c r="AG1150" s="5">
        <f t="shared" si="343"/>
        <v>43422</v>
      </c>
      <c r="AH1150" s="5">
        <f t="shared" si="344"/>
        <v>43786</v>
      </c>
      <c r="AI1150" s="9"/>
      <c r="AJ1150" s="7" t="str">
        <f t="shared" si="351"/>
        <v/>
      </c>
      <c r="AK1150" s="5" t="str">
        <f t="shared" si="349"/>
        <v/>
      </c>
      <c r="AL1150" s="5" t="str">
        <f t="shared" si="352"/>
        <v/>
      </c>
      <c r="AM1150" s="5" t="str">
        <f t="shared" ca="1" si="350"/>
        <v/>
      </c>
      <c r="AN1150" s="7" t="str">
        <f t="shared" ca="1" si="345"/>
        <v>12 tháng</v>
      </c>
      <c r="AO1150" s="5"/>
      <c r="AP1150" s="7"/>
      <c r="AQ1150" s="16"/>
    </row>
    <row r="1151" spans="1:43" ht="14.5" x14ac:dyDescent="0.35">
      <c r="A1151" s="12">
        <f>IF(E1151="","",SUBTOTAL(3,$B$2:B1151))</f>
        <v>1150</v>
      </c>
      <c r="B1151" s="5">
        <v>43738</v>
      </c>
      <c r="C1151" s="4" t="s">
        <v>45</v>
      </c>
      <c r="D1151" s="4">
        <v>1137</v>
      </c>
      <c r="E1151" s="6" t="s">
        <v>209</v>
      </c>
      <c r="F1151" s="6" t="s">
        <v>82</v>
      </c>
      <c r="G1151" s="7" t="s">
        <v>104</v>
      </c>
      <c r="H1151" s="6" t="s">
        <v>105</v>
      </c>
      <c r="I1151" s="4">
        <v>9</v>
      </c>
      <c r="J1151" s="4">
        <v>11</v>
      </c>
      <c r="K1151" s="4">
        <v>1988</v>
      </c>
      <c r="L1151" s="6">
        <f t="shared" si="353"/>
        <v>32456</v>
      </c>
      <c r="M1151" s="4">
        <f t="shared" si="346"/>
        <v>30</v>
      </c>
      <c r="N1151" s="6" t="str">
        <f t="shared" si="354"/>
        <v>30 - 45</v>
      </c>
      <c r="O1151" s="4">
        <v>2</v>
      </c>
      <c r="P1151" s="6" t="str">
        <f t="shared" si="339"/>
        <v>Nữ</v>
      </c>
      <c r="Q1151" s="6" t="str">
        <f t="shared" si="340"/>
        <v>Bà</v>
      </c>
      <c r="R1151" s="7" t="s">
        <v>72</v>
      </c>
      <c r="S1151" s="6" t="s">
        <v>395</v>
      </c>
      <c r="T1151" s="6" t="s">
        <v>352</v>
      </c>
      <c r="U1151" s="6" t="s">
        <v>280</v>
      </c>
      <c r="V1151" s="6" t="str">
        <f t="shared" si="347"/>
        <v>Gia Lộc  -  Chi Lăng  -  Lạng Sơn</v>
      </c>
      <c r="W1151" s="6" t="s">
        <v>51</v>
      </c>
      <c r="X1151" s="6" t="s">
        <v>65</v>
      </c>
      <c r="Y1151" s="4">
        <f t="shared" si="348"/>
        <v>11</v>
      </c>
      <c r="Z1151" s="7" t="str">
        <f t="shared" si="355"/>
        <v>Từ 2 - 12 tháng</v>
      </c>
      <c r="AA1151" s="5">
        <v>43398</v>
      </c>
      <c r="AB1151" s="4" t="s">
        <v>66</v>
      </c>
      <c r="AC1151" s="8">
        <f t="shared" si="341"/>
        <v>43457</v>
      </c>
      <c r="AD1151" s="5" t="s">
        <v>53</v>
      </c>
      <c r="AE1151" s="4">
        <v>1</v>
      </c>
      <c r="AF1151" s="7" t="str">
        <f t="shared" si="342"/>
        <v>12 tháng</v>
      </c>
      <c r="AG1151" s="5">
        <f t="shared" si="343"/>
        <v>43458</v>
      </c>
      <c r="AH1151" s="5">
        <f t="shared" si="344"/>
        <v>43822</v>
      </c>
      <c r="AI1151" s="9"/>
      <c r="AJ1151" s="7" t="str">
        <f t="shared" si="351"/>
        <v/>
      </c>
      <c r="AK1151" s="5" t="str">
        <f t="shared" si="349"/>
        <v/>
      </c>
      <c r="AL1151" s="5" t="str">
        <f t="shared" si="352"/>
        <v/>
      </c>
      <c r="AM1151" s="5" t="str">
        <f t="shared" ca="1" si="350"/>
        <v/>
      </c>
      <c r="AN1151" s="7" t="str">
        <f t="shared" ca="1" si="345"/>
        <v>12 tháng</v>
      </c>
      <c r="AO1151" s="5"/>
      <c r="AP1151" s="7"/>
      <c r="AQ1151" s="16"/>
    </row>
    <row r="1152" spans="1:43" ht="14.5" x14ac:dyDescent="0.35">
      <c r="A1152" s="12">
        <f>IF(E1152="","",SUBTOTAL(3,$B$2:B1152))</f>
        <v>1151</v>
      </c>
      <c r="B1152" s="5">
        <v>43738</v>
      </c>
      <c r="C1152" s="4" t="s">
        <v>45</v>
      </c>
      <c r="D1152" s="4">
        <v>1138</v>
      </c>
      <c r="E1152" s="6" t="s">
        <v>210</v>
      </c>
      <c r="F1152" s="6" t="s">
        <v>82</v>
      </c>
      <c r="G1152" s="7" t="s">
        <v>104</v>
      </c>
      <c r="H1152" s="6" t="s">
        <v>105</v>
      </c>
      <c r="I1152" s="4">
        <v>20</v>
      </c>
      <c r="J1152" s="4">
        <v>7</v>
      </c>
      <c r="K1152" s="4">
        <v>1989</v>
      </c>
      <c r="L1152" s="6">
        <f t="shared" si="353"/>
        <v>32709</v>
      </c>
      <c r="M1152" s="4">
        <f t="shared" si="346"/>
        <v>30</v>
      </c>
      <c r="N1152" s="6" t="str">
        <f t="shared" si="354"/>
        <v>30 - 45</v>
      </c>
      <c r="O1152" s="4">
        <v>2</v>
      </c>
      <c r="P1152" s="6" t="str">
        <f t="shared" si="339"/>
        <v>Nữ</v>
      </c>
      <c r="Q1152" s="6" t="str">
        <f t="shared" si="340"/>
        <v>Bà</v>
      </c>
      <c r="R1152" s="7" t="s">
        <v>50</v>
      </c>
      <c r="S1152" s="6" t="s">
        <v>287</v>
      </c>
      <c r="T1152" s="6" t="s">
        <v>268</v>
      </c>
      <c r="U1152" s="6" t="s">
        <v>269</v>
      </c>
      <c r="V1152" s="6" t="str">
        <f t="shared" si="347"/>
        <v>Phú Lâm  -  Tiên Du  -  Bắc Ninh</v>
      </c>
      <c r="W1152" s="6" t="s">
        <v>51</v>
      </c>
      <c r="X1152" s="6" t="s">
        <v>106</v>
      </c>
      <c r="Y1152" s="4">
        <f t="shared" si="348"/>
        <v>10</v>
      </c>
      <c r="Z1152" s="7" t="str">
        <f t="shared" si="355"/>
        <v>Từ 2 - 12 tháng</v>
      </c>
      <c r="AA1152" s="5">
        <v>43408</v>
      </c>
      <c r="AB1152" s="4" t="s">
        <v>117</v>
      </c>
      <c r="AC1152" s="8">
        <f t="shared" si="341"/>
        <v>43437</v>
      </c>
      <c r="AD1152" s="5" t="s">
        <v>53</v>
      </c>
      <c r="AE1152" s="4">
        <v>1</v>
      </c>
      <c r="AF1152" s="7" t="str">
        <f t="shared" si="342"/>
        <v>12 tháng</v>
      </c>
      <c r="AG1152" s="5">
        <f t="shared" si="343"/>
        <v>43438</v>
      </c>
      <c r="AH1152" s="5">
        <f t="shared" si="344"/>
        <v>43802</v>
      </c>
      <c r="AI1152" s="9"/>
      <c r="AJ1152" s="7" t="str">
        <f t="shared" si="351"/>
        <v/>
      </c>
      <c r="AK1152" s="5" t="str">
        <f t="shared" si="349"/>
        <v/>
      </c>
      <c r="AL1152" s="5" t="str">
        <f t="shared" si="352"/>
        <v/>
      </c>
      <c r="AM1152" s="5" t="str">
        <f t="shared" ca="1" si="350"/>
        <v/>
      </c>
      <c r="AN1152" s="7" t="str">
        <f t="shared" ca="1" si="345"/>
        <v>12 tháng</v>
      </c>
      <c r="AO1152" s="5"/>
      <c r="AP1152" s="7"/>
      <c r="AQ1152" s="16"/>
    </row>
    <row r="1153" spans="1:43" ht="14.5" x14ac:dyDescent="0.35">
      <c r="A1153" s="12">
        <f>IF(E1153="","",SUBTOTAL(3,$B$2:B1153))</f>
        <v>1152</v>
      </c>
      <c r="B1153" s="5">
        <v>43738</v>
      </c>
      <c r="C1153" s="4" t="s">
        <v>45</v>
      </c>
      <c r="D1153" s="4">
        <v>1139</v>
      </c>
      <c r="E1153" s="6" t="s">
        <v>211</v>
      </c>
      <c r="F1153" s="6" t="s">
        <v>82</v>
      </c>
      <c r="G1153" s="7" t="s">
        <v>104</v>
      </c>
      <c r="H1153" s="6" t="s">
        <v>105</v>
      </c>
      <c r="I1153" s="4">
        <v>20</v>
      </c>
      <c r="J1153" s="4">
        <v>2</v>
      </c>
      <c r="K1153" s="4">
        <v>1992</v>
      </c>
      <c r="L1153" s="6">
        <f t="shared" si="353"/>
        <v>33654</v>
      </c>
      <c r="M1153" s="4">
        <f t="shared" si="346"/>
        <v>27</v>
      </c>
      <c r="N1153" s="6" t="str">
        <f t="shared" si="354"/>
        <v>&lt;30</v>
      </c>
      <c r="O1153" s="4">
        <v>2</v>
      </c>
      <c r="P1153" s="6" t="str">
        <f t="shared" si="339"/>
        <v>Nữ</v>
      </c>
      <c r="Q1153" s="6" t="str">
        <f t="shared" si="340"/>
        <v>Bà</v>
      </c>
      <c r="R1153" s="7" t="s">
        <v>72</v>
      </c>
      <c r="S1153" s="6" t="s">
        <v>396</v>
      </c>
      <c r="T1153" s="6" t="s">
        <v>397</v>
      </c>
      <c r="U1153" s="6" t="s">
        <v>255</v>
      </c>
      <c r="V1153" s="6" t="str">
        <f t="shared" si="347"/>
        <v>Bố Hạ  -  Yên Thế  -  Bắc Giang</v>
      </c>
      <c r="W1153" s="6" t="s">
        <v>145</v>
      </c>
      <c r="X1153" s="6" t="s">
        <v>65</v>
      </c>
      <c r="Y1153" s="4">
        <f t="shared" si="348"/>
        <v>10</v>
      </c>
      <c r="Z1153" s="7" t="str">
        <f t="shared" si="355"/>
        <v>Từ 2 - 12 tháng</v>
      </c>
      <c r="AA1153" s="5">
        <v>43413</v>
      </c>
      <c r="AB1153" s="4" t="s">
        <v>66</v>
      </c>
      <c r="AC1153" s="8">
        <f t="shared" si="341"/>
        <v>43472</v>
      </c>
      <c r="AD1153" s="5" t="s">
        <v>53</v>
      </c>
      <c r="AE1153" s="4">
        <v>1</v>
      </c>
      <c r="AF1153" s="7" t="str">
        <f t="shared" si="342"/>
        <v>12 tháng</v>
      </c>
      <c r="AG1153" s="5">
        <f t="shared" si="343"/>
        <v>43473</v>
      </c>
      <c r="AH1153" s="5">
        <f t="shared" si="344"/>
        <v>43837</v>
      </c>
      <c r="AI1153" s="9"/>
      <c r="AJ1153" s="7" t="str">
        <f t="shared" si="351"/>
        <v/>
      </c>
      <c r="AK1153" s="5" t="str">
        <f t="shared" si="349"/>
        <v/>
      </c>
      <c r="AL1153" s="5" t="str">
        <f t="shared" si="352"/>
        <v/>
      </c>
      <c r="AM1153" s="5" t="str">
        <f t="shared" ca="1" si="350"/>
        <v/>
      </c>
      <c r="AN1153" s="7" t="str">
        <f t="shared" ca="1" si="345"/>
        <v>12 tháng</v>
      </c>
      <c r="AO1153" s="5"/>
      <c r="AP1153" s="7"/>
      <c r="AQ1153" s="16"/>
    </row>
    <row r="1154" spans="1:43" ht="14.5" x14ac:dyDescent="0.35">
      <c r="A1154" s="12">
        <f>IF(E1154="","",SUBTOTAL(3,$B$2:B1154))</f>
        <v>1153</v>
      </c>
      <c r="B1154" s="5">
        <v>43738</v>
      </c>
      <c r="C1154" s="4" t="s">
        <v>45</v>
      </c>
      <c r="D1154" s="4">
        <v>1140</v>
      </c>
      <c r="E1154" s="6" t="s">
        <v>212</v>
      </c>
      <c r="F1154" s="6" t="s">
        <v>82</v>
      </c>
      <c r="G1154" s="7" t="s">
        <v>61</v>
      </c>
      <c r="H1154" s="6" t="s">
        <v>62</v>
      </c>
      <c r="I1154" s="4">
        <v>28</v>
      </c>
      <c r="J1154" s="4">
        <v>9</v>
      </c>
      <c r="K1154" s="4">
        <v>1989</v>
      </c>
      <c r="L1154" s="6">
        <f t="shared" si="353"/>
        <v>32779</v>
      </c>
      <c r="M1154" s="4">
        <f t="shared" si="346"/>
        <v>30</v>
      </c>
      <c r="N1154" s="6" t="str">
        <f t="shared" si="354"/>
        <v>30 - 45</v>
      </c>
      <c r="O1154" s="4">
        <v>1</v>
      </c>
      <c r="P1154" s="6" t="str">
        <f t="shared" ref="P1154:P1185" si="356">IF(O1154=1,"Nam",IF(O1154=2,"Nữ",""))</f>
        <v>Nam</v>
      </c>
      <c r="Q1154" s="6" t="str">
        <f t="shared" ref="Q1154:Q1185" si="357">IF(O1154=1,"Ông",IF(O1154=2,"Bà",""))</f>
        <v>Ông</v>
      </c>
      <c r="R1154" s="7" t="s">
        <v>50</v>
      </c>
      <c r="S1154" s="6" t="s">
        <v>264</v>
      </c>
      <c r="T1154" s="6" t="s">
        <v>265</v>
      </c>
      <c r="U1154" s="6" t="s">
        <v>266</v>
      </c>
      <c r="V1154" s="6" t="str">
        <f t="shared" si="347"/>
        <v>Xuân Thu  -  Sóc Sơn  -  Hà Nội</v>
      </c>
      <c r="W1154" s="6" t="s">
        <v>78</v>
      </c>
      <c r="X1154" s="6" t="s">
        <v>65</v>
      </c>
      <c r="Y1154" s="4">
        <f t="shared" si="348"/>
        <v>10</v>
      </c>
      <c r="Z1154" s="7" t="str">
        <f t="shared" si="355"/>
        <v>Từ 2 - 12 tháng</v>
      </c>
      <c r="AA1154" s="5">
        <v>43419</v>
      </c>
      <c r="AB1154" s="4" t="s">
        <v>213</v>
      </c>
      <c r="AC1154" s="8">
        <f t="shared" ref="AC1154:AC1185" si="358">IF(AB1154="60 ngày",AA1154+59,IF(AB1154="30 ngày",AA1154+29,AA1154))</f>
        <v>43419</v>
      </c>
      <c r="AD1154" s="5" t="s">
        <v>53</v>
      </c>
      <c r="AE1154" s="4">
        <v>1</v>
      </c>
      <c r="AF1154" s="7" t="str">
        <f t="shared" ref="AF1154:AF1185" si="359">VLOOKUP(AE1154,$AW$2:$AX$6,2,0)</f>
        <v>12 tháng</v>
      </c>
      <c r="AG1154" s="5">
        <f t="shared" ref="AG1154:AG1185" si="360">IF(AE1154=5,"",IF(AB1154=0,AA1154,AC1154+1))</f>
        <v>43420</v>
      </c>
      <c r="AH1154" s="5">
        <f t="shared" ref="AH1154:AH1185" si="361">IF(AE1154=4,"",IF(AE1154=1,EDATE(AG1154,12)-1,IF(AE1154=2,EDATE(AG1154,24)-1,IF(AE1154=3,EDATE(AG1154,36)-1,""))))</f>
        <v>43784</v>
      </c>
      <c r="AI1154" s="9"/>
      <c r="AJ1154" s="7" t="str">
        <f t="shared" si="351"/>
        <v/>
      </c>
      <c r="AK1154" s="5" t="str">
        <f t="shared" si="349"/>
        <v/>
      </c>
      <c r="AL1154" s="5" t="str">
        <f t="shared" si="352"/>
        <v/>
      </c>
      <c r="AM1154" s="5" t="str">
        <f t="shared" ca="1" si="350"/>
        <v/>
      </c>
      <c r="AN1154" s="7" t="str">
        <f t="shared" ref="AN1154:AN1185" ca="1" si="362">IF(AM1154&lt;&gt;"","Không xác định",IF(AJ1154&lt;&gt;"",AJ1154,IF(AF1154&lt;&gt;"",AF1154,"")))</f>
        <v>12 tháng</v>
      </c>
      <c r="AO1154" s="5"/>
      <c r="AP1154" s="7"/>
      <c r="AQ1154" s="16"/>
    </row>
    <row r="1155" spans="1:43" ht="14.5" x14ac:dyDescent="0.35">
      <c r="A1155" s="12">
        <f>IF(E1155="","",SUBTOTAL(3,$B$2:B1155))</f>
        <v>1154</v>
      </c>
      <c r="B1155" s="5">
        <v>43738</v>
      </c>
      <c r="C1155" s="4" t="s">
        <v>45</v>
      </c>
      <c r="D1155" s="4">
        <v>1141</v>
      </c>
      <c r="E1155" s="6" t="s">
        <v>214</v>
      </c>
      <c r="F1155" s="6" t="s">
        <v>82</v>
      </c>
      <c r="G1155" s="7" t="s">
        <v>61</v>
      </c>
      <c r="H1155" s="6" t="s">
        <v>62</v>
      </c>
      <c r="I1155" s="4">
        <v>2</v>
      </c>
      <c r="J1155" s="4">
        <v>2</v>
      </c>
      <c r="K1155" s="4">
        <v>1994</v>
      </c>
      <c r="L1155" s="6">
        <f t="shared" si="353"/>
        <v>34367</v>
      </c>
      <c r="M1155" s="4">
        <f t="shared" ref="M1155:M1185" si="363">DATEDIF(L1155,B1155+1,"y")</f>
        <v>25</v>
      </c>
      <c r="N1155" s="6" t="str">
        <f t="shared" si="354"/>
        <v>&lt;30</v>
      </c>
      <c r="O1155" s="4">
        <v>2</v>
      </c>
      <c r="P1155" s="6" t="str">
        <f t="shared" si="356"/>
        <v>Nữ</v>
      </c>
      <c r="Q1155" s="6" t="str">
        <f t="shared" si="357"/>
        <v>Bà</v>
      </c>
      <c r="R1155" s="7" t="s">
        <v>72</v>
      </c>
      <c r="S1155" s="6" t="s">
        <v>270</v>
      </c>
      <c r="T1155" s="6" t="s">
        <v>268</v>
      </c>
      <c r="U1155" s="6" t="s">
        <v>269</v>
      </c>
      <c r="V1155" s="6" t="str">
        <f t="shared" ref="V1155:V1185" si="364">IF(AND(S1155&lt;&gt;"",T1155&lt;&gt;"",U1155&lt;&gt;""),CONCATENATE(S1155," - ",T1155," - ",U1155))</f>
        <v>Đại Đồng  -  Tiên Du  -  Bắc Ninh</v>
      </c>
      <c r="W1155" s="6" t="s">
        <v>151</v>
      </c>
      <c r="X1155" s="6" t="s">
        <v>65</v>
      </c>
      <c r="Y1155" s="4">
        <f t="shared" si="348"/>
        <v>10</v>
      </c>
      <c r="Z1155" s="7" t="str">
        <f t="shared" si="355"/>
        <v>Từ 2 - 12 tháng</v>
      </c>
      <c r="AA1155" s="5">
        <v>43429</v>
      </c>
      <c r="AB1155" s="4" t="s">
        <v>66</v>
      </c>
      <c r="AC1155" s="8">
        <f t="shared" si="358"/>
        <v>43488</v>
      </c>
      <c r="AD1155" s="5" t="s">
        <v>53</v>
      </c>
      <c r="AE1155" s="4">
        <v>1</v>
      </c>
      <c r="AF1155" s="7" t="str">
        <f t="shared" si="359"/>
        <v>12 tháng</v>
      </c>
      <c r="AG1155" s="5">
        <f t="shared" si="360"/>
        <v>43489</v>
      </c>
      <c r="AH1155" s="5">
        <f t="shared" si="361"/>
        <v>43853</v>
      </c>
      <c r="AI1155" s="9"/>
      <c r="AJ1155" s="7" t="str">
        <f t="shared" si="351"/>
        <v/>
      </c>
      <c r="AK1155" s="5" t="str">
        <f t="shared" si="349"/>
        <v/>
      </c>
      <c r="AL1155" s="5" t="str">
        <f t="shared" si="352"/>
        <v/>
      </c>
      <c r="AM1155" s="5" t="str">
        <f t="shared" ca="1" si="350"/>
        <v/>
      </c>
      <c r="AN1155" s="7" t="str">
        <f t="shared" ca="1" si="362"/>
        <v>12 tháng</v>
      </c>
      <c r="AO1155" s="5"/>
      <c r="AP1155" s="7"/>
      <c r="AQ1155" s="16"/>
    </row>
    <row r="1156" spans="1:43" ht="14.5" x14ac:dyDescent="0.35">
      <c r="A1156" s="12">
        <f>IF(E1156="","",SUBTOTAL(3,$B$2:B1156))</f>
        <v>1155</v>
      </c>
      <c r="B1156" s="5">
        <v>43738</v>
      </c>
      <c r="C1156" s="4" t="s">
        <v>45</v>
      </c>
      <c r="D1156" s="4">
        <v>1142</v>
      </c>
      <c r="E1156" s="6" t="s">
        <v>215</v>
      </c>
      <c r="F1156" s="6" t="s">
        <v>82</v>
      </c>
      <c r="G1156" s="7" t="s">
        <v>61</v>
      </c>
      <c r="H1156" s="6" t="s">
        <v>62</v>
      </c>
      <c r="I1156" s="4">
        <v>25</v>
      </c>
      <c r="J1156" s="4">
        <v>12</v>
      </c>
      <c r="K1156" s="4">
        <v>1989</v>
      </c>
      <c r="L1156" s="6">
        <f t="shared" si="353"/>
        <v>32867</v>
      </c>
      <c r="M1156" s="4">
        <f t="shared" si="363"/>
        <v>29</v>
      </c>
      <c r="N1156" s="6" t="str">
        <f t="shared" si="354"/>
        <v>&lt;30</v>
      </c>
      <c r="O1156" s="4">
        <v>1</v>
      </c>
      <c r="P1156" s="6" t="str">
        <f t="shared" si="356"/>
        <v>Nam</v>
      </c>
      <c r="Q1156" s="6" t="str">
        <f t="shared" si="357"/>
        <v>Ông</v>
      </c>
      <c r="R1156" s="7" t="s">
        <v>50</v>
      </c>
      <c r="S1156" s="6" t="s">
        <v>398</v>
      </c>
      <c r="T1156" s="6" t="s">
        <v>272</v>
      </c>
      <c r="U1156" s="6" t="s">
        <v>269</v>
      </c>
      <c r="V1156" s="6" t="str">
        <f t="shared" si="364"/>
        <v>Tam Sơn  -  Từ Sơn  -  Bắc Ninh</v>
      </c>
      <c r="W1156" s="6" t="s">
        <v>51</v>
      </c>
      <c r="X1156" s="6" t="s">
        <v>106</v>
      </c>
      <c r="Y1156" s="4">
        <f t="shared" si="348"/>
        <v>9</v>
      </c>
      <c r="Z1156" s="7" t="str">
        <f t="shared" si="355"/>
        <v>Từ 2 - 12 tháng</v>
      </c>
      <c r="AA1156" s="5">
        <v>43439</v>
      </c>
      <c r="AB1156" s="4" t="s">
        <v>117</v>
      </c>
      <c r="AC1156" s="8">
        <f t="shared" si="358"/>
        <v>43468</v>
      </c>
      <c r="AD1156" s="5" t="s">
        <v>53</v>
      </c>
      <c r="AE1156" s="4">
        <v>1</v>
      </c>
      <c r="AF1156" s="7" t="str">
        <f t="shared" si="359"/>
        <v>12 tháng</v>
      </c>
      <c r="AG1156" s="5">
        <f t="shared" si="360"/>
        <v>43469</v>
      </c>
      <c r="AH1156" s="5">
        <f t="shared" si="361"/>
        <v>43833</v>
      </c>
      <c r="AI1156" s="9"/>
      <c r="AJ1156" s="7" t="str">
        <f t="shared" si="351"/>
        <v/>
      </c>
      <c r="AK1156" s="5" t="str">
        <f t="shared" si="349"/>
        <v/>
      </c>
      <c r="AL1156" s="5" t="str">
        <f t="shared" si="352"/>
        <v/>
      </c>
      <c r="AM1156" s="5" t="str">
        <f t="shared" ca="1" si="350"/>
        <v/>
      </c>
      <c r="AN1156" s="7" t="str">
        <f t="shared" ca="1" si="362"/>
        <v>12 tháng</v>
      </c>
      <c r="AO1156" s="5"/>
      <c r="AP1156" s="7"/>
      <c r="AQ1156" s="16"/>
    </row>
    <row r="1157" spans="1:43" ht="14.5" x14ac:dyDescent="0.35">
      <c r="A1157" s="12">
        <f>IF(E1157="","",SUBTOTAL(3,$B$2:B1157))</f>
        <v>1156</v>
      </c>
      <c r="B1157" s="5">
        <v>43738</v>
      </c>
      <c r="C1157" s="4" t="s">
        <v>45</v>
      </c>
      <c r="D1157" s="4">
        <v>1143</v>
      </c>
      <c r="E1157" s="6" t="s">
        <v>216</v>
      </c>
      <c r="F1157" s="6" t="s">
        <v>102</v>
      </c>
      <c r="G1157" s="7" t="s">
        <v>104</v>
      </c>
      <c r="H1157" s="6" t="s">
        <v>134</v>
      </c>
      <c r="I1157" s="4">
        <v>20</v>
      </c>
      <c r="J1157" s="4">
        <v>3</v>
      </c>
      <c r="K1157" s="4">
        <v>1993</v>
      </c>
      <c r="L1157" s="6">
        <f t="shared" si="353"/>
        <v>34048</v>
      </c>
      <c r="M1157" s="4">
        <f t="shared" si="363"/>
        <v>26</v>
      </c>
      <c r="N1157" s="6" t="str">
        <f t="shared" si="354"/>
        <v>&lt;30</v>
      </c>
      <c r="O1157" s="4">
        <v>2</v>
      </c>
      <c r="P1157" s="6" t="str">
        <f t="shared" si="356"/>
        <v>Nữ</v>
      </c>
      <c r="Q1157" s="6" t="str">
        <f t="shared" si="357"/>
        <v>Bà</v>
      </c>
      <c r="R1157" s="7" t="s">
        <v>63</v>
      </c>
      <c r="S1157" s="6" t="s">
        <v>311</v>
      </c>
      <c r="T1157" s="6" t="s">
        <v>274</v>
      </c>
      <c r="U1157" s="6" t="s">
        <v>266</v>
      </c>
      <c r="V1157" s="6" t="str">
        <f t="shared" si="364"/>
        <v>Cổ Loa  -  Đông Anh  -  Hà Nội</v>
      </c>
      <c r="W1157" s="6" t="s">
        <v>51</v>
      </c>
      <c r="X1157" s="6" t="s">
        <v>65</v>
      </c>
      <c r="Y1157" s="4">
        <f t="shared" ref="Y1157:Y1185" si="365">DATEDIF(AA1157,B1157,"M")</f>
        <v>9</v>
      </c>
      <c r="Z1157" s="7" t="str">
        <f t="shared" si="355"/>
        <v>Từ 2 - 12 tháng</v>
      </c>
      <c r="AA1157" s="5">
        <v>43446</v>
      </c>
      <c r="AB1157" s="4" t="s">
        <v>66</v>
      </c>
      <c r="AC1157" s="8">
        <f t="shared" si="358"/>
        <v>43505</v>
      </c>
      <c r="AD1157" s="5" t="s">
        <v>53</v>
      </c>
      <c r="AE1157" s="4">
        <v>1</v>
      </c>
      <c r="AF1157" s="7" t="str">
        <f t="shared" si="359"/>
        <v>12 tháng</v>
      </c>
      <c r="AG1157" s="5">
        <f t="shared" si="360"/>
        <v>43506</v>
      </c>
      <c r="AH1157" s="5">
        <f t="shared" si="361"/>
        <v>43870</v>
      </c>
      <c r="AI1157" s="9"/>
      <c r="AJ1157" s="7" t="str">
        <f t="shared" si="351"/>
        <v/>
      </c>
      <c r="AK1157" s="5" t="str">
        <f t="shared" si="349"/>
        <v/>
      </c>
      <c r="AL1157" s="5" t="str">
        <f t="shared" si="352"/>
        <v/>
      </c>
      <c r="AM1157" s="5" t="str">
        <f t="shared" ca="1" si="350"/>
        <v/>
      </c>
      <c r="AN1157" s="7" t="str">
        <f t="shared" ca="1" si="362"/>
        <v>12 tháng</v>
      </c>
      <c r="AO1157" s="5"/>
      <c r="AP1157" s="7"/>
      <c r="AQ1157" s="16"/>
    </row>
    <row r="1158" spans="1:43" ht="14.5" x14ac:dyDescent="0.35">
      <c r="A1158" s="12">
        <f>IF(E1158="","",SUBTOTAL(3,$B$2:B1158))</f>
        <v>1157</v>
      </c>
      <c r="B1158" s="5">
        <v>43738</v>
      </c>
      <c r="C1158" s="4" t="s">
        <v>45</v>
      </c>
      <c r="D1158" s="4">
        <v>1144</v>
      </c>
      <c r="E1158" s="6" t="s">
        <v>217</v>
      </c>
      <c r="F1158" s="6" t="s">
        <v>102</v>
      </c>
      <c r="G1158" s="7" t="s">
        <v>104</v>
      </c>
      <c r="H1158" s="6" t="s">
        <v>147</v>
      </c>
      <c r="I1158" s="4">
        <v>22</v>
      </c>
      <c r="J1158" s="4">
        <v>8</v>
      </c>
      <c r="K1158" s="4">
        <v>1994</v>
      </c>
      <c r="L1158" s="6">
        <f t="shared" si="353"/>
        <v>34568</v>
      </c>
      <c r="M1158" s="4">
        <f t="shared" si="363"/>
        <v>25</v>
      </c>
      <c r="N1158" s="6" t="str">
        <f t="shared" si="354"/>
        <v>&lt;30</v>
      </c>
      <c r="O1158" s="4">
        <v>2</v>
      </c>
      <c r="P1158" s="6" t="str">
        <f t="shared" si="356"/>
        <v>Nữ</v>
      </c>
      <c r="Q1158" s="6" t="str">
        <f t="shared" si="357"/>
        <v>Bà</v>
      </c>
      <c r="R1158" s="7" t="s">
        <v>50</v>
      </c>
      <c r="S1158" s="6" t="s">
        <v>399</v>
      </c>
      <c r="T1158" s="6" t="s">
        <v>400</v>
      </c>
      <c r="U1158" s="6" t="s">
        <v>401</v>
      </c>
      <c r="V1158" s="6" t="str">
        <f t="shared" si="364"/>
        <v>Yên Lợi  -  Ý Yên  -  Nam Định</v>
      </c>
      <c r="W1158" s="6" t="s">
        <v>151</v>
      </c>
      <c r="X1158" s="6" t="s">
        <v>65</v>
      </c>
      <c r="Y1158" s="4">
        <f t="shared" si="365"/>
        <v>9</v>
      </c>
      <c r="Z1158" s="7" t="str">
        <f t="shared" si="355"/>
        <v>Từ 2 - 12 tháng</v>
      </c>
      <c r="AA1158" s="5">
        <v>43451</v>
      </c>
      <c r="AB1158" s="4" t="s">
        <v>66</v>
      </c>
      <c r="AC1158" s="8">
        <f t="shared" si="358"/>
        <v>43510</v>
      </c>
      <c r="AD1158" s="5" t="s">
        <v>53</v>
      </c>
      <c r="AE1158" s="4">
        <v>1</v>
      </c>
      <c r="AF1158" s="7" t="str">
        <f t="shared" si="359"/>
        <v>12 tháng</v>
      </c>
      <c r="AG1158" s="5">
        <f t="shared" si="360"/>
        <v>43511</v>
      </c>
      <c r="AH1158" s="5">
        <f t="shared" si="361"/>
        <v>43875</v>
      </c>
      <c r="AI1158" s="9"/>
      <c r="AJ1158" s="7" t="str">
        <f t="shared" si="351"/>
        <v/>
      </c>
      <c r="AK1158" s="5" t="str">
        <f t="shared" si="349"/>
        <v/>
      </c>
      <c r="AL1158" s="5" t="str">
        <f t="shared" si="352"/>
        <v/>
      </c>
      <c r="AM1158" s="5" t="str">
        <f t="shared" ca="1" si="350"/>
        <v/>
      </c>
      <c r="AN1158" s="7" t="str">
        <f t="shared" ca="1" si="362"/>
        <v>12 tháng</v>
      </c>
      <c r="AO1158" s="5"/>
      <c r="AP1158" s="7"/>
      <c r="AQ1158" s="16"/>
    </row>
    <row r="1159" spans="1:43" ht="14.5" x14ac:dyDescent="0.35">
      <c r="A1159" s="12">
        <f>IF(E1159="","",SUBTOTAL(3,$B$2:B1159))</f>
        <v>1158</v>
      </c>
      <c r="B1159" s="5">
        <v>43738</v>
      </c>
      <c r="C1159" s="4" t="s">
        <v>45</v>
      </c>
      <c r="D1159" s="4">
        <v>1145</v>
      </c>
      <c r="E1159" s="6" t="s">
        <v>218</v>
      </c>
      <c r="F1159" s="6" t="s">
        <v>102</v>
      </c>
      <c r="G1159" s="7" t="s">
        <v>104</v>
      </c>
      <c r="H1159" s="6" t="s">
        <v>105</v>
      </c>
      <c r="I1159" s="4">
        <v>15</v>
      </c>
      <c r="J1159" s="4">
        <v>2</v>
      </c>
      <c r="K1159" s="4">
        <v>1994</v>
      </c>
      <c r="L1159" s="6">
        <f t="shared" si="353"/>
        <v>34380</v>
      </c>
      <c r="M1159" s="4">
        <f t="shared" si="363"/>
        <v>25</v>
      </c>
      <c r="N1159" s="6" t="str">
        <f t="shared" si="354"/>
        <v>&lt;30</v>
      </c>
      <c r="O1159" s="4">
        <v>1</v>
      </c>
      <c r="P1159" s="6" t="str">
        <f t="shared" si="356"/>
        <v>Nam</v>
      </c>
      <c r="Q1159" s="6" t="str">
        <f t="shared" si="357"/>
        <v>Ông</v>
      </c>
      <c r="R1159" s="7" t="s">
        <v>63</v>
      </c>
      <c r="S1159" s="6" t="s">
        <v>402</v>
      </c>
      <c r="T1159" s="6" t="s">
        <v>403</v>
      </c>
      <c r="U1159" s="6" t="s">
        <v>404</v>
      </c>
      <c r="V1159" s="6" t="str">
        <f t="shared" si="364"/>
        <v xml:space="preserve">Thiệu Công  -  Thiệu Hóa  -  Thanh Hóa </v>
      </c>
      <c r="W1159" s="6" t="s">
        <v>51</v>
      </c>
      <c r="X1159" s="6" t="s">
        <v>65</v>
      </c>
      <c r="Y1159" s="4">
        <f t="shared" si="365"/>
        <v>9</v>
      </c>
      <c r="Z1159" s="7" t="str">
        <f t="shared" si="355"/>
        <v>Từ 2 - 12 tháng</v>
      </c>
      <c r="AA1159" s="5">
        <v>43458</v>
      </c>
      <c r="AB1159" s="4" t="s">
        <v>117</v>
      </c>
      <c r="AC1159" s="8">
        <f t="shared" si="358"/>
        <v>43487</v>
      </c>
      <c r="AD1159" s="5" t="s">
        <v>53</v>
      </c>
      <c r="AE1159" s="4">
        <v>1</v>
      </c>
      <c r="AF1159" s="7" t="str">
        <f t="shared" si="359"/>
        <v>12 tháng</v>
      </c>
      <c r="AG1159" s="5">
        <f t="shared" si="360"/>
        <v>43488</v>
      </c>
      <c r="AH1159" s="5">
        <f t="shared" si="361"/>
        <v>43852</v>
      </c>
      <c r="AI1159" s="9"/>
      <c r="AJ1159" s="7" t="str">
        <f t="shared" si="351"/>
        <v/>
      </c>
      <c r="AK1159" s="5" t="str">
        <f t="shared" si="349"/>
        <v/>
      </c>
      <c r="AL1159" s="5" t="str">
        <f t="shared" si="352"/>
        <v/>
      </c>
      <c r="AM1159" s="5" t="str">
        <f t="shared" ca="1" si="350"/>
        <v/>
      </c>
      <c r="AN1159" s="7" t="str">
        <f t="shared" ca="1" si="362"/>
        <v>12 tháng</v>
      </c>
      <c r="AO1159" s="5"/>
      <c r="AP1159" s="7"/>
      <c r="AQ1159" s="16"/>
    </row>
    <row r="1160" spans="1:43" ht="14.5" x14ac:dyDescent="0.35">
      <c r="A1160" s="12">
        <f>IF(E1160="","",SUBTOTAL(3,$B$2:B1160))</f>
        <v>1159</v>
      </c>
      <c r="B1160" s="5">
        <v>43738</v>
      </c>
      <c r="C1160" s="4" t="s">
        <v>45</v>
      </c>
      <c r="D1160" s="4">
        <v>1146</v>
      </c>
      <c r="E1160" s="6" t="s">
        <v>219</v>
      </c>
      <c r="F1160" s="6" t="s">
        <v>102</v>
      </c>
      <c r="G1160" s="7" t="s">
        <v>104</v>
      </c>
      <c r="H1160" s="6" t="s">
        <v>105</v>
      </c>
      <c r="I1160" s="4">
        <v>4</v>
      </c>
      <c r="J1160" s="4">
        <v>3</v>
      </c>
      <c r="K1160" s="4">
        <v>1992</v>
      </c>
      <c r="L1160" s="6">
        <f t="shared" si="353"/>
        <v>33667</v>
      </c>
      <c r="M1160" s="4">
        <f t="shared" si="363"/>
        <v>27</v>
      </c>
      <c r="N1160" s="6" t="str">
        <f t="shared" si="354"/>
        <v>&lt;30</v>
      </c>
      <c r="O1160" s="4">
        <v>1</v>
      </c>
      <c r="P1160" s="6" t="str">
        <f t="shared" si="356"/>
        <v>Nam</v>
      </c>
      <c r="Q1160" s="6" t="str">
        <f t="shared" si="357"/>
        <v>Ông</v>
      </c>
      <c r="R1160" s="7" t="s">
        <v>50</v>
      </c>
      <c r="S1160" s="6" t="s">
        <v>405</v>
      </c>
      <c r="T1160" s="6" t="s">
        <v>406</v>
      </c>
      <c r="U1160" s="6" t="s">
        <v>407</v>
      </c>
      <c r="V1160" s="6" t="str">
        <f t="shared" si="364"/>
        <v>Sông Ray  -  Cẩm Mỹ  -  Đồng Nai</v>
      </c>
      <c r="W1160" s="6" t="s">
        <v>51</v>
      </c>
      <c r="X1160" s="6" t="s">
        <v>100</v>
      </c>
      <c r="Y1160" s="4">
        <f t="shared" si="365"/>
        <v>7</v>
      </c>
      <c r="Z1160" s="7" t="str">
        <f t="shared" si="355"/>
        <v>Từ 2 - 12 tháng</v>
      </c>
      <c r="AA1160" s="5">
        <v>43503</v>
      </c>
      <c r="AB1160" s="4" t="s">
        <v>66</v>
      </c>
      <c r="AC1160" s="8">
        <f t="shared" si="358"/>
        <v>43562</v>
      </c>
      <c r="AD1160" s="5" t="s">
        <v>53</v>
      </c>
      <c r="AE1160" s="4">
        <v>1</v>
      </c>
      <c r="AF1160" s="7" t="str">
        <f t="shared" si="359"/>
        <v>12 tháng</v>
      </c>
      <c r="AG1160" s="5">
        <f t="shared" si="360"/>
        <v>43563</v>
      </c>
      <c r="AH1160" s="5">
        <f t="shared" si="361"/>
        <v>43928</v>
      </c>
      <c r="AI1160" s="9"/>
      <c r="AJ1160" s="7" t="str">
        <f t="shared" si="351"/>
        <v/>
      </c>
      <c r="AK1160" s="5" t="str">
        <f t="shared" si="349"/>
        <v/>
      </c>
      <c r="AL1160" s="5" t="str">
        <f t="shared" si="352"/>
        <v/>
      </c>
      <c r="AM1160" s="5" t="str">
        <f t="shared" ca="1" si="350"/>
        <v/>
      </c>
      <c r="AN1160" s="7" t="str">
        <f t="shared" ca="1" si="362"/>
        <v>12 tháng</v>
      </c>
      <c r="AO1160" s="5"/>
      <c r="AP1160" s="7"/>
      <c r="AQ1160" s="16"/>
    </row>
    <row r="1161" spans="1:43" ht="14.5" x14ac:dyDescent="0.35">
      <c r="A1161" s="12">
        <f>IF(E1161="","",SUBTOTAL(3,$B$2:B1161))</f>
        <v>1160</v>
      </c>
      <c r="B1161" s="5">
        <v>43738</v>
      </c>
      <c r="C1161" s="4" t="s">
        <v>45</v>
      </c>
      <c r="D1161" s="4">
        <v>1147</v>
      </c>
      <c r="E1161" s="6" t="s">
        <v>221</v>
      </c>
      <c r="F1161" s="6" t="s">
        <v>102</v>
      </c>
      <c r="G1161" s="7" t="s">
        <v>104</v>
      </c>
      <c r="H1161" s="6" t="s">
        <v>105</v>
      </c>
      <c r="I1161" s="4">
        <v>25</v>
      </c>
      <c r="J1161" s="4">
        <v>3</v>
      </c>
      <c r="K1161" s="4">
        <v>1978</v>
      </c>
      <c r="L1161" s="6">
        <f t="shared" si="353"/>
        <v>28574</v>
      </c>
      <c r="M1161" s="4">
        <f t="shared" si="363"/>
        <v>41</v>
      </c>
      <c r="N1161" s="6" t="str">
        <f t="shared" si="354"/>
        <v>30 - 45</v>
      </c>
      <c r="O1161" s="4">
        <v>1</v>
      </c>
      <c r="P1161" s="6" t="str">
        <f t="shared" si="356"/>
        <v>Nam</v>
      </c>
      <c r="Q1161" s="6" t="str">
        <f t="shared" si="357"/>
        <v>Ông</v>
      </c>
      <c r="R1161" s="7" t="s">
        <v>63</v>
      </c>
      <c r="S1161" s="6" t="s">
        <v>408</v>
      </c>
      <c r="T1161" s="6" t="s">
        <v>329</v>
      </c>
      <c r="U1161" s="6" t="s">
        <v>255</v>
      </c>
      <c r="V1161" s="6" t="str">
        <f t="shared" si="364"/>
        <v>Việt Lập  -  Tân Yên  -  Bắc Giang</v>
      </c>
      <c r="W1161" s="6" t="s">
        <v>151</v>
      </c>
      <c r="X1161" s="6" t="s">
        <v>65</v>
      </c>
      <c r="Y1161" s="4">
        <f t="shared" si="365"/>
        <v>7</v>
      </c>
      <c r="Z1161" s="7" t="str">
        <f t="shared" si="355"/>
        <v>Từ 2 - 12 tháng</v>
      </c>
      <c r="AA1161" s="5">
        <v>43511</v>
      </c>
      <c r="AB1161" s="4" t="s">
        <v>117</v>
      </c>
      <c r="AC1161" s="8">
        <f t="shared" si="358"/>
        <v>43540</v>
      </c>
      <c r="AD1161" s="5" t="s">
        <v>53</v>
      </c>
      <c r="AE1161" s="4">
        <v>1</v>
      </c>
      <c r="AF1161" s="7" t="str">
        <f t="shared" si="359"/>
        <v>12 tháng</v>
      </c>
      <c r="AG1161" s="5">
        <f t="shared" si="360"/>
        <v>43541</v>
      </c>
      <c r="AH1161" s="5">
        <f t="shared" si="361"/>
        <v>43906</v>
      </c>
      <c r="AI1161" s="9"/>
      <c r="AJ1161" s="7" t="str">
        <f t="shared" si="351"/>
        <v/>
      </c>
      <c r="AK1161" s="5" t="str">
        <f t="shared" si="349"/>
        <v/>
      </c>
      <c r="AL1161" s="5" t="str">
        <f t="shared" si="352"/>
        <v/>
      </c>
      <c r="AM1161" s="5" t="str">
        <f t="shared" ca="1" si="350"/>
        <v/>
      </c>
      <c r="AN1161" s="7" t="str">
        <f t="shared" ca="1" si="362"/>
        <v>12 tháng</v>
      </c>
      <c r="AO1161" s="5"/>
      <c r="AP1161" s="7"/>
      <c r="AQ1161" s="16"/>
    </row>
    <row r="1162" spans="1:43" ht="14.5" x14ac:dyDescent="0.35">
      <c r="A1162" s="12">
        <f>IF(E1162="","",SUBTOTAL(3,$B$2:B1162))</f>
        <v>1161</v>
      </c>
      <c r="B1162" s="5">
        <v>43738</v>
      </c>
      <c r="C1162" s="4" t="s">
        <v>45</v>
      </c>
      <c r="D1162" s="4">
        <v>1148</v>
      </c>
      <c r="E1162" s="6" t="s">
        <v>222</v>
      </c>
      <c r="F1162" s="6" t="s">
        <v>102</v>
      </c>
      <c r="G1162" s="7" t="s">
        <v>104</v>
      </c>
      <c r="H1162" s="6" t="s">
        <v>105</v>
      </c>
      <c r="I1162" s="4">
        <v>2</v>
      </c>
      <c r="J1162" s="4">
        <v>12</v>
      </c>
      <c r="K1162" s="4">
        <v>1970</v>
      </c>
      <c r="L1162" s="6">
        <f t="shared" si="353"/>
        <v>25904</v>
      </c>
      <c r="M1162" s="4">
        <f t="shared" si="363"/>
        <v>48</v>
      </c>
      <c r="N1162" s="6" t="str">
        <f t="shared" si="354"/>
        <v>45+</v>
      </c>
      <c r="O1162" s="4">
        <v>2</v>
      </c>
      <c r="P1162" s="6" t="str">
        <f t="shared" si="356"/>
        <v>Nữ</v>
      </c>
      <c r="Q1162" s="6" t="str">
        <f t="shared" si="357"/>
        <v>Bà</v>
      </c>
      <c r="R1162" s="7" t="s">
        <v>72</v>
      </c>
      <c r="S1162" s="6" t="s">
        <v>409</v>
      </c>
      <c r="T1162" s="6" t="s">
        <v>410</v>
      </c>
      <c r="U1162" s="6" t="s">
        <v>347</v>
      </c>
      <c r="V1162" s="6" t="str">
        <f t="shared" si="364"/>
        <v>Xuân Khang  -  Như Thanh  -  Thanh Hóa</v>
      </c>
      <c r="W1162" s="6" t="s">
        <v>51</v>
      </c>
      <c r="X1162" s="6" t="s">
        <v>65</v>
      </c>
      <c r="Y1162" s="4">
        <f t="shared" si="365"/>
        <v>7</v>
      </c>
      <c r="Z1162" s="7" t="str">
        <f t="shared" si="355"/>
        <v>Từ 2 - 12 tháng</v>
      </c>
      <c r="AA1162" s="5">
        <v>43517</v>
      </c>
      <c r="AB1162" s="4" t="s">
        <v>66</v>
      </c>
      <c r="AC1162" s="8">
        <f t="shared" si="358"/>
        <v>43576</v>
      </c>
      <c r="AD1162" s="5" t="s">
        <v>53</v>
      </c>
      <c r="AE1162" s="4">
        <v>1</v>
      </c>
      <c r="AF1162" s="7" t="str">
        <f t="shared" si="359"/>
        <v>12 tháng</v>
      </c>
      <c r="AG1162" s="5">
        <f t="shared" si="360"/>
        <v>43577</v>
      </c>
      <c r="AH1162" s="5">
        <f t="shared" si="361"/>
        <v>43942</v>
      </c>
      <c r="AI1162" s="9"/>
      <c r="AJ1162" s="7" t="str">
        <f t="shared" si="351"/>
        <v/>
      </c>
      <c r="AK1162" s="5" t="str">
        <f t="shared" si="349"/>
        <v/>
      </c>
      <c r="AL1162" s="5" t="str">
        <f t="shared" si="352"/>
        <v/>
      </c>
      <c r="AM1162" s="5" t="str">
        <f t="shared" ca="1" si="350"/>
        <v/>
      </c>
      <c r="AN1162" s="7" t="str">
        <f t="shared" ca="1" si="362"/>
        <v>12 tháng</v>
      </c>
      <c r="AO1162" s="5"/>
      <c r="AP1162" s="7"/>
      <c r="AQ1162" s="16"/>
    </row>
    <row r="1163" spans="1:43" ht="14.5" x14ac:dyDescent="0.35">
      <c r="A1163" s="12">
        <f>IF(E1163="","",SUBTOTAL(3,$B$2:B1163))</f>
        <v>1162</v>
      </c>
      <c r="B1163" s="5">
        <v>43738</v>
      </c>
      <c r="C1163" s="4" t="s">
        <v>45</v>
      </c>
      <c r="D1163" s="4">
        <v>1149</v>
      </c>
      <c r="E1163" s="6" t="s">
        <v>223</v>
      </c>
      <c r="F1163" s="6" t="s">
        <v>102</v>
      </c>
      <c r="G1163" s="7" t="s">
        <v>61</v>
      </c>
      <c r="H1163" s="6" t="s">
        <v>62</v>
      </c>
      <c r="I1163" s="4">
        <v>9</v>
      </c>
      <c r="J1163" s="4">
        <v>5</v>
      </c>
      <c r="K1163" s="4">
        <v>1987</v>
      </c>
      <c r="L1163" s="6">
        <f t="shared" si="353"/>
        <v>31906</v>
      </c>
      <c r="M1163" s="4">
        <f t="shared" si="363"/>
        <v>32</v>
      </c>
      <c r="N1163" s="6" t="str">
        <f t="shared" si="354"/>
        <v>30 - 45</v>
      </c>
      <c r="O1163" s="4">
        <v>2</v>
      </c>
      <c r="P1163" s="6" t="str">
        <f t="shared" si="356"/>
        <v>Nữ</v>
      </c>
      <c r="Q1163" s="6" t="str">
        <f t="shared" si="357"/>
        <v>Bà</v>
      </c>
      <c r="R1163" s="7" t="s">
        <v>63</v>
      </c>
      <c r="S1163" s="6" t="s">
        <v>385</v>
      </c>
      <c r="T1163" s="6" t="s">
        <v>324</v>
      </c>
      <c r="U1163" s="6" t="s">
        <v>280</v>
      </c>
      <c r="V1163" s="6" t="str">
        <f t="shared" si="364"/>
        <v>Yên Bình  -  Hữu Lũng  -  Lạng Sơn</v>
      </c>
      <c r="W1163" s="6" t="s">
        <v>51</v>
      </c>
      <c r="X1163" s="6" t="s">
        <v>65</v>
      </c>
      <c r="Y1163" s="4">
        <f t="shared" si="365"/>
        <v>7</v>
      </c>
      <c r="Z1163" s="7" t="str">
        <f t="shared" si="355"/>
        <v>Từ 2 - 12 tháng</v>
      </c>
      <c r="AA1163" s="5">
        <v>43521</v>
      </c>
      <c r="AB1163" s="4" t="s">
        <v>117</v>
      </c>
      <c r="AC1163" s="8">
        <f t="shared" si="358"/>
        <v>43550</v>
      </c>
      <c r="AD1163" s="5" t="s">
        <v>53</v>
      </c>
      <c r="AE1163" s="4">
        <v>1</v>
      </c>
      <c r="AF1163" s="7" t="str">
        <f t="shared" si="359"/>
        <v>12 tháng</v>
      </c>
      <c r="AG1163" s="5">
        <f t="shared" si="360"/>
        <v>43551</v>
      </c>
      <c r="AH1163" s="5">
        <f t="shared" si="361"/>
        <v>43916</v>
      </c>
      <c r="AI1163" s="9"/>
      <c r="AJ1163" s="7" t="str">
        <f t="shared" si="351"/>
        <v/>
      </c>
      <c r="AK1163" s="5" t="str">
        <f t="shared" si="349"/>
        <v/>
      </c>
      <c r="AL1163" s="5" t="str">
        <f t="shared" si="352"/>
        <v/>
      </c>
      <c r="AM1163" s="5" t="str">
        <f t="shared" ca="1" si="350"/>
        <v/>
      </c>
      <c r="AN1163" s="7" t="str">
        <f t="shared" ca="1" si="362"/>
        <v>12 tháng</v>
      </c>
      <c r="AO1163" s="5"/>
      <c r="AP1163" s="7"/>
      <c r="AQ1163" s="16"/>
    </row>
    <row r="1164" spans="1:43" ht="14.5" x14ac:dyDescent="0.35">
      <c r="A1164" s="12">
        <f>IF(E1164="","",SUBTOTAL(3,$B$2:B1164))</f>
        <v>1163</v>
      </c>
      <c r="B1164" s="5">
        <v>43738</v>
      </c>
      <c r="C1164" s="4" t="s">
        <v>45</v>
      </c>
      <c r="D1164" s="4">
        <v>1150</v>
      </c>
      <c r="E1164" s="6" t="s">
        <v>224</v>
      </c>
      <c r="F1164" s="6" t="s">
        <v>102</v>
      </c>
      <c r="G1164" s="7" t="s">
        <v>98</v>
      </c>
      <c r="H1164" s="6" t="s">
        <v>108</v>
      </c>
      <c r="I1164" s="4">
        <v>26</v>
      </c>
      <c r="J1164" s="4">
        <v>1</v>
      </c>
      <c r="K1164" s="4">
        <v>1988</v>
      </c>
      <c r="L1164" s="6">
        <f t="shared" si="353"/>
        <v>32168</v>
      </c>
      <c r="M1164" s="4">
        <f t="shared" si="363"/>
        <v>31</v>
      </c>
      <c r="N1164" s="6" t="str">
        <f t="shared" si="354"/>
        <v>30 - 45</v>
      </c>
      <c r="O1164" s="4">
        <v>2</v>
      </c>
      <c r="P1164" s="6" t="str">
        <f t="shared" si="356"/>
        <v>Nữ</v>
      </c>
      <c r="Q1164" s="6" t="str">
        <f t="shared" si="357"/>
        <v>Bà</v>
      </c>
      <c r="R1164" s="7" t="s">
        <v>50</v>
      </c>
      <c r="S1164" s="6" t="s">
        <v>383</v>
      </c>
      <c r="T1164" s="6" t="s">
        <v>384</v>
      </c>
      <c r="U1164" s="6" t="s">
        <v>347</v>
      </c>
      <c r="V1164" s="6" t="str">
        <f t="shared" si="364"/>
        <v>Trung Tiến  -  Quan Sơn  -  Thanh Hóa</v>
      </c>
      <c r="W1164" s="6" t="s">
        <v>151</v>
      </c>
      <c r="X1164" s="6" t="s">
        <v>65</v>
      </c>
      <c r="Y1164" s="4">
        <f t="shared" si="365"/>
        <v>6</v>
      </c>
      <c r="Z1164" s="7" t="str">
        <f t="shared" si="355"/>
        <v>Từ 2 - 12 tháng</v>
      </c>
      <c r="AA1164" s="5">
        <v>43533</v>
      </c>
      <c r="AB1164" s="4" t="s">
        <v>117</v>
      </c>
      <c r="AC1164" s="8">
        <f t="shared" si="358"/>
        <v>43562</v>
      </c>
      <c r="AD1164" s="5" t="s">
        <v>53</v>
      </c>
      <c r="AE1164" s="4">
        <v>1</v>
      </c>
      <c r="AF1164" s="7" t="str">
        <f t="shared" si="359"/>
        <v>12 tháng</v>
      </c>
      <c r="AG1164" s="5">
        <f t="shared" si="360"/>
        <v>43563</v>
      </c>
      <c r="AH1164" s="5">
        <f t="shared" si="361"/>
        <v>43928</v>
      </c>
      <c r="AI1164" s="9"/>
      <c r="AJ1164" s="7" t="str">
        <f t="shared" si="351"/>
        <v/>
      </c>
      <c r="AK1164" s="5" t="str">
        <f t="shared" si="349"/>
        <v/>
      </c>
      <c r="AL1164" s="5" t="str">
        <f t="shared" si="352"/>
        <v/>
      </c>
      <c r="AM1164" s="5" t="str">
        <f t="shared" ca="1" si="350"/>
        <v/>
      </c>
      <c r="AN1164" s="7" t="str">
        <f t="shared" ca="1" si="362"/>
        <v>12 tháng</v>
      </c>
      <c r="AO1164" s="5"/>
      <c r="AP1164" s="7"/>
      <c r="AQ1164" s="16"/>
    </row>
    <row r="1165" spans="1:43" ht="14.5" x14ac:dyDescent="0.35">
      <c r="A1165" s="12">
        <f>IF(E1165="","",SUBTOTAL(3,$B$2:B1165))</f>
        <v>1164</v>
      </c>
      <c r="B1165" s="5">
        <v>43738</v>
      </c>
      <c r="C1165" s="4" t="s">
        <v>45</v>
      </c>
      <c r="D1165" s="4">
        <v>1151</v>
      </c>
      <c r="E1165" s="6" t="s">
        <v>225</v>
      </c>
      <c r="F1165" s="6" t="s">
        <v>102</v>
      </c>
      <c r="G1165" s="7" t="s">
        <v>98</v>
      </c>
      <c r="H1165" s="6" t="s">
        <v>99</v>
      </c>
      <c r="I1165" s="4">
        <v>2</v>
      </c>
      <c r="J1165" s="4">
        <v>4</v>
      </c>
      <c r="K1165" s="4">
        <v>1990</v>
      </c>
      <c r="L1165" s="6">
        <f t="shared" si="353"/>
        <v>32965</v>
      </c>
      <c r="M1165" s="4">
        <f t="shared" si="363"/>
        <v>29</v>
      </c>
      <c r="N1165" s="6" t="str">
        <f t="shared" si="354"/>
        <v>&lt;30</v>
      </c>
      <c r="O1165" s="4">
        <v>2</v>
      </c>
      <c r="P1165" s="6" t="str">
        <f t="shared" si="356"/>
        <v>Nữ</v>
      </c>
      <c r="Q1165" s="6" t="str">
        <f t="shared" si="357"/>
        <v>Bà</v>
      </c>
      <c r="R1165" s="7" t="s">
        <v>50</v>
      </c>
      <c r="S1165" s="6" t="s">
        <v>385</v>
      </c>
      <c r="T1165" s="6" t="s">
        <v>324</v>
      </c>
      <c r="U1165" s="6" t="s">
        <v>280</v>
      </c>
      <c r="V1165" s="6" t="str">
        <f t="shared" si="364"/>
        <v>Yên Bình  -  Hữu Lũng  -  Lạng Sơn</v>
      </c>
      <c r="W1165" s="6" t="s">
        <v>145</v>
      </c>
      <c r="X1165" s="6" t="s">
        <v>100</v>
      </c>
      <c r="Y1165" s="4">
        <f t="shared" si="365"/>
        <v>6</v>
      </c>
      <c r="Z1165" s="7" t="str">
        <f t="shared" si="355"/>
        <v>Từ 2 - 12 tháng</v>
      </c>
      <c r="AA1165" s="5">
        <v>43546</v>
      </c>
      <c r="AB1165" s="4" t="s">
        <v>117</v>
      </c>
      <c r="AC1165" s="8">
        <f t="shared" si="358"/>
        <v>43575</v>
      </c>
      <c r="AD1165" s="5" t="s">
        <v>53</v>
      </c>
      <c r="AE1165" s="4">
        <v>1</v>
      </c>
      <c r="AF1165" s="7" t="str">
        <f t="shared" si="359"/>
        <v>12 tháng</v>
      </c>
      <c r="AG1165" s="5">
        <f t="shared" si="360"/>
        <v>43576</v>
      </c>
      <c r="AH1165" s="5">
        <f t="shared" si="361"/>
        <v>43941</v>
      </c>
      <c r="AI1165" s="9"/>
      <c r="AJ1165" s="7" t="str">
        <f t="shared" si="351"/>
        <v/>
      </c>
      <c r="AK1165" s="5" t="str">
        <f t="shared" si="349"/>
        <v/>
      </c>
      <c r="AL1165" s="5" t="str">
        <f t="shared" si="352"/>
        <v/>
      </c>
      <c r="AM1165" s="5" t="str">
        <f t="shared" ca="1" si="350"/>
        <v/>
      </c>
      <c r="AN1165" s="7" t="str">
        <f t="shared" ca="1" si="362"/>
        <v>12 tháng</v>
      </c>
      <c r="AO1165" s="5"/>
      <c r="AP1165" s="7"/>
      <c r="AQ1165" s="16"/>
    </row>
    <row r="1166" spans="1:43" ht="14.5" x14ac:dyDescent="0.35">
      <c r="A1166" s="12">
        <f>IF(E1166="","",SUBTOTAL(3,$B$2:B1166))</f>
        <v>1165</v>
      </c>
      <c r="B1166" s="5">
        <v>43738</v>
      </c>
      <c r="C1166" s="4" t="s">
        <v>45</v>
      </c>
      <c r="D1166" s="4">
        <v>1152</v>
      </c>
      <c r="E1166" s="6" t="s">
        <v>227</v>
      </c>
      <c r="F1166" s="6" t="s">
        <v>47</v>
      </c>
      <c r="G1166" s="7" t="s">
        <v>61</v>
      </c>
      <c r="H1166" s="6" t="s">
        <v>62</v>
      </c>
      <c r="I1166" s="4">
        <v>10</v>
      </c>
      <c r="J1166" s="4">
        <v>1</v>
      </c>
      <c r="K1166" s="4">
        <v>1988</v>
      </c>
      <c r="L1166" s="6">
        <v>32152</v>
      </c>
      <c r="M1166" s="4">
        <f t="shared" si="363"/>
        <v>31</v>
      </c>
      <c r="N1166" s="6" t="s">
        <v>228</v>
      </c>
      <c r="O1166" s="4">
        <v>2</v>
      </c>
      <c r="P1166" s="6" t="str">
        <f t="shared" si="356"/>
        <v>Nữ</v>
      </c>
      <c r="Q1166" s="6" t="str">
        <f t="shared" si="357"/>
        <v>Bà</v>
      </c>
      <c r="R1166" s="7" t="s">
        <v>50</v>
      </c>
      <c r="S1166" s="6" t="s">
        <v>264</v>
      </c>
      <c r="T1166" s="6" t="s">
        <v>265</v>
      </c>
      <c r="U1166" s="6" t="s">
        <v>266</v>
      </c>
      <c r="V1166" s="6" t="str">
        <f t="shared" si="364"/>
        <v>Xuân Thu  -  Sóc Sơn  -  Hà Nội</v>
      </c>
      <c r="W1166" s="6" t="s">
        <v>84</v>
      </c>
      <c r="X1166" s="6" t="s">
        <v>52</v>
      </c>
      <c r="Y1166" s="4">
        <f t="shared" si="365"/>
        <v>5</v>
      </c>
      <c r="Z1166" s="7" t="str">
        <f t="shared" si="355"/>
        <v>Từ 2 - 12 tháng</v>
      </c>
      <c r="AA1166" s="5">
        <v>43560</v>
      </c>
      <c r="AB1166" s="4" t="s">
        <v>66</v>
      </c>
      <c r="AC1166" s="8">
        <f t="shared" si="358"/>
        <v>43619</v>
      </c>
      <c r="AD1166" s="5" t="s">
        <v>53</v>
      </c>
      <c r="AE1166" s="4">
        <v>1</v>
      </c>
      <c r="AF1166" s="7" t="str">
        <f t="shared" si="359"/>
        <v>12 tháng</v>
      </c>
      <c r="AG1166" s="5">
        <f t="shared" si="360"/>
        <v>43620</v>
      </c>
      <c r="AH1166" s="5">
        <f t="shared" si="361"/>
        <v>43985</v>
      </c>
      <c r="AI1166" s="9"/>
      <c r="AJ1166" s="7" t="str">
        <f t="shared" si="351"/>
        <v/>
      </c>
      <c r="AK1166" s="5" t="str">
        <f t="shared" si="349"/>
        <v/>
      </c>
      <c r="AL1166" s="5" t="str">
        <f t="shared" si="352"/>
        <v/>
      </c>
      <c r="AM1166" s="5" t="str">
        <f t="shared" ca="1" si="350"/>
        <v/>
      </c>
      <c r="AN1166" s="7" t="str">
        <f t="shared" ca="1" si="362"/>
        <v>12 tháng</v>
      </c>
      <c r="AO1166" s="5"/>
      <c r="AP1166" s="7"/>
      <c r="AQ1166" s="16"/>
    </row>
    <row r="1167" spans="1:43" ht="14.5" x14ac:dyDescent="0.35">
      <c r="A1167" s="12">
        <f>IF(E1167="","",SUBTOTAL(3,$B$2:B1167))</f>
        <v>1166</v>
      </c>
      <c r="B1167" s="5">
        <v>43738</v>
      </c>
      <c r="C1167" s="4" t="s">
        <v>45</v>
      </c>
      <c r="D1167" s="4">
        <v>1153</v>
      </c>
      <c r="E1167" s="6" t="s">
        <v>229</v>
      </c>
      <c r="F1167" s="6" t="s">
        <v>102</v>
      </c>
      <c r="G1167" s="7" t="s">
        <v>104</v>
      </c>
      <c r="H1167" s="6" t="s">
        <v>105</v>
      </c>
      <c r="I1167" s="4">
        <v>1</v>
      </c>
      <c r="J1167" s="4">
        <v>8</v>
      </c>
      <c r="K1167" s="4">
        <v>1992</v>
      </c>
      <c r="L1167" s="6">
        <v>33817</v>
      </c>
      <c r="M1167" s="4">
        <f t="shared" si="363"/>
        <v>27</v>
      </c>
      <c r="N1167" s="6" t="s">
        <v>230</v>
      </c>
      <c r="O1167" s="4">
        <v>1</v>
      </c>
      <c r="P1167" s="6" t="str">
        <f t="shared" si="356"/>
        <v>Nam</v>
      </c>
      <c r="Q1167" s="6" t="str">
        <f t="shared" si="357"/>
        <v>Ông</v>
      </c>
      <c r="R1167" s="7" t="s">
        <v>50</v>
      </c>
      <c r="S1167" s="6" t="s">
        <v>339</v>
      </c>
      <c r="T1167" s="6" t="s">
        <v>329</v>
      </c>
      <c r="U1167" s="6" t="s">
        <v>255</v>
      </c>
      <c r="V1167" s="6" t="str">
        <f t="shared" si="364"/>
        <v>Việt Ngọc  -  Tân Yên  -  Bắc Giang</v>
      </c>
      <c r="W1167" s="6" t="s">
        <v>51</v>
      </c>
      <c r="X1167" s="6" t="s">
        <v>65</v>
      </c>
      <c r="Y1167" s="4">
        <f t="shared" si="365"/>
        <v>5</v>
      </c>
      <c r="Z1167" s="7" t="str">
        <f t="shared" si="355"/>
        <v>Từ 2 - 12 tháng</v>
      </c>
      <c r="AA1167" s="5">
        <v>43566</v>
      </c>
      <c r="AB1167" s="4" t="s">
        <v>117</v>
      </c>
      <c r="AC1167" s="8">
        <f t="shared" si="358"/>
        <v>43595</v>
      </c>
      <c r="AD1167" s="5" t="s">
        <v>53</v>
      </c>
      <c r="AE1167" s="4">
        <v>1</v>
      </c>
      <c r="AF1167" s="7" t="str">
        <f t="shared" si="359"/>
        <v>12 tháng</v>
      </c>
      <c r="AG1167" s="5">
        <f t="shared" si="360"/>
        <v>43596</v>
      </c>
      <c r="AH1167" s="5">
        <f t="shared" si="361"/>
        <v>43961</v>
      </c>
      <c r="AI1167" s="9"/>
      <c r="AJ1167" s="7" t="str">
        <f t="shared" si="351"/>
        <v/>
      </c>
      <c r="AK1167" s="5" t="str">
        <f t="shared" si="349"/>
        <v/>
      </c>
      <c r="AL1167" s="5" t="str">
        <f t="shared" si="352"/>
        <v/>
      </c>
      <c r="AM1167" s="5" t="str">
        <f t="shared" ca="1" si="350"/>
        <v/>
      </c>
      <c r="AN1167" s="7" t="str">
        <f t="shared" ca="1" si="362"/>
        <v>12 tháng</v>
      </c>
      <c r="AO1167" s="5"/>
      <c r="AP1167" s="7"/>
      <c r="AQ1167" s="16"/>
    </row>
    <row r="1168" spans="1:43" ht="14.5" x14ac:dyDescent="0.35">
      <c r="A1168" s="12">
        <f>IF(E1168="","",SUBTOTAL(3,$B$2:B1168))</f>
        <v>1167</v>
      </c>
      <c r="B1168" s="5">
        <v>43738</v>
      </c>
      <c r="C1168" s="4" t="s">
        <v>231</v>
      </c>
      <c r="D1168" s="4">
        <v>1154</v>
      </c>
      <c r="E1168" s="6" t="s">
        <v>232</v>
      </c>
      <c r="F1168" s="6" t="s">
        <v>82</v>
      </c>
      <c r="G1168" s="7" t="s">
        <v>104</v>
      </c>
      <c r="H1168" s="6" t="s">
        <v>105</v>
      </c>
      <c r="I1168" s="4">
        <v>9</v>
      </c>
      <c r="J1168" s="4">
        <v>8</v>
      </c>
      <c r="K1168" s="4">
        <v>1991</v>
      </c>
      <c r="L1168" s="6">
        <v>33459</v>
      </c>
      <c r="M1168" s="4">
        <f t="shared" si="363"/>
        <v>28</v>
      </c>
      <c r="N1168" s="6" t="s">
        <v>230</v>
      </c>
      <c r="O1168" s="4">
        <v>2</v>
      </c>
      <c r="P1168" s="6" t="str">
        <f t="shared" si="356"/>
        <v>Nữ</v>
      </c>
      <c r="Q1168" s="6" t="str">
        <f t="shared" si="357"/>
        <v>Bà</v>
      </c>
      <c r="R1168" s="7" t="s">
        <v>63</v>
      </c>
      <c r="S1168" s="6" t="s">
        <v>340</v>
      </c>
      <c r="T1168" s="6" t="s">
        <v>276</v>
      </c>
      <c r="U1168" s="6" t="s">
        <v>255</v>
      </c>
      <c r="V1168" s="6" t="str">
        <f t="shared" si="364"/>
        <v>Đông Hưng  -  Lục Nam  -  Bắc Giang</v>
      </c>
      <c r="W1168" s="6" t="s">
        <v>51</v>
      </c>
      <c r="X1168" s="6" t="s">
        <v>65</v>
      </c>
      <c r="Y1168" s="4">
        <f t="shared" si="365"/>
        <v>5</v>
      </c>
      <c r="Z1168" s="7" t="str">
        <f t="shared" si="355"/>
        <v>Từ 2 - 12 tháng</v>
      </c>
      <c r="AA1168" s="5">
        <v>43573</v>
      </c>
      <c r="AB1168" s="4" t="s">
        <v>66</v>
      </c>
      <c r="AC1168" s="8">
        <f t="shared" si="358"/>
        <v>43632</v>
      </c>
      <c r="AD1168" s="5" t="s">
        <v>53</v>
      </c>
      <c r="AE1168" s="4">
        <v>1</v>
      </c>
      <c r="AF1168" s="7" t="str">
        <f t="shared" si="359"/>
        <v>12 tháng</v>
      </c>
      <c r="AG1168" s="5">
        <f t="shared" si="360"/>
        <v>43633</v>
      </c>
      <c r="AH1168" s="5">
        <f t="shared" si="361"/>
        <v>43998</v>
      </c>
      <c r="AI1168" s="9"/>
      <c r="AJ1168" s="7" t="str">
        <f t="shared" si="351"/>
        <v/>
      </c>
      <c r="AK1168" s="5" t="str">
        <f t="shared" si="349"/>
        <v/>
      </c>
      <c r="AL1168" s="5" t="str">
        <f t="shared" si="352"/>
        <v/>
      </c>
      <c r="AM1168" s="5" t="str">
        <f t="shared" ca="1" si="350"/>
        <v/>
      </c>
      <c r="AN1168" s="7" t="str">
        <f t="shared" ca="1" si="362"/>
        <v>12 tháng</v>
      </c>
      <c r="AO1168" s="5"/>
      <c r="AP1168" s="7"/>
      <c r="AQ1168" s="16"/>
    </row>
    <row r="1169" spans="1:43" ht="14.5" x14ac:dyDescent="0.35">
      <c r="A1169" s="12">
        <f>IF(E1169="","",SUBTOTAL(3,$B$2:B1169))</f>
        <v>1168</v>
      </c>
      <c r="B1169" s="5">
        <v>43738</v>
      </c>
      <c r="C1169" s="4" t="s">
        <v>45</v>
      </c>
      <c r="D1169" s="4">
        <v>1155</v>
      </c>
      <c r="E1169" s="6" t="s">
        <v>236</v>
      </c>
      <c r="F1169" s="6" t="s">
        <v>96</v>
      </c>
      <c r="G1169" s="7" t="s">
        <v>61</v>
      </c>
      <c r="H1169" s="6" t="s">
        <v>62</v>
      </c>
      <c r="I1169" s="4">
        <v>27</v>
      </c>
      <c r="J1169" s="4">
        <v>10</v>
      </c>
      <c r="K1169" s="4">
        <v>1988</v>
      </c>
      <c r="L1169" s="6">
        <v>32443</v>
      </c>
      <c r="M1169" s="4">
        <f t="shared" si="363"/>
        <v>30</v>
      </c>
      <c r="N1169" s="6" t="s">
        <v>228</v>
      </c>
      <c r="O1169" s="4">
        <v>2</v>
      </c>
      <c r="P1169" s="6" t="str">
        <f t="shared" si="356"/>
        <v>Nữ</v>
      </c>
      <c r="Q1169" s="6" t="str">
        <f t="shared" si="357"/>
        <v>Bà</v>
      </c>
      <c r="R1169" s="7" t="s">
        <v>50</v>
      </c>
      <c r="S1169" s="6" t="s">
        <v>271</v>
      </c>
      <c r="T1169" s="6" t="s">
        <v>272</v>
      </c>
      <c r="U1169" s="6" t="s">
        <v>269</v>
      </c>
      <c r="V1169" s="6" t="str">
        <f t="shared" si="364"/>
        <v>Đông Ngàn  -  Từ Sơn  -  Bắc Ninh</v>
      </c>
      <c r="W1169" s="6" t="s">
        <v>51</v>
      </c>
      <c r="X1169" s="6" t="s">
        <v>52</v>
      </c>
      <c r="Y1169" s="4">
        <f t="shared" si="365"/>
        <v>5</v>
      </c>
      <c r="Z1169" s="7" t="str">
        <f t="shared" si="355"/>
        <v>Từ 2 - 12 tháng</v>
      </c>
      <c r="AA1169" s="5">
        <v>43580</v>
      </c>
      <c r="AB1169" s="4" t="s">
        <v>117</v>
      </c>
      <c r="AC1169" s="8">
        <f t="shared" si="358"/>
        <v>43609</v>
      </c>
      <c r="AD1169" s="5" t="s">
        <v>53</v>
      </c>
      <c r="AE1169" s="4">
        <v>1</v>
      </c>
      <c r="AF1169" s="7" t="str">
        <f t="shared" si="359"/>
        <v>12 tháng</v>
      </c>
      <c r="AG1169" s="5">
        <f t="shared" si="360"/>
        <v>43610</v>
      </c>
      <c r="AH1169" s="5">
        <f t="shared" si="361"/>
        <v>43975</v>
      </c>
      <c r="AI1169" s="9"/>
      <c r="AJ1169" s="7" t="str">
        <f t="shared" si="351"/>
        <v/>
      </c>
      <c r="AK1169" s="5" t="str">
        <f t="shared" si="349"/>
        <v/>
      </c>
      <c r="AL1169" s="5" t="str">
        <f t="shared" si="352"/>
        <v/>
      </c>
      <c r="AM1169" s="5" t="str">
        <f t="shared" ca="1" si="350"/>
        <v/>
      </c>
      <c r="AN1169" s="7" t="str">
        <f t="shared" ca="1" si="362"/>
        <v>12 tháng</v>
      </c>
      <c r="AO1169" s="5"/>
      <c r="AP1169" s="7"/>
      <c r="AQ1169" s="16"/>
    </row>
    <row r="1170" spans="1:43" ht="14.5" x14ac:dyDescent="0.35">
      <c r="A1170" s="12">
        <f>IF(E1170="","",SUBTOTAL(3,$B$2:B1170))</f>
        <v>1169</v>
      </c>
      <c r="B1170" s="5">
        <v>43738</v>
      </c>
      <c r="C1170" s="4" t="s">
        <v>45</v>
      </c>
      <c r="D1170" s="4">
        <v>1156</v>
      </c>
      <c r="E1170" s="6" t="s">
        <v>237</v>
      </c>
      <c r="F1170" s="6" t="s">
        <v>102</v>
      </c>
      <c r="G1170" s="7" t="s">
        <v>104</v>
      </c>
      <c r="H1170" s="6" t="s">
        <v>105</v>
      </c>
      <c r="I1170" s="4">
        <v>20</v>
      </c>
      <c r="J1170" s="4">
        <v>7</v>
      </c>
      <c r="K1170" s="4">
        <v>1991</v>
      </c>
      <c r="L1170" s="6">
        <v>33439</v>
      </c>
      <c r="M1170" s="4">
        <f t="shared" si="363"/>
        <v>28</v>
      </c>
      <c r="N1170" s="6" t="s">
        <v>230</v>
      </c>
      <c r="O1170" s="4">
        <v>2</v>
      </c>
      <c r="P1170" s="6" t="str">
        <f t="shared" si="356"/>
        <v>Nữ</v>
      </c>
      <c r="Q1170" s="6" t="str">
        <f t="shared" si="357"/>
        <v>Bà</v>
      </c>
      <c r="R1170" s="7" t="s">
        <v>50</v>
      </c>
      <c r="S1170" s="6" t="s">
        <v>356</v>
      </c>
      <c r="T1170" s="6" t="s">
        <v>324</v>
      </c>
      <c r="U1170" s="6" t="s">
        <v>280</v>
      </c>
      <c r="V1170" s="6" t="str">
        <f t="shared" si="364"/>
        <v>Vân Nham  -  Hữu Lũng  -  Lạng Sơn</v>
      </c>
      <c r="W1170" s="6" t="s">
        <v>51</v>
      </c>
      <c r="X1170" s="6" t="s">
        <v>65</v>
      </c>
      <c r="Y1170" s="4">
        <f t="shared" si="365"/>
        <v>4</v>
      </c>
      <c r="Z1170" s="7" t="str">
        <f t="shared" si="355"/>
        <v>Từ 2 - 12 tháng</v>
      </c>
      <c r="AA1170" s="5">
        <v>43588</v>
      </c>
      <c r="AB1170" s="4" t="s">
        <v>66</v>
      </c>
      <c r="AC1170" s="8">
        <f t="shared" si="358"/>
        <v>43647</v>
      </c>
      <c r="AD1170" s="5" t="s">
        <v>53</v>
      </c>
      <c r="AE1170" s="4">
        <v>1</v>
      </c>
      <c r="AF1170" s="7" t="str">
        <f t="shared" si="359"/>
        <v>12 tháng</v>
      </c>
      <c r="AG1170" s="5">
        <f t="shared" si="360"/>
        <v>43648</v>
      </c>
      <c r="AH1170" s="5">
        <f t="shared" si="361"/>
        <v>44013</v>
      </c>
      <c r="AI1170" s="9"/>
      <c r="AJ1170" s="7" t="str">
        <f t="shared" si="351"/>
        <v/>
      </c>
      <c r="AK1170" s="5" t="str">
        <f t="shared" si="349"/>
        <v/>
      </c>
      <c r="AL1170" s="5" t="str">
        <f t="shared" si="352"/>
        <v/>
      </c>
      <c r="AM1170" s="5" t="str">
        <f t="shared" ca="1" si="350"/>
        <v/>
      </c>
      <c r="AN1170" s="7" t="str">
        <f t="shared" ca="1" si="362"/>
        <v>12 tháng</v>
      </c>
      <c r="AO1170" s="5"/>
      <c r="AP1170" s="7"/>
      <c r="AQ1170" s="16"/>
    </row>
    <row r="1171" spans="1:43" ht="14.5" x14ac:dyDescent="0.35">
      <c r="A1171" s="12">
        <f>IF(E1171="","",SUBTOTAL(3,$B$2:B1171))</f>
        <v>1170</v>
      </c>
      <c r="B1171" s="5">
        <v>43738</v>
      </c>
      <c r="C1171" s="4" t="s">
        <v>45</v>
      </c>
      <c r="D1171" s="4">
        <v>1157</v>
      </c>
      <c r="E1171" s="6" t="s">
        <v>238</v>
      </c>
      <c r="F1171" s="6" t="s">
        <v>102</v>
      </c>
      <c r="G1171" s="7" t="s">
        <v>61</v>
      </c>
      <c r="H1171" s="6" t="s">
        <v>62</v>
      </c>
      <c r="I1171" s="4">
        <v>10</v>
      </c>
      <c r="J1171" s="4">
        <v>11</v>
      </c>
      <c r="K1171" s="4">
        <v>1992</v>
      </c>
      <c r="L1171" s="6">
        <v>33918</v>
      </c>
      <c r="M1171" s="4">
        <f t="shared" si="363"/>
        <v>26</v>
      </c>
      <c r="N1171" s="6" t="s">
        <v>230</v>
      </c>
      <c r="O1171" s="4">
        <v>2</v>
      </c>
      <c r="P1171" s="6" t="str">
        <f t="shared" si="356"/>
        <v>Nữ</v>
      </c>
      <c r="Q1171" s="6" t="str">
        <f t="shared" si="357"/>
        <v>Bà</v>
      </c>
      <c r="R1171" s="7" t="s">
        <v>50</v>
      </c>
      <c r="S1171" s="6" t="s">
        <v>270</v>
      </c>
      <c r="T1171" s="6" t="s">
        <v>268</v>
      </c>
      <c r="U1171" s="6" t="s">
        <v>269</v>
      </c>
      <c r="V1171" s="6" t="str">
        <f t="shared" si="364"/>
        <v>Đại Đồng  -  Tiên Du  -  Bắc Ninh</v>
      </c>
      <c r="W1171" s="6" t="s">
        <v>51</v>
      </c>
      <c r="X1171" s="6" t="s">
        <v>65</v>
      </c>
      <c r="Y1171" s="4">
        <f t="shared" si="365"/>
        <v>4</v>
      </c>
      <c r="Z1171" s="7" t="str">
        <f t="shared" si="355"/>
        <v>Từ 2 - 12 tháng</v>
      </c>
      <c r="AA1171" s="5">
        <v>43594</v>
      </c>
      <c r="AB1171" s="4" t="s">
        <v>213</v>
      </c>
      <c r="AC1171" s="8">
        <f t="shared" si="358"/>
        <v>43594</v>
      </c>
      <c r="AD1171" s="5" t="s">
        <v>53</v>
      </c>
      <c r="AE1171" s="4">
        <v>1</v>
      </c>
      <c r="AF1171" s="7" t="str">
        <f t="shared" si="359"/>
        <v>12 tháng</v>
      </c>
      <c r="AG1171" s="5">
        <f t="shared" si="360"/>
        <v>43595</v>
      </c>
      <c r="AH1171" s="5">
        <f t="shared" si="361"/>
        <v>43960</v>
      </c>
      <c r="AI1171" s="9"/>
      <c r="AJ1171" s="7" t="str">
        <f t="shared" si="351"/>
        <v/>
      </c>
      <c r="AK1171" s="5" t="str">
        <f t="shared" si="349"/>
        <v/>
      </c>
      <c r="AL1171" s="5" t="str">
        <f t="shared" si="352"/>
        <v/>
      </c>
      <c r="AM1171" s="5" t="str">
        <f t="shared" ca="1" si="350"/>
        <v/>
      </c>
      <c r="AN1171" s="7" t="str">
        <f t="shared" ca="1" si="362"/>
        <v>12 tháng</v>
      </c>
      <c r="AO1171" s="5"/>
      <c r="AP1171" s="7"/>
      <c r="AQ1171" s="16"/>
    </row>
    <row r="1172" spans="1:43" ht="14.5" x14ac:dyDescent="0.35">
      <c r="A1172" s="12">
        <f>IF(E1172="","",SUBTOTAL(3,$B$2:B1172))</f>
        <v>1171</v>
      </c>
      <c r="B1172" s="5">
        <v>43738</v>
      </c>
      <c r="C1172" s="4" t="s">
        <v>45</v>
      </c>
      <c r="D1172" s="4">
        <v>1158</v>
      </c>
      <c r="E1172" s="6" t="s">
        <v>239</v>
      </c>
      <c r="F1172" s="6" t="s">
        <v>102</v>
      </c>
      <c r="G1172" s="7" t="s">
        <v>98</v>
      </c>
      <c r="H1172" s="6" t="s">
        <v>108</v>
      </c>
      <c r="I1172" s="4">
        <v>14</v>
      </c>
      <c r="J1172" s="4">
        <v>1</v>
      </c>
      <c r="K1172" s="4">
        <v>1994</v>
      </c>
      <c r="L1172" s="6">
        <v>34348</v>
      </c>
      <c r="M1172" s="4">
        <f t="shared" si="363"/>
        <v>25</v>
      </c>
      <c r="N1172" s="6" t="s">
        <v>230</v>
      </c>
      <c r="O1172" s="4">
        <v>1</v>
      </c>
      <c r="P1172" s="6" t="str">
        <f t="shared" si="356"/>
        <v>Nam</v>
      </c>
      <c r="Q1172" s="6" t="str">
        <f t="shared" si="357"/>
        <v>Ông</v>
      </c>
      <c r="R1172" s="7" t="s">
        <v>50</v>
      </c>
      <c r="S1172" s="6" t="s">
        <v>365</v>
      </c>
      <c r="T1172" s="6" t="s">
        <v>324</v>
      </c>
      <c r="U1172" s="6" t="s">
        <v>280</v>
      </c>
      <c r="V1172" s="6" t="str">
        <f t="shared" si="364"/>
        <v>Đô Lương  -  Hữu Lũng  -  Lạng Sơn</v>
      </c>
      <c r="W1172" s="6" t="s">
        <v>145</v>
      </c>
      <c r="X1172" s="6" t="s">
        <v>65</v>
      </c>
      <c r="Y1172" s="4">
        <f t="shared" si="365"/>
        <v>4</v>
      </c>
      <c r="Z1172" s="7" t="str">
        <f t="shared" si="355"/>
        <v>Từ 2 - 12 tháng</v>
      </c>
      <c r="AA1172" s="5">
        <v>43601</v>
      </c>
      <c r="AB1172" s="4" t="s">
        <v>117</v>
      </c>
      <c r="AC1172" s="8">
        <f t="shared" si="358"/>
        <v>43630</v>
      </c>
      <c r="AD1172" s="5" t="s">
        <v>53</v>
      </c>
      <c r="AE1172" s="4">
        <v>1</v>
      </c>
      <c r="AF1172" s="7" t="str">
        <f t="shared" si="359"/>
        <v>12 tháng</v>
      </c>
      <c r="AG1172" s="5">
        <f t="shared" si="360"/>
        <v>43631</v>
      </c>
      <c r="AH1172" s="5">
        <f t="shared" si="361"/>
        <v>43996</v>
      </c>
      <c r="AI1172" s="9"/>
      <c r="AJ1172" s="7" t="str">
        <f t="shared" si="351"/>
        <v/>
      </c>
      <c r="AK1172" s="5" t="str">
        <f t="shared" si="349"/>
        <v/>
      </c>
      <c r="AL1172" s="5" t="str">
        <f t="shared" si="352"/>
        <v/>
      </c>
      <c r="AM1172" s="5" t="str">
        <f t="shared" ca="1" si="350"/>
        <v/>
      </c>
      <c r="AN1172" s="7" t="str">
        <f t="shared" ca="1" si="362"/>
        <v>12 tháng</v>
      </c>
      <c r="AO1172" s="5"/>
      <c r="AP1172" s="7"/>
      <c r="AQ1172" s="16"/>
    </row>
    <row r="1173" spans="1:43" ht="14.5" x14ac:dyDescent="0.35">
      <c r="A1173" s="12">
        <f>IF(E1173="","",SUBTOTAL(3,$B$2:B1173))</f>
        <v>1172</v>
      </c>
      <c r="B1173" s="5">
        <v>43738</v>
      </c>
      <c r="C1173" s="4" t="s">
        <v>45</v>
      </c>
      <c r="D1173" s="4">
        <v>1159</v>
      </c>
      <c r="E1173" s="6" t="s">
        <v>240</v>
      </c>
      <c r="F1173" s="6" t="s">
        <v>96</v>
      </c>
      <c r="G1173" s="7" t="s">
        <v>61</v>
      </c>
      <c r="H1173" s="6" t="s">
        <v>61</v>
      </c>
      <c r="I1173" s="4">
        <v>28</v>
      </c>
      <c r="J1173" s="4">
        <v>9</v>
      </c>
      <c r="K1173" s="4">
        <v>1990</v>
      </c>
      <c r="L1173" s="6">
        <f t="shared" ref="L1173:L1174" si="366">IF(AND(I1173&lt;&gt;"",J1173&lt;&gt;"",K1173&lt;&gt;""),DATE(K1173,J1173,I1173),"")</f>
        <v>33144</v>
      </c>
      <c r="M1173" s="4">
        <f t="shared" si="363"/>
        <v>29</v>
      </c>
      <c r="N1173" s="6" t="str">
        <f t="shared" ref="N1173:N1174" si="367">IF(M1173&gt;=45,"45+",IF(M1173&gt;=30,"30 - 45","&lt;30"))</f>
        <v>&lt;30</v>
      </c>
      <c r="O1173" s="4">
        <v>1</v>
      </c>
      <c r="P1173" s="6" t="str">
        <f t="shared" si="356"/>
        <v>Nam</v>
      </c>
      <c r="Q1173" s="6" t="str">
        <f t="shared" si="357"/>
        <v>Ông</v>
      </c>
      <c r="R1173" s="7" t="s">
        <v>72</v>
      </c>
      <c r="S1173" s="6" t="s">
        <v>270</v>
      </c>
      <c r="T1173" s="6" t="s">
        <v>268</v>
      </c>
      <c r="U1173" s="6" t="s">
        <v>269</v>
      </c>
      <c r="V1173" s="6" t="str">
        <f t="shared" si="364"/>
        <v>Đại Đồng  -  Tiên Du  -  Bắc Ninh</v>
      </c>
      <c r="W1173" s="6" t="s">
        <v>51</v>
      </c>
      <c r="X1173" s="6" t="s">
        <v>65</v>
      </c>
      <c r="Y1173" s="4">
        <f t="shared" si="365"/>
        <v>4</v>
      </c>
      <c r="Z1173" s="7" t="str">
        <f t="shared" si="355"/>
        <v>Từ 2 - 12 tháng</v>
      </c>
      <c r="AA1173" s="5">
        <v>43606</v>
      </c>
      <c r="AB1173" s="4" t="s">
        <v>117</v>
      </c>
      <c r="AC1173" s="8">
        <f t="shared" si="358"/>
        <v>43635</v>
      </c>
      <c r="AD1173" s="5" t="s">
        <v>53</v>
      </c>
      <c r="AE1173" s="4">
        <v>1</v>
      </c>
      <c r="AF1173" s="7" t="str">
        <f t="shared" si="359"/>
        <v>12 tháng</v>
      </c>
      <c r="AG1173" s="5">
        <f t="shared" si="360"/>
        <v>43636</v>
      </c>
      <c r="AH1173" s="5">
        <f t="shared" si="361"/>
        <v>44001</v>
      </c>
      <c r="AI1173" s="9"/>
      <c r="AJ1173" s="7" t="str">
        <f t="shared" si="351"/>
        <v/>
      </c>
      <c r="AK1173" s="5" t="str">
        <f t="shared" si="349"/>
        <v/>
      </c>
      <c r="AL1173" s="5" t="str">
        <f t="shared" si="352"/>
        <v/>
      </c>
      <c r="AM1173" s="5" t="str">
        <f t="shared" ca="1" si="350"/>
        <v/>
      </c>
      <c r="AN1173" s="7" t="str">
        <f t="shared" ca="1" si="362"/>
        <v>12 tháng</v>
      </c>
      <c r="AO1173" s="5"/>
      <c r="AP1173" s="7"/>
      <c r="AQ1173" s="16"/>
    </row>
    <row r="1174" spans="1:43" ht="14.5" x14ac:dyDescent="0.35">
      <c r="A1174" s="12">
        <f>IF(E1174="","",SUBTOTAL(3,$B$2:B1174))</f>
        <v>1173</v>
      </c>
      <c r="B1174" s="5">
        <v>43738</v>
      </c>
      <c r="C1174" s="4" t="s">
        <v>45</v>
      </c>
      <c r="D1174" s="4">
        <v>1160</v>
      </c>
      <c r="E1174" s="6" t="s">
        <v>125</v>
      </c>
      <c r="F1174" s="6" t="s">
        <v>96</v>
      </c>
      <c r="G1174" s="7" t="s">
        <v>61</v>
      </c>
      <c r="H1174" s="6" t="s">
        <v>62</v>
      </c>
      <c r="I1174" s="4">
        <v>26</v>
      </c>
      <c r="J1174" s="4">
        <v>8</v>
      </c>
      <c r="K1174" s="4">
        <v>1990</v>
      </c>
      <c r="L1174" s="6">
        <f t="shared" si="366"/>
        <v>33111</v>
      </c>
      <c r="M1174" s="4">
        <f t="shared" si="363"/>
        <v>29</v>
      </c>
      <c r="N1174" s="6" t="str">
        <f t="shared" si="367"/>
        <v>&lt;30</v>
      </c>
      <c r="O1174" s="4">
        <v>2</v>
      </c>
      <c r="P1174" s="6" t="str">
        <f t="shared" si="356"/>
        <v>Nữ</v>
      </c>
      <c r="Q1174" s="6" t="str">
        <f t="shared" si="357"/>
        <v>Bà</v>
      </c>
      <c r="R1174" s="7" t="s">
        <v>50</v>
      </c>
      <c r="S1174" s="6" t="s">
        <v>359</v>
      </c>
      <c r="T1174" s="6" t="s">
        <v>329</v>
      </c>
      <c r="U1174" s="6" t="s">
        <v>255</v>
      </c>
      <c r="V1174" s="6" t="str">
        <f t="shared" si="364"/>
        <v>Hợp Đức  -  Tân Yên  -  Bắc Giang</v>
      </c>
      <c r="W1174" s="6" t="s">
        <v>64</v>
      </c>
      <c r="X1174" s="6" t="s">
        <v>65</v>
      </c>
      <c r="Y1174" s="4">
        <f t="shared" si="365"/>
        <v>4</v>
      </c>
      <c r="Z1174" s="7" t="str">
        <f t="shared" si="355"/>
        <v>Từ 2 - 12 tháng</v>
      </c>
      <c r="AA1174" s="5">
        <v>43612</v>
      </c>
      <c r="AB1174" s="4" t="s">
        <v>66</v>
      </c>
      <c r="AC1174" s="8">
        <f t="shared" si="358"/>
        <v>43671</v>
      </c>
      <c r="AD1174" s="5" t="s">
        <v>53</v>
      </c>
      <c r="AE1174" s="4">
        <v>1</v>
      </c>
      <c r="AF1174" s="7" t="str">
        <f t="shared" si="359"/>
        <v>12 tháng</v>
      </c>
      <c r="AG1174" s="5">
        <f t="shared" si="360"/>
        <v>43672</v>
      </c>
      <c r="AH1174" s="5">
        <f t="shared" si="361"/>
        <v>44037</v>
      </c>
      <c r="AI1174" s="9"/>
      <c r="AJ1174" s="7" t="str">
        <f t="shared" si="351"/>
        <v/>
      </c>
      <c r="AK1174" s="5" t="str">
        <f t="shared" si="349"/>
        <v/>
      </c>
      <c r="AL1174" s="5" t="str">
        <f t="shared" si="352"/>
        <v/>
      </c>
      <c r="AM1174" s="5" t="str">
        <f t="shared" ca="1" si="350"/>
        <v/>
      </c>
      <c r="AN1174" s="7" t="str">
        <f t="shared" ca="1" si="362"/>
        <v>12 tháng</v>
      </c>
      <c r="AO1174" s="5"/>
      <c r="AP1174" s="7"/>
      <c r="AQ1174" s="16"/>
    </row>
    <row r="1175" spans="1:43" ht="14.5" x14ac:dyDescent="0.35">
      <c r="A1175" s="12">
        <f>IF(E1175="","",SUBTOTAL(3,$B$2:B1175))</f>
        <v>1174</v>
      </c>
      <c r="B1175" s="5">
        <v>43738</v>
      </c>
      <c r="C1175" s="4" t="s">
        <v>45</v>
      </c>
      <c r="D1175" s="4">
        <v>1161</v>
      </c>
      <c r="E1175" s="6" t="s">
        <v>241</v>
      </c>
      <c r="F1175" s="6" t="s">
        <v>112</v>
      </c>
      <c r="G1175" s="7" t="s">
        <v>61</v>
      </c>
      <c r="H1175" s="6" t="s">
        <v>62</v>
      </c>
      <c r="I1175" s="4">
        <v>8</v>
      </c>
      <c r="J1175" s="4">
        <v>8</v>
      </c>
      <c r="K1175" s="4">
        <v>1990</v>
      </c>
      <c r="L1175" s="6">
        <v>33093</v>
      </c>
      <c r="M1175" s="4">
        <f t="shared" si="363"/>
        <v>29</v>
      </c>
      <c r="N1175" s="6" t="s">
        <v>228</v>
      </c>
      <c r="O1175" s="4">
        <v>1</v>
      </c>
      <c r="P1175" s="6" t="str">
        <f t="shared" si="356"/>
        <v>Nam</v>
      </c>
      <c r="Q1175" s="6" t="str">
        <f t="shared" si="357"/>
        <v>Ông</v>
      </c>
      <c r="R1175" s="7" t="s">
        <v>50</v>
      </c>
      <c r="S1175" s="6" t="s">
        <v>313</v>
      </c>
      <c r="T1175" s="6" t="s">
        <v>254</v>
      </c>
      <c r="U1175" s="6" t="s">
        <v>255</v>
      </c>
      <c r="V1175" s="6" t="str">
        <f t="shared" si="364"/>
        <v>Hợp Thịnh  -  Hiệp Hòa  -  Bắc Giang</v>
      </c>
      <c r="W1175" s="6" t="s">
        <v>51</v>
      </c>
      <c r="X1175" s="6" t="s">
        <v>65</v>
      </c>
      <c r="Y1175" s="4">
        <f t="shared" si="365"/>
        <v>3</v>
      </c>
      <c r="Z1175" s="7" t="str">
        <f t="shared" si="355"/>
        <v>Từ 2 - 12 tháng</v>
      </c>
      <c r="AA1175" s="5">
        <v>43618</v>
      </c>
      <c r="AB1175" s="4" t="s">
        <v>117</v>
      </c>
      <c r="AC1175" s="8">
        <f t="shared" si="358"/>
        <v>43647</v>
      </c>
      <c r="AD1175" s="5" t="s">
        <v>53</v>
      </c>
      <c r="AE1175" s="4">
        <v>1</v>
      </c>
      <c r="AF1175" s="7" t="str">
        <f t="shared" si="359"/>
        <v>12 tháng</v>
      </c>
      <c r="AG1175" s="5">
        <f t="shared" si="360"/>
        <v>43648</v>
      </c>
      <c r="AH1175" s="5">
        <f t="shared" si="361"/>
        <v>44013</v>
      </c>
      <c r="AI1175" s="9"/>
      <c r="AJ1175" s="7" t="str">
        <f t="shared" si="351"/>
        <v/>
      </c>
      <c r="AK1175" s="5" t="str">
        <f t="shared" si="349"/>
        <v/>
      </c>
      <c r="AL1175" s="5" t="str">
        <f t="shared" si="352"/>
        <v/>
      </c>
      <c r="AM1175" s="5" t="str">
        <f t="shared" ca="1" si="350"/>
        <v/>
      </c>
      <c r="AN1175" s="7" t="str">
        <f t="shared" ca="1" si="362"/>
        <v>12 tháng</v>
      </c>
      <c r="AO1175" s="5"/>
      <c r="AP1175" s="7"/>
      <c r="AQ1175" s="16"/>
    </row>
    <row r="1176" spans="1:43" ht="14.5" x14ac:dyDescent="0.35">
      <c r="A1176" s="12">
        <f>IF(E1176="","",SUBTOTAL(3,$B$2:B1176))</f>
        <v>1175</v>
      </c>
      <c r="B1176" s="5">
        <v>43738</v>
      </c>
      <c r="C1176" s="4" t="s">
        <v>45</v>
      </c>
      <c r="D1176" s="4">
        <v>1162</v>
      </c>
      <c r="E1176" s="6" t="s">
        <v>242</v>
      </c>
      <c r="F1176" s="6" t="s">
        <v>112</v>
      </c>
      <c r="G1176" s="7" t="s">
        <v>98</v>
      </c>
      <c r="H1176" s="6" t="s">
        <v>110</v>
      </c>
      <c r="I1176" s="4">
        <v>4</v>
      </c>
      <c r="J1176" s="4">
        <v>10</v>
      </c>
      <c r="K1176" s="4">
        <v>1988</v>
      </c>
      <c r="L1176" s="6">
        <v>32420</v>
      </c>
      <c r="M1176" s="4">
        <f t="shared" si="363"/>
        <v>30</v>
      </c>
      <c r="N1176" s="6" t="s">
        <v>228</v>
      </c>
      <c r="O1176" s="4">
        <v>1</v>
      </c>
      <c r="P1176" s="6" t="str">
        <f t="shared" si="356"/>
        <v>Nam</v>
      </c>
      <c r="Q1176" s="6" t="str">
        <f t="shared" si="357"/>
        <v>Ông</v>
      </c>
      <c r="R1176" s="7" t="s">
        <v>50</v>
      </c>
      <c r="S1176" s="6" t="s">
        <v>311</v>
      </c>
      <c r="T1176" s="6" t="s">
        <v>274</v>
      </c>
      <c r="U1176" s="6" t="s">
        <v>266</v>
      </c>
      <c r="V1176" s="6" t="str">
        <f t="shared" si="364"/>
        <v>Cổ Loa  -  Đông Anh  -  Hà Nội</v>
      </c>
      <c r="W1176" s="6" t="s">
        <v>51</v>
      </c>
      <c r="X1176" s="6" t="s">
        <v>100</v>
      </c>
      <c r="Y1176" s="4">
        <f t="shared" si="365"/>
        <v>3</v>
      </c>
      <c r="Z1176" s="7" t="str">
        <f t="shared" si="355"/>
        <v>Từ 2 - 12 tháng</v>
      </c>
      <c r="AA1176" s="5">
        <v>43625</v>
      </c>
      <c r="AB1176" s="4" t="s">
        <v>66</v>
      </c>
      <c r="AC1176" s="8">
        <f t="shared" si="358"/>
        <v>43684</v>
      </c>
      <c r="AD1176" s="5" t="s">
        <v>80</v>
      </c>
      <c r="AE1176" s="4">
        <v>5</v>
      </c>
      <c r="AF1176" s="7" t="str">
        <f t="shared" si="359"/>
        <v>Thử việc</v>
      </c>
      <c r="AG1176" s="5" t="str">
        <f t="shared" si="360"/>
        <v/>
      </c>
      <c r="AH1176" s="5" t="str">
        <f t="shared" si="361"/>
        <v/>
      </c>
      <c r="AI1176" s="9"/>
      <c r="AJ1176" s="7" t="str">
        <f t="shared" si="351"/>
        <v/>
      </c>
      <c r="AK1176" s="5" t="str">
        <f t="shared" si="349"/>
        <v/>
      </c>
      <c r="AL1176" s="5" t="str">
        <f t="shared" si="352"/>
        <v/>
      </c>
      <c r="AM1176" s="5" t="str">
        <f t="shared" ca="1" si="350"/>
        <v/>
      </c>
      <c r="AN1176" s="7" t="str">
        <f t="shared" ca="1" si="362"/>
        <v>Thử việc</v>
      </c>
      <c r="AO1176" s="5"/>
      <c r="AP1176" s="7"/>
      <c r="AQ1176" s="16"/>
    </row>
    <row r="1177" spans="1:43" ht="14.5" x14ac:dyDescent="0.35">
      <c r="A1177" s="12">
        <f>IF(E1177="","",SUBTOTAL(3,$B$2:B1177))</f>
        <v>1176</v>
      </c>
      <c r="B1177" s="5">
        <v>43738</v>
      </c>
      <c r="C1177" s="4" t="s">
        <v>45</v>
      </c>
      <c r="D1177" s="4">
        <v>1163</v>
      </c>
      <c r="E1177" s="6" t="s">
        <v>243</v>
      </c>
      <c r="F1177" s="6" t="s">
        <v>82</v>
      </c>
      <c r="G1177" s="7" t="s">
        <v>104</v>
      </c>
      <c r="H1177" s="6" t="s">
        <v>105</v>
      </c>
      <c r="I1177" s="4">
        <v>28</v>
      </c>
      <c r="J1177" s="4">
        <v>8</v>
      </c>
      <c r="K1177" s="4">
        <v>1991</v>
      </c>
      <c r="L1177" s="6">
        <v>33478</v>
      </c>
      <c r="M1177" s="4">
        <f t="shared" si="363"/>
        <v>28</v>
      </c>
      <c r="N1177" s="6" t="s">
        <v>230</v>
      </c>
      <c r="O1177" s="4">
        <v>1</v>
      </c>
      <c r="P1177" s="6" t="str">
        <f t="shared" si="356"/>
        <v>Nam</v>
      </c>
      <c r="Q1177" s="6" t="str">
        <f t="shared" si="357"/>
        <v>Ông</v>
      </c>
      <c r="R1177" s="7" t="s">
        <v>50</v>
      </c>
      <c r="S1177" s="6" t="s">
        <v>305</v>
      </c>
      <c r="T1177" s="6" t="s">
        <v>265</v>
      </c>
      <c r="U1177" s="6" t="s">
        <v>266</v>
      </c>
      <c r="V1177" s="6" t="str">
        <f t="shared" si="364"/>
        <v>Đông Xuân  -  Sóc Sơn  -  Hà Nội</v>
      </c>
      <c r="W1177" s="6" t="s">
        <v>51</v>
      </c>
      <c r="X1177" s="6" t="s">
        <v>65</v>
      </c>
      <c r="Y1177" s="4">
        <f t="shared" si="365"/>
        <v>3</v>
      </c>
      <c r="Z1177" s="7" t="str">
        <f t="shared" si="355"/>
        <v>Từ 2 - 12 tháng</v>
      </c>
      <c r="AA1177" s="5">
        <v>43629</v>
      </c>
      <c r="AB1177" s="4" t="s">
        <v>117</v>
      </c>
      <c r="AC1177" s="8">
        <f t="shared" si="358"/>
        <v>43658</v>
      </c>
      <c r="AD1177" s="5" t="s">
        <v>53</v>
      </c>
      <c r="AE1177" s="4">
        <v>1</v>
      </c>
      <c r="AF1177" s="7" t="str">
        <f t="shared" si="359"/>
        <v>12 tháng</v>
      </c>
      <c r="AG1177" s="5">
        <f t="shared" si="360"/>
        <v>43659</v>
      </c>
      <c r="AH1177" s="5">
        <f t="shared" si="361"/>
        <v>44024</v>
      </c>
      <c r="AI1177" s="9"/>
      <c r="AJ1177" s="7" t="str">
        <f t="shared" si="351"/>
        <v/>
      </c>
      <c r="AK1177" s="5" t="str">
        <f t="shared" si="349"/>
        <v/>
      </c>
      <c r="AL1177" s="5" t="str">
        <f t="shared" si="352"/>
        <v/>
      </c>
      <c r="AM1177" s="5" t="str">
        <f t="shared" ca="1" si="350"/>
        <v/>
      </c>
      <c r="AN1177" s="7" t="str">
        <f t="shared" ca="1" si="362"/>
        <v>12 tháng</v>
      </c>
      <c r="AO1177" s="5"/>
      <c r="AP1177" s="7"/>
      <c r="AQ1177" s="16"/>
    </row>
    <row r="1178" spans="1:43" ht="14.5" x14ac:dyDescent="0.35">
      <c r="A1178" s="12">
        <f>IF(E1178="","",SUBTOTAL(3,$B$2:B1178))</f>
        <v>1177</v>
      </c>
      <c r="B1178" s="5">
        <v>43738</v>
      </c>
      <c r="C1178" s="4" t="s">
        <v>45</v>
      </c>
      <c r="D1178" s="4">
        <v>1164</v>
      </c>
      <c r="E1178" s="6" t="s">
        <v>244</v>
      </c>
      <c r="F1178" s="6" t="s">
        <v>82</v>
      </c>
      <c r="G1178" s="7" t="s">
        <v>104</v>
      </c>
      <c r="H1178" s="6" t="s">
        <v>105</v>
      </c>
      <c r="I1178" s="4">
        <v>7</v>
      </c>
      <c r="J1178" s="4">
        <v>9</v>
      </c>
      <c r="K1178" s="4">
        <v>1988</v>
      </c>
      <c r="L1178" s="6">
        <v>32393</v>
      </c>
      <c r="M1178" s="4">
        <f t="shared" si="363"/>
        <v>31</v>
      </c>
      <c r="N1178" s="6" t="s">
        <v>228</v>
      </c>
      <c r="O1178" s="4">
        <v>1</v>
      </c>
      <c r="P1178" s="6" t="str">
        <f t="shared" si="356"/>
        <v>Nam</v>
      </c>
      <c r="Q1178" s="6" t="str">
        <f t="shared" si="357"/>
        <v>Ông</v>
      </c>
      <c r="R1178" s="7" t="s">
        <v>50</v>
      </c>
      <c r="S1178" s="6" t="s">
        <v>341</v>
      </c>
      <c r="T1178" s="6" t="s">
        <v>276</v>
      </c>
      <c r="U1178" s="6" t="s">
        <v>255</v>
      </c>
      <c r="V1178" s="6" t="str">
        <f t="shared" si="364"/>
        <v>Yên Sơn  -  Lục Nam  -  Bắc Giang</v>
      </c>
      <c r="W1178" s="6" t="s">
        <v>51</v>
      </c>
      <c r="X1178" s="6" t="s">
        <v>65</v>
      </c>
      <c r="Y1178" s="4">
        <f t="shared" si="365"/>
        <v>3</v>
      </c>
      <c r="Z1178" s="7" t="str">
        <f t="shared" si="355"/>
        <v>Từ 2 - 12 tháng</v>
      </c>
      <c r="AA1178" s="5">
        <v>43633</v>
      </c>
      <c r="AB1178" s="4" t="s">
        <v>66</v>
      </c>
      <c r="AC1178" s="8">
        <f t="shared" si="358"/>
        <v>43692</v>
      </c>
      <c r="AD1178" s="5" t="s">
        <v>80</v>
      </c>
      <c r="AE1178" s="4">
        <v>5</v>
      </c>
      <c r="AF1178" s="7" t="str">
        <f t="shared" si="359"/>
        <v>Thử việc</v>
      </c>
      <c r="AG1178" s="5" t="str">
        <f t="shared" si="360"/>
        <v/>
      </c>
      <c r="AH1178" s="5" t="str">
        <f t="shared" si="361"/>
        <v/>
      </c>
      <c r="AI1178" s="9"/>
      <c r="AJ1178" s="7" t="str">
        <f t="shared" si="351"/>
        <v/>
      </c>
      <c r="AK1178" s="5" t="str">
        <f t="shared" si="349"/>
        <v/>
      </c>
      <c r="AL1178" s="5" t="str">
        <f t="shared" si="352"/>
        <v/>
      </c>
      <c r="AM1178" s="5" t="str">
        <f t="shared" ca="1" si="350"/>
        <v/>
      </c>
      <c r="AN1178" s="7" t="str">
        <f t="shared" ca="1" si="362"/>
        <v>Thử việc</v>
      </c>
      <c r="AO1178" s="5"/>
      <c r="AP1178" s="7"/>
      <c r="AQ1178" s="16"/>
    </row>
    <row r="1179" spans="1:43" ht="14.5" x14ac:dyDescent="0.35">
      <c r="A1179" s="12">
        <f>IF(E1179="","",SUBTOTAL(3,$B$2:B1179))</f>
        <v>1178</v>
      </c>
      <c r="B1179" s="5">
        <v>43738</v>
      </c>
      <c r="C1179" s="4" t="s">
        <v>45</v>
      </c>
      <c r="D1179" s="4">
        <v>1165</v>
      </c>
      <c r="E1179" s="6" t="s">
        <v>245</v>
      </c>
      <c r="F1179" s="6" t="s">
        <v>82</v>
      </c>
      <c r="G1179" s="7" t="s">
        <v>61</v>
      </c>
      <c r="H1179" s="6" t="s">
        <v>62</v>
      </c>
      <c r="I1179" s="4">
        <v>4</v>
      </c>
      <c r="J1179" s="4">
        <v>8</v>
      </c>
      <c r="K1179" s="4">
        <v>1994</v>
      </c>
      <c r="L1179" s="6">
        <v>34550</v>
      </c>
      <c r="M1179" s="4">
        <f t="shared" si="363"/>
        <v>25</v>
      </c>
      <c r="N1179" s="6" t="s">
        <v>230</v>
      </c>
      <c r="O1179" s="4">
        <v>1</v>
      </c>
      <c r="P1179" s="6" t="str">
        <f t="shared" si="356"/>
        <v>Nam</v>
      </c>
      <c r="Q1179" s="6" t="str">
        <f t="shared" si="357"/>
        <v>Ông</v>
      </c>
      <c r="R1179" s="7" t="s">
        <v>63</v>
      </c>
      <c r="S1179" s="6" t="s">
        <v>305</v>
      </c>
      <c r="T1179" s="6" t="s">
        <v>265</v>
      </c>
      <c r="U1179" s="6" t="s">
        <v>266</v>
      </c>
      <c r="V1179" s="6" t="str">
        <f t="shared" si="364"/>
        <v>Đông Xuân  -  Sóc Sơn  -  Hà Nội</v>
      </c>
      <c r="W1179" s="6" t="s">
        <v>51</v>
      </c>
      <c r="X1179" s="6" t="s">
        <v>65</v>
      </c>
      <c r="Y1179" s="4">
        <f t="shared" si="365"/>
        <v>3</v>
      </c>
      <c r="Z1179" s="7" t="str">
        <f t="shared" si="355"/>
        <v>Từ 2 - 12 tháng</v>
      </c>
      <c r="AA1179" s="5">
        <v>43637</v>
      </c>
      <c r="AB1179" s="4" t="s">
        <v>117</v>
      </c>
      <c r="AC1179" s="8">
        <f t="shared" si="358"/>
        <v>43666</v>
      </c>
      <c r="AD1179" s="5" t="s">
        <v>80</v>
      </c>
      <c r="AE1179" s="4">
        <v>1</v>
      </c>
      <c r="AF1179" s="7" t="str">
        <f t="shared" si="359"/>
        <v>12 tháng</v>
      </c>
      <c r="AG1179" s="5">
        <f t="shared" si="360"/>
        <v>43667</v>
      </c>
      <c r="AH1179" s="5">
        <f t="shared" si="361"/>
        <v>44032</v>
      </c>
      <c r="AI1179" s="9"/>
      <c r="AJ1179" s="7" t="str">
        <f t="shared" si="351"/>
        <v/>
      </c>
      <c r="AK1179" s="5" t="str">
        <f t="shared" si="349"/>
        <v/>
      </c>
      <c r="AL1179" s="5" t="str">
        <f t="shared" si="352"/>
        <v/>
      </c>
      <c r="AM1179" s="5" t="str">
        <f t="shared" ca="1" si="350"/>
        <v/>
      </c>
      <c r="AN1179" s="7" t="str">
        <f t="shared" ca="1" si="362"/>
        <v>12 tháng</v>
      </c>
      <c r="AO1179" s="5"/>
      <c r="AP1179" s="7"/>
      <c r="AQ1179" s="16"/>
    </row>
    <row r="1180" spans="1:43" ht="14.5" x14ac:dyDescent="0.35">
      <c r="A1180" s="12">
        <f>IF(E1180="","",SUBTOTAL(3,$B$2:B1180))</f>
        <v>1179</v>
      </c>
      <c r="B1180" s="5">
        <v>43738</v>
      </c>
      <c r="C1180" s="4" t="s">
        <v>45</v>
      </c>
      <c r="D1180" s="4">
        <v>1166</v>
      </c>
      <c r="E1180" s="6" t="s">
        <v>246</v>
      </c>
      <c r="F1180" s="6" t="s">
        <v>82</v>
      </c>
      <c r="G1180" s="7" t="s">
        <v>61</v>
      </c>
      <c r="H1180" s="6" t="s">
        <v>62</v>
      </c>
      <c r="I1180" s="4">
        <v>29</v>
      </c>
      <c r="J1180" s="4">
        <v>9</v>
      </c>
      <c r="K1180" s="4">
        <v>1996</v>
      </c>
      <c r="L1180" s="6">
        <v>35337</v>
      </c>
      <c r="M1180" s="4">
        <f t="shared" si="363"/>
        <v>23</v>
      </c>
      <c r="N1180" s="6" t="s">
        <v>230</v>
      </c>
      <c r="O1180" s="4">
        <v>1</v>
      </c>
      <c r="P1180" s="6" t="str">
        <f t="shared" si="356"/>
        <v>Nam</v>
      </c>
      <c r="Q1180" s="6" t="str">
        <f t="shared" si="357"/>
        <v>Ông</v>
      </c>
      <c r="R1180" s="7" t="s">
        <v>50</v>
      </c>
      <c r="S1180" s="6" t="s">
        <v>343</v>
      </c>
      <c r="T1180" s="6" t="s">
        <v>254</v>
      </c>
      <c r="U1180" s="6" t="s">
        <v>255</v>
      </c>
      <c r="V1180" s="6" t="str">
        <f t="shared" si="364"/>
        <v>Mai Đình  -  Hiệp Hòa  -  Bắc Giang</v>
      </c>
      <c r="W1180" s="6" t="s">
        <v>51</v>
      </c>
      <c r="X1180" s="6" t="s">
        <v>65</v>
      </c>
      <c r="Y1180" s="4">
        <f t="shared" si="365"/>
        <v>3</v>
      </c>
      <c r="Z1180" s="7" t="str">
        <f t="shared" si="355"/>
        <v>Từ 2 - 12 tháng</v>
      </c>
      <c r="AA1180" s="5">
        <v>43641</v>
      </c>
      <c r="AB1180" s="4" t="s">
        <v>66</v>
      </c>
      <c r="AC1180" s="8">
        <f t="shared" si="358"/>
        <v>43700</v>
      </c>
      <c r="AD1180" s="5" t="s">
        <v>80</v>
      </c>
      <c r="AE1180" s="4">
        <v>5</v>
      </c>
      <c r="AF1180" s="7" t="str">
        <f t="shared" si="359"/>
        <v>Thử việc</v>
      </c>
      <c r="AG1180" s="5" t="str">
        <f t="shared" si="360"/>
        <v/>
      </c>
      <c r="AH1180" s="5" t="str">
        <f t="shared" si="361"/>
        <v/>
      </c>
      <c r="AI1180" s="9"/>
      <c r="AJ1180" s="7" t="str">
        <f t="shared" si="351"/>
        <v/>
      </c>
      <c r="AK1180" s="5" t="str">
        <f t="shared" si="349"/>
        <v/>
      </c>
      <c r="AL1180" s="5" t="str">
        <f t="shared" si="352"/>
        <v/>
      </c>
      <c r="AM1180" s="5" t="str">
        <f t="shared" ca="1" si="350"/>
        <v/>
      </c>
      <c r="AN1180" s="7" t="str">
        <f t="shared" ca="1" si="362"/>
        <v>Thử việc</v>
      </c>
      <c r="AO1180" s="5"/>
      <c r="AP1180" s="7"/>
      <c r="AQ1180" s="16"/>
    </row>
    <row r="1181" spans="1:43" ht="14.5" x14ac:dyDescent="0.35">
      <c r="A1181" s="12">
        <f>IF(E1181="","",SUBTOTAL(3,$B$2:B1181))</f>
        <v>1180</v>
      </c>
      <c r="B1181" s="5">
        <v>43738</v>
      </c>
      <c r="C1181" s="4" t="s">
        <v>45</v>
      </c>
      <c r="D1181" s="4">
        <v>1167</v>
      </c>
      <c r="E1181" s="6" t="s">
        <v>248</v>
      </c>
      <c r="F1181" s="6" t="s">
        <v>112</v>
      </c>
      <c r="G1181" s="7" t="s">
        <v>104</v>
      </c>
      <c r="H1181" s="6" t="s">
        <v>105</v>
      </c>
      <c r="I1181" s="4">
        <v>9</v>
      </c>
      <c r="J1181" s="4">
        <v>1</v>
      </c>
      <c r="K1181" s="4">
        <v>1992</v>
      </c>
      <c r="L1181" s="6">
        <v>33612</v>
      </c>
      <c r="M1181" s="4">
        <f t="shared" si="363"/>
        <v>27</v>
      </c>
      <c r="N1181" s="6" t="s">
        <v>230</v>
      </c>
      <c r="O1181" s="4">
        <v>2</v>
      </c>
      <c r="P1181" s="6" t="str">
        <f t="shared" si="356"/>
        <v>Nữ</v>
      </c>
      <c r="Q1181" s="6" t="str">
        <f t="shared" si="357"/>
        <v>Bà</v>
      </c>
      <c r="R1181" s="7" t="s">
        <v>50</v>
      </c>
      <c r="S1181" s="6" t="s">
        <v>385</v>
      </c>
      <c r="T1181" s="6" t="s">
        <v>324</v>
      </c>
      <c r="U1181" s="6" t="s">
        <v>280</v>
      </c>
      <c r="V1181" s="6" t="str">
        <f t="shared" si="364"/>
        <v>Yên Bình  -  Hữu Lũng  -  Lạng Sơn</v>
      </c>
      <c r="W1181" s="6" t="s">
        <v>145</v>
      </c>
      <c r="X1181" s="6" t="s">
        <v>65</v>
      </c>
      <c r="Y1181" s="4">
        <f t="shared" si="365"/>
        <v>2</v>
      </c>
      <c r="Z1181" s="7" t="s">
        <v>79</v>
      </c>
      <c r="AA1181" s="5">
        <v>43651</v>
      </c>
      <c r="AB1181" s="4" t="s">
        <v>66</v>
      </c>
      <c r="AC1181" s="8">
        <f t="shared" si="358"/>
        <v>43710</v>
      </c>
      <c r="AD1181" s="5" t="s">
        <v>80</v>
      </c>
      <c r="AE1181" s="4">
        <v>5</v>
      </c>
      <c r="AF1181" s="7" t="str">
        <f t="shared" si="359"/>
        <v>Thử việc</v>
      </c>
      <c r="AG1181" s="5" t="str">
        <f t="shared" si="360"/>
        <v/>
      </c>
      <c r="AH1181" s="5" t="str">
        <f t="shared" si="361"/>
        <v/>
      </c>
      <c r="AI1181" s="9"/>
      <c r="AJ1181" s="7" t="str">
        <f t="shared" si="351"/>
        <v/>
      </c>
      <c r="AK1181" s="5" t="str">
        <f t="shared" ref="AK1181:AK1185" si="368">IF(AI1181="","",AH1181+1)</f>
        <v/>
      </c>
      <c r="AL1181" s="5" t="str">
        <f t="shared" si="352"/>
        <v/>
      </c>
      <c r="AM1181" s="5" t="str">
        <f t="shared" ca="1" si="350"/>
        <v/>
      </c>
      <c r="AN1181" s="7" t="str">
        <f t="shared" ca="1" si="362"/>
        <v>Thử việc</v>
      </c>
      <c r="AO1181" s="5"/>
      <c r="AP1181" s="7"/>
      <c r="AQ1181" s="16" t="s">
        <v>220</v>
      </c>
    </row>
    <row r="1182" spans="1:43" ht="14.5" x14ac:dyDescent="0.35">
      <c r="A1182" s="12">
        <f>IF(E1182="","",SUBTOTAL(3,$B$2:B1182))</f>
        <v>1181</v>
      </c>
      <c r="B1182" s="5">
        <v>43738</v>
      </c>
      <c r="C1182" s="4" t="s">
        <v>45</v>
      </c>
      <c r="D1182" s="4">
        <v>1168</v>
      </c>
      <c r="E1182" s="6" t="s">
        <v>249</v>
      </c>
      <c r="F1182" s="6" t="s">
        <v>112</v>
      </c>
      <c r="G1182" s="7" t="s">
        <v>98</v>
      </c>
      <c r="H1182" s="6" t="s">
        <v>99</v>
      </c>
      <c r="I1182" s="4">
        <v>26</v>
      </c>
      <c r="J1182" s="4">
        <v>11</v>
      </c>
      <c r="K1182" s="4">
        <v>1991</v>
      </c>
      <c r="L1182" s="6">
        <v>33568</v>
      </c>
      <c r="M1182" s="4">
        <f t="shared" si="363"/>
        <v>27</v>
      </c>
      <c r="N1182" s="6" t="s">
        <v>230</v>
      </c>
      <c r="O1182" s="4">
        <v>2</v>
      </c>
      <c r="P1182" s="6" t="str">
        <f t="shared" si="356"/>
        <v>Nữ</v>
      </c>
      <c r="Q1182" s="6" t="str">
        <f t="shared" si="357"/>
        <v>Bà</v>
      </c>
      <c r="R1182" s="7" t="s">
        <v>50</v>
      </c>
      <c r="S1182" s="6" t="s">
        <v>391</v>
      </c>
      <c r="T1182" s="6" t="s">
        <v>254</v>
      </c>
      <c r="U1182" s="6" t="s">
        <v>255</v>
      </c>
      <c r="V1182" s="6" t="str">
        <f t="shared" si="364"/>
        <v>Mai Trung  -  Hiệp Hòa  -  Bắc Giang</v>
      </c>
      <c r="W1182" s="6" t="s">
        <v>145</v>
      </c>
      <c r="X1182" s="6" t="s">
        <v>100</v>
      </c>
      <c r="Y1182" s="4">
        <f t="shared" si="365"/>
        <v>2</v>
      </c>
      <c r="Z1182" s="7" t="s">
        <v>79</v>
      </c>
      <c r="AA1182" s="5">
        <v>43659</v>
      </c>
      <c r="AB1182" s="4" t="s">
        <v>213</v>
      </c>
      <c r="AC1182" s="8">
        <f t="shared" si="358"/>
        <v>43659</v>
      </c>
      <c r="AD1182" s="5" t="s">
        <v>53</v>
      </c>
      <c r="AE1182" s="4">
        <v>1</v>
      </c>
      <c r="AF1182" s="7" t="str">
        <f t="shared" si="359"/>
        <v>12 tháng</v>
      </c>
      <c r="AG1182" s="5">
        <f t="shared" si="360"/>
        <v>43660</v>
      </c>
      <c r="AH1182" s="5">
        <f t="shared" si="361"/>
        <v>44025</v>
      </c>
      <c r="AI1182" s="9"/>
      <c r="AJ1182" s="7" t="str">
        <f t="shared" si="351"/>
        <v/>
      </c>
      <c r="AK1182" s="5" t="str">
        <f t="shared" si="368"/>
        <v/>
      </c>
      <c r="AL1182" s="5" t="str">
        <f t="shared" si="352"/>
        <v/>
      </c>
      <c r="AM1182" s="5" t="str">
        <f t="shared" ca="1" si="350"/>
        <v/>
      </c>
      <c r="AN1182" s="7" t="str">
        <f t="shared" ca="1" si="362"/>
        <v>12 tháng</v>
      </c>
      <c r="AO1182" s="5"/>
      <c r="AP1182" s="7"/>
      <c r="AQ1182" s="16" t="s">
        <v>220</v>
      </c>
    </row>
    <row r="1183" spans="1:43" ht="14.5" x14ac:dyDescent="0.35">
      <c r="A1183" s="12">
        <f>IF(E1183="","",SUBTOTAL(3,$B$2:B1183))</f>
        <v>1182</v>
      </c>
      <c r="B1183" s="5">
        <v>43738</v>
      </c>
      <c r="C1183" s="4" t="s">
        <v>45</v>
      </c>
      <c r="D1183" s="4">
        <v>1169</v>
      </c>
      <c r="E1183" s="6" t="s">
        <v>250</v>
      </c>
      <c r="F1183" s="6" t="s">
        <v>82</v>
      </c>
      <c r="G1183" s="7" t="s">
        <v>61</v>
      </c>
      <c r="H1183" s="6" t="s">
        <v>62</v>
      </c>
      <c r="I1183" s="4">
        <v>28</v>
      </c>
      <c r="J1183" s="4">
        <v>9</v>
      </c>
      <c r="K1183" s="4">
        <v>1989</v>
      </c>
      <c r="L1183" s="6">
        <v>32779</v>
      </c>
      <c r="M1183" s="4">
        <f t="shared" si="363"/>
        <v>30</v>
      </c>
      <c r="N1183" s="6" t="s">
        <v>228</v>
      </c>
      <c r="O1183" s="4">
        <v>1</v>
      </c>
      <c r="P1183" s="6" t="str">
        <f t="shared" si="356"/>
        <v>Nam</v>
      </c>
      <c r="Q1183" s="6" t="str">
        <f t="shared" si="357"/>
        <v>Ông</v>
      </c>
      <c r="R1183" s="7" t="s">
        <v>50</v>
      </c>
      <c r="S1183" s="6" t="s">
        <v>264</v>
      </c>
      <c r="T1183" s="6" t="s">
        <v>265</v>
      </c>
      <c r="U1183" s="6" t="s">
        <v>266</v>
      </c>
      <c r="V1183" s="6" t="str">
        <f t="shared" si="364"/>
        <v>Xuân Thu  -  Sóc Sơn  -  Hà Nội</v>
      </c>
      <c r="W1183" s="6" t="s">
        <v>78</v>
      </c>
      <c r="X1183" s="6" t="s">
        <v>65</v>
      </c>
      <c r="Y1183" s="4">
        <f t="shared" si="365"/>
        <v>2</v>
      </c>
      <c r="Z1183" s="7" t="s">
        <v>58</v>
      </c>
      <c r="AA1183" s="5">
        <v>43664</v>
      </c>
      <c r="AB1183" s="4" t="s">
        <v>66</v>
      </c>
      <c r="AC1183" s="8">
        <f t="shared" si="358"/>
        <v>43723</v>
      </c>
      <c r="AD1183" s="5" t="s">
        <v>80</v>
      </c>
      <c r="AE1183" s="4">
        <v>5</v>
      </c>
      <c r="AF1183" s="7" t="str">
        <f t="shared" si="359"/>
        <v>Thử việc</v>
      </c>
      <c r="AG1183" s="5" t="str">
        <f t="shared" si="360"/>
        <v/>
      </c>
      <c r="AH1183" s="5" t="str">
        <f t="shared" si="361"/>
        <v/>
      </c>
      <c r="AI1183" s="9"/>
      <c r="AJ1183" s="7" t="str">
        <f t="shared" si="351"/>
        <v/>
      </c>
      <c r="AK1183" s="5" t="str">
        <f t="shared" si="368"/>
        <v/>
      </c>
      <c r="AL1183" s="5" t="str">
        <f t="shared" si="352"/>
        <v/>
      </c>
      <c r="AM1183" s="5" t="str">
        <f t="shared" ca="1" si="350"/>
        <v/>
      </c>
      <c r="AN1183" s="7" t="str">
        <f t="shared" ca="1" si="362"/>
        <v>Thử việc</v>
      </c>
      <c r="AO1183" s="5"/>
      <c r="AP1183" s="7"/>
      <c r="AQ1183" s="16" t="s">
        <v>220</v>
      </c>
    </row>
    <row r="1184" spans="1:43" ht="13.5" customHeight="1" x14ac:dyDescent="0.35">
      <c r="A1184" s="12">
        <f>IF(E1184="","",SUBTOTAL(3,$B$2:B1184))</f>
        <v>1183</v>
      </c>
      <c r="B1184" s="5">
        <v>43738</v>
      </c>
      <c r="C1184" s="4" t="s">
        <v>45</v>
      </c>
      <c r="D1184" s="4">
        <v>1170</v>
      </c>
      <c r="E1184" s="6" t="s">
        <v>251</v>
      </c>
      <c r="F1184" s="6" t="s">
        <v>102</v>
      </c>
      <c r="G1184" s="7" t="s">
        <v>104</v>
      </c>
      <c r="H1184" s="6" t="s">
        <v>105</v>
      </c>
      <c r="I1184" s="4">
        <v>25</v>
      </c>
      <c r="J1184" s="4">
        <v>3</v>
      </c>
      <c r="K1184" s="4">
        <v>1978</v>
      </c>
      <c r="L1184" s="6">
        <v>28574</v>
      </c>
      <c r="M1184" s="4">
        <f t="shared" si="363"/>
        <v>41</v>
      </c>
      <c r="N1184" s="6" t="s">
        <v>228</v>
      </c>
      <c r="O1184" s="4">
        <v>1</v>
      </c>
      <c r="P1184" s="6" t="str">
        <f t="shared" si="356"/>
        <v>Nam</v>
      </c>
      <c r="Q1184" s="6" t="str">
        <f t="shared" si="357"/>
        <v>Ông</v>
      </c>
      <c r="R1184" s="7" t="s">
        <v>63</v>
      </c>
      <c r="S1184" s="6" t="s">
        <v>408</v>
      </c>
      <c r="T1184" s="6" t="s">
        <v>329</v>
      </c>
      <c r="U1184" s="6" t="s">
        <v>255</v>
      </c>
      <c r="V1184" s="6" t="str">
        <f t="shared" si="364"/>
        <v>Việt Lập  -  Tân Yên  -  Bắc Giang</v>
      </c>
      <c r="W1184" s="6" t="s">
        <v>151</v>
      </c>
      <c r="X1184" s="6" t="s">
        <v>65</v>
      </c>
      <c r="Y1184" s="4">
        <f t="shared" si="365"/>
        <v>2</v>
      </c>
      <c r="Z1184" s="7" t="s">
        <v>58</v>
      </c>
      <c r="AA1184" s="5">
        <v>43670</v>
      </c>
      <c r="AB1184" s="4" t="s">
        <v>117</v>
      </c>
      <c r="AC1184" s="8">
        <f t="shared" si="358"/>
        <v>43699</v>
      </c>
      <c r="AD1184" s="5" t="s">
        <v>80</v>
      </c>
      <c r="AE1184" s="4">
        <v>5</v>
      </c>
      <c r="AF1184" s="7" t="str">
        <f t="shared" si="359"/>
        <v>Thử việc</v>
      </c>
      <c r="AG1184" s="5" t="str">
        <f t="shared" si="360"/>
        <v/>
      </c>
      <c r="AH1184" s="5" t="str">
        <f t="shared" si="361"/>
        <v/>
      </c>
      <c r="AI1184" s="9"/>
      <c r="AJ1184" s="7" t="str">
        <f t="shared" si="351"/>
        <v/>
      </c>
      <c r="AK1184" s="5" t="str">
        <f t="shared" si="368"/>
        <v/>
      </c>
      <c r="AL1184" s="5" t="str">
        <f t="shared" si="352"/>
        <v/>
      </c>
      <c r="AM1184" s="5" t="str">
        <f t="shared" ca="1" si="350"/>
        <v/>
      </c>
      <c r="AN1184" s="7" t="str">
        <f t="shared" ca="1" si="362"/>
        <v>Thử việc</v>
      </c>
      <c r="AO1184" s="5"/>
      <c r="AP1184" s="7"/>
      <c r="AQ1184" s="16" t="s">
        <v>220</v>
      </c>
    </row>
    <row r="1185" spans="1:43" ht="14.5" x14ac:dyDescent="0.35">
      <c r="A1185" s="23">
        <f>IF(E1185="","",SUBTOTAL(3,$B$2:B1185))</f>
        <v>1184</v>
      </c>
      <c r="B1185" s="24">
        <v>43738</v>
      </c>
      <c r="C1185" s="25" t="s">
        <v>45</v>
      </c>
      <c r="D1185" s="25">
        <v>1171</v>
      </c>
      <c r="E1185" s="26" t="s">
        <v>252</v>
      </c>
      <c r="F1185" s="26" t="s">
        <v>102</v>
      </c>
      <c r="G1185" s="27" t="s">
        <v>98</v>
      </c>
      <c r="H1185" s="26" t="s">
        <v>108</v>
      </c>
      <c r="I1185" s="25">
        <v>26</v>
      </c>
      <c r="J1185" s="25">
        <v>1</v>
      </c>
      <c r="K1185" s="25">
        <v>1988</v>
      </c>
      <c r="L1185" s="26">
        <v>32168</v>
      </c>
      <c r="M1185" s="25">
        <f t="shared" si="363"/>
        <v>31</v>
      </c>
      <c r="N1185" s="26" t="s">
        <v>228</v>
      </c>
      <c r="O1185" s="25">
        <v>2</v>
      </c>
      <c r="P1185" s="26" t="str">
        <f t="shared" si="356"/>
        <v>Nữ</v>
      </c>
      <c r="Q1185" s="26" t="str">
        <f t="shared" si="357"/>
        <v>Bà</v>
      </c>
      <c r="R1185" s="27" t="s">
        <v>50</v>
      </c>
      <c r="S1185" s="26" t="s">
        <v>383</v>
      </c>
      <c r="T1185" s="26" t="s">
        <v>384</v>
      </c>
      <c r="U1185" s="26" t="s">
        <v>347</v>
      </c>
      <c r="V1185" s="26" t="str">
        <f t="shared" si="364"/>
        <v>Trung Tiến  -  Quan Sơn  -  Thanh Hóa</v>
      </c>
      <c r="W1185" s="26" t="s">
        <v>151</v>
      </c>
      <c r="X1185" s="26" t="s">
        <v>65</v>
      </c>
      <c r="Y1185" s="25">
        <f t="shared" si="365"/>
        <v>2</v>
      </c>
      <c r="Z1185" s="27" t="s">
        <v>58</v>
      </c>
      <c r="AA1185" s="24">
        <v>43674</v>
      </c>
      <c r="AB1185" s="25" t="s">
        <v>66</v>
      </c>
      <c r="AC1185" s="28">
        <f t="shared" si="358"/>
        <v>43733</v>
      </c>
      <c r="AD1185" s="24" t="s">
        <v>80</v>
      </c>
      <c r="AE1185" s="25">
        <v>5</v>
      </c>
      <c r="AF1185" s="27" t="str">
        <f t="shared" si="359"/>
        <v>Thử việc</v>
      </c>
      <c r="AG1185" s="24" t="str">
        <f t="shared" si="360"/>
        <v/>
      </c>
      <c r="AH1185" s="24" t="str">
        <f t="shared" si="361"/>
        <v/>
      </c>
      <c r="AI1185" s="29"/>
      <c r="AJ1185" s="27" t="str">
        <f t="shared" si="351"/>
        <v/>
      </c>
      <c r="AK1185" s="24" t="str">
        <f t="shared" si="368"/>
        <v/>
      </c>
      <c r="AL1185" s="24" t="str">
        <f t="shared" si="352"/>
        <v/>
      </c>
      <c r="AM1185" s="24" t="str">
        <f t="shared" ca="1" si="350"/>
        <v/>
      </c>
      <c r="AN1185" s="27" t="str">
        <f t="shared" ca="1" si="362"/>
        <v>Thử việc</v>
      </c>
      <c r="AO1185" s="24"/>
      <c r="AP1185" s="27"/>
      <c r="AQ1185" s="30" t="s">
        <v>220</v>
      </c>
    </row>
  </sheetData>
  <conditionalFormatting sqref="A2:C2 A3:A1185">
    <cfRule type="expression" dxfId="14041" priority="16189">
      <formula>MOD(ROW(),2)</formula>
    </cfRule>
  </conditionalFormatting>
  <conditionalFormatting sqref="A2:AB2 AB2:AE12 C3:L6 AF3:AM12 N3:O13 Y3:Z82 W3:X83 D7:L13 AB13:AL13 AC15:AL44 D15:L64 N15:O64 AA15:AB64 AC46:AL64 D66:L82 N66:O82 AA66:AL82 D84:L84 N84:O84 W84:AM84 W87:AB92 W129:AB129 W130:X208 W209:AM209 W212:AB217 W257:AB257 W258:X334 W335:AM335 W338:AB343 W385:AB385 W386:X462 W463:AM463 W466:AB471 W517:AB517 W518:X593 W594:AM594 W597:AB602 W653:AB653 W654:X729 W730:AM730 W733:AB738 W795:AB795 W796:X869 W870:AK870 W873:AB878 W940:AB940 W941:X1014 W1015:AK1015 W1018:AB1023 W1024:X1115 W1116:AK1116 W1119:AB1124 AA3:AA13 AO3:AP13 B3:B128 M3:M1185 W464:X465 W472:X516 W595:X596 W603:X652 W731:X732 W739:X794 W871:X872 W879:X939 W1016:X1017 W1117:X1118 W1125:X1185">
    <cfRule type="expression" dxfId="14040" priority="16268">
      <formula>MOD(ROW(),2)</formula>
    </cfRule>
  </conditionalFormatting>
  <conditionalFormatting sqref="B652">
    <cfRule type="expression" dxfId="14039" priority="8821">
      <formula>MOD(ROW(),2)</formula>
    </cfRule>
    <cfRule type="expression" dxfId="14038" priority="8822">
      <formula>MOD(ROW(),2)</formula>
    </cfRule>
  </conditionalFormatting>
  <conditionalFormatting sqref="B794">
    <cfRule type="expression" dxfId="14037" priority="6771">
      <formula>MOD(ROW(),2)</formula>
    </cfRule>
    <cfRule type="expression" dxfId="14036" priority="6772">
      <formula>MOD(ROW(),2)</formula>
    </cfRule>
    <cfRule type="expression" dxfId="14035" priority="6770">
      <formula>MOD(ROW(),2)</formula>
    </cfRule>
  </conditionalFormatting>
  <conditionalFormatting sqref="B129:C129 B130:B256">
    <cfRule type="expression" dxfId="14034" priority="14885">
      <formula>MOD(ROW(),2)</formula>
    </cfRule>
  </conditionalFormatting>
  <conditionalFormatting sqref="B257:C257 B258:B384">
    <cfRule type="expression" dxfId="14033" priority="13559">
      <formula>MOD(ROW(),2)</formula>
    </cfRule>
  </conditionalFormatting>
  <conditionalFormatting sqref="B385:C385 B386:B516">
    <cfRule type="expression" dxfId="14032" priority="12149">
      <formula>MOD(ROW(),2)</formula>
    </cfRule>
  </conditionalFormatting>
  <conditionalFormatting sqref="B517:C517 B518:B651">
    <cfRule type="expression" dxfId="14031" priority="10590">
      <formula>MOD(ROW(),2)</formula>
    </cfRule>
  </conditionalFormatting>
  <conditionalFormatting sqref="B653:C653 B654:B793">
    <cfRule type="expression" dxfId="14030" priority="8688">
      <formula>MOD(ROW(),2)</formula>
    </cfRule>
  </conditionalFormatting>
  <conditionalFormatting sqref="B795:C795">
    <cfRule type="expression" dxfId="14029" priority="6660">
      <formula>MOD(ROW(),2)</formula>
    </cfRule>
  </conditionalFormatting>
  <conditionalFormatting sqref="B940:C940 B941:B1185">
    <cfRule type="expression" dxfId="14028" priority="4333">
      <formula>MOD(ROW(),2)</formula>
    </cfRule>
  </conditionalFormatting>
  <conditionalFormatting sqref="C7:C128">
    <cfRule type="expression" dxfId="14027" priority="15001">
      <formula>MOD(ROW(),2)</formula>
    </cfRule>
  </conditionalFormatting>
  <conditionalFormatting sqref="C134:C256">
    <cfRule type="expression" dxfId="14026" priority="13672">
      <formula>MOD(ROW(),2)</formula>
    </cfRule>
  </conditionalFormatting>
  <conditionalFormatting sqref="C262:C378">
    <cfRule type="expression" dxfId="14025" priority="12575">
      <formula>MOD(ROW(),2)</formula>
    </cfRule>
  </conditionalFormatting>
  <conditionalFormatting sqref="C379">
    <cfRule type="expression" dxfId="14024" priority="12438">
      <formula>MOD(ROW(),2)</formula>
    </cfRule>
  </conditionalFormatting>
  <conditionalFormatting sqref="C380:C381">
    <cfRule type="expression" dxfId="14023" priority="12387">
      <formula>MOD(ROW(),2)</formula>
    </cfRule>
  </conditionalFormatting>
  <conditionalFormatting sqref="C382">
    <cfRule type="expression" dxfId="14022" priority="12343">
      <formula>MOD(ROW(),2)</formula>
    </cfRule>
  </conditionalFormatting>
  <conditionalFormatting sqref="C383">
    <cfRule type="expression" dxfId="14021" priority="12299">
      <formula>MOD(ROW(),2)</formula>
    </cfRule>
  </conditionalFormatting>
  <conditionalFormatting sqref="C384">
    <cfRule type="expression" dxfId="14020" priority="12257">
      <formula>MOD(ROW(),2)</formula>
    </cfRule>
  </conditionalFormatting>
  <conditionalFormatting sqref="C499:C502">
    <cfRule type="expression" dxfId="14019" priority="11306">
      <formula>MOD(ROW(),2)</formula>
    </cfRule>
  </conditionalFormatting>
  <conditionalFormatting sqref="C503:C506">
    <cfRule type="expression" dxfId="14018" priority="11168">
      <formula>MOD(ROW(),2)</formula>
    </cfRule>
  </conditionalFormatting>
  <conditionalFormatting sqref="C507">
    <cfRule type="expression" dxfId="14017" priority="11034">
      <formula>MOD(ROW(),2)</formula>
    </cfRule>
  </conditionalFormatting>
  <conditionalFormatting sqref="C508:C509">
    <cfRule type="expression" dxfId="14016" priority="10984">
      <formula>MOD(ROW(),2)</formula>
    </cfRule>
  </conditionalFormatting>
  <conditionalFormatting sqref="C510">
    <cfRule type="expression" dxfId="14015" priority="10941">
      <formula>MOD(ROW(),2)</formula>
    </cfRule>
  </conditionalFormatting>
  <conditionalFormatting sqref="C511">
    <cfRule type="expression" dxfId="14014" priority="10898">
      <formula>MOD(ROW(),2)</formula>
    </cfRule>
  </conditionalFormatting>
  <conditionalFormatting sqref="C512">
    <cfRule type="expression" dxfId="14013" priority="10857">
      <formula>MOD(ROW(),2)</formula>
    </cfRule>
  </conditionalFormatting>
  <conditionalFormatting sqref="C513">
    <cfRule type="expression" dxfId="14012" priority="10813">
      <formula>MOD(ROW(),2)</formula>
    </cfRule>
  </conditionalFormatting>
  <conditionalFormatting sqref="C514">
    <cfRule type="expression" dxfId="14011" priority="10774">
      <formula>MOD(ROW(),2)</formula>
    </cfRule>
  </conditionalFormatting>
  <conditionalFormatting sqref="C515">
    <cfRule type="expression" dxfId="14010" priority="10735">
      <formula>MOD(ROW(),2)</formula>
    </cfRule>
  </conditionalFormatting>
  <conditionalFormatting sqref="C516">
    <cfRule type="expression" dxfId="14009" priority="10696">
      <formula>MOD(ROW(),2)</formula>
    </cfRule>
  </conditionalFormatting>
  <conditionalFormatting sqref="C630:C633">
    <cfRule type="expression" dxfId="14008" priority="9698">
      <formula>MOD(ROW(),2)</formula>
    </cfRule>
  </conditionalFormatting>
  <conditionalFormatting sqref="C634:C637">
    <cfRule type="expression" dxfId="14007" priority="9551">
      <formula>MOD(ROW(),2)</formula>
    </cfRule>
  </conditionalFormatting>
  <conditionalFormatting sqref="C638">
    <cfRule type="expression" dxfId="14006" priority="9410">
      <formula>MOD(ROW(),2)</formula>
    </cfRule>
  </conditionalFormatting>
  <conditionalFormatting sqref="C639:C640">
    <cfRule type="expression" dxfId="14005" priority="9357">
      <formula>MOD(ROW(),2)</formula>
    </cfRule>
  </conditionalFormatting>
  <conditionalFormatting sqref="C641">
    <cfRule type="expression" dxfId="14004" priority="9311">
      <formula>MOD(ROW(),2)</formula>
    </cfRule>
  </conditionalFormatting>
  <conditionalFormatting sqref="C642">
    <cfRule type="expression" dxfId="14003" priority="9265">
      <formula>MOD(ROW(),2)</formula>
    </cfRule>
  </conditionalFormatting>
  <conditionalFormatting sqref="C643">
    <cfRule type="expression" dxfId="14002" priority="9221">
      <formula>MOD(ROW(),2)</formula>
    </cfRule>
  </conditionalFormatting>
  <conditionalFormatting sqref="C644">
    <cfRule type="expression" dxfId="14001" priority="9177">
      <formula>MOD(ROW(),2)</formula>
    </cfRule>
  </conditionalFormatting>
  <conditionalFormatting sqref="C645">
    <cfRule type="expression" dxfId="14000" priority="9135">
      <formula>MOD(ROW(),2)</formula>
    </cfRule>
  </conditionalFormatting>
  <conditionalFormatting sqref="C646">
    <cfRule type="expression" dxfId="13999" priority="9093">
      <formula>MOD(ROW(),2)</formula>
    </cfRule>
  </conditionalFormatting>
  <conditionalFormatting sqref="C647">
    <cfRule type="expression" dxfId="13998" priority="9051">
      <formula>MOD(ROW(),2)</formula>
    </cfRule>
  </conditionalFormatting>
  <conditionalFormatting sqref="C648">
    <cfRule type="expression" dxfId="13997" priority="9000">
      <formula>MOD(ROW(),2)</formula>
    </cfRule>
  </conditionalFormatting>
  <conditionalFormatting sqref="C649">
    <cfRule type="expression" dxfId="13996" priority="8958">
      <formula>MOD(ROW(),2)</formula>
    </cfRule>
  </conditionalFormatting>
  <conditionalFormatting sqref="C650">
    <cfRule type="expression" dxfId="13995" priority="8916">
      <formula>MOD(ROW(),2)</formula>
    </cfRule>
  </conditionalFormatting>
  <conditionalFormatting sqref="C651">
    <cfRule type="expression" dxfId="13994" priority="8867">
      <formula>MOD(ROW(),2)</formula>
    </cfRule>
  </conditionalFormatting>
  <conditionalFormatting sqref="C652">
    <cfRule type="expression" dxfId="13993" priority="8797">
      <formula>MOD(ROW(),2)</formula>
    </cfRule>
  </conditionalFormatting>
  <conditionalFormatting sqref="C766:C769">
    <cfRule type="expression" dxfId="13992" priority="7842">
      <formula>MOD(ROW(),2)</formula>
    </cfRule>
  </conditionalFormatting>
  <conditionalFormatting sqref="C770:C773">
    <cfRule type="expression" dxfId="13991" priority="7704">
      <formula>MOD(ROW(),2)</formula>
    </cfRule>
  </conditionalFormatting>
  <conditionalFormatting sqref="C774">
    <cfRule type="expression" dxfId="13990" priority="7572">
      <formula>MOD(ROW(),2)</formula>
    </cfRule>
  </conditionalFormatting>
  <conditionalFormatting sqref="C775:C776">
    <cfRule type="expression" dxfId="13989" priority="7522">
      <formula>MOD(ROW(),2)</formula>
    </cfRule>
  </conditionalFormatting>
  <conditionalFormatting sqref="C777">
    <cfRule type="expression" dxfId="13988" priority="7479">
      <formula>MOD(ROW(),2)</formula>
    </cfRule>
  </conditionalFormatting>
  <conditionalFormatting sqref="C778">
    <cfRule type="expression" dxfId="13987" priority="7436">
      <formula>MOD(ROW(),2)</formula>
    </cfRule>
  </conditionalFormatting>
  <conditionalFormatting sqref="C779">
    <cfRule type="expression" dxfId="13986" priority="7395">
      <formula>MOD(ROW(),2)</formula>
    </cfRule>
  </conditionalFormatting>
  <conditionalFormatting sqref="C780">
    <cfRule type="expression" dxfId="13985" priority="7354">
      <formula>MOD(ROW(),2)</formula>
    </cfRule>
  </conditionalFormatting>
  <conditionalFormatting sqref="C781">
    <cfRule type="expression" dxfId="13984" priority="7315">
      <formula>MOD(ROW(),2)</formula>
    </cfRule>
  </conditionalFormatting>
  <conditionalFormatting sqref="C782">
    <cfRule type="expression" dxfId="13983" priority="7276">
      <formula>MOD(ROW(),2)</formula>
    </cfRule>
  </conditionalFormatting>
  <conditionalFormatting sqref="C783">
    <cfRule type="expression" dxfId="13982" priority="7237">
      <formula>MOD(ROW(),2)</formula>
    </cfRule>
  </conditionalFormatting>
  <conditionalFormatting sqref="C784">
    <cfRule type="expression" dxfId="13981" priority="7189">
      <formula>MOD(ROW(),2)</formula>
    </cfRule>
  </conditionalFormatting>
  <conditionalFormatting sqref="C785">
    <cfRule type="expression" dxfId="13980" priority="7150">
      <formula>MOD(ROW(),2)</formula>
    </cfRule>
  </conditionalFormatting>
  <conditionalFormatting sqref="C786">
    <cfRule type="expression" dxfId="13979" priority="7111">
      <formula>MOD(ROW(),2)</formula>
    </cfRule>
  </conditionalFormatting>
  <conditionalFormatting sqref="C787">
    <cfRule type="expression" dxfId="13978" priority="7065">
      <formula>MOD(ROW(),2)</formula>
    </cfRule>
  </conditionalFormatting>
  <conditionalFormatting sqref="C788">
    <cfRule type="expression" dxfId="13977" priority="7008">
      <formula>MOD(ROW(),2)</formula>
    </cfRule>
  </conditionalFormatting>
  <conditionalFormatting sqref="C789">
    <cfRule type="expression" dxfId="13976" priority="6969">
      <formula>MOD(ROW(),2)</formula>
    </cfRule>
  </conditionalFormatting>
  <conditionalFormatting sqref="C790">
    <cfRule type="expression" dxfId="13975" priority="6928">
      <formula>MOD(ROW(),2)</formula>
    </cfRule>
  </conditionalFormatting>
  <conditionalFormatting sqref="C791">
    <cfRule type="expression" dxfId="13974" priority="6889">
      <formula>MOD(ROW(),2)</formula>
    </cfRule>
  </conditionalFormatting>
  <conditionalFormatting sqref="C792">
    <cfRule type="expression" dxfId="13973" priority="6850">
      <formula>MOD(ROW(),2)</formula>
    </cfRule>
  </conditionalFormatting>
  <conditionalFormatting sqref="C793">
    <cfRule type="expression" dxfId="13972" priority="6811">
      <formula>MOD(ROW(),2)</formula>
    </cfRule>
  </conditionalFormatting>
  <conditionalFormatting sqref="C794">
    <cfRule type="expression" dxfId="13971" priority="6764">
      <formula>MOD(ROW(),2)</formula>
    </cfRule>
  </conditionalFormatting>
  <conditionalFormatting sqref="C906:C909">
    <cfRule type="expression" dxfId="13970" priority="5839">
      <formula>MOD(ROW(),2)</formula>
    </cfRule>
  </conditionalFormatting>
  <conditionalFormatting sqref="C910:C913">
    <cfRule type="expression" dxfId="13969" priority="5695">
      <formula>MOD(ROW(),2)</formula>
    </cfRule>
  </conditionalFormatting>
  <conditionalFormatting sqref="C914">
    <cfRule type="expression" dxfId="13968" priority="5555">
      <formula>MOD(ROW(),2)</formula>
    </cfRule>
  </conditionalFormatting>
  <conditionalFormatting sqref="C915:C916">
    <cfRule type="expression" dxfId="13967" priority="5502">
      <formula>MOD(ROW(),2)</formula>
    </cfRule>
  </conditionalFormatting>
  <conditionalFormatting sqref="C917">
    <cfRule type="expression" dxfId="13966" priority="5456">
      <formula>MOD(ROW(),2)</formula>
    </cfRule>
  </conditionalFormatting>
  <conditionalFormatting sqref="C918">
    <cfRule type="expression" dxfId="13965" priority="5410">
      <formula>MOD(ROW(),2)</formula>
    </cfRule>
  </conditionalFormatting>
  <conditionalFormatting sqref="C919">
    <cfRule type="expression" dxfId="13964" priority="5366">
      <formula>MOD(ROW(),2)</formula>
    </cfRule>
  </conditionalFormatting>
  <conditionalFormatting sqref="C920">
    <cfRule type="expression" dxfId="13963" priority="5322">
      <formula>MOD(ROW(),2)</formula>
    </cfRule>
  </conditionalFormatting>
  <conditionalFormatting sqref="C921">
    <cfRule type="expression" dxfId="13962" priority="5280">
      <formula>MOD(ROW(),2)</formula>
    </cfRule>
  </conditionalFormatting>
  <conditionalFormatting sqref="C922">
    <cfRule type="expression" dxfId="13961" priority="5238">
      <formula>MOD(ROW(),2)</formula>
    </cfRule>
  </conditionalFormatting>
  <conditionalFormatting sqref="C923">
    <cfRule type="expression" dxfId="13960" priority="5196">
      <formula>MOD(ROW(),2)</formula>
    </cfRule>
  </conditionalFormatting>
  <conditionalFormatting sqref="C924">
    <cfRule type="expression" dxfId="13959" priority="5145">
      <formula>MOD(ROW(),2)</formula>
    </cfRule>
  </conditionalFormatting>
  <conditionalFormatting sqref="C925">
    <cfRule type="expression" dxfId="13958" priority="5103">
      <formula>MOD(ROW(),2)</formula>
    </cfRule>
  </conditionalFormatting>
  <conditionalFormatting sqref="C926">
    <cfRule type="expression" dxfId="13957" priority="5061">
      <formula>MOD(ROW(),2)</formula>
    </cfRule>
  </conditionalFormatting>
  <conditionalFormatting sqref="C927">
    <cfRule type="expression" dxfId="13956" priority="5012">
      <formula>MOD(ROW(),2)</formula>
    </cfRule>
  </conditionalFormatting>
  <conditionalFormatting sqref="C928">
    <cfRule type="expression" dxfId="13955" priority="4952">
      <formula>MOD(ROW(),2)</formula>
    </cfRule>
  </conditionalFormatting>
  <conditionalFormatting sqref="C929">
    <cfRule type="expression" dxfId="13954" priority="4910">
      <formula>MOD(ROW(),2)</formula>
    </cfRule>
  </conditionalFormatting>
  <conditionalFormatting sqref="C930">
    <cfRule type="expression" dxfId="13953" priority="4866">
      <formula>MOD(ROW(),2)</formula>
    </cfRule>
  </conditionalFormatting>
  <conditionalFormatting sqref="C931">
    <cfRule type="expression" dxfId="13952" priority="4824">
      <formula>MOD(ROW(),2)</formula>
    </cfRule>
  </conditionalFormatting>
  <conditionalFormatting sqref="C932">
    <cfRule type="expression" dxfId="13951" priority="4782">
      <formula>MOD(ROW(),2)</formula>
    </cfRule>
  </conditionalFormatting>
  <conditionalFormatting sqref="C933">
    <cfRule type="expression" dxfId="13950" priority="4740">
      <formula>MOD(ROW(),2)</formula>
    </cfRule>
  </conditionalFormatting>
  <conditionalFormatting sqref="C934">
    <cfRule type="expression" dxfId="13949" priority="4695">
      <formula>MOD(ROW(),2)</formula>
    </cfRule>
  </conditionalFormatting>
  <conditionalFormatting sqref="C935">
    <cfRule type="expression" dxfId="13948" priority="4643">
      <formula>MOD(ROW(),2)</formula>
    </cfRule>
  </conditionalFormatting>
  <conditionalFormatting sqref="C936">
    <cfRule type="expression" dxfId="13947" priority="4601">
      <formula>MOD(ROW(),2)</formula>
    </cfRule>
  </conditionalFormatting>
  <conditionalFormatting sqref="C937">
    <cfRule type="expression" dxfId="13946" priority="4559">
      <formula>MOD(ROW(),2)</formula>
    </cfRule>
  </conditionalFormatting>
  <conditionalFormatting sqref="C938">
    <cfRule type="expression" dxfId="13945" priority="4492">
      <formula>MOD(ROW(),2)</formula>
    </cfRule>
  </conditionalFormatting>
  <conditionalFormatting sqref="C939">
    <cfRule type="expression" dxfId="13944" priority="4442">
      <formula>MOD(ROW(),2)</formula>
    </cfRule>
  </conditionalFormatting>
  <conditionalFormatting sqref="C1051:C1054">
    <cfRule type="expression" dxfId="13943" priority="3512">
      <formula>MOD(ROW(),2)</formula>
    </cfRule>
  </conditionalFormatting>
  <conditionalFormatting sqref="C1055:C1058">
    <cfRule type="expression" dxfId="13942" priority="3368">
      <formula>MOD(ROW(),2)</formula>
    </cfRule>
  </conditionalFormatting>
  <conditionalFormatting sqref="C1059">
    <cfRule type="expression" dxfId="13941" priority="3228">
      <formula>MOD(ROW(),2)</formula>
    </cfRule>
  </conditionalFormatting>
  <conditionalFormatting sqref="C1060:C1061">
    <cfRule type="expression" dxfId="13940" priority="3175">
      <formula>MOD(ROW(),2)</formula>
    </cfRule>
  </conditionalFormatting>
  <conditionalFormatting sqref="C1062">
    <cfRule type="expression" dxfId="13939" priority="3129">
      <formula>MOD(ROW(),2)</formula>
    </cfRule>
  </conditionalFormatting>
  <conditionalFormatting sqref="C1063">
    <cfRule type="expression" dxfId="13938" priority="3083">
      <formula>MOD(ROW(),2)</formula>
    </cfRule>
  </conditionalFormatting>
  <conditionalFormatting sqref="C1064">
    <cfRule type="expression" dxfId="13937" priority="3039">
      <formula>MOD(ROW(),2)</formula>
    </cfRule>
  </conditionalFormatting>
  <conditionalFormatting sqref="C1065">
    <cfRule type="expression" dxfId="13936" priority="2995">
      <formula>MOD(ROW(),2)</formula>
    </cfRule>
  </conditionalFormatting>
  <conditionalFormatting sqref="C1066">
    <cfRule type="expression" dxfId="13935" priority="2953">
      <formula>MOD(ROW(),2)</formula>
    </cfRule>
  </conditionalFormatting>
  <conditionalFormatting sqref="C1067">
    <cfRule type="expression" dxfId="13934" priority="2911">
      <formula>MOD(ROW(),2)</formula>
    </cfRule>
  </conditionalFormatting>
  <conditionalFormatting sqref="C1068">
    <cfRule type="expression" dxfId="13933" priority="2869">
      <formula>MOD(ROW(),2)</formula>
    </cfRule>
  </conditionalFormatting>
  <conditionalFormatting sqref="C1069">
    <cfRule type="expression" dxfId="13932" priority="2818">
      <formula>MOD(ROW(),2)</formula>
    </cfRule>
  </conditionalFormatting>
  <conditionalFormatting sqref="C1070">
    <cfRule type="expression" dxfId="13931" priority="2776">
      <formula>MOD(ROW(),2)</formula>
    </cfRule>
  </conditionalFormatting>
  <conditionalFormatting sqref="C1071">
    <cfRule type="expression" dxfId="13930" priority="2734">
      <formula>MOD(ROW(),2)</formula>
    </cfRule>
  </conditionalFormatting>
  <conditionalFormatting sqref="C1072">
    <cfRule type="expression" dxfId="13929" priority="2685">
      <formula>MOD(ROW(),2)</formula>
    </cfRule>
  </conditionalFormatting>
  <conditionalFormatting sqref="C1073">
    <cfRule type="expression" dxfId="13928" priority="2625">
      <formula>MOD(ROW(),2)</formula>
    </cfRule>
  </conditionalFormatting>
  <conditionalFormatting sqref="C1074">
    <cfRule type="expression" dxfId="13927" priority="2583">
      <formula>MOD(ROW(),2)</formula>
    </cfRule>
  </conditionalFormatting>
  <conditionalFormatting sqref="C1075">
    <cfRule type="expression" dxfId="13926" priority="2539">
      <formula>MOD(ROW(),2)</formula>
    </cfRule>
  </conditionalFormatting>
  <conditionalFormatting sqref="C1076">
    <cfRule type="expression" dxfId="13925" priority="2497">
      <formula>MOD(ROW(),2)</formula>
    </cfRule>
  </conditionalFormatting>
  <conditionalFormatting sqref="C1077">
    <cfRule type="expression" dxfId="13924" priority="2455">
      <formula>MOD(ROW(),2)</formula>
    </cfRule>
  </conditionalFormatting>
  <conditionalFormatting sqref="C1078">
    <cfRule type="expression" dxfId="13923" priority="2413">
      <formula>MOD(ROW(),2)</formula>
    </cfRule>
  </conditionalFormatting>
  <conditionalFormatting sqref="C1079">
    <cfRule type="expression" dxfId="13922" priority="2368">
      <formula>MOD(ROW(),2)</formula>
    </cfRule>
  </conditionalFormatting>
  <conditionalFormatting sqref="C1080">
    <cfRule type="expression" dxfId="13921" priority="2316">
      <formula>MOD(ROW(),2)</formula>
    </cfRule>
  </conditionalFormatting>
  <conditionalFormatting sqref="C1081">
    <cfRule type="expression" dxfId="13920" priority="2274">
      <formula>MOD(ROW(),2)</formula>
    </cfRule>
  </conditionalFormatting>
  <conditionalFormatting sqref="C1082">
    <cfRule type="expression" dxfId="13919" priority="2232">
      <formula>MOD(ROW(),2)</formula>
    </cfRule>
  </conditionalFormatting>
  <conditionalFormatting sqref="C1083">
    <cfRule type="expression" dxfId="13918" priority="2165">
      <formula>MOD(ROW(),2)</formula>
    </cfRule>
  </conditionalFormatting>
  <conditionalFormatting sqref="C1084">
    <cfRule type="expression" dxfId="13917" priority="2115">
      <formula>MOD(ROW(),2)</formula>
    </cfRule>
  </conditionalFormatting>
  <conditionalFormatting sqref="C1152:C1155">
    <cfRule type="expression" dxfId="13916" priority="1312">
      <formula>MOD(ROW(),2)</formula>
    </cfRule>
  </conditionalFormatting>
  <conditionalFormatting sqref="C1156:C1159">
    <cfRule type="expression" dxfId="13915" priority="1180">
      <formula>MOD(ROW(),2)</formula>
    </cfRule>
  </conditionalFormatting>
  <conditionalFormatting sqref="C1160">
    <cfRule type="expression" dxfId="13914" priority="1052">
      <formula>MOD(ROW(),2)</formula>
    </cfRule>
  </conditionalFormatting>
  <conditionalFormatting sqref="C1161:C1162">
    <cfRule type="expression" dxfId="13913" priority="1003">
      <formula>MOD(ROW(),2)</formula>
    </cfRule>
  </conditionalFormatting>
  <conditionalFormatting sqref="C1163">
    <cfRule type="expression" dxfId="13912" priority="961">
      <formula>MOD(ROW(),2)</formula>
    </cfRule>
  </conditionalFormatting>
  <conditionalFormatting sqref="C1164">
    <cfRule type="expression" dxfId="13911" priority="919">
      <formula>MOD(ROW(),2)</formula>
    </cfRule>
  </conditionalFormatting>
  <conditionalFormatting sqref="C1165">
    <cfRule type="expression" dxfId="13910" priority="879">
      <formula>MOD(ROW(),2)</formula>
    </cfRule>
  </conditionalFormatting>
  <conditionalFormatting sqref="C1166">
    <cfRule type="expression" dxfId="13909" priority="839">
      <formula>MOD(ROW(),2)</formula>
    </cfRule>
  </conditionalFormatting>
  <conditionalFormatting sqref="C1167">
    <cfRule type="expression" dxfId="13908" priority="801">
      <formula>MOD(ROW(),2)</formula>
    </cfRule>
  </conditionalFormatting>
  <conditionalFormatting sqref="C1168">
    <cfRule type="expression" dxfId="13907" priority="763">
      <formula>MOD(ROW(),2)</formula>
    </cfRule>
  </conditionalFormatting>
  <conditionalFormatting sqref="C1169">
    <cfRule type="expression" dxfId="13906" priority="725">
      <formula>MOD(ROW(),2)</formula>
    </cfRule>
  </conditionalFormatting>
  <conditionalFormatting sqref="C1170">
    <cfRule type="expression" dxfId="13905" priority="679">
      <formula>MOD(ROW(),2)</formula>
    </cfRule>
  </conditionalFormatting>
  <conditionalFormatting sqref="C1171">
    <cfRule type="expression" dxfId="13904" priority="641">
      <formula>MOD(ROW(),2)</formula>
    </cfRule>
  </conditionalFormatting>
  <conditionalFormatting sqref="C1172">
    <cfRule type="expression" dxfId="13903" priority="603">
      <formula>MOD(ROW(),2)</formula>
    </cfRule>
  </conditionalFormatting>
  <conditionalFormatting sqref="C1173">
    <cfRule type="expression" dxfId="13902" priority="559">
      <formula>MOD(ROW(),2)</formula>
    </cfRule>
  </conditionalFormatting>
  <conditionalFormatting sqref="C1174">
    <cfRule type="expression" dxfId="13901" priority="504">
      <formula>MOD(ROW(),2)</formula>
    </cfRule>
  </conditionalFormatting>
  <conditionalFormatting sqref="C1175">
    <cfRule type="expression" dxfId="13900" priority="466">
      <formula>MOD(ROW(),2)</formula>
    </cfRule>
  </conditionalFormatting>
  <conditionalFormatting sqref="C1176">
    <cfRule type="expression" dxfId="13899" priority="426">
      <formula>MOD(ROW(),2)</formula>
    </cfRule>
  </conditionalFormatting>
  <conditionalFormatting sqref="C1177">
    <cfRule type="expression" dxfId="13898" priority="388">
      <formula>MOD(ROW(),2)</formula>
    </cfRule>
  </conditionalFormatting>
  <conditionalFormatting sqref="C1178">
    <cfRule type="expression" dxfId="13897" priority="350">
      <formula>MOD(ROW(),2)</formula>
    </cfRule>
  </conditionalFormatting>
  <conditionalFormatting sqref="C1179">
    <cfRule type="expression" dxfId="13896" priority="312">
      <formula>MOD(ROW(),2)</formula>
    </cfRule>
  </conditionalFormatting>
  <conditionalFormatting sqref="C1180">
    <cfRule type="expression" dxfId="13895" priority="271">
      <formula>MOD(ROW(),2)</formula>
    </cfRule>
  </conditionalFormatting>
  <conditionalFormatting sqref="C1181">
    <cfRule type="expression" dxfId="13894" priority="223">
      <formula>MOD(ROW(),2)</formula>
    </cfRule>
  </conditionalFormatting>
  <conditionalFormatting sqref="C1182">
    <cfRule type="expression" dxfId="13893" priority="185">
      <formula>MOD(ROW(),2)</formula>
    </cfRule>
  </conditionalFormatting>
  <conditionalFormatting sqref="C1183">
    <cfRule type="expression" dxfId="13892" priority="147">
      <formula>MOD(ROW(),2)</formula>
    </cfRule>
  </conditionalFormatting>
  <conditionalFormatting sqref="C1184">
    <cfRule type="expression" dxfId="13891" priority="86">
      <formula>MOD(ROW(),2)</formula>
    </cfRule>
  </conditionalFormatting>
  <conditionalFormatting sqref="C1185">
    <cfRule type="expression" dxfId="13890" priority="40">
      <formula>MOD(ROW(),2)</formula>
    </cfRule>
  </conditionalFormatting>
  <conditionalFormatting sqref="D652 B652">
    <cfRule type="expression" dxfId="13889" priority="8823">
      <formula>MOD(ROW(),2)</formula>
    </cfRule>
  </conditionalFormatting>
  <conditionalFormatting sqref="D652">
    <cfRule type="expression" dxfId="13888" priority="8807">
      <formula>MOD(ROW(),2)</formula>
    </cfRule>
    <cfRule type="expression" dxfId="13887" priority="8806">
      <formula>MOD(ROW(),2)</formula>
    </cfRule>
    <cfRule type="expression" dxfId="13886" priority="8805">
      <formula>MOD(ROW(),2)</formula>
    </cfRule>
  </conditionalFormatting>
  <conditionalFormatting sqref="D794">
    <cfRule type="expression" dxfId="13885" priority="6766">
      <formula>MOD(ROW(),2)</formula>
    </cfRule>
    <cfRule type="expression" dxfId="13884" priority="6765">
      <formula>MOD(ROW(),2)</formula>
    </cfRule>
    <cfRule type="expression" dxfId="13883" priority="6767">
      <formula>MOD(ROW(),2)</formula>
    </cfRule>
  </conditionalFormatting>
  <conditionalFormatting sqref="D934">
    <cfRule type="expression" dxfId="13882" priority="4696">
      <formula>MOD(ROW(),2)</formula>
    </cfRule>
    <cfRule type="expression" dxfId="13881" priority="4698">
      <formula>MOD(ROW(),2)</formula>
    </cfRule>
    <cfRule type="expression" dxfId="13880" priority="4697">
      <formula>MOD(ROW(),2)</formula>
    </cfRule>
  </conditionalFormatting>
  <conditionalFormatting sqref="D935:D937">
    <cfRule type="expression" dxfId="13879" priority="4644">
      <formula>MOD(ROW(),2)</formula>
    </cfRule>
    <cfRule type="expression" dxfId="13878" priority="4645">
      <formula>MOD(ROW(),2)</formula>
    </cfRule>
    <cfRule type="expression" dxfId="13877" priority="4646">
      <formula>MOD(ROW(),2)</formula>
    </cfRule>
  </conditionalFormatting>
  <conditionalFormatting sqref="D938">
    <cfRule type="expression" dxfId="13876" priority="4493">
      <formula>MOD(ROW(),2)</formula>
    </cfRule>
    <cfRule type="expression" dxfId="13875" priority="4495">
      <formula>MOD(ROW(),2)</formula>
    </cfRule>
    <cfRule type="expression" dxfId="13874" priority="4494">
      <formula>MOD(ROW(),2)</formula>
    </cfRule>
  </conditionalFormatting>
  <conditionalFormatting sqref="D939">
    <cfRule type="expression" dxfId="13873" priority="4443">
      <formula>MOD(ROW(),2)</formula>
    </cfRule>
    <cfRule type="expression" dxfId="13872" priority="4444">
      <formula>MOD(ROW(),2)</formula>
    </cfRule>
    <cfRule type="expression" dxfId="13871" priority="4445">
      <formula>MOD(ROW(),2)</formula>
    </cfRule>
  </conditionalFormatting>
  <conditionalFormatting sqref="D1079">
    <cfRule type="expression" dxfId="13870" priority="2371">
      <formula>MOD(ROW(),2)</formula>
    </cfRule>
    <cfRule type="expression" dxfId="13869" priority="2370">
      <formula>MOD(ROW(),2)</formula>
    </cfRule>
    <cfRule type="expression" dxfId="13868" priority="2369">
      <formula>MOD(ROW(),2)</formula>
    </cfRule>
  </conditionalFormatting>
  <conditionalFormatting sqref="D1080:D1082">
    <cfRule type="expression" dxfId="13867" priority="2317">
      <formula>MOD(ROW(),2)</formula>
    </cfRule>
    <cfRule type="expression" dxfId="13866" priority="2319">
      <formula>MOD(ROW(),2)</formula>
    </cfRule>
    <cfRule type="expression" dxfId="13865" priority="2318">
      <formula>MOD(ROW(),2)</formula>
    </cfRule>
  </conditionalFormatting>
  <conditionalFormatting sqref="D1083">
    <cfRule type="expression" dxfId="13864" priority="2168">
      <formula>MOD(ROW(),2)</formula>
    </cfRule>
    <cfRule type="expression" dxfId="13863" priority="2167">
      <formula>MOD(ROW(),2)</formula>
    </cfRule>
    <cfRule type="expression" dxfId="13862" priority="2166">
      <formula>MOD(ROW(),2)</formula>
    </cfRule>
  </conditionalFormatting>
  <conditionalFormatting sqref="D1084">
    <cfRule type="expression" dxfId="13861" priority="2118">
      <formula>MOD(ROW(),2)</formula>
    </cfRule>
    <cfRule type="expression" dxfId="13860" priority="2117">
      <formula>MOD(ROW(),2)</formula>
    </cfRule>
    <cfRule type="expression" dxfId="13859" priority="2116">
      <formula>MOD(ROW(),2)</formula>
    </cfRule>
  </conditionalFormatting>
  <conditionalFormatting sqref="D1180">
    <cfRule type="expression" dxfId="13858" priority="274">
      <formula>MOD(ROW(),2)</formula>
    </cfRule>
    <cfRule type="expression" dxfId="13857" priority="273">
      <formula>MOD(ROW(),2)</formula>
    </cfRule>
    <cfRule type="expression" dxfId="13856" priority="272">
      <formula>MOD(ROW(),2)</formula>
    </cfRule>
  </conditionalFormatting>
  <conditionalFormatting sqref="D1181:D1183">
    <cfRule type="expression" dxfId="13855" priority="225">
      <formula>MOD(ROW(),2)</formula>
    </cfRule>
    <cfRule type="expression" dxfId="13854" priority="224">
      <formula>MOD(ROW(),2)</formula>
    </cfRule>
    <cfRule type="expression" dxfId="13853" priority="226">
      <formula>MOD(ROW(),2)</formula>
    </cfRule>
  </conditionalFormatting>
  <conditionalFormatting sqref="D1184">
    <cfRule type="expression" dxfId="13852" priority="89">
      <formula>MOD(ROW(),2)</formula>
    </cfRule>
    <cfRule type="expression" dxfId="13851" priority="88">
      <formula>MOD(ROW(),2)</formula>
    </cfRule>
    <cfRule type="expression" dxfId="13850" priority="87">
      <formula>MOD(ROW(),2)</formula>
    </cfRule>
  </conditionalFormatting>
  <conditionalFormatting sqref="D1185">
    <cfRule type="expression" dxfId="13849" priority="42">
      <formula>MOD(ROW(),2)</formula>
    </cfRule>
    <cfRule type="expression" dxfId="13848" priority="43">
      <formula>MOD(ROW(),2)</formula>
    </cfRule>
    <cfRule type="expression" dxfId="13847" priority="41">
      <formula>MOD(ROW(),2)</formula>
    </cfRule>
  </conditionalFormatting>
  <conditionalFormatting sqref="D45:E54">
    <cfRule type="expression" dxfId="13846" priority="16183">
      <formula>MOD(ROW(),2)</formula>
    </cfRule>
  </conditionalFormatting>
  <conditionalFormatting sqref="D172:E172">
    <cfRule type="expression" dxfId="13845" priority="14879">
      <formula>MOD(ROW(),2)</formula>
    </cfRule>
  </conditionalFormatting>
  <conditionalFormatting sqref="D299:E299">
    <cfRule type="expression" dxfId="13844" priority="13553">
      <formula>MOD(ROW(),2)</formula>
    </cfRule>
  </conditionalFormatting>
  <conditionalFormatting sqref="D427:E427">
    <cfRule type="expression" dxfId="13843" priority="12143">
      <formula>MOD(ROW(),2)</formula>
    </cfRule>
  </conditionalFormatting>
  <conditionalFormatting sqref="D558:E558">
    <cfRule type="expression" dxfId="13842" priority="10584">
      <formula>MOD(ROW(),2)</formula>
    </cfRule>
  </conditionalFormatting>
  <conditionalFormatting sqref="D694:E694">
    <cfRule type="expression" dxfId="13841" priority="8682">
      <formula>MOD(ROW(),2)</formula>
    </cfRule>
  </conditionalFormatting>
  <conditionalFormatting sqref="D834:E834">
    <cfRule type="expression" dxfId="13840" priority="6654">
      <formula>MOD(ROW(),2)</formula>
    </cfRule>
  </conditionalFormatting>
  <conditionalFormatting sqref="D979:E979">
    <cfRule type="expression" dxfId="13839" priority="4327">
      <formula>MOD(ROW(),2)</formula>
    </cfRule>
  </conditionalFormatting>
  <conditionalFormatting sqref="D14:F14">
    <cfRule type="expression" dxfId="13838" priority="16130">
      <formula>MOD(ROW(),2)</formula>
    </cfRule>
  </conditionalFormatting>
  <conditionalFormatting sqref="D45:F54">
    <cfRule type="expression" dxfId="13837" priority="16181">
      <formula>MOD(ROW(),2)</formula>
    </cfRule>
  </conditionalFormatting>
  <conditionalFormatting sqref="D65:F65">
    <cfRule type="expression" dxfId="13836" priority="16077">
      <formula>MOD(ROW(),2)</formula>
    </cfRule>
  </conditionalFormatting>
  <conditionalFormatting sqref="D87:F92">
    <cfRule type="expression" dxfId="13835" priority="16000">
      <formula>MOD(ROW(),2)</formula>
    </cfRule>
  </conditionalFormatting>
  <conditionalFormatting sqref="D93:F96">
    <cfRule type="expression" dxfId="13834" priority="15954">
      <formula>MOD(ROW(),2)</formula>
    </cfRule>
  </conditionalFormatting>
  <conditionalFormatting sqref="D97:F99">
    <cfRule type="expression" dxfId="13833" priority="15898">
      <formula>MOD(ROW(),2)</formula>
    </cfRule>
  </conditionalFormatting>
  <conditionalFormatting sqref="D100:F102">
    <cfRule type="expression" dxfId="13832" priority="15824">
      <formula>MOD(ROW(),2)</formula>
    </cfRule>
  </conditionalFormatting>
  <conditionalFormatting sqref="D103:F105">
    <cfRule type="expression" dxfId="13831" priority="15777">
      <formula>MOD(ROW(),2)</formula>
    </cfRule>
  </conditionalFormatting>
  <conditionalFormatting sqref="D106:F106">
    <cfRule type="expression" dxfId="13830" priority="15682">
      <formula>MOD(ROW(),2)</formula>
    </cfRule>
  </conditionalFormatting>
  <conditionalFormatting sqref="D107:F108">
    <cfRule type="expression" dxfId="13829" priority="15729">
      <formula>MOD(ROW(),2)</formula>
    </cfRule>
  </conditionalFormatting>
  <conditionalFormatting sqref="D109:F109">
    <cfRule type="expression" dxfId="13828" priority="15628">
      <formula>MOD(ROW(),2)</formula>
    </cfRule>
  </conditionalFormatting>
  <conditionalFormatting sqref="D110:F110">
    <cfRule type="expression" dxfId="13827" priority="15535">
      <formula>MOD(ROW(),2)</formula>
    </cfRule>
  </conditionalFormatting>
  <conditionalFormatting sqref="D111:F112">
    <cfRule type="expression" dxfId="13826" priority="15582">
      <formula>MOD(ROW(),2)</formula>
    </cfRule>
  </conditionalFormatting>
  <conditionalFormatting sqref="D113:F113">
    <cfRule type="expression" dxfId="13825" priority="15440">
      <formula>MOD(ROW(),2)</formula>
    </cfRule>
  </conditionalFormatting>
  <conditionalFormatting sqref="D114:F115">
    <cfRule type="expression" dxfId="13824" priority="15487">
      <formula>MOD(ROW(),2)</formula>
    </cfRule>
  </conditionalFormatting>
  <conditionalFormatting sqref="D116:F116">
    <cfRule type="expression" dxfId="13823" priority="15392">
      <formula>MOD(ROW(),2)</formula>
    </cfRule>
  </conditionalFormatting>
  <conditionalFormatting sqref="D117:F117">
    <cfRule type="expression" dxfId="13822" priority="15297">
      <formula>MOD(ROW(),2)</formula>
    </cfRule>
  </conditionalFormatting>
  <conditionalFormatting sqref="D118:F119">
    <cfRule type="expression" dxfId="13821" priority="15344">
      <formula>MOD(ROW(),2)</formula>
    </cfRule>
  </conditionalFormatting>
  <conditionalFormatting sqref="D120:F120">
    <cfRule type="expression" dxfId="13820" priority="15245">
      <formula>MOD(ROW(),2)</formula>
    </cfRule>
  </conditionalFormatting>
  <conditionalFormatting sqref="D121:F121">
    <cfRule type="expression" dxfId="13819" priority="15152">
      <formula>MOD(ROW(),2)</formula>
    </cfRule>
  </conditionalFormatting>
  <conditionalFormatting sqref="D122:F123">
    <cfRule type="expression" dxfId="13818" priority="15199">
      <formula>MOD(ROW(),2)</formula>
    </cfRule>
  </conditionalFormatting>
  <conditionalFormatting sqref="D124:F124">
    <cfRule type="expression" dxfId="13817" priority="15103">
      <formula>MOD(ROW(),2)</formula>
    </cfRule>
  </conditionalFormatting>
  <conditionalFormatting sqref="D125:F125">
    <cfRule type="expression" dxfId="13816" priority="15010">
      <formula>MOD(ROW(),2)</formula>
    </cfRule>
  </conditionalFormatting>
  <conditionalFormatting sqref="D126:F127">
    <cfRule type="expression" dxfId="13815" priority="15057">
      <formula>MOD(ROW(),2)</formula>
    </cfRule>
  </conditionalFormatting>
  <conditionalFormatting sqref="D128:F128">
    <cfRule type="expression" dxfId="13814" priority="14952">
      <formula>MOD(ROW(),2)</formula>
    </cfRule>
  </conditionalFormatting>
  <conditionalFormatting sqref="D141:F141">
    <cfRule type="expression" dxfId="13813" priority="14826">
      <formula>MOD(ROW(),2)</formula>
    </cfRule>
  </conditionalFormatting>
  <conditionalFormatting sqref="D172:F172">
    <cfRule type="expression" dxfId="13812" priority="14877">
      <formula>MOD(ROW(),2)</formula>
    </cfRule>
  </conditionalFormatting>
  <conditionalFormatting sqref="D190:F190">
    <cfRule type="expression" dxfId="13811" priority="14779">
      <formula>MOD(ROW(),2)</formula>
    </cfRule>
  </conditionalFormatting>
  <conditionalFormatting sqref="D212:F217">
    <cfRule type="expression" dxfId="13810" priority="14706">
      <formula>MOD(ROW(),2)</formula>
    </cfRule>
  </conditionalFormatting>
  <conditionalFormatting sqref="D218:F221">
    <cfRule type="expression" dxfId="13809" priority="14663">
      <formula>MOD(ROW(),2)</formula>
    </cfRule>
  </conditionalFormatting>
  <conditionalFormatting sqref="D222:F224">
    <cfRule type="expression" dxfId="13808" priority="14610">
      <formula>MOD(ROW(),2)</formula>
    </cfRule>
  </conditionalFormatting>
  <conditionalFormatting sqref="D225:F227">
    <cfRule type="expression" dxfId="13807" priority="14539">
      <formula>MOD(ROW(),2)</formula>
    </cfRule>
  </conditionalFormatting>
  <conditionalFormatting sqref="D228:F230">
    <cfRule type="expression" dxfId="13806" priority="14495">
      <formula>MOD(ROW(),2)</formula>
    </cfRule>
  </conditionalFormatting>
  <conditionalFormatting sqref="D231:F231">
    <cfRule type="expression" dxfId="13805" priority="14406">
      <formula>MOD(ROW(),2)</formula>
    </cfRule>
  </conditionalFormatting>
  <conditionalFormatting sqref="D232:F233">
    <cfRule type="expression" dxfId="13804" priority="14450">
      <formula>MOD(ROW(),2)</formula>
    </cfRule>
  </conditionalFormatting>
  <conditionalFormatting sqref="D234:F234">
    <cfRule type="expression" dxfId="13803" priority="14355">
      <formula>MOD(ROW(),2)</formula>
    </cfRule>
  </conditionalFormatting>
  <conditionalFormatting sqref="D235:F235">
    <cfRule type="expression" dxfId="13802" priority="14268">
      <formula>MOD(ROW(),2)</formula>
    </cfRule>
  </conditionalFormatting>
  <conditionalFormatting sqref="D236:F237">
    <cfRule type="expression" dxfId="13801" priority="14312">
      <formula>MOD(ROW(),2)</formula>
    </cfRule>
  </conditionalFormatting>
  <conditionalFormatting sqref="D238:F238">
    <cfRule type="expression" dxfId="13800" priority="14179">
      <formula>MOD(ROW(),2)</formula>
    </cfRule>
  </conditionalFormatting>
  <conditionalFormatting sqref="D239:F240">
    <cfRule type="expression" dxfId="13799" priority="14223">
      <formula>MOD(ROW(),2)</formula>
    </cfRule>
  </conditionalFormatting>
  <conditionalFormatting sqref="D241:F241">
    <cfRule type="expression" dxfId="13798" priority="14134">
      <formula>MOD(ROW(),2)</formula>
    </cfRule>
  </conditionalFormatting>
  <conditionalFormatting sqref="D242:F242">
    <cfRule type="expression" dxfId="13797" priority="14045">
      <formula>MOD(ROW(),2)</formula>
    </cfRule>
  </conditionalFormatting>
  <conditionalFormatting sqref="D243:F244">
    <cfRule type="expression" dxfId="13796" priority="14089">
      <formula>MOD(ROW(),2)</formula>
    </cfRule>
  </conditionalFormatting>
  <conditionalFormatting sqref="D245:F245">
    <cfRule type="expression" dxfId="13795" priority="13996">
      <formula>MOD(ROW(),2)</formula>
    </cfRule>
  </conditionalFormatting>
  <conditionalFormatting sqref="D246:F246">
    <cfRule type="expression" dxfId="13794" priority="13909">
      <formula>MOD(ROW(),2)</formula>
    </cfRule>
  </conditionalFormatting>
  <conditionalFormatting sqref="D247:F248">
    <cfRule type="expression" dxfId="13793" priority="13953">
      <formula>MOD(ROW(),2)</formula>
    </cfRule>
  </conditionalFormatting>
  <conditionalFormatting sqref="D249:F249">
    <cfRule type="expression" dxfId="13792" priority="13863">
      <formula>MOD(ROW(),2)</formula>
    </cfRule>
  </conditionalFormatting>
  <conditionalFormatting sqref="D250:F250">
    <cfRule type="expression" dxfId="13791" priority="13776">
      <formula>MOD(ROW(),2)</formula>
    </cfRule>
  </conditionalFormatting>
  <conditionalFormatting sqref="D251:F252">
    <cfRule type="expression" dxfId="13790" priority="13820">
      <formula>MOD(ROW(),2)</formula>
    </cfRule>
  </conditionalFormatting>
  <conditionalFormatting sqref="D253:F253">
    <cfRule type="expression" dxfId="13789" priority="13721">
      <formula>MOD(ROW(),2)</formula>
    </cfRule>
  </conditionalFormatting>
  <conditionalFormatting sqref="D254:F255">
    <cfRule type="expression" dxfId="13788" priority="13675">
      <formula>MOD(ROW(),2)</formula>
    </cfRule>
  </conditionalFormatting>
  <conditionalFormatting sqref="D256:F256">
    <cfRule type="expression" dxfId="13787" priority="13631">
      <formula>MOD(ROW(),2)</formula>
    </cfRule>
  </conditionalFormatting>
  <conditionalFormatting sqref="D269:F269">
    <cfRule type="expression" dxfId="13786" priority="13500">
      <formula>MOD(ROW(),2)</formula>
    </cfRule>
  </conditionalFormatting>
  <conditionalFormatting sqref="D299:F299">
    <cfRule type="expression" dxfId="13785" priority="13551">
      <formula>MOD(ROW(),2)</formula>
    </cfRule>
  </conditionalFormatting>
  <conditionalFormatting sqref="D316:F316">
    <cfRule type="expression" dxfId="13784" priority="13450">
      <formula>MOD(ROW(),2)</formula>
    </cfRule>
  </conditionalFormatting>
  <conditionalFormatting sqref="D338:F343">
    <cfRule type="expression" dxfId="13783" priority="13377">
      <formula>MOD(ROW(),2)</formula>
    </cfRule>
  </conditionalFormatting>
  <conditionalFormatting sqref="D344:F347">
    <cfRule type="expression" dxfId="13782" priority="13334">
      <formula>MOD(ROW(),2)</formula>
    </cfRule>
  </conditionalFormatting>
  <conditionalFormatting sqref="D348:F350">
    <cfRule type="expression" dxfId="13781" priority="13281">
      <formula>MOD(ROW(),2)</formula>
    </cfRule>
  </conditionalFormatting>
  <conditionalFormatting sqref="D351:F353">
    <cfRule type="expression" dxfId="13780" priority="13210">
      <formula>MOD(ROW(),2)</formula>
    </cfRule>
  </conditionalFormatting>
  <conditionalFormatting sqref="D354:F356">
    <cfRule type="expression" dxfId="13779" priority="13166">
      <formula>MOD(ROW(),2)</formula>
    </cfRule>
  </conditionalFormatting>
  <conditionalFormatting sqref="D357:F357">
    <cfRule type="expression" dxfId="13778" priority="13077">
      <formula>MOD(ROW(),2)</formula>
    </cfRule>
  </conditionalFormatting>
  <conditionalFormatting sqref="D358:F359">
    <cfRule type="expression" dxfId="13777" priority="13121">
      <formula>MOD(ROW(),2)</formula>
    </cfRule>
  </conditionalFormatting>
  <conditionalFormatting sqref="D360:F360">
    <cfRule type="expression" dxfId="13776" priority="13026">
      <formula>MOD(ROW(),2)</formula>
    </cfRule>
  </conditionalFormatting>
  <conditionalFormatting sqref="D361:F361">
    <cfRule type="expression" dxfId="13775" priority="12939">
      <formula>MOD(ROW(),2)</formula>
    </cfRule>
  </conditionalFormatting>
  <conditionalFormatting sqref="D362:F363">
    <cfRule type="expression" dxfId="13774" priority="12983">
      <formula>MOD(ROW(),2)</formula>
    </cfRule>
  </conditionalFormatting>
  <conditionalFormatting sqref="D364:F364">
    <cfRule type="expression" dxfId="13773" priority="12850">
      <formula>MOD(ROW(),2)</formula>
    </cfRule>
  </conditionalFormatting>
  <conditionalFormatting sqref="D365:F366">
    <cfRule type="expression" dxfId="13772" priority="12894">
      <formula>MOD(ROW(),2)</formula>
    </cfRule>
  </conditionalFormatting>
  <conditionalFormatting sqref="D367:F367">
    <cfRule type="expression" dxfId="13771" priority="12805">
      <formula>MOD(ROW(),2)</formula>
    </cfRule>
  </conditionalFormatting>
  <conditionalFormatting sqref="D368:F368">
    <cfRule type="expression" dxfId="13770" priority="12716">
      <formula>MOD(ROW(),2)</formula>
    </cfRule>
  </conditionalFormatting>
  <conditionalFormatting sqref="D369:F370">
    <cfRule type="expression" dxfId="13769" priority="12760">
      <formula>MOD(ROW(),2)</formula>
    </cfRule>
  </conditionalFormatting>
  <conditionalFormatting sqref="D371:F371">
    <cfRule type="expression" dxfId="13768" priority="12667">
      <formula>MOD(ROW(),2)</formula>
    </cfRule>
  </conditionalFormatting>
  <conditionalFormatting sqref="D372:F372">
    <cfRule type="expression" dxfId="13767" priority="12580">
      <formula>MOD(ROW(),2)</formula>
    </cfRule>
  </conditionalFormatting>
  <conditionalFormatting sqref="D373:F374">
    <cfRule type="expression" dxfId="13766" priority="12624">
      <formula>MOD(ROW(),2)</formula>
    </cfRule>
  </conditionalFormatting>
  <conditionalFormatting sqref="D375:F375">
    <cfRule type="expression" dxfId="13765" priority="12534">
      <formula>MOD(ROW(),2)</formula>
    </cfRule>
  </conditionalFormatting>
  <conditionalFormatting sqref="D376:F376">
    <cfRule type="expression" dxfId="13764" priority="12448">
      <formula>MOD(ROW(),2)</formula>
    </cfRule>
    <cfRule type="expression" dxfId="13763" priority="12447">
      <formula>MOD(ROW(),2)</formula>
    </cfRule>
  </conditionalFormatting>
  <conditionalFormatting sqref="D377:F378">
    <cfRule type="expression" dxfId="13762" priority="12491">
      <formula>MOD(ROW(),2)</formula>
    </cfRule>
  </conditionalFormatting>
  <conditionalFormatting sqref="D379:F379">
    <cfRule type="expression" dxfId="13761" priority="12393">
      <formula>MOD(ROW(),2)</formula>
    </cfRule>
    <cfRule type="expression" dxfId="13760" priority="12392">
      <formula>MOD(ROW(),2)</formula>
    </cfRule>
  </conditionalFormatting>
  <conditionalFormatting sqref="D380:F381">
    <cfRule type="expression" dxfId="13759" priority="12346">
      <formula>MOD(ROW(),2)</formula>
    </cfRule>
    <cfRule type="expression" dxfId="13758" priority="12347">
      <formula>MOD(ROW(),2)</formula>
    </cfRule>
  </conditionalFormatting>
  <conditionalFormatting sqref="D382:F382">
    <cfRule type="expression" dxfId="13757" priority="12305">
      <formula>MOD(ROW(),2)</formula>
    </cfRule>
    <cfRule type="expression" dxfId="13756" priority="12304">
      <formula>MOD(ROW(),2)</formula>
    </cfRule>
  </conditionalFormatting>
  <conditionalFormatting sqref="D383:F383">
    <cfRule type="expression" dxfId="13755" priority="12261">
      <formula>MOD(ROW(),2)</formula>
    </cfRule>
    <cfRule type="expression" dxfId="13754" priority="12260">
      <formula>MOD(ROW(),2)</formula>
    </cfRule>
  </conditionalFormatting>
  <conditionalFormatting sqref="D384:F384">
    <cfRule type="expression" dxfId="13753" priority="12219">
      <formula>MOD(ROW(),2)</formula>
    </cfRule>
    <cfRule type="expression" dxfId="13752" priority="12218">
      <formula>MOD(ROW(),2)</formula>
    </cfRule>
  </conditionalFormatting>
  <conditionalFormatting sqref="D397:F397">
    <cfRule type="expression" dxfId="13751" priority="12091">
      <formula>MOD(ROW(),2)</formula>
    </cfRule>
    <cfRule type="expression" dxfId="13750" priority="12090">
      <formula>MOD(ROW(),2)</formula>
    </cfRule>
  </conditionalFormatting>
  <conditionalFormatting sqref="D427:F427">
    <cfRule type="expression" dxfId="13749" priority="12145">
      <formula>MOD(ROW(),2)</formula>
    </cfRule>
    <cfRule type="expression" dxfId="13748" priority="12142">
      <formula>MOD(ROW(),2)</formula>
    </cfRule>
    <cfRule type="expression" dxfId="13747" priority="12141">
      <formula>MOD(ROW(),2)</formula>
    </cfRule>
  </conditionalFormatting>
  <conditionalFormatting sqref="D444:F444">
    <cfRule type="expression" dxfId="13746" priority="12043">
      <formula>MOD(ROW(),2)</formula>
    </cfRule>
    <cfRule type="expression" dxfId="13745" priority="12044">
      <formula>MOD(ROW(),2)</formula>
    </cfRule>
  </conditionalFormatting>
  <conditionalFormatting sqref="D466:F471">
    <cfRule type="expression" dxfId="13744" priority="11970">
      <formula>MOD(ROW(),2)</formula>
    </cfRule>
    <cfRule type="expression" dxfId="13743" priority="11972">
      <formula>MOD(ROW(),2)</formula>
    </cfRule>
  </conditionalFormatting>
  <conditionalFormatting sqref="D472:F475">
    <cfRule type="expression" dxfId="13742" priority="11928">
      <formula>MOD(ROW(),2)</formula>
    </cfRule>
    <cfRule type="expression" dxfId="13741" priority="11927">
      <formula>MOD(ROW(),2)</formula>
    </cfRule>
  </conditionalFormatting>
  <conditionalFormatting sqref="D476:F478">
    <cfRule type="expression" dxfId="13740" priority="11875">
      <formula>MOD(ROW(),2)</formula>
    </cfRule>
    <cfRule type="expression" dxfId="13739" priority="11874">
      <formula>MOD(ROW(),2)</formula>
    </cfRule>
  </conditionalFormatting>
  <conditionalFormatting sqref="D479:F481">
    <cfRule type="expression" dxfId="13738" priority="11804">
      <formula>MOD(ROW(),2)</formula>
    </cfRule>
    <cfRule type="expression" dxfId="13737" priority="11803">
      <formula>MOD(ROW(),2)</formula>
    </cfRule>
  </conditionalFormatting>
  <conditionalFormatting sqref="D482:F484">
    <cfRule type="expression" dxfId="13736" priority="11759">
      <formula>MOD(ROW(),2)</formula>
    </cfRule>
    <cfRule type="expression" dxfId="13735" priority="11760">
      <formula>MOD(ROW(),2)</formula>
    </cfRule>
  </conditionalFormatting>
  <conditionalFormatting sqref="D485:F485">
    <cfRule type="expression" dxfId="13734" priority="11670">
      <formula>MOD(ROW(),2)</formula>
    </cfRule>
    <cfRule type="expression" dxfId="13733" priority="11671">
      <formula>MOD(ROW(),2)</formula>
    </cfRule>
  </conditionalFormatting>
  <conditionalFormatting sqref="D486:F487">
    <cfRule type="expression" dxfId="13732" priority="11714">
      <formula>MOD(ROW(),2)</formula>
    </cfRule>
    <cfRule type="expression" dxfId="13731" priority="11715">
      <formula>MOD(ROW(),2)</formula>
    </cfRule>
  </conditionalFormatting>
  <conditionalFormatting sqref="D488:F488">
    <cfRule type="expression" dxfId="13730" priority="11620">
      <formula>MOD(ROW(),2)</formula>
    </cfRule>
    <cfRule type="expression" dxfId="13729" priority="11619">
      <formula>MOD(ROW(),2)</formula>
    </cfRule>
  </conditionalFormatting>
  <conditionalFormatting sqref="D489:F489">
    <cfRule type="expression" dxfId="13728" priority="11532">
      <formula>MOD(ROW(),2)</formula>
    </cfRule>
    <cfRule type="expression" dxfId="13727" priority="11533">
      <formula>MOD(ROW(),2)</formula>
    </cfRule>
  </conditionalFormatting>
  <conditionalFormatting sqref="D490:F491">
    <cfRule type="expression" dxfId="13726" priority="11577">
      <formula>MOD(ROW(),2)</formula>
    </cfRule>
    <cfRule type="expression" dxfId="13725" priority="11576">
      <formula>MOD(ROW(),2)</formula>
    </cfRule>
  </conditionalFormatting>
  <conditionalFormatting sqref="D492:F492">
    <cfRule type="expression" dxfId="13724" priority="11443">
      <formula>MOD(ROW(),2)</formula>
    </cfRule>
    <cfRule type="expression" dxfId="13723" priority="11444">
      <formula>MOD(ROW(),2)</formula>
    </cfRule>
  </conditionalFormatting>
  <conditionalFormatting sqref="D493:F494">
    <cfRule type="expression" dxfId="13722" priority="11488">
      <formula>MOD(ROW(),2)</formula>
    </cfRule>
    <cfRule type="expression" dxfId="13721" priority="11487">
      <formula>MOD(ROW(),2)</formula>
    </cfRule>
  </conditionalFormatting>
  <conditionalFormatting sqref="D495:F495">
    <cfRule type="expression" dxfId="13720" priority="11398">
      <formula>MOD(ROW(),2)</formula>
    </cfRule>
    <cfRule type="expression" dxfId="13719" priority="11399">
      <formula>MOD(ROW(),2)</formula>
    </cfRule>
  </conditionalFormatting>
  <conditionalFormatting sqref="D496:F496">
    <cfRule type="expression" dxfId="13718" priority="11309">
      <formula>MOD(ROW(),2)</formula>
    </cfRule>
    <cfRule type="expression" dxfId="13717" priority="11310">
      <formula>MOD(ROW(),2)</formula>
    </cfRule>
  </conditionalFormatting>
  <conditionalFormatting sqref="D497:F498">
    <cfRule type="expression" dxfId="13716" priority="11353">
      <formula>MOD(ROW(),2)</formula>
    </cfRule>
    <cfRule type="expression" dxfId="13715" priority="11354">
      <formula>MOD(ROW(),2)</formula>
    </cfRule>
  </conditionalFormatting>
  <conditionalFormatting sqref="D499:F499">
    <cfRule type="expression" dxfId="13714" priority="11260">
      <formula>MOD(ROW(),2)</formula>
    </cfRule>
    <cfRule type="expression" dxfId="13713" priority="11261">
      <formula>MOD(ROW(),2)</formula>
    </cfRule>
  </conditionalFormatting>
  <conditionalFormatting sqref="D500:F500">
    <cfRule type="expression" dxfId="13712" priority="11174">
      <formula>MOD(ROW(),2)</formula>
    </cfRule>
    <cfRule type="expression" dxfId="13711" priority="11173">
      <formula>MOD(ROW(),2)</formula>
    </cfRule>
  </conditionalFormatting>
  <conditionalFormatting sqref="D501:F502">
    <cfRule type="expression" dxfId="13710" priority="11218">
      <formula>MOD(ROW(),2)</formula>
    </cfRule>
    <cfRule type="expression" dxfId="13709" priority="11217">
      <formula>MOD(ROW(),2)</formula>
    </cfRule>
  </conditionalFormatting>
  <conditionalFormatting sqref="D503:F503">
    <cfRule type="expression" dxfId="13708" priority="11128">
      <formula>MOD(ROW(),2)</formula>
    </cfRule>
    <cfRule type="expression" dxfId="13707" priority="11127">
      <formula>MOD(ROW(),2)</formula>
    </cfRule>
  </conditionalFormatting>
  <conditionalFormatting sqref="D504:F504">
    <cfRule type="expression" dxfId="13706" priority="11044">
      <formula>MOD(ROW(),2)</formula>
    </cfRule>
    <cfRule type="expression" dxfId="13705" priority="11043">
      <formula>MOD(ROW(),2)</formula>
    </cfRule>
  </conditionalFormatting>
  <conditionalFormatting sqref="D505:F506">
    <cfRule type="expression" dxfId="13704" priority="11086">
      <formula>MOD(ROW(),2)</formula>
    </cfRule>
    <cfRule type="expression" dxfId="13703" priority="11085">
      <formula>MOD(ROW(),2)</formula>
    </cfRule>
  </conditionalFormatting>
  <conditionalFormatting sqref="D507:F507">
    <cfRule type="expression" dxfId="13702" priority="10990">
      <formula>MOD(ROW(),2)</formula>
    </cfRule>
    <cfRule type="expression" dxfId="13701" priority="10989">
      <formula>MOD(ROW(),2)</formula>
    </cfRule>
  </conditionalFormatting>
  <conditionalFormatting sqref="D508:F509">
    <cfRule type="expression" dxfId="13700" priority="10944">
      <formula>MOD(ROW(),2)</formula>
    </cfRule>
    <cfRule type="expression" dxfId="13699" priority="10945">
      <formula>MOD(ROW(),2)</formula>
    </cfRule>
  </conditionalFormatting>
  <conditionalFormatting sqref="D510:F510">
    <cfRule type="expression" dxfId="13698" priority="10904">
      <formula>MOD(ROW(),2)</formula>
    </cfRule>
    <cfRule type="expression" dxfId="13697" priority="10903">
      <formula>MOD(ROW(),2)</formula>
    </cfRule>
  </conditionalFormatting>
  <conditionalFormatting sqref="D511:F511">
    <cfRule type="expression" dxfId="13696" priority="10861">
      <formula>MOD(ROW(),2)</formula>
    </cfRule>
    <cfRule type="expression" dxfId="13695" priority="10860">
      <formula>MOD(ROW(),2)</formula>
    </cfRule>
  </conditionalFormatting>
  <conditionalFormatting sqref="D512:F512">
    <cfRule type="expression" dxfId="13694" priority="10821">
      <formula>MOD(ROW(),2)</formula>
    </cfRule>
    <cfRule type="expression" dxfId="13693" priority="10822">
      <formula>MOD(ROW(),2)</formula>
    </cfRule>
  </conditionalFormatting>
  <conditionalFormatting sqref="D513:F513">
    <cfRule type="expression" dxfId="13692" priority="10777">
      <formula>MOD(ROW(),2)</formula>
    </cfRule>
    <cfRule type="expression" dxfId="13691" priority="10778">
      <formula>MOD(ROW(),2)</formula>
    </cfRule>
  </conditionalFormatting>
  <conditionalFormatting sqref="D514:F514">
    <cfRule type="expression" dxfId="13690" priority="10738">
      <formula>MOD(ROW(),2)</formula>
    </cfRule>
    <cfRule type="expression" dxfId="13689" priority="10739">
      <formula>MOD(ROW(),2)</formula>
    </cfRule>
  </conditionalFormatting>
  <conditionalFormatting sqref="D515:F515">
    <cfRule type="expression" dxfId="13688" priority="10699">
      <formula>MOD(ROW(),2)</formula>
    </cfRule>
    <cfRule type="expression" dxfId="13687" priority="10700">
      <formula>MOD(ROW(),2)</formula>
    </cfRule>
  </conditionalFormatting>
  <conditionalFormatting sqref="D516:F516">
    <cfRule type="expression" dxfId="13686" priority="10661">
      <formula>MOD(ROW(),2)</formula>
    </cfRule>
    <cfRule type="expression" dxfId="13685" priority="10660">
      <formula>MOD(ROW(),2)</formula>
    </cfRule>
  </conditionalFormatting>
  <conditionalFormatting sqref="D528:F528">
    <cfRule type="expression" dxfId="13684" priority="10532">
      <formula>MOD(ROW(),2)</formula>
    </cfRule>
    <cfRule type="expression" dxfId="13683" priority="10531">
      <formula>MOD(ROW(),2)</formula>
    </cfRule>
  </conditionalFormatting>
  <conditionalFormatting sqref="D558:F558">
    <cfRule type="expression" dxfId="13682" priority="10586">
      <formula>MOD(ROW(),2)</formula>
    </cfRule>
    <cfRule type="expression" dxfId="13681" priority="10583">
      <formula>MOD(ROW(),2)</formula>
    </cfRule>
    <cfRule type="expression" dxfId="13680" priority="10582">
      <formula>MOD(ROW(),2)</formula>
    </cfRule>
  </conditionalFormatting>
  <conditionalFormatting sqref="D575:F575">
    <cfRule type="expression" dxfId="13679" priority="10482">
      <formula>MOD(ROW(),2)</formula>
    </cfRule>
    <cfRule type="expression" dxfId="13678" priority="10481">
      <formula>MOD(ROW(),2)</formula>
    </cfRule>
  </conditionalFormatting>
  <conditionalFormatting sqref="D597:F602">
    <cfRule type="expression" dxfId="13677" priority="10404">
      <formula>MOD(ROW(),2)</formula>
    </cfRule>
    <cfRule type="expression" dxfId="13676" priority="10406">
      <formula>MOD(ROW(),2)</formula>
    </cfRule>
  </conditionalFormatting>
  <conditionalFormatting sqref="D603:F606">
    <cfRule type="expression" dxfId="13675" priority="10359">
      <formula>MOD(ROW(),2)</formula>
    </cfRule>
    <cfRule type="expression" dxfId="13674" priority="10358">
      <formula>MOD(ROW(),2)</formula>
    </cfRule>
  </conditionalFormatting>
  <conditionalFormatting sqref="D607:F609">
    <cfRule type="expression" dxfId="13673" priority="10302">
      <formula>MOD(ROW(),2)</formula>
    </cfRule>
    <cfRule type="expression" dxfId="13672" priority="10303">
      <formula>MOD(ROW(),2)</formula>
    </cfRule>
  </conditionalFormatting>
  <conditionalFormatting sqref="D610:F612">
    <cfRule type="expression" dxfId="13671" priority="10229">
      <formula>MOD(ROW(),2)</formula>
    </cfRule>
    <cfRule type="expression" dxfId="13670" priority="10228">
      <formula>MOD(ROW(),2)</formula>
    </cfRule>
  </conditionalFormatting>
  <conditionalFormatting sqref="D613:F615">
    <cfRule type="expression" dxfId="13669" priority="10182">
      <formula>MOD(ROW(),2)</formula>
    </cfRule>
    <cfRule type="expression" dxfId="13668" priority="10181">
      <formula>MOD(ROW(),2)</formula>
    </cfRule>
  </conditionalFormatting>
  <conditionalFormatting sqref="D616:F616">
    <cfRule type="expression" dxfId="13667" priority="10086">
      <formula>MOD(ROW(),2)</formula>
    </cfRule>
    <cfRule type="expression" dxfId="13666" priority="10087">
      <formula>MOD(ROW(),2)</formula>
    </cfRule>
  </conditionalFormatting>
  <conditionalFormatting sqref="D617:F618">
    <cfRule type="expression" dxfId="13665" priority="10134">
      <formula>MOD(ROW(),2)</formula>
    </cfRule>
    <cfRule type="expression" dxfId="13664" priority="10133">
      <formula>MOD(ROW(),2)</formula>
    </cfRule>
  </conditionalFormatting>
  <conditionalFormatting sqref="D619:F619">
    <cfRule type="expression" dxfId="13663" priority="10032">
      <formula>MOD(ROW(),2)</formula>
    </cfRule>
    <cfRule type="expression" dxfId="13662" priority="10033">
      <formula>MOD(ROW(),2)</formula>
    </cfRule>
  </conditionalFormatting>
  <conditionalFormatting sqref="D620:F620">
    <cfRule type="expression" dxfId="13661" priority="9940">
      <formula>MOD(ROW(),2)</formula>
    </cfRule>
    <cfRule type="expression" dxfId="13660" priority="9939">
      <formula>MOD(ROW(),2)</formula>
    </cfRule>
  </conditionalFormatting>
  <conditionalFormatting sqref="D621:F622">
    <cfRule type="expression" dxfId="13659" priority="9986">
      <formula>MOD(ROW(),2)</formula>
    </cfRule>
    <cfRule type="expression" dxfId="13658" priority="9987">
      <formula>MOD(ROW(),2)</formula>
    </cfRule>
  </conditionalFormatting>
  <conditionalFormatting sqref="D623:F623">
    <cfRule type="expression" dxfId="13657" priority="9845">
      <formula>MOD(ROW(),2)</formula>
    </cfRule>
    <cfRule type="expression" dxfId="13656" priority="9844">
      <formula>MOD(ROW(),2)</formula>
    </cfRule>
  </conditionalFormatting>
  <conditionalFormatting sqref="D624:F625">
    <cfRule type="expression" dxfId="13655" priority="9892">
      <formula>MOD(ROW(),2)</formula>
    </cfRule>
    <cfRule type="expression" dxfId="13654" priority="9891">
      <formula>MOD(ROW(),2)</formula>
    </cfRule>
  </conditionalFormatting>
  <conditionalFormatting sqref="D626:F626">
    <cfRule type="expression" dxfId="13653" priority="9796">
      <formula>MOD(ROW(),2)</formula>
    </cfRule>
    <cfRule type="expression" dxfId="13652" priority="9797">
      <formula>MOD(ROW(),2)</formula>
    </cfRule>
  </conditionalFormatting>
  <conditionalFormatting sqref="D627:F627">
    <cfRule type="expression" dxfId="13651" priority="9701">
      <formula>MOD(ROW(),2)</formula>
    </cfRule>
    <cfRule type="expression" dxfId="13650" priority="9702">
      <formula>MOD(ROW(),2)</formula>
    </cfRule>
  </conditionalFormatting>
  <conditionalFormatting sqref="D628:F629">
    <cfRule type="expression" dxfId="13649" priority="9749">
      <formula>MOD(ROW(),2)</formula>
    </cfRule>
    <cfRule type="expression" dxfId="13648" priority="9748">
      <formula>MOD(ROW(),2)</formula>
    </cfRule>
  </conditionalFormatting>
  <conditionalFormatting sqref="D630:F630">
    <cfRule type="expression" dxfId="13647" priority="9649">
      <formula>MOD(ROW(),2)</formula>
    </cfRule>
    <cfRule type="expression" dxfId="13646" priority="9650">
      <formula>MOD(ROW(),2)</formula>
    </cfRule>
  </conditionalFormatting>
  <conditionalFormatting sqref="D631:F631">
    <cfRule type="expression" dxfId="13645" priority="9557">
      <formula>MOD(ROW(),2)</formula>
    </cfRule>
    <cfRule type="expression" dxfId="13644" priority="9556">
      <formula>MOD(ROW(),2)</formula>
    </cfRule>
  </conditionalFormatting>
  <conditionalFormatting sqref="D632:F633">
    <cfRule type="expression" dxfId="13643" priority="9603">
      <formula>MOD(ROW(),2)</formula>
    </cfRule>
    <cfRule type="expression" dxfId="13642" priority="9604">
      <formula>MOD(ROW(),2)</formula>
    </cfRule>
  </conditionalFormatting>
  <conditionalFormatting sqref="D634:F634">
    <cfRule type="expression" dxfId="13641" priority="9507">
      <formula>MOD(ROW(),2)</formula>
    </cfRule>
    <cfRule type="expression" dxfId="13640" priority="9508">
      <formula>MOD(ROW(),2)</formula>
    </cfRule>
  </conditionalFormatting>
  <conditionalFormatting sqref="D635:F635">
    <cfRule type="expression" dxfId="13639" priority="9418">
      <formula>MOD(ROW(),2)</formula>
    </cfRule>
    <cfRule type="expression" dxfId="13638" priority="9417">
      <formula>MOD(ROW(),2)</formula>
    </cfRule>
  </conditionalFormatting>
  <conditionalFormatting sqref="D636:F637">
    <cfRule type="expression" dxfId="13637" priority="9462">
      <formula>MOD(ROW(),2)</formula>
    </cfRule>
    <cfRule type="expression" dxfId="13636" priority="9463">
      <formula>MOD(ROW(),2)</formula>
    </cfRule>
  </conditionalFormatting>
  <conditionalFormatting sqref="D638:F638">
    <cfRule type="expression" dxfId="13635" priority="9363">
      <formula>MOD(ROW(),2)</formula>
    </cfRule>
    <cfRule type="expression" dxfId="13634" priority="9362">
      <formula>MOD(ROW(),2)</formula>
    </cfRule>
  </conditionalFormatting>
  <conditionalFormatting sqref="D639:F640">
    <cfRule type="expression" dxfId="13633" priority="9314">
      <formula>MOD(ROW(),2)</formula>
    </cfRule>
    <cfRule type="expression" dxfId="13632" priority="9315">
      <formula>MOD(ROW(),2)</formula>
    </cfRule>
  </conditionalFormatting>
  <conditionalFormatting sqref="D641:F641">
    <cfRule type="expression" dxfId="13631" priority="9270">
      <formula>MOD(ROW(),2)</formula>
    </cfRule>
    <cfRule type="expression" dxfId="13630" priority="9271">
      <formula>MOD(ROW(),2)</formula>
    </cfRule>
  </conditionalFormatting>
  <conditionalFormatting sqref="D642:F642">
    <cfRule type="expression" dxfId="13629" priority="9225">
      <formula>MOD(ROW(),2)</formula>
    </cfRule>
    <cfRule type="expression" dxfId="13628" priority="9224">
      <formula>MOD(ROW(),2)</formula>
    </cfRule>
  </conditionalFormatting>
  <conditionalFormatting sqref="D643:F643">
    <cfRule type="expression" dxfId="13627" priority="9183">
      <formula>MOD(ROW(),2)</formula>
    </cfRule>
    <cfRule type="expression" dxfId="13626" priority="9182">
      <formula>MOD(ROW(),2)</formula>
    </cfRule>
  </conditionalFormatting>
  <conditionalFormatting sqref="D644:F644">
    <cfRule type="expression" dxfId="13625" priority="9138">
      <formula>MOD(ROW(),2)</formula>
    </cfRule>
    <cfRule type="expression" dxfId="13624" priority="9139">
      <formula>MOD(ROW(),2)</formula>
    </cfRule>
  </conditionalFormatting>
  <conditionalFormatting sqref="D645:F645">
    <cfRule type="expression" dxfId="13623" priority="9097">
      <formula>MOD(ROW(),2)</formula>
    </cfRule>
    <cfRule type="expression" dxfId="13622" priority="9096">
      <formula>MOD(ROW(),2)</formula>
    </cfRule>
  </conditionalFormatting>
  <conditionalFormatting sqref="D646:F646">
    <cfRule type="expression" dxfId="13621" priority="9055">
      <formula>MOD(ROW(),2)</formula>
    </cfRule>
    <cfRule type="expression" dxfId="13620" priority="9054">
      <formula>MOD(ROW(),2)</formula>
    </cfRule>
  </conditionalFormatting>
  <conditionalFormatting sqref="D647:F647">
    <cfRule type="expression" dxfId="13619" priority="9013">
      <formula>MOD(ROW(),2)</formula>
    </cfRule>
    <cfRule type="expression" dxfId="13618" priority="9012">
      <formula>MOD(ROW(),2)</formula>
    </cfRule>
  </conditionalFormatting>
  <conditionalFormatting sqref="D648:F648">
    <cfRule type="expression" dxfId="13617" priority="8961">
      <formula>MOD(ROW(),2)</formula>
    </cfRule>
    <cfRule type="expression" dxfId="13616" priority="8962">
      <formula>MOD(ROW(),2)</formula>
    </cfRule>
  </conditionalFormatting>
  <conditionalFormatting sqref="D649:F649">
    <cfRule type="expression" dxfId="13615" priority="8920">
      <formula>MOD(ROW(),2)</formula>
    </cfRule>
    <cfRule type="expression" dxfId="13614" priority="8919">
      <formula>MOD(ROW(),2)</formula>
    </cfRule>
  </conditionalFormatting>
  <conditionalFormatting sqref="D650:F650 D651">
    <cfRule type="expression" dxfId="13613" priority="8877">
      <formula>MOD(ROW(),2)</formula>
    </cfRule>
    <cfRule type="expression" dxfId="13612" priority="8878">
      <formula>MOD(ROW(),2)</formula>
    </cfRule>
  </conditionalFormatting>
  <conditionalFormatting sqref="D664:F664">
    <cfRule type="expression" dxfId="13611" priority="8629">
      <formula>MOD(ROW(),2)</formula>
    </cfRule>
    <cfRule type="expression" dxfId="13610" priority="8630">
      <formula>MOD(ROW(),2)</formula>
    </cfRule>
  </conditionalFormatting>
  <conditionalFormatting sqref="D694:F694">
    <cfRule type="expression" dxfId="13609" priority="8684">
      <formula>MOD(ROW(),2)</formula>
    </cfRule>
    <cfRule type="expression" dxfId="13608" priority="8681">
      <formula>MOD(ROW(),2)</formula>
    </cfRule>
    <cfRule type="expression" dxfId="13607" priority="8680">
      <formula>MOD(ROW(),2)</formula>
    </cfRule>
  </conditionalFormatting>
  <conditionalFormatting sqref="D711:F711">
    <cfRule type="expression" dxfId="13606" priority="8579">
      <formula>MOD(ROW(),2)</formula>
    </cfRule>
    <cfRule type="expression" dxfId="13605" priority="8580">
      <formula>MOD(ROW(),2)</formula>
    </cfRule>
  </conditionalFormatting>
  <conditionalFormatting sqref="D733:F738">
    <cfRule type="expression" dxfId="13604" priority="8506">
      <formula>MOD(ROW(),2)</formula>
    </cfRule>
    <cfRule type="expression" dxfId="13603" priority="8508">
      <formula>MOD(ROW(),2)</formula>
    </cfRule>
  </conditionalFormatting>
  <conditionalFormatting sqref="D739:F742">
    <cfRule type="expression" dxfId="13602" priority="8463">
      <formula>MOD(ROW(),2)</formula>
    </cfRule>
    <cfRule type="expression" dxfId="13601" priority="8464">
      <formula>MOD(ROW(),2)</formula>
    </cfRule>
  </conditionalFormatting>
  <conditionalFormatting sqref="D743:F745">
    <cfRule type="expression" dxfId="13600" priority="8411">
      <formula>MOD(ROW(),2)</formula>
    </cfRule>
    <cfRule type="expression" dxfId="13599" priority="8410">
      <formula>MOD(ROW(),2)</formula>
    </cfRule>
  </conditionalFormatting>
  <conditionalFormatting sqref="D746:F748">
    <cfRule type="expression" dxfId="13598" priority="8340">
      <formula>MOD(ROW(),2)</formula>
    </cfRule>
    <cfRule type="expression" dxfId="13597" priority="8339">
      <formula>MOD(ROW(),2)</formula>
    </cfRule>
  </conditionalFormatting>
  <conditionalFormatting sqref="D749:F751">
    <cfRule type="expression" dxfId="13596" priority="8296">
      <formula>MOD(ROW(),2)</formula>
    </cfRule>
    <cfRule type="expression" dxfId="13595" priority="8295">
      <formula>MOD(ROW(),2)</formula>
    </cfRule>
  </conditionalFormatting>
  <conditionalFormatting sqref="D752:F752">
    <cfRule type="expression" dxfId="13594" priority="8207">
      <formula>MOD(ROW(),2)</formula>
    </cfRule>
    <cfRule type="expression" dxfId="13593" priority="8206">
      <formula>MOD(ROW(),2)</formula>
    </cfRule>
  </conditionalFormatting>
  <conditionalFormatting sqref="D753:F754">
    <cfRule type="expression" dxfId="13592" priority="8250">
      <formula>MOD(ROW(),2)</formula>
    </cfRule>
    <cfRule type="expression" dxfId="13591" priority="8251">
      <formula>MOD(ROW(),2)</formula>
    </cfRule>
  </conditionalFormatting>
  <conditionalFormatting sqref="D755:F755">
    <cfRule type="expression" dxfId="13590" priority="8155">
      <formula>MOD(ROW(),2)</formula>
    </cfRule>
    <cfRule type="expression" dxfId="13589" priority="8156">
      <formula>MOD(ROW(),2)</formula>
    </cfRule>
  </conditionalFormatting>
  <conditionalFormatting sqref="D756:F756">
    <cfRule type="expression" dxfId="13588" priority="8068">
      <formula>MOD(ROW(),2)</formula>
    </cfRule>
    <cfRule type="expression" dxfId="13587" priority="8069">
      <formula>MOD(ROW(),2)</formula>
    </cfRule>
  </conditionalFormatting>
  <conditionalFormatting sqref="D757:F758">
    <cfRule type="expression" dxfId="13586" priority="8113">
      <formula>MOD(ROW(),2)</formula>
    </cfRule>
    <cfRule type="expression" dxfId="13585" priority="8112">
      <formula>MOD(ROW(),2)</formula>
    </cfRule>
  </conditionalFormatting>
  <conditionalFormatting sqref="D759:F759">
    <cfRule type="expression" dxfId="13584" priority="7980">
      <formula>MOD(ROW(),2)</formula>
    </cfRule>
    <cfRule type="expression" dxfId="13583" priority="7979">
      <formula>MOD(ROW(),2)</formula>
    </cfRule>
  </conditionalFormatting>
  <conditionalFormatting sqref="D760:F761">
    <cfRule type="expression" dxfId="13582" priority="8023">
      <formula>MOD(ROW(),2)</formula>
    </cfRule>
    <cfRule type="expression" dxfId="13581" priority="8024">
      <formula>MOD(ROW(),2)</formula>
    </cfRule>
  </conditionalFormatting>
  <conditionalFormatting sqref="D762:F762">
    <cfRule type="expression" dxfId="13580" priority="7935">
      <formula>MOD(ROW(),2)</formula>
    </cfRule>
    <cfRule type="expression" dxfId="13579" priority="7934">
      <formula>MOD(ROW(),2)</formula>
    </cfRule>
  </conditionalFormatting>
  <conditionalFormatting sqref="D763:F763">
    <cfRule type="expression" dxfId="13578" priority="7846">
      <formula>MOD(ROW(),2)</formula>
    </cfRule>
    <cfRule type="expression" dxfId="13577" priority="7845">
      <formula>MOD(ROW(),2)</formula>
    </cfRule>
  </conditionalFormatting>
  <conditionalFormatting sqref="D764:F765">
    <cfRule type="expression" dxfId="13576" priority="7890">
      <formula>MOD(ROW(),2)</formula>
    </cfRule>
    <cfRule type="expression" dxfId="13575" priority="7889">
      <formula>MOD(ROW(),2)</formula>
    </cfRule>
  </conditionalFormatting>
  <conditionalFormatting sqref="D766:F766">
    <cfRule type="expression" dxfId="13574" priority="7796">
      <formula>MOD(ROW(),2)</formula>
    </cfRule>
    <cfRule type="expression" dxfId="13573" priority="7797">
      <formula>MOD(ROW(),2)</formula>
    </cfRule>
  </conditionalFormatting>
  <conditionalFormatting sqref="D767:F767">
    <cfRule type="expression" dxfId="13572" priority="7710">
      <formula>MOD(ROW(),2)</formula>
    </cfRule>
    <cfRule type="expression" dxfId="13571" priority="7709">
      <formula>MOD(ROW(),2)</formula>
    </cfRule>
  </conditionalFormatting>
  <conditionalFormatting sqref="D768:F769">
    <cfRule type="expression" dxfId="13570" priority="7754">
      <formula>MOD(ROW(),2)</formula>
    </cfRule>
    <cfRule type="expression" dxfId="13569" priority="7753">
      <formula>MOD(ROW(),2)</formula>
    </cfRule>
  </conditionalFormatting>
  <conditionalFormatting sqref="D770:F770">
    <cfRule type="expression" dxfId="13568" priority="7664">
      <formula>MOD(ROW(),2)</formula>
    </cfRule>
    <cfRule type="expression" dxfId="13567" priority="7663">
      <formula>MOD(ROW(),2)</formula>
    </cfRule>
  </conditionalFormatting>
  <conditionalFormatting sqref="D771:F771">
    <cfRule type="expression" dxfId="13566" priority="7579">
      <formula>MOD(ROW(),2)</formula>
    </cfRule>
    <cfRule type="expression" dxfId="13565" priority="7580">
      <formula>MOD(ROW(),2)</formula>
    </cfRule>
  </conditionalFormatting>
  <conditionalFormatting sqref="D772:F773">
    <cfRule type="expression" dxfId="13564" priority="7621">
      <formula>MOD(ROW(),2)</formula>
    </cfRule>
    <cfRule type="expression" dxfId="13563" priority="7622">
      <formula>MOD(ROW(),2)</formula>
    </cfRule>
  </conditionalFormatting>
  <conditionalFormatting sqref="D774:F774">
    <cfRule type="expression" dxfId="13562" priority="7528">
      <formula>MOD(ROW(),2)</formula>
    </cfRule>
    <cfRule type="expression" dxfId="13561" priority="7527">
      <formula>MOD(ROW(),2)</formula>
    </cfRule>
  </conditionalFormatting>
  <conditionalFormatting sqref="D775:F776">
    <cfRule type="expression" dxfId="13560" priority="7482">
      <formula>MOD(ROW(),2)</formula>
    </cfRule>
    <cfRule type="expression" dxfId="13559" priority="7483">
      <formula>MOD(ROW(),2)</formula>
    </cfRule>
  </conditionalFormatting>
  <conditionalFormatting sqref="D777:F777">
    <cfRule type="expression" dxfId="13558" priority="7442">
      <formula>MOD(ROW(),2)</formula>
    </cfRule>
    <cfRule type="expression" dxfId="13557" priority="7441">
      <formula>MOD(ROW(),2)</formula>
    </cfRule>
  </conditionalFormatting>
  <conditionalFormatting sqref="D778:F778">
    <cfRule type="expression" dxfId="13556" priority="7398">
      <formula>MOD(ROW(),2)</formula>
    </cfRule>
    <cfRule type="expression" dxfId="13555" priority="7399">
      <formula>MOD(ROW(),2)</formula>
    </cfRule>
  </conditionalFormatting>
  <conditionalFormatting sqref="D779:F779">
    <cfRule type="expression" dxfId="13554" priority="7360">
      <formula>MOD(ROW(),2)</formula>
    </cfRule>
    <cfRule type="expression" dxfId="13553" priority="7359">
      <formula>MOD(ROW(),2)</formula>
    </cfRule>
  </conditionalFormatting>
  <conditionalFormatting sqref="D780:F780">
    <cfRule type="expression" dxfId="13552" priority="7319">
      <formula>MOD(ROW(),2)</formula>
    </cfRule>
    <cfRule type="expression" dxfId="13551" priority="7318">
      <formula>MOD(ROW(),2)</formula>
    </cfRule>
  </conditionalFormatting>
  <conditionalFormatting sqref="D781:F781">
    <cfRule type="expression" dxfId="13550" priority="7280">
      <formula>MOD(ROW(),2)</formula>
    </cfRule>
    <cfRule type="expression" dxfId="13549" priority="7279">
      <formula>MOD(ROW(),2)</formula>
    </cfRule>
  </conditionalFormatting>
  <conditionalFormatting sqref="D782:F782">
    <cfRule type="expression" dxfId="13548" priority="7241">
      <formula>MOD(ROW(),2)</formula>
    </cfRule>
    <cfRule type="expression" dxfId="13547" priority="7240">
      <formula>MOD(ROW(),2)</formula>
    </cfRule>
  </conditionalFormatting>
  <conditionalFormatting sqref="D783:F783">
    <cfRule type="expression" dxfId="13546" priority="7201">
      <formula>MOD(ROW(),2)</formula>
    </cfRule>
    <cfRule type="expression" dxfId="13545" priority="7202">
      <formula>MOD(ROW(),2)</formula>
    </cfRule>
  </conditionalFormatting>
  <conditionalFormatting sqref="D784:F784">
    <cfRule type="expression" dxfId="13544" priority="7153">
      <formula>MOD(ROW(),2)</formula>
    </cfRule>
    <cfRule type="expression" dxfId="13543" priority="7154">
      <formula>MOD(ROW(),2)</formula>
    </cfRule>
  </conditionalFormatting>
  <conditionalFormatting sqref="D785:F785">
    <cfRule type="expression" dxfId="13542" priority="7115">
      <formula>MOD(ROW(),2)</formula>
    </cfRule>
    <cfRule type="expression" dxfId="13541" priority="7114">
      <formula>MOD(ROW(),2)</formula>
    </cfRule>
  </conditionalFormatting>
  <conditionalFormatting sqref="D786:F786 D787">
    <cfRule type="expression" dxfId="13540" priority="7075">
      <formula>MOD(ROW(),2)</formula>
    </cfRule>
    <cfRule type="expression" dxfId="13539" priority="7076">
      <formula>MOD(ROW(),2)</formula>
    </cfRule>
  </conditionalFormatting>
  <conditionalFormatting sqref="D788:F788 D789:D793">
    <cfRule type="expression" dxfId="13538" priority="6973">
      <formula>MOD(ROW(),2)</formula>
    </cfRule>
    <cfRule type="expression" dxfId="13537" priority="6972">
      <formula>MOD(ROW(),2)</formula>
    </cfRule>
  </conditionalFormatting>
  <conditionalFormatting sqref="D834:F834">
    <cfRule type="expression" dxfId="13536" priority="6653">
      <formula>MOD(ROW(),2)</formula>
    </cfRule>
    <cfRule type="expression" dxfId="13535" priority="6652">
      <formula>MOD(ROW(),2)</formula>
    </cfRule>
    <cfRule type="expression" dxfId="13534" priority="6656">
      <formula>MOD(ROW(),2)</formula>
    </cfRule>
  </conditionalFormatting>
  <conditionalFormatting sqref="D851:F851">
    <cfRule type="expression" dxfId="13533" priority="6604">
      <formula>MOD(ROW(),2)</formula>
    </cfRule>
    <cfRule type="expression" dxfId="13532" priority="6605">
      <formula>MOD(ROW(),2)</formula>
    </cfRule>
  </conditionalFormatting>
  <conditionalFormatting sqref="D873:F878">
    <cfRule type="expression" dxfId="13531" priority="6529">
      <formula>MOD(ROW(),2)</formula>
    </cfRule>
    <cfRule type="expression" dxfId="13530" priority="6531">
      <formula>MOD(ROW(),2)</formula>
    </cfRule>
  </conditionalFormatting>
  <conditionalFormatting sqref="D879:F882">
    <cfRule type="expression" dxfId="13529" priority="6484">
      <formula>MOD(ROW(),2)</formula>
    </cfRule>
    <cfRule type="expression" dxfId="13528" priority="6485">
      <formula>MOD(ROW(),2)</formula>
    </cfRule>
  </conditionalFormatting>
  <conditionalFormatting sqref="D883:F885">
    <cfRule type="expression" dxfId="13527" priority="6430">
      <formula>MOD(ROW(),2)</formula>
    </cfRule>
    <cfRule type="expression" dxfId="13526" priority="6429">
      <formula>MOD(ROW(),2)</formula>
    </cfRule>
  </conditionalFormatting>
  <conditionalFormatting sqref="D886:F888">
    <cfRule type="expression" dxfId="13525" priority="6359">
      <formula>MOD(ROW(),2)</formula>
    </cfRule>
    <cfRule type="expression" dxfId="13524" priority="6358">
      <formula>MOD(ROW(),2)</formula>
    </cfRule>
  </conditionalFormatting>
  <conditionalFormatting sqref="D889:F891">
    <cfRule type="expression" dxfId="13523" priority="6312">
      <formula>MOD(ROW(),2)</formula>
    </cfRule>
    <cfRule type="expression" dxfId="13522" priority="6313">
      <formula>MOD(ROW(),2)</formula>
    </cfRule>
  </conditionalFormatting>
  <conditionalFormatting sqref="D892:F892">
    <cfRule type="expression" dxfId="13521" priority="6219">
      <formula>MOD(ROW(),2)</formula>
    </cfRule>
    <cfRule type="expression" dxfId="13520" priority="6220">
      <formula>MOD(ROW(),2)</formula>
    </cfRule>
  </conditionalFormatting>
  <conditionalFormatting sqref="D893:F894">
    <cfRule type="expression" dxfId="13519" priority="6265">
      <formula>MOD(ROW(),2)</formula>
    </cfRule>
    <cfRule type="expression" dxfId="13518" priority="6266">
      <formula>MOD(ROW(),2)</formula>
    </cfRule>
  </conditionalFormatting>
  <conditionalFormatting sqref="D895:F895">
    <cfRule type="expression" dxfId="13517" priority="6166">
      <formula>MOD(ROW(),2)</formula>
    </cfRule>
    <cfRule type="expression" dxfId="13516" priority="6167">
      <formula>MOD(ROW(),2)</formula>
    </cfRule>
  </conditionalFormatting>
  <conditionalFormatting sqref="D896:F896">
    <cfRule type="expression" dxfId="13515" priority="6075">
      <formula>MOD(ROW(),2)</formula>
    </cfRule>
    <cfRule type="expression" dxfId="13514" priority="6076">
      <formula>MOD(ROW(),2)</formula>
    </cfRule>
  </conditionalFormatting>
  <conditionalFormatting sqref="D897:F898">
    <cfRule type="expression" dxfId="13513" priority="6121">
      <formula>MOD(ROW(),2)</formula>
    </cfRule>
    <cfRule type="expression" dxfId="13512" priority="6122">
      <formula>MOD(ROW(),2)</formula>
    </cfRule>
  </conditionalFormatting>
  <conditionalFormatting sqref="D899:F899">
    <cfRule type="expression" dxfId="13511" priority="5982">
      <formula>MOD(ROW(),2)</formula>
    </cfRule>
    <cfRule type="expression" dxfId="13510" priority="5983">
      <formula>MOD(ROW(),2)</formula>
    </cfRule>
  </conditionalFormatting>
  <conditionalFormatting sqref="D900:F901">
    <cfRule type="expression" dxfId="13509" priority="6029">
      <formula>MOD(ROW(),2)</formula>
    </cfRule>
    <cfRule type="expression" dxfId="13508" priority="6028">
      <formula>MOD(ROW(),2)</formula>
    </cfRule>
  </conditionalFormatting>
  <conditionalFormatting sqref="D902:F902">
    <cfRule type="expression" dxfId="13507" priority="5935">
      <formula>MOD(ROW(),2)</formula>
    </cfRule>
    <cfRule type="expression" dxfId="13506" priority="5936">
      <formula>MOD(ROW(),2)</formula>
    </cfRule>
  </conditionalFormatting>
  <conditionalFormatting sqref="D903:F903">
    <cfRule type="expression" dxfId="13505" priority="5842">
      <formula>MOD(ROW(),2)</formula>
    </cfRule>
    <cfRule type="expression" dxfId="13504" priority="5843">
      <formula>MOD(ROW(),2)</formula>
    </cfRule>
  </conditionalFormatting>
  <conditionalFormatting sqref="D904:F905">
    <cfRule type="expression" dxfId="13503" priority="5889">
      <formula>MOD(ROW(),2)</formula>
    </cfRule>
    <cfRule type="expression" dxfId="13502" priority="5888">
      <formula>MOD(ROW(),2)</formula>
    </cfRule>
  </conditionalFormatting>
  <conditionalFormatting sqref="D906:F906">
    <cfRule type="expression" dxfId="13501" priority="5792">
      <formula>MOD(ROW(),2)</formula>
    </cfRule>
    <cfRule type="expression" dxfId="13500" priority="5791">
      <formula>MOD(ROW(),2)</formula>
    </cfRule>
  </conditionalFormatting>
  <conditionalFormatting sqref="D907:F907">
    <cfRule type="expression" dxfId="13499" priority="5701">
      <formula>MOD(ROW(),2)</formula>
    </cfRule>
    <cfRule type="expression" dxfId="13498" priority="5700">
      <formula>MOD(ROW(),2)</formula>
    </cfRule>
  </conditionalFormatting>
  <conditionalFormatting sqref="D908:F909">
    <cfRule type="expression" dxfId="13497" priority="5746">
      <formula>MOD(ROW(),2)</formula>
    </cfRule>
    <cfRule type="expression" dxfId="13496" priority="5747">
      <formula>MOD(ROW(),2)</formula>
    </cfRule>
  </conditionalFormatting>
  <conditionalFormatting sqref="D910:F910">
    <cfRule type="expression" dxfId="13495" priority="5652">
      <formula>MOD(ROW(),2)</formula>
    </cfRule>
    <cfRule type="expression" dxfId="13494" priority="5653">
      <formula>MOD(ROW(),2)</formula>
    </cfRule>
  </conditionalFormatting>
  <conditionalFormatting sqref="D911:F911">
    <cfRule type="expression" dxfId="13493" priority="5563">
      <formula>MOD(ROW(),2)</formula>
    </cfRule>
    <cfRule type="expression" dxfId="13492" priority="5562">
      <formula>MOD(ROW(),2)</formula>
    </cfRule>
  </conditionalFormatting>
  <conditionalFormatting sqref="D912:F913">
    <cfRule type="expression" dxfId="13491" priority="5607">
      <formula>MOD(ROW(),2)</formula>
    </cfRule>
    <cfRule type="expression" dxfId="13490" priority="5608">
      <formula>MOD(ROW(),2)</formula>
    </cfRule>
  </conditionalFormatting>
  <conditionalFormatting sqref="D914:F914">
    <cfRule type="expression" dxfId="13489" priority="5507">
      <formula>MOD(ROW(),2)</formula>
    </cfRule>
    <cfRule type="expression" dxfId="13488" priority="5508">
      <formula>MOD(ROW(),2)</formula>
    </cfRule>
  </conditionalFormatting>
  <conditionalFormatting sqref="D915:F916">
    <cfRule type="expression" dxfId="13487" priority="5460">
      <formula>MOD(ROW(),2)</formula>
    </cfRule>
    <cfRule type="expression" dxfId="13486" priority="5459">
      <formula>MOD(ROW(),2)</formula>
    </cfRule>
  </conditionalFormatting>
  <conditionalFormatting sqref="D917:F917">
    <cfRule type="expression" dxfId="13485" priority="5415">
      <formula>MOD(ROW(),2)</formula>
    </cfRule>
    <cfRule type="expression" dxfId="13484" priority="5416">
      <formula>MOD(ROW(),2)</formula>
    </cfRule>
  </conditionalFormatting>
  <conditionalFormatting sqref="D918:F918">
    <cfRule type="expression" dxfId="13483" priority="5369">
      <formula>MOD(ROW(),2)</formula>
    </cfRule>
    <cfRule type="expression" dxfId="13482" priority="5370">
      <formula>MOD(ROW(),2)</formula>
    </cfRule>
  </conditionalFormatting>
  <conditionalFormatting sqref="D919:F919">
    <cfRule type="expression" dxfId="13481" priority="5327">
      <formula>MOD(ROW(),2)</formula>
    </cfRule>
    <cfRule type="expression" dxfId="13480" priority="5328">
      <formula>MOD(ROW(),2)</formula>
    </cfRule>
  </conditionalFormatting>
  <conditionalFormatting sqref="D920:F920">
    <cfRule type="expression" dxfId="13479" priority="5284">
      <formula>MOD(ROW(),2)</formula>
    </cfRule>
    <cfRule type="expression" dxfId="13478" priority="5283">
      <formula>MOD(ROW(),2)</formula>
    </cfRule>
  </conditionalFormatting>
  <conditionalFormatting sqref="D921:F921">
    <cfRule type="expression" dxfId="13477" priority="5241">
      <formula>MOD(ROW(),2)</formula>
    </cfRule>
    <cfRule type="expression" dxfId="13476" priority="5242">
      <formula>MOD(ROW(),2)</formula>
    </cfRule>
  </conditionalFormatting>
  <conditionalFormatting sqref="D922:F922">
    <cfRule type="expression" dxfId="13475" priority="5200">
      <formula>MOD(ROW(),2)</formula>
    </cfRule>
    <cfRule type="expression" dxfId="13474" priority="5199">
      <formula>MOD(ROW(),2)</formula>
    </cfRule>
  </conditionalFormatting>
  <conditionalFormatting sqref="D923:F923">
    <cfRule type="expression" dxfId="13473" priority="5157">
      <formula>MOD(ROW(),2)</formula>
    </cfRule>
    <cfRule type="expression" dxfId="13472" priority="5158">
      <formula>MOD(ROW(),2)</formula>
    </cfRule>
  </conditionalFormatting>
  <conditionalFormatting sqref="D924:F924">
    <cfRule type="expression" dxfId="13471" priority="5106">
      <formula>MOD(ROW(),2)</formula>
    </cfRule>
    <cfRule type="expression" dxfId="13470" priority="5107">
      <formula>MOD(ROW(),2)</formula>
    </cfRule>
  </conditionalFormatting>
  <conditionalFormatting sqref="D925:F925">
    <cfRule type="expression" dxfId="13469" priority="5064">
      <formula>MOD(ROW(),2)</formula>
    </cfRule>
    <cfRule type="expression" dxfId="13468" priority="5065">
      <formula>MOD(ROW(),2)</formula>
    </cfRule>
  </conditionalFormatting>
  <conditionalFormatting sqref="D926:F926 D927">
    <cfRule type="expression" dxfId="13467" priority="5023">
      <formula>MOD(ROW(),2)</formula>
    </cfRule>
    <cfRule type="expression" dxfId="13466" priority="5022">
      <formula>MOD(ROW(),2)</formula>
    </cfRule>
  </conditionalFormatting>
  <conditionalFormatting sqref="D928:F928 D929:D933">
    <cfRule type="expression" dxfId="13465" priority="4913">
      <formula>MOD(ROW(),2)</formula>
    </cfRule>
    <cfRule type="expression" dxfId="13464" priority="4914">
      <formula>MOD(ROW(),2)</formula>
    </cfRule>
  </conditionalFormatting>
  <conditionalFormatting sqref="D979:F979">
    <cfRule type="expression" dxfId="13463" priority="4325">
      <formula>MOD(ROW(),2)</formula>
    </cfRule>
    <cfRule type="expression" dxfId="13462" priority="4326">
      <formula>MOD(ROW(),2)</formula>
    </cfRule>
    <cfRule type="expression" dxfId="13461" priority="4329">
      <formula>MOD(ROW(),2)</formula>
    </cfRule>
  </conditionalFormatting>
  <conditionalFormatting sqref="D996:F996">
    <cfRule type="expression" dxfId="13460" priority="4277">
      <formula>MOD(ROW(),2)</formula>
    </cfRule>
    <cfRule type="expression" dxfId="13459" priority="4278">
      <formula>MOD(ROW(),2)</formula>
    </cfRule>
  </conditionalFormatting>
  <conditionalFormatting sqref="D1018:F1023">
    <cfRule type="expression" dxfId="13458" priority="4204">
      <formula>MOD(ROW(),2)</formula>
    </cfRule>
    <cfRule type="expression" dxfId="13457" priority="4202">
      <formula>MOD(ROW(),2)</formula>
    </cfRule>
  </conditionalFormatting>
  <conditionalFormatting sqref="D1024:F1027">
    <cfRule type="expression" dxfId="13456" priority="4158">
      <formula>MOD(ROW(),2)</formula>
    </cfRule>
    <cfRule type="expression" dxfId="13455" priority="4157">
      <formula>MOD(ROW(),2)</formula>
    </cfRule>
  </conditionalFormatting>
  <conditionalFormatting sqref="D1028:F1030">
    <cfRule type="expression" dxfId="13454" priority="4102">
      <formula>MOD(ROW(),2)</formula>
    </cfRule>
    <cfRule type="expression" dxfId="13453" priority="4103">
      <formula>MOD(ROW(),2)</formula>
    </cfRule>
  </conditionalFormatting>
  <conditionalFormatting sqref="D1031:F1033">
    <cfRule type="expression" dxfId="13452" priority="4032">
      <formula>MOD(ROW(),2)</formula>
    </cfRule>
    <cfRule type="expression" dxfId="13451" priority="4031">
      <formula>MOD(ROW(),2)</formula>
    </cfRule>
  </conditionalFormatting>
  <conditionalFormatting sqref="D1034:F1036">
    <cfRule type="expression" dxfId="13450" priority="3986">
      <formula>MOD(ROW(),2)</formula>
    </cfRule>
    <cfRule type="expression" dxfId="13449" priority="3985">
      <formula>MOD(ROW(),2)</formula>
    </cfRule>
  </conditionalFormatting>
  <conditionalFormatting sqref="D1037:F1037">
    <cfRule type="expression" dxfId="13448" priority="3893">
      <formula>MOD(ROW(),2)</formula>
    </cfRule>
    <cfRule type="expression" dxfId="13447" priority="3892">
      <formula>MOD(ROW(),2)</formula>
    </cfRule>
  </conditionalFormatting>
  <conditionalFormatting sqref="D1038:F1039">
    <cfRule type="expression" dxfId="13446" priority="3938">
      <formula>MOD(ROW(),2)</formula>
    </cfRule>
    <cfRule type="expression" dxfId="13445" priority="3939">
      <formula>MOD(ROW(),2)</formula>
    </cfRule>
  </conditionalFormatting>
  <conditionalFormatting sqref="D1040:F1040">
    <cfRule type="expression" dxfId="13444" priority="3840">
      <formula>MOD(ROW(),2)</formula>
    </cfRule>
    <cfRule type="expression" dxfId="13443" priority="3839">
      <formula>MOD(ROW(),2)</formula>
    </cfRule>
  </conditionalFormatting>
  <conditionalFormatting sqref="D1041:F1041">
    <cfRule type="expression" dxfId="13442" priority="3749">
      <formula>MOD(ROW(),2)</formula>
    </cfRule>
    <cfRule type="expression" dxfId="13441" priority="3748">
      <formula>MOD(ROW(),2)</formula>
    </cfRule>
  </conditionalFormatting>
  <conditionalFormatting sqref="D1042:F1043">
    <cfRule type="expression" dxfId="13440" priority="3795">
      <formula>MOD(ROW(),2)</formula>
    </cfRule>
    <cfRule type="expression" dxfId="13439" priority="3794">
      <formula>MOD(ROW(),2)</formula>
    </cfRule>
  </conditionalFormatting>
  <conditionalFormatting sqref="D1044:F1044">
    <cfRule type="expression" dxfId="13438" priority="3656">
      <formula>MOD(ROW(),2)</formula>
    </cfRule>
    <cfRule type="expression" dxfId="13437" priority="3655">
      <formula>MOD(ROW(),2)</formula>
    </cfRule>
  </conditionalFormatting>
  <conditionalFormatting sqref="D1045:F1046">
    <cfRule type="expression" dxfId="13436" priority="3702">
      <formula>MOD(ROW(),2)</formula>
    </cfRule>
    <cfRule type="expression" dxfId="13435" priority="3701">
      <formula>MOD(ROW(),2)</formula>
    </cfRule>
  </conditionalFormatting>
  <conditionalFormatting sqref="D1047:F1047">
    <cfRule type="expression" dxfId="13434" priority="3608">
      <formula>MOD(ROW(),2)</formula>
    </cfRule>
    <cfRule type="expression" dxfId="13433" priority="3609">
      <formula>MOD(ROW(),2)</formula>
    </cfRule>
  </conditionalFormatting>
  <conditionalFormatting sqref="D1048:F1048">
    <cfRule type="expression" dxfId="13432" priority="3516">
      <formula>MOD(ROW(),2)</formula>
    </cfRule>
    <cfRule type="expression" dxfId="13431" priority="3515">
      <formula>MOD(ROW(),2)</formula>
    </cfRule>
  </conditionalFormatting>
  <conditionalFormatting sqref="D1049:F1050">
    <cfRule type="expression" dxfId="13430" priority="3562">
      <formula>MOD(ROW(),2)</formula>
    </cfRule>
    <cfRule type="expression" dxfId="13429" priority="3561">
      <formula>MOD(ROW(),2)</formula>
    </cfRule>
  </conditionalFormatting>
  <conditionalFormatting sqref="D1051:F1051">
    <cfRule type="expression" dxfId="13428" priority="3465">
      <formula>MOD(ROW(),2)</formula>
    </cfRule>
    <cfRule type="expression" dxfId="13427" priority="3464">
      <formula>MOD(ROW(),2)</formula>
    </cfRule>
  </conditionalFormatting>
  <conditionalFormatting sqref="D1052:F1052">
    <cfRule type="expression" dxfId="13426" priority="3373">
      <formula>MOD(ROW(),2)</formula>
    </cfRule>
    <cfRule type="expression" dxfId="13425" priority="3374">
      <formula>MOD(ROW(),2)</formula>
    </cfRule>
  </conditionalFormatting>
  <conditionalFormatting sqref="D1053:F1054">
    <cfRule type="expression" dxfId="13424" priority="3420">
      <formula>MOD(ROW(),2)</formula>
    </cfRule>
    <cfRule type="expression" dxfId="13423" priority="3419">
      <formula>MOD(ROW(),2)</formula>
    </cfRule>
  </conditionalFormatting>
  <conditionalFormatting sqref="D1055:F1055">
    <cfRule type="expression" dxfId="13422" priority="3326">
      <formula>MOD(ROW(),2)</formula>
    </cfRule>
    <cfRule type="expression" dxfId="13421" priority="3325">
      <formula>MOD(ROW(),2)</formula>
    </cfRule>
  </conditionalFormatting>
  <conditionalFormatting sqref="D1056:F1056">
    <cfRule type="expression" dxfId="13420" priority="3235">
      <formula>MOD(ROW(),2)</formula>
    </cfRule>
    <cfRule type="expression" dxfId="13419" priority="3236">
      <formula>MOD(ROW(),2)</formula>
    </cfRule>
  </conditionalFormatting>
  <conditionalFormatting sqref="D1057:F1058">
    <cfRule type="expression" dxfId="13418" priority="3281">
      <formula>MOD(ROW(),2)</formula>
    </cfRule>
    <cfRule type="expression" dxfId="13417" priority="3280">
      <formula>MOD(ROW(),2)</formula>
    </cfRule>
  </conditionalFormatting>
  <conditionalFormatting sqref="D1059:F1059">
    <cfRule type="expression" dxfId="13416" priority="3180">
      <formula>MOD(ROW(),2)</formula>
    </cfRule>
    <cfRule type="expression" dxfId="13415" priority="3181">
      <formula>MOD(ROW(),2)</formula>
    </cfRule>
  </conditionalFormatting>
  <conditionalFormatting sqref="D1060:F1061">
    <cfRule type="expression" dxfId="13414" priority="3132">
      <formula>MOD(ROW(),2)</formula>
    </cfRule>
    <cfRule type="expression" dxfId="13413" priority="3133">
      <formula>MOD(ROW(),2)</formula>
    </cfRule>
  </conditionalFormatting>
  <conditionalFormatting sqref="D1062:F1062">
    <cfRule type="expression" dxfId="13412" priority="3088">
      <formula>MOD(ROW(),2)</formula>
    </cfRule>
    <cfRule type="expression" dxfId="13411" priority="3089">
      <formula>MOD(ROW(),2)</formula>
    </cfRule>
  </conditionalFormatting>
  <conditionalFormatting sqref="D1063:F1063">
    <cfRule type="expression" dxfId="13410" priority="3042">
      <formula>MOD(ROW(),2)</formula>
    </cfRule>
    <cfRule type="expression" dxfId="13409" priority="3043">
      <formula>MOD(ROW(),2)</formula>
    </cfRule>
  </conditionalFormatting>
  <conditionalFormatting sqref="D1064:F1064">
    <cfRule type="expression" dxfId="13408" priority="3000">
      <formula>MOD(ROW(),2)</formula>
    </cfRule>
    <cfRule type="expression" dxfId="13407" priority="3001">
      <formula>MOD(ROW(),2)</formula>
    </cfRule>
  </conditionalFormatting>
  <conditionalFormatting sqref="D1065:F1065">
    <cfRule type="expression" dxfId="13406" priority="2957">
      <formula>MOD(ROW(),2)</formula>
    </cfRule>
    <cfRule type="expression" dxfId="13405" priority="2956">
      <formula>MOD(ROW(),2)</formula>
    </cfRule>
  </conditionalFormatting>
  <conditionalFormatting sqref="D1066:F1066">
    <cfRule type="expression" dxfId="13404" priority="2915">
      <formula>MOD(ROW(),2)</formula>
    </cfRule>
    <cfRule type="expression" dxfId="13403" priority="2914">
      <formula>MOD(ROW(),2)</formula>
    </cfRule>
  </conditionalFormatting>
  <conditionalFormatting sqref="D1067:F1067">
    <cfRule type="expression" dxfId="13402" priority="2872">
      <formula>MOD(ROW(),2)</formula>
    </cfRule>
    <cfRule type="expression" dxfId="13401" priority="2873">
      <formula>MOD(ROW(),2)</formula>
    </cfRule>
  </conditionalFormatting>
  <conditionalFormatting sqref="D1068:F1068">
    <cfRule type="expression" dxfId="13400" priority="2830">
      <formula>MOD(ROW(),2)</formula>
    </cfRule>
    <cfRule type="expression" dxfId="13399" priority="2831">
      <formula>MOD(ROW(),2)</formula>
    </cfRule>
  </conditionalFormatting>
  <conditionalFormatting sqref="D1069:F1069">
    <cfRule type="expression" dxfId="13398" priority="2779">
      <formula>MOD(ROW(),2)</formula>
    </cfRule>
    <cfRule type="expression" dxfId="13397" priority="2780">
      <formula>MOD(ROW(),2)</formula>
    </cfRule>
  </conditionalFormatting>
  <conditionalFormatting sqref="D1070:F1070">
    <cfRule type="expression" dxfId="13396" priority="2737">
      <formula>MOD(ROW(),2)</formula>
    </cfRule>
    <cfRule type="expression" dxfId="13395" priority="2738">
      <formula>MOD(ROW(),2)</formula>
    </cfRule>
  </conditionalFormatting>
  <conditionalFormatting sqref="D1071:F1071 D1072">
    <cfRule type="expression" dxfId="13394" priority="2695">
      <formula>MOD(ROW(),2)</formula>
    </cfRule>
    <cfRule type="expression" dxfId="13393" priority="2696">
      <formula>MOD(ROW(),2)</formula>
    </cfRule>
  </conditionalFormatting>
  <conditionalFormatting sqref="D1073:F1073 D1074:D1078">
    <cfRule type="expression" dxfId="13392" priority="2587">
      <formula>MOD(ROW(),2)</formula>
    </cfRule>
    <cfRule type="expression" dxfId="13391" priority="2586">
      <formula>MOD(ROW(),2)</formula>
    </cfRule>
  </conditionalFormatting>
  <conditionalFormatting sqref="D1097:F1097">
    <cfRule type="expression" dxfId="13390" priority="2016">
      <formula>MOD(ROW(),2)</formula>
    </cfRule>
    <cfRule type="expression" dxfId="13389" priority="2015">
      <formula>MOD(ROW(),2)</formula>
    </cfRule>
  </conditionalFormatting>
  <conditionalFormatting sqref="D1119:F1124">
    <cfRule type="expression" dxfId="13388" priority="1946">
      <formula>MOD(ROW(),2)</formula>
    </cfRule>
    <cfRule type="expression" dxfId="13387" priority="1948">
      <formula>MOD(ROW(),2)</formula>
    </cfRule>
  </conditionalFormatting>
  <conditionalFormatting sqref="D1125:F1128">
    <cfRule type="expression" dxfId="13386" priority="1905">
      <formula>MOD(ROW(),2)</formula>
    </cfRule>
    <cfRule type="expression" dxfId="13385" priority="1906">
      <formula>MOD(ROW(),2)</formula>
    </cfRule>
  </conditionalFormatting>
  <conditionalFormatting sqref="D1129:F1131">
    <cfRule type="expression" dxfId="13384" priority="1855">
      <formula>MOD(ROW(),2)</formula>
    </cfRule>
    <cfRule type="expression" dxfId="13383" priority="1854">
      <formula>MOD(ROW(),2)</formula>
    </cfRule>
  </conditionalFormatting>
  <conditionalFormatting sqref="D1132:F1134">
    <cfRule type="expression" dxfId="13382" priority="1787">
      <formula>MOD(ROW(),2)</formula>
    </cfRule>
    <cfRule type="expression" dxfId="13381" priority="1788">
      <formula>MOD(ROW(),2)</formula>
    </cfRule>
  </conditionalFormatting>
  <conditionalFormatting sqref="D1135:F1137">
    <cfRule type="expression" dxfId="13380" priority="1746">
      <formula>MOD(ROW(),2)</formula>
    </cfRule>
    <cfRule type="expression" dxfId="13379" priority="1745">
      <formula>MOD(ROW(),2)</formula>
    </cfRule>
  </conditionalFormatting>
  <conditionalFormatting sqref="D1138:F1138">
    <cfRule type="expression" dxfId="13378" priority="1660">
      <formula>MOD(ROW(),2)</formula>
    </cfRule>
    <cfRule type="expression" dxfId="13377" priority="1661">
      <formula>MOD(ROW(),2)</formula>
    </cfRule>
  </conditionalFormatting>
  <conditionalFormatting sqref="D1139:F1140">
    <cfRule type="expression" dxfId="13376" priority="1703">
      <formula>MOD(ROW(),2)</formula>
    </cfRule>
    <cfRule type="expression" dxfId="13375" priority="1702">
      <formula>MOD(ROW(),2)</formula>
    </cfRule>
  </conditionalFormatting>
  <conditionalFormatting sqref="D1141:F1141">
    <cfRule type="expression" dxfId="13374" priority="1611">
      <formula>MOD(ROW(),2)</formula>
    </cfRule>
    <cfRule type="expression" dxfId="13373" priority="1612">
      <formula>MOD(ROW(),2)</formula>
    </cfRule>
  </conditionalFormatting>
  <conditionalFormatting sqref="D1142:F1142">
    <cfRule type="expression" dxfId="13372" priority="1529">
      <formula>MOD(ROW(),2)</formula>
    </cfRule>
    <cfRule type="expression" dxfId="13371" priority="1528">
      <formula>MOD(ROW(),2)</formula>
    </cfRule>
  </conditionalFormatting>
  <conditionalFormatting sqref="D1143:F1144">
    <cfRule type="expression" dxfId="13370" priority="1571">
      <formula>MOD(ROW(),2)</formula>
    </cfRule>
    <cfRule type="expression" dxfId="13369" priority="1570">
      <formula>MOD(ROW(),2)</formula>
    </cfRule>
  </conditionalFormatting>
  <conditionalFormatting sqref="D1145:F1145">
    <cfRule type="expression" dxfId="13368" priority="1444">
      <formula>MOD(ROW(),2)</formula>
    </cfRule>
    <cfRule type="expression" dxfId="13367" priority="1443">
      <formula>MOD(ROW(),2)</formula>
    </cfRule>
  </conditionalFormatting>
  <conditionalFormatting sqref="D1146:F1147">
    <cfRule type="expression" dxfId="13366" priority="1485">
      <formula>MOD(ROW(),2)</formula>
    </cfRule>
    <cfRule type="expression" dxfId="13365" priority="1486">
      <formula>MOD(ROW(),2)</formula>
    </cfRule>
  </conditionalFormatting>
  <conditionalFormatting sqref="D1148:F1148">
    <cfRule type="expression" dxfId="13364" priority="1400">
      <formula>MOD(ROW(),2)</formula>
    </cfRule>
    <cfRule type="expression" dxfId="13363" priority="1401">
      <formula>MOD(ROW(),2)</formula>
    </cfRule>
  </conditionalFormatting>
  <conditionalFormatting sqref="D1149:F1149">
    <cfRule type="expression" dxfId="13362" priority="1315">
      <formula>MOD(ROW(),2)</formula>
    </cfRule>
    <cfRule type="expression" dxfId="13361" priority="1316">
      <formula>MOD(ROW(),2)</formula>
    </cfRule>
  </conditionalFormatting>
  <conditionalFormatting sqref="D1150:F1151">
    <cfRule type="expression" dxfId="13360" priority="1358">
      <formula>MOD(ROW(),2)</formula>
    </cfRule>
    <cfRule type="expression" dxfId="13359" priority="1357">
      <formula>MOD(ROW(),2)</formula>
    </cfRule>
  </conditionalFormatting>
  <conditionalFormatting sqref="D1152:F1152">
    <cfRule type="expression" dxfId="13358" priority="1269">
      <formula>MOD(ROW(),2)</formula>
    </cfRule>
    <cfRule type="expression" dxfId="13357" priority="1268">
      <formula>MOD(ROW(),2)</formula>
    </cfRule>
  </conditionalFormatting>
  <conditionalFormatting sqref="D1153:F1153">
    <cfRule type="expression" dxfId="13356" priority="1186">
      <formula>MOD(ROW(),2)</formula>
    </cfRule>
    <cfRule type="expression" dxfId="13355" priority="1185">
      <formula>MOD(ROW(),2)</formula>
    </cfRule>
  </conditionalFormatting>
  <conditionalFormatting sqref="D1154:F1155">
    <cfRule type="expression" dxfId="13354" priority="1228">
      <formula>MOD(ROW(),2)</formula>
    </cfRule>
    <cfRule type="expression" dxfId="13353" priority="1227">
      <formula>MOD(ROW(),2)</formula>
    </cfRule>
  </conditionalFormatting>
  <conditionalFormatting sqref="D1156:F1156">
    <cfRule type="expression" dxfId="13352" priority="1141">
      <formula>MOD(ROW(),2)</formula>
    </cfRule>
    <cfRule type="expression" dxfId="13351" priority="1142">
      <formula>MOD(ROW(),2)</formula>
    </cfRule>
  </conditionalFormatting>
  <conditionalFormatting sqref="D1157:F1157">
    <cfRule type="expression" dxfId="13350" priority="1059">
      <formula>MOD(ROW(),2)</formula>
    </cfRule>
    <cfRule type="expression" dxfId="13349" priority="1060">
      <formula>MOD(ROW(),2)</formula>
    </cfRule>
  </conditionalFormatting>
  <conditionalFormatting sqref="D1158:F1159">
    <cfRule type="expression" dxfId="13348" priority="1100">
      <formula>MOD(ROW(),2)</formula>
    </cfRule>
    <cfRule type="expression" dxfId="13347" priority="1101">
      <formula>MOD(ROW(),2)</formula>
    </cfRule>
  </conditionalFormatting>
  <conditionalFormatting sqref="D1160:F1160">
    <cfRule type="expression" dxfId="13346" priority="1009">
      <formula>MOD(ROW(),2)</formula>
    </cfRule>
    <cfRule type="expression" dxfId="13345" priority="1008">
      <formula>MOD(ROW(),2)</formula>
    </cfRule>
  </conditionalFormatting>
  <conditionalFormatting sqref="D1161:F1162">
    <cfRule type="expression" dxfId="13344" priority="965">
      <formula>MOD(ROW(),2)</formula>
    </cfRule>
    <cfRule type="expression" dxfId="13343" priority="964">
      <formula>MOD(ROW(),2)</formula>
    </cfRule>
  </conditionalFormatting>
  <conditionalFormatting sqref="D1163:F1163">
    <cfRule type="expression" dxfId="13342" priority="925">
      <formula>MOD(ROW(),2)</formula>
    </cfRule>
    <cfRule type="expression" dxfId="13341" priority="924">
      <formula>MOD(ROW(),2)</formula>
    </cfRule>
  </conditionalFormatting>
  <conditionalFormatting sqref="D1164:F1164">
    <cfRule type="expression" dxfId="13340" priority="883">
      <formula>MOD(ROW(),2)</formula>
    </cfRule>
    <cfRule type="expression" dxfId="13339" priority="882">
      <formula>MOD(ROW(),2)</formula>
    </cfRule>
  </conditionalFormatting>
  <conditionalFormatting sqref="D1165:F1165">
    <cfRule type="expression" dxfId="13338" priority="844">
      <formula>MOD(ROW(),2)</formula>
    </cfRule>
    <cfRule type="expression" dxfId="13337" priority="845">
      <formula>MOD(ROW(),2)</formula>
    </cfRule>
  </conditionalFormatting>
  <conditionalFormatting sqref="D1166:F1166">
    <cfRule type="expression" dxfId="13336" priority="804">
      <formula>MOD(ROW(),2)</formula>
    </cfRule>
    <cfRule type="expression" dxfId="13335" priority="805">
      <formula>MOD(ROW(),2)</formula>
    </cfRule>
  </conditionalFormatting>
  <conditionalFormatting sqref="D1167:F1167">
    <cfRule type="expression" dxfId="13334" priority="767">
      <formula>MOD(ROW(),2)</formula>
    </cfRule>
    <cfRule type="expression" dxfId="13333" priority="766">
      <formula>MOD(ROW(),2)</formula>
    </cfRule>
  </conditionalFormatting>
  <conditionalFormatting sqref="D1168:F1168">
    <cfRule type="expression" dxfId="13332" priority="729">
      <formula>MOD(ROW(),2)</formula>
    </cfRule>
    <cfRule type="expression" dxfId="13331" priority="728">
      <formula>MOD(ROW(),2)</formula>
    </cfRule>
  </conditionalFormatting>
  <conditionalFormatting sqref="D1169:F1169">
    <cfRule type="expression" dxfId="13330" priority="690">
      <formula>MOD(ROW(),2)</formula>
    </cfRule>
    <cfRule type="expression" dxfId="13329" priority="691">
      <formula>MOD(ROW(),2)</formula>
    </cfRule>
  </conditionalFormatting>
  <conditionalFormatting sqref="D1170:F1170">
    <cfRule type="expression" dxfId="13328" priority="645">
      <formula>MOD(ROW(),2)</formula>
    </cfRule>
    <cfRule type="expression" dxfId="13327" priority="644">
      <formula>MOD(ROW(),2)</formula>
    </cfRule>
  </conditionalFormatting>
  <conditionalFormatting sqref="D1171:F1171">
    <cfRule type="expression" dxfId="13326" priority="606">
      <formula>MOD(ROW(),2)</formula>
    </cfRule>
    <cfRule type="expression" dxfId="13325" priority="607">
      <formula>MOD(ROW(),2)</formula>
    </cfRule>
  </conditionalFormatting>
  <conditionalFormatting sqref="D1172:F1172 D1173">
    <cfRule type="expression" dxfId="13324" priority="568">
      <formula>MOD(ROW(),2)</formula>
    </cfRule>
    <cfRule type="expression" dxfId="13323" priority="569">
      <formula>MOD(ROW(),2)</formula>
    </cfRule>
  </conditionalFormatting>
  <conditionalFormatting sqref="D1174:F1174 D1175:D1179">
    <cfRule type="expression" dxfId="13322" priority="469">
      <formula>MOD(ROW(),2)</formula>
    </cfRule>
    <cfRule type="expression" dxfId="13321" priority="470">
      <formula>MOD(ROW(),2)</formula>
    </cfRule>
  </conditionalFormatting>
  <conditionalFormatting sqref="D85:L85 N85:O85 AE85 AA85:AC86 AG85:AL86 AO85:AP86">
    <cfRule type="expression" dxfId="13320" priority="15872">
      <formula>MOD(ROW(),2)</formula>
    </cfRule>
  </conditionalFormatting>
  <conditionalFormatting sqref="D208:L210 N208:O210 AE210 AA210:AC211 AG210:AL211 AO210:AP211">
    <cfRule type="expression" dxfId="13319" priority="14584">
      <formula>MOD(ROW(),2)</formula>
    </cfRule>
  </conditionalFormatting>
  <conditionalFormatting sqref="D334:L336 N334:O336 AE336 AA336:AC337 AG336:AL337 AO336:AP337">
    <cfRule type="expression" dxfId="13318" priority="13255">
      <formula>MOD(ROW(),2)</formula>
    </cfRule>
  </conditionalFormatting>
  <conditionalFormatting sqref="D379:L379 AA379:AB379 R379:U379 N379:O379">
    <cfRule type="expression" dxfId="13317" priority="12432">
      <formula>MOD(ROW(),2)</formula>
    </cfRule>
  </conditionalFormatting>
  <conditionalFormatting sqref="D380:L381 AA380:AB381 R380:U381 N380:O381">
    <cfRule type="expression" dxfId="13316" priority="12386">
      <formula>MOD(ROW(),2)</formula>
    </cfRule>
  </conditionalFormatting>
  <conditionalFormatting sqref="D382:L382 AA382:AB382 R382:U382 N382:O382">
    <cfRule type="expression" dxfId="13315" priority="12342">
      <formula>MOD(ROW(),2)</formula>
    </cfRule>
  </conditionalFormatting>
  <conditionalFormatting sqref="D383:L383 AA383:AB383 R383:U383 N383:O383">
    <cfRule type="expression" dxfId="13314" priority="12298">
      <formula>MOD(ROW(),2)</formula>
    </cfRule>
  </conditionalFormatting>
  <conditionalFormatting sqref="D384:L384 AA384:AB384 R384:U384 N384:O384">
    <cfRule type="expression" dxfId="13313" priority="12256">
      <formula>MOD(ROW(),2)</formula>
    </cfRule>
  </conditionalFormatting>
  <conditionalFormatting sqref="D466:L471 Y472:Z475 R466:U471 N466:O471">
    <cfRule type="expression" dxfId="13312" priority="12028">
      <formula>MOD(ROW(),2)</formula>
    </cfRule>
  </conditionalFormatting>
  <conditionalFormatting sqref="D472:L475 AA472:AB475 R472:U475 N472:O475">
    <cfRule type="expression" dxfId="13311" priority="11967">
      <formula>MOD(ROW(),2)</formula>
    </cfRule>
  </conditionalFormatting>
  <conditionalFormatting sqref="D476:L478 AA476:AB478 R476:U478 N476:O478">
    <cfRule type="expression" dxfId="13310" priority="11914">
      <formula>MOD(ROW(),2)</formula>
    </cfRule>
  </conditionalFormatting>
  <conditionalFormatting sqref="D479:L481 AA479:AB481 R479:U481 N479:O481">
    <cfRule type="expression" dxfId="13309" priority="11843">
      <formula>MOD(ROW(),2)</formula>
    </cfRule>
  </conditionalFormatting>
  <conditionalFormatting sqref="D482:L484 AA482:AB484 R482:U484 N482:O484">
    <cfRule type="expression" dxfId="13308" priority="11799">
      <formula>MOD(ROW(),2)</formula>
    </cfRule>
  </conditionalFormatting>
  <conditionalFormatting sqref="D486:L487 AA486:AB487 R486:U487 N486:O487">
    <cfRule type="expression" dxfId="13307" priority="11754">
      <formula>MOD(ROW(),2)</formula>
    </cfRule>
  </conditionalFormatting>
  <conditionalFormatting sqref="D488:L488 AA488:AB488 R488:U488 N488:O488">
    <cfRule type="expression" dxfId="13306" priority="11659">
      <formula>MOD(ROW(),2)</formula>
    </cfRule>
  </conditionalFormatting>
  <conditionalFormatting sqref="D490:L491 AA490:AB491 R490:U491 N490:O491">
    <cfRule type="expression" dxfId="13305" priority="11616">
      <formula>MOD(ROW(),2)</formula>
    </cfRule>
  </conditionalFormatting>
  <conditionalFormatting sqref="D493:L494 AA493:AB494 R493:U494 N493:O494">
    <cfRule type="expression" dxfId="13304" priority="11527">
      <formula>MOD(ROW(),2)</formula>
    </cfRule>
  </conditionalFormatting>
  <conditionalFormatting sqref="D495:L495 AA495:AB495 R495:U495 N495:O495">
    <cfRule type="expression" dxfId="13303" priority="11438">
      <formula>MOD(ROW(),2)</formula>
    </cfRule>
  </conditionalFormatting>
  <conditionalFormatting sqref="D497:L498 AA497:AB498 R497:U498 N497:O498">
    <cfRule type="expression" dxfId="13302" priority="11393">
      <formula>MOD(ROW(),2)</formula>
    </cfRule>
  </conditionalFormatting>
  <conditionalFormatting sqref="D499:L499 AA499:AB499 R499:U499 N499:O499">
    <cfRule type="expression" dxfId="13301" priority="11300">
      <formula>MOD(ROW(),2)</formula>
    </cfRule>
  </conditionalFormatting>
  <conditionalFormatting sqref="D501:L502 AA501:AB502 R501:U502 N501:O502">
    <cfRule type="expression" dxfId="13300" priority="11257">
      <formula>MOD(ROW(),2)</formula>
    </cfRule>
  </conditionalFormatting>
  <conditionalFormatting sqref="D503:L503 AA503:AB503 R503:U503 N503:O503">
    <cfRule type="expression" dxfId="13299" priority="11167">
      <formula>MOD(ROW(),2)</formula>
    </cfRule>
  </conditionalFormatting>
  <conditionalFormatting sqref="D505:L506 AA505:AB506 R505:U506 N505:O506">
    <cfRule type="expression" dxfId="13298" priority="11124">
      <formula>MOD(ROW(),2)</formula>
    </cfRule>
  </conditionalFormatting>
  <conditionalFormatting sqref="D507:L507 AA507:AB507 R507:U507 N507:O507">
    <cfRule type="expression" dxfId="13297" priority="11028">
      <formula>MOD(ROW(),2)</formula>
    </cfRule>
  </conditionalFormatting>
  <conditionalFormatting sqref="D508:L509 AA508:AB509 R508:U509 N508:O509">
    <cfRule type="expression" dxfId="13296" priority="10983">
      <formula>MOD(ROW(),2)</formula>
    </cfRule>
  </conditionalFormatting>
  <conditionalFormatting sqref="D510:L510 AA510:AB510 R510:U510 N510:O510">
    <cfRule type="expression" dxfId="13295" priority="10940">
      <formula>MOD(ROW(),2)</formula>
    </cfRule>
  </conditionalFormatting>
  <conditionalFormatting sqref="D511:L511 AA511:AB511 R511:U511 N511:O511">
    <cfRule type="expression" dxfId="13294" priority="10897">
      <formula>MOD(ROW(),2)</formula>
    </cfRule>
  </conditionalFormatting>
  <conditionalFormatting sqref="D512:L512 AA512:AB512 R512:U512 N512:O512">
    <cfRule type="expression" dxfId="13293" priority="10856">
      <formula>MOD(ROW(),2)</formula>
    </cfRule>
  </conditionalFormatting>
  <conditionalFormatting sqref="D513:L513 AA513:AB513 R513:U513 N513:O513">
    <cfRule type="expression" dxfId="13292" priority="10812">
      <formula>MOD(ROW(),2)</formula>
    </cfRule>
  </conditionalFormatting>
  <conditionalFormatting sqref="D514:L514 AA514:AB514 R514:U514 N514:O514">
    <cfRule type="expression" dxfId="13291" priority="10773">
      <formula>MOD(ROW(),2)</formula>
    </cfRule>
  </conditionalFormatting>
  <conditionalFormatting sqref="D515:L515 AA515:AB515 R515:U515 N515:O515">
    <cfRule type="expression" dxfId="13290" priority="10734">
      <formula>MOD(ROW(),2)</formula>
    </cfRule>
  </conditionalFormatting>
  <conditionalFormatting sqref="D516:L516 AA516:AB516 R516:U516 N516:O516">
    <cfRule type="expression" dxfId="13289" priority="10695">
      <formula>MOD(ROW(),2)</formula>
    </cfRule>
  </conditionalFormatting>
  <conditionalFormatting sqref="D597:L602 Y603:Z606 R597:U602 N597:O602">
    <cfRule type="expression" dxfId="13288" priority="10466">
      <formula>MOD(ROW(),2)</formula>
    </cfRule>
  </conditionalFormatting>
  <conditionalFormatting sqref="D603:L606 AA603:AB606 R603:U606 N603:O606">
    <cfRule type="expression" dxfId="13287" priority="10401">
      <formula>MOD(ROW(),2)</formula>
    </cfRule>
  </conditionalFormatting>
  <conditionalFormatting sqref="D607:L609 AA607:AB609 R607:U609 N607:O609">
    <cfRule type="expression" dxfId="13286" priority="10345">
      <formula>MOD(ROW(),2)</formula>
    </cfRule>
  </conditionalFormatting>
  <conditionalFormatting sqref="D610:L612 AA610:AB612 R610:U612 N610:O612">
    <cfRule type="expression" dxfId="13285" priority="10271">
      <formula>MOD(ROW(),2)</formula>
    </cfRule>
  </conditionalFormatting>
  <conditionalFormatting sqref="D613:L615 AA613:AB615 R613:U615 N613:O615">
    <cfRule type="expression" dxfId="13284" priority="10224">
      <formula>MOD(ROW(),2)</formula>
    </cfRule>
  </conditionalFormatting>
  <conditionalFormatting sqref="D617:L618 AA617:AB618 R617:U618 N617:O618">
    <cfRule type="expression" dxfId="13283" priority="10176">
      <formula>MOD(ROW(),2)</formula>
    </cfRule>
  </conditionalFormatting>
  <conditionalFormatting sqref="D619:L619 AA619:AB619 R619:U619 N619:O619">
    <cfRule type="expression" dxfId="13282" priority="10075">
      <formula>MOD(ROW(),2)</formula>
    </cfRule>
  </conditionalFormatting>
  <conditionalFormatting sqref="D621:L622 AA621:AB622 R621:U622 N621:O622">
    <cfRule type="expression" dxfId="13281" priority="10029">
      <formula>MOD(ROW(),2)</formula>
    </cfRule>
  </conditionalFormatting>
  <conditionalFormatting sqref="D624:L625 AA624:AB625 R624:U625 N624:O625">
    <cfRule type="expression" dxfId="13280" priority="9934">
      <formula>MOD(ROW(),2)</formula>
    </cfRule>
  </conditionalFormatting>
  <conditionalFormatting sqref="D626:L626 AA626:AB626 R626:U626 N626:O626">
    <cfRule type="expression" dxfId="13279" priority="9839">
      <formula>MOD(ROW(),2)</formula>
    </cfRule>
  </conditionalFormatting>
  <conditionalFormatting sqref="D628:L629 AA628:AB629 R628:U629 N628:O629">
    <cfRule type="expression" dxfId="13278" priority="9791">
      <formula>MOD(ROW(),2)</formula>
    </cfRule>
  </conditionalFormatting>
  <conditionalFormatting sqref="D630:L630 AA630:AB630 R630:U630 N630:O630">
    <cfRule type="expression" dxfId="13277" priority="9692">
      <formula>MOD(ROW(),2)</formula>
    </cfRule>
  </conditionalFormatting>
  <conditionalFormatting sqref="D632:L633 AA632:AB633 R632:U633 N632:O633">
    <cfRule type="expression" dxfId="13276" priority="9646">
      <formula>MOD(ROW(),2)</formula>
    </cfRule>
  </conditionalFormatting>
  <conditionalFormatting sqref="D634:L634 AA634:AB634 R634:U634 N634:O634">
    <cfRule type="expression" dxfId="13275" priority="9550">
      <formula>MOD(ROW(),2)</formula>
    </cfRule>
  </conditionalFormatting>
  <conditionalFormatting sqref="D636:L637 AA636:AB637 R636:U637 N636:O637">
    <cfRule type="expression" dxfId="13274" priority="9504">
      <formula>MOD(ROW(),2)</formula>
    </cfRule>
  </conditionalFormatting>
  <conditionalFormatting sqref="D638:L638 AA638:AB638 R638:U638 N638:O638">
    <cfRule type="expression" dxfId="13273" priority="9404">
      <formula>MOD(ROW(),2)</formula>
    </cfRule>
  </conditionalFormatting>
  <conditionalFormatting sqref="D639:L640 AA639:AB640 R639:U640 N639:O640">
    <cfRule type="expression" dxfId="13272" priority="9356">
      <formula>MOD(ROW(),2)</formula>
    </cfRule>
  </conditionalFormatting>
  <conditionalFormatting sqref="D641:L641 AA641:AB641 R641:U641 N641:O641">
    <cfRule type="expression" dxfId="13271" priority="9310">
      <formula>MOD(ROW(),2)</formula>
    </cfRule>
  </conditionalFormatting>
  <conditionalFormatting sqref="D642:L642 AA642:AB642 R642:U642 N642:O642">
    <cfRule type="expression" dxfId="13270" priority="9264">
      <formula>MOD(ROW(),2)</formula>
    </cfRule>
  </conditionalFormatting>
  <conditionalFormatting sqref="D643:L643 AA643:AB643 R643:U643 N643:O643">
    <cfRule type="expression" dxfId="13269" priority="9220">
      <formula>MOD(ROW(),2)</formula>
    </cfRule>
  </conditionalFormatting>
  <conditionalFormatting sqref="D644:L644 AA644:AB644 R644:U644 N644:O644">
    <cfRule type="expression" dxfId="13268" priority="9176">
      <formula>MOD(ROW(),2)</formula>
    </cfRule>
  </conditionalFormatting>
  <conditionalFormatting sqref="D645:L645 AA645:AB645 R645:U645 N645:O645">
    <cfRule type="expression" dxfId="13267" priority="9134">
      <formula>MOD(ROW(),2)</formula>
    </cfRule>
  </conditionalFormatting>
  <conditionalFormatting sqref="D646:L646 AA646:AB646 R646:U646 N646:O646">
    <cfRule type="expression" dxfId="13266" priority="9092">
      <formula>MOD(ROW(),2)</formula>
    </cfRule>
  </conditionalFormatting>
  <conditionalFormatting sqref="D647:L647 AA647:AB647 R647:U647 N647:O647">
    <cfRule type="expression" dxfId="13265" priority="9050">
      <formula>MOD(ROW(),2)</formula>
    </cfRule>
  </conditionalFormatting>
  <conditionalFormatting sqref="D648:L648 AA648:AB648 R648:U648 N648:O648">
    <cfRule type="expression" dxfId="13264" priority="8999">
      <formula>MOD(ROW(),2)</formula>
    </cfRule>
  </conditionalFormatting>
  <conditionalFormatting sqref="D649:L649 AA649:AB649 R649:U649 N649:O649">
    <cfRule type="expression" dxfId="13263" priority="8957">
      <formula>MOD(ROW(),2)</formula>
    </cfRule>
  </conditionalFormatting>
  <conditionalFormatting sqref="D650:L650 AA650:AB650 D651 R650:U650 N650:O650">
    <cfRule type="expression" dxfId="13262" priority="8915">
      <formula>MOD(ROW(),2)</formula>
    </cfRule>
  </conditionalFormatting>
  <conditionalFormatting sqref="D733:L738 Y739:Z742 R733:U738 N733:O738">
    <cfRule type="expression" dxfId="13261" priority="8564">
      <formula>MOD(ROW(),2)</formula>
    </cfRule>
  </conditionalFormatting>
  <conditionalFormatting sqref="D739:L742 AA739:AB742 R739:U742 N739:O742">
    <cfRule type="expression" dxfId="13260" priority="8503">
      <formula>MOD(ROW(),2)</formula>
    </cfRule>
  </conditionalFormatting>
  <conditionalFormatting sqref="D743:L745 AA743:AB745 R743:U745 N743:O745">
    <cfRule type="expression" dxfId="13259" priority="8450">
      <formula>MOD(ROW(),2)</formula>
    </cfRule>
  </conditionalFormatting>
  <conditionalFormatting sqref="D746:L748 AA746:AB748 R746:U748 N746:O748">
    <cfRule type="expression" dxfId="13258" priority="8379">
      <formula>MOD(ROW(),2)</formula>
    </cfRule>
  </conditionalFormatting>
  <conditionalFormatting sqref="D749:L751 AA749:AB751 R749:U751 N749:O751">
    <cfRule type="expression" dxfId="13257" priority="8335">
      <formula>MOD(ROW(),2)</formula>
    </cfRule>
  </conditionalFormatting>
  <conditionalFormatting sqref="D753:L754 AA753:AB754 R753:U754 N753:O754">
    <cfRule type="expression" dxfId="13256" priority="8290">
      <formula>MOD(ROW(),2)</formula>
    </cfRule>
  </conditionalFormatting>
  <conditionalFormatting sqref="D755:L755 AA755:AB755 R755:U755 N755:O755">
    <cfRule type="expression" dxfId="13255" priority="8195">
      <formula>MOD(ROW(),2)</formula>
    </cfRule>
  </conditionalFormatting>
  <conditionalFormatting sqref="D757:L758 AA757:AB758 R757:U758 N757:O758">
    <cfRule type="expression" dxfId="13254" priority="8152">
      <formula>MOD(ROW(),2)</formula>
    </cfRule>
  </conditionalFormatting>
  <conditionalFormatting sqref="D760:L761 AA760:AB761 R760:U761 N760:O761">
    <cfRule type="expression" dxfId="13253" priority="8063">
      <formula>MOD(ROW(),2)</formula>
    </cfRule>
  </conditionalFormatting>
  <conditionalFormatting sqref="D762:L762 AA762:AB762 R762:U762 N762:O762">
    <cfRule type="expression" dxfId="13252" priority="7974">
      <formula>MOD(ROW(),2)</formula>
    </cfRule>
  </conditionalFormatting>
  <conditionalFormatting sqref="D764:L765 AA764:AB765 R764:U765 N764:O765">
    <cfRule type="expression" dxfId="13251" priority="7929">
      <formula>MOD(ROW(),2)</formula>
    </cfRule>
  </conditionalFormatting>
  <conditionalFormatting sqref="D766:L766 AA766:AB766 R766:U766 N766:O766">
    <cfRule type="expression" dxfId="13250" priority="7836">
      <formula>MOD(ROW(),2)</formula>
    </cfRule>
  </conditionalFormatting>
  <conditionalFormatting sqref="D768:L769 AA768:AB769 R768:U769 N768:O769">
    <cfRule type="expression" dxfId="13249" priority="7793">
      <formula>MOD(ROW(),2)</formula>
    </cfRule>
  </conditionalFormatting>
  <conditionalFormatting sqref="D770:L770 AA770:AB770 R770:U770 N770:O770">
    <cfRule type="expression" dxfId="13248" priority="7703">
      <formula>MOD(ROW(),2)</formula>
    </cfRule>
  </conditionalFormatting>
  <conditionalFormatting sqref="D772:L773 AA772:AB773 R772:U773 N772:O773">
    <cfRule type="expression" dxfId="13247" priority="7660">
      <formula>MOD(ROW(),2)</formula>
    </cfRule>
  </conditionalFormatting>
  <conditionalFormatting sqref="D774:L774 AA774:AB774 R774:U774 N774:O774">
    <cfRule type="expression" dxfId="13246" priority="7566">
      <formula>MOD(ROW(),2)</formula>
    </cfRule>
  </conditionalFormatting>
  <conditionalFormatting sqref="D775:L776 AA775:AB776 R775:U776 N775:O776">
    <cfRule type="expression" dxfId="13245" priority="7521">
      <formula>MOD(ROW(),2)</formula>
    </cfRule>
  </conditionalFormatting>
  <conditionalFormatting sqref="D777:L777 AA777:AB777 R777:U777 N777:O777">
    <cfRule type="expression" dxfId="13244" priority="7478">
      <formula>MOD(ROW(),2)</formula>
    </cfRule>
  </conditionalFormatting>
  <conditionalFormatting sqref="D778:L778 AA778:AB778 R778:U778 N778:O778">
    <cfRule type="expression" dxfId="13243" priority="7435">
      <formula>MOD(ROW(),2)</formula>
    </cfRule>
  </conditionalFormatting>
  <conditionalFormatting sqref="D779:L779 AA779:AB779 R779:U779 N779:O779">
    <cfRule type="expression" dxfId="13242" priority="7394">
      <formula>MOD(ROW(),2)</formula>
    </cfRule>
  </conditionalFormatting>
  <conditionalFormatting sqref="D780:L780 AA780:AB780 R780:U780 N780:O780">
    <cfRule type="expression" dxfId="13241" priority="7353">
      <formula>MOD(ROW(),2)</formula>
    </cfRule>
  </conditionalFormatting>
  <conditionalFormatting sqref="D781:L781 AA781:AB781 R781:U781 N781:O781">
    <cfRule type="expression" dxfId="13240" priority="7314">
      <formula>MOD(ROW(),2)</formula>
    </cfRule>
  </conditionalFormatting>
  <conditionalFormatting sqref="D782:L782 AA782:AB782 R782:U782 N782:O782">
    <cfRule type="expression" dxfId="13239" priority="7275">
      <formula>MOD(ROW(),2)</formula>
    </cfRule>
  </conditionalFormatting>
  <conditionalFormatting sqref="D783:L783 AA783:AB783 R783:U783 N783:O783">
    <cfRule type="expression" dxfId="13238" priority="7236">
      <formula>MOD(ROW(),2)</formula>
    </cfRule>
  </conditionalFormatting>
  <conditionalFormatting sqref="D784:L784 AA784:AB784 R784:U784 N784:O784">
    <cfRule type="expression" dxfId="13237" priority="7188">
      <formula>MOD(ROW(),2)</formula>
    </cfRule>
  </conditionalFormatting>
  <conditionalFormatting sqref="D785:L785 AA785:AB785 R785:U785 N785:O785">
    <cfRule type="expression" dxfId="13236" priority="7149">
      <formula>MOD(ROW(),2)</formula>
    </cfRule>
  </conditionalFormatting>
  <conditionalFormatting sqref="D786:L786 AA786:AB786 D787 R786:U786 N786:O786">
    <cfRule type="expression" dxfId="13235" priority="7110">
      <formula>MOD(ROW(),2)</formula>
    </cfRule>
  </conditionalFormatting>
  <conditionalFormatting sqref="D788:L788 AA788:AB788 D789:D793 R788:U788 N788:O788">
    <cfRule type="expression" dxfId="13234" priority="7007">
      <formula>MOD(ROW(),2)</formula>
    </cfRule>
  </conditionalFormatting>
  <conditionalFormatting sqref="D873:L878 Y879:Z882 R873:U878 N873:O878">
    <cfRule type="expression" dxfId="13233" priority="6590">
      <formula>MOD(ROW(),2)</formula>
    </cfRule>
  </conditionalFormatting>
  <conditionalFormatting sqref="D879:L882 AA879:AB882 R879:U882 N879:O882">
    <cfRule type="expression" dxfId="13232" priority="6526">
      <formula>MOD(ROW(),2)</formula>
    </cfRule>
  </conditionalFormatting>
  <conditionalFormatting sqref="D883:L885 AA883:AB885 R883:U885 N883:O885">
    <cfRule type="expression" dxfId="13231" priority="6471">
      <formula>MOD(ROW(),2)</formula>
    </cfRule>
  </conditionalFormatting>
  <conditionalFormatting sqref="D886:L888 AA886:AB888 R886:U888 N886:O888">
    <cfRule type="expression" dxfId="13230" priority="6400">
      <formula>MOD(ROW(),2)</formula>
    </cfRule>
  </conditionalFormatting>
  <conditionalFormatting sqref="D889:L891 AA889:AB891 R889:U891 N889:O891">
    <cfRule type="expression" dxfId="13229" priority="6354">
      <formula>MOD(ROW(),2)</formula>
    </cfRule>
  </conditionalFormatting>
  <conditionalFormatting sqref="D893:L894 AA893:AB894 R893:U894 N893:O894">
    <cfRule type="expression" dxfId="13228" priority="6307">
      <formula>MOD(ROW(),2)</formula>
    </cfRule>
  </conditionalFormatting>
  <conditionalFormatting sqref="D895:L895 AA895:AB895 R895:U895 N895:O895">
    <cfRule type="expression" dxfId="13227" priority="6208">
      <formula>MOD(ROW(),2)</formula>
    </cfRule>
  </conditionalFormatting>
  <conditionalFormatting sqref="D897:L898 AA897:AB898 R897:U898 N897:O898">
    <cfRule type="expression" dxfId="13226" priority="6163">
      <formula>MOD(ROW(),2)</formula>
    </cfRule>
  </conditionalFormatting>
  <conditionalFormatting sqref="D900:L901 AA900:AB901 R900:U901 N900:O901">
    <cfRule type="expression" dxfId="13225" priority="6070">
      <formula>MOD(ROW(),2)</formula>
    </cfRule>
  </conditionalFormatting>
  <conditionalFormatting sqref="D902:L902 AA902:AB902 R902:U902 N902:O902">
    <cfRule type="expression" dxfId="13224" priority="5977">
      <formula>MOD(ROW(),2)</formula>
    </cfRule>
  </conditionalFormatting>
  <conditionalFormatting sqref="D904:L905 AA904:AB905 R904:U905 N904:O905">
    <cfRule type="expression" dxfId="13223" priority="5930">
      <formula>MOD(ROW(),2)</formula>
    </cfRule>
  </conditionalFormatting>
  <conditionalFormatting sqref="D906:L906 AA906:AB906 R906:U906 N906:O906">
    <cfRule type="expression" dxfId="13222" priority="5833">
      <formula>MOD(ROW(),2)</formula>
    </cfRule>
  </conditionalFormatting>
  <conditionalFormatting sqref="D908:L909 AA908:AB909 R908:U909 N908:O909">
    <cfRule type="expression" dxfId="13221" priority="5788">
      <formula>MOD(ROW(),2)</formula>
    </cfRule>
  </conditionalFormatting>
  <conditionalFormatting sqref="D910:L910 AA910:AB910 R910:U910 N910:O910">
    <cfRule type="expression" dxfId="13220" priority="5694">
      <formula>MOD(ROW(),2)</formula>
    </cfRule>
  </conditionalFormatting>
  <conditionalFormatting sqref="D912:L913 AA912:AB913 R912:U913 N912:O913">
    <cfRule type="expression" dxfId="13219" priority="5649">
      <formula>MOD(ROW(),2)</formula>
    </cfRule>
  </conditionalFormatting>
  <conditionalFormatting sqref="D914:L914 AA914:AB914 R914:U914 N914:O914">
    <cfRule type="expression" dxfId="13218" priority="5549">
      <formula>MOD(ROW(),2)</formula>
    </cfRule>
  </conditionalFormatting>
  <conditionalFormatting sqref="D915:L916 AA915:AB916 R915:U916 N915:O916">
    <cfRule type="expression" dxfId="13217" priority="5501">
      <formula>MOD(ROW(),2)</formula>
    </cfRule>
  </conditionalFormatting>
  <conditionalFormatting sqref="D917:L917 AA917:AB917 R917:U917 N917:O917">
    <cfRule type="expression" dxfId="13216" priority="5455">
      <formula>MOD(ROW(),2)</formula>
    </cfRule>
  </conditionalFormatting>
  <conditionalFormatting sqref="D918:L918 AA918:AB918 R918:U918 N918:O918">
    <cfRule type="expression" dxfId="13215" priority="5409">
      <formula>MOD(ROW(),2)</formula>
    </cfRule>
  </conditionalFormatting>
  <conditionalFormatting sqref="D919:L919 AA919:AB919 R919:U919 N919:O919">
    <cfRule type="expression" dxfId="13214" priority="5365">
      <formula>MOD(ROW(),2)</formula>
    </cfRule>
  </conditionalFormatting>
  <conditionalFormatting sqref="D920:L920 AA920:AB920 R920:U920 N920:O920">
    <cfRule type="expression" dxfId="13213" priority="5321">
      <formula>MOD(ROW(),2)</formula>
    </cfRule>
  </conditionalFormatting>
  <conditionalFormatting sqref="D921:L921 AA921:AB921 R921:U921 N921:O921">
    <cfRule type="expression" dxfId="13212" priority="5279">
      <formula>MOD(ROW(),2)</formula>
    </cfRule>
  </conditionalFormatting>
  <conditionalFormatting sqref="D922:L922 AA922:AB922 R922:U922 N922:O922">
    <cfRule type="expression" dxfId="13211" priority="5237">
      <formula>MOD(ROW(),2)</formula>
    </cfRule>
  </conditionalFormatting>
  <conditionalFormatting sqref="D923:L923 AA923:AB923 R923:U923 N923:O923">
    <cfRule type="expression" dxfId="13210" priority="5195">
      <formula>MOD(ROW(),2)</formula>
    </cfRule>
  </conditionalFormatting>
  <conditionalFormatting sqref="D924:L924 AA924:AB924 R924:U924 N924:O924">
    <cfRule type="expression" dxfId="13209" priority="5144">
      <formula>MOD(ROW(),2)</formula>
    </cfRule>
  </conditionalFormatting>
  <conditionalFormatting sqref="D925:L925 AA925:AB925 R925:U925 N925:O925">
    <cfRule type="expression" dxfId="13208" priority="5102">
      <formula>MOD(ROW(),2)</formula>
    </cfRule>
  </conditionalFormatting>
  <conditionalFormatting sqref="D926:L926 AA926:AB926 D927 R926:U926 N926:O926">
    <cfRule type="expression" dxfId="13207" priority="5060">
      <formula>MOD(ROW(),2)</formula>
    </cfRule>
  </conditionalFormatting>
  <conditionalFormatting sqref="D928:L928 AA928:AB928 D929:D933 R928:U928 N928:O928">
    <cfRule type="expression" dxfId="13206" priority="4951">
      <formula>MOD(ROW(),2)</formula>
    </cfRule>
  </conditionalFormatting>
  <conditionalFormatting sqref="D1018:L1023 Y1024:Z1027 R1018:U1023 N1018:O1023">
    <cfRule type="expression" dxfId="13205" priority="4263">
      <formula>MOD(ROW(),2)</formula>
    </cfRule>
  </conditionalFormatting>
  <conditionalFormatting sqref="D1024:L1027 AA1024:AB1027 R1024:U1027 N1024:O1027">
    <cfRule type="expression" dxfId="13204" priority="4199">
      <formula>MOD(ROW(),2)</formula>
    </cfRule>
  </conditionalFormatting>
  <conditionalFormatting sqref="D1028:L1030 AA1028:AB1030 R1028:U1030 N1028:O1030">
    <cfRule type="expression" dxfId="13203" priority="4144">
      <formula>MOD(ROW(),2)</formula>
    </cfRule>
  </conditionalFormatting>
  <conditionalFormatting sqref="D1031:L1033 AA1031:AB1033 R1031:U1033 N1031:O1033">
    <cfRule type="expression" dxfId="13202" priority="4073">
      <formula>MOD(ROW(),2)</formula>
    </cfRule>
  </conditionalFormatting>
  <conditionalFormatting sqref="D1034:L1036 AA1034:AB1036 R1034:U1036 N1034:O1036">
    <cfRule type="expression" dxfId="13201" priority="4027">
      <formula>MOD(ROW(),2)</formula>
    </cfRule>
  </conditionalFormatting>
  <conditionalFormatting sqref="D1038:L1039 AA1038:AB1039 R1038:U1039 N1038:O1039">
    <cfRule type="expression" dxfId="13200" priority="3980">
      <formula>MOD(ROW(),2)</formula>
    </cfRule>
  </conditionalFormatting>
  <conditionalFormatting sqref="D1040:L1040 AA1040:AB1040 R1040:U1040 N1040:O1040">
    <cfRule type="expression" dxfId="13199" priority="3881">
      <formula>MOD(ROW(),2)</formula>
    </cfRule>
  </conditionalFormatting>
  <conditionalFormatting sqref="D1042:L1043 AA1042:AB1043 R1042:U1043 N1042:O1043">
    <cfRule type="expression" dxfId="13198" priority="3836">
      <formula>MOD(ROW(),2)</formula>
    </cfRule>
  </conditionalFormatting>
  <conditionalFormatting sqref="D1045:L1046 AA1045:AB1046 R1045:U1046 N1045:O1046">
    <cfRule type="expression" dxfId="13197" priority="3743">
      <formula>MOD(ROW(),2)</formula>
    </cfRule>
  </conditionalFormatting>
  <conditionalFormatting sqref="D1047:L1047 AA1047:AB1047 R1047:U1047 N1047:O1047">
    <cfRule type="expression" dxfId="13196" priority="3650">
      <formula>MOD(ROW(),2)</formula>
    </cfRule>
  </conditionalFormatting>
  <conditionalFormatting sqref="D1049:L1050 AA1049:AB1050 R1049:U1050 N1049:O1050">
    <cfRule type="expression" dxfId="13195" priority="3603">
      <formula>MOD(ROW(),2)</formula>
    </cfRule>
  </conditionalFormatting>
  <conditionalFormatting sqref="D1051:L1051 AA1051:AB1051 R1051:U1051 N1051:O1051">
    <cfRule type="expression" dxfId="13194" priority="3506">
      <formula>MOD(ROW(),2)</formula>
    </cfRule>
  </conditionalFormatting>
  <conditionalFormatting sqref="D1053:L1054 AA1053:AB1054 R1053:U1054 N1053:O1054">
    <cfRule type="expression" dxfId="13193" priority="3461">
      <formula>MOD(ROW(),2)</formula>
    </cfRule>
  </conditionalFormatting>
  <conditionalFormatting sqref="D1055:L1055 AA1055:AB1055 R1055:U1055 N1055:O1055">
    <cfRule type="expression" dxfId="13192" priority="3367">
      <formula>MOD(ROW(),2)</formula>
    </cfRule>
  </conditionalFormatting>
  <conditionalFormatting sqref="D1057:L1058 AA1057:AB1058 R1057:U1058 N1057:O1058">
    <cfRule type="expression" dxfId="13191" priority="3322">
      <formula>MOD(ROW(),2)</formula>
    </cfRule>
  </conditionalFormatting>
  <conditionalFormatting sqref="D1059:L1059 AA1059:AB1059 R1059:U1059 N1059:O1059">
    <cfRule type="expression" dxfId="13190" priority="3222">
      <formula>MOD(ROW(),2)</formula>
    </cfRule>
  </conditionalFormatting>
  <conditionalFormatting sqref="D1060:L1061 AA1060:AB1061 R1060:U1061 N1060:O1061">
    <cfRule type="expression" dxfId="13189" priority="3174">
      <formula>MOD(ROW(),2)</formula>
    </cfRule>
  </conditionalFormatting>
  <conditionalFormatting sqref="D1062:L1062 AA1062:AB1062 R1062:U1062 N1062:O1062">
    <cfRule type="expression" dxfId="13188" priority="3128">
      <formula>MOD(ROW(),2)</formula>
    </cfRule>
  </conditionalFormatting>
  <conditionalFormatting sqref="D1063:L1063 AA1063:AB1063 R1063:U1063 N1063:O1063">
    <cfRule type="expression" dxfId="13187" priority="3082">
      <formula>MOD(ROW(),2)</formula>
    </cfRule>
  </conditionalFormatting>
  <conditionalFormatting sqref="D1064:L1064 AA1064:AB1064 R1064:U1064 N1064:O1064">
    <cfRule type="expression" dxfId="13186" priority="3038">
      <formula>MOD(ROW(),2)</formula>
    </cfRule>
  </conditionalFormatting>
  <conditionalFormatting sqref="D1065:L1065 AA1065:AB1065 R1065:U1065 N1065:O1065">
    <cfRule type="expression" dxfId="13185" priority="2994">
      <formula>MOD(ROW(),2)</formula>
    </cfRule>
  </conditionalFormatting>
  <conditionalFormatting sqref="D1066:L1066 AA1066:AB1066 R1066:U1066 N1066:O1066">
    <cfRule type="expression" dxfId="13184" priority="2952">
      <formula>MOD(ROW(),2)</formula>
    </cfRule>
  </conditionalFormatting>
  <conditionalFormatting sqref="D1067:L1067 AA1067:AB1067 R1067:U1067 N1067:O1067">
    <cfRule type="expression" dxfId="13183" priority="2910">
      <formula>MOD(ROW(),2)</formula>
    </cfRule>
  </conditionalFormatting>
  <conditionalFormatting sqref="D1068:L1068 AA1068:AB1068 R1068:U1068 N1068:O1068">
    <cfRule type="expression" dxfId="13182" priority="2868">
      <formula>MOD(ROW(),2)</formula>
    </cfRule>
  </conditionalFormatting>
  <conditionalFormatting sqref="D1069:L1069 AA1069:AB1069 R1069:U1069 N1069:O1069">
    <cfRule type="expression" dxfId="13181" priority="2817">
      <formula>MOD(ROW(),2)</formula>
    </cfRule>
  </conditionalFormatting>
  <conditionalFormatting sqref="D1070:L1070 AA1070:AB1070 R1070:U1070 N1070:O1070">
    <cfRule type="expression" dxfId="13180" priority="2775">
      <formula>MOD(ROW(),2)</formula>
    </cfRule>
  </conditionalFormatting>
  <conditionalFormatting sqref="D1071:L1071 AA1071:AB1071 D1072 R1071:U1071 N1071:O1071">
    <cfRule type="expression" dxfId="13179" priority="2733">
      <formula>MOD(ROW(),2)</formula>
    </cfRule>
  </conditionalFormatting>
  <conditionalFormatting sqref="D1073:L1073 AA1073:AB1073 D1074:D1078 R1073:U1073 N1073:O1073">
    <cfRule type="expression" dxfId="13178" priority="2624">
      <formula>MOD(ROW(),2)</formula>
    </cfRule>
  </conditionalFormatting>
  <conditionalFormatting sqref="D1119:L1124 Y1125:Z1128 R1119:U1124 N1119:O1124">
    <cfRule type="expression" dxfId="13177" priority="2001">
      <formula>MOD(ROW(),2)</formula>
    </cfRule>
  </conditionalFormatting>
  <conditionalFormatting sqref="D1125:L1128 AA1125:AB1128 R1125:U1128 N1125:O1128">
    <cfRule type="expression" dxfId="13176" priority="1943">
      <formula>MOD(ROW(),2)</formula>
    </cfRule>
  </conditionalFormatting>
  <conditionalFormatting sqref="D1129:L1131 AA1129:AB1131 R1129:U1131 N1129:O1131">
    <cfRule type="expression" dxfId="13175" priority="1892">
      <formula>MOD(ROW(),2)</formula>
    </cfRule>
  </conditionalFormatting>
  <conditionalFormatting sqref="D1132:L1134 AA1132:AB1134 R1132:U1134 N1132:O1134">
    <cfRule type="expression" dxfId="13174" priority="1825">
      <formula>MOD(ROW(),2)</formula>
    </cfRule>
  </conditionalFormatting>
  <conditionalFormatting sqref="D1135:L1137 AA1135:AB1137 R1135:U1137 N1135:O1137">
    <cfRule type="expression" dxfId="13173" priority="1783">
      <formula>MOD(ROW(),2)</formula>
    </cfRule>
  </conditionalFormatting>
  <conditionalFormatting sqref="D1139:L1140 AA1139:AB1140 R1139:U1140 N1139:O1140">
    <cfRule type="expression" dxfId="13172" priority="1740">
      <formula>MOD(ROW(),2)</formula>
    </cfRule>
  </conditionalFormatting>
  <conditionalFormatting sqref="D1141:L1141 AA1141:AB1141 R1141:U1141 N1141:O1141">
    <cfRule type="expression" dxfId="13171" priority="1649">
      <formula>MOD(ROW(),2)</formula>
    </cfRule>
  </conditionalFormatting>
  <conditionalFormatting sqref="D1143:L1144 AA1143:AB1144 R1143:U1144 N1143:O1144">
    <cfRule type="expression" dxfId="13170" priority="1608">
      <formula>MOD(ROW(),2)</formula>
    </cfRule>
  </conditionalFormatting>
  <conditionalFormatting sqref="D1146:L1147 AA1146:AB1147 R1146:U1147 N1146:O1147">
    <cfRule type="expression" dxfId="13169" priority="1523">
      <formula>MOD(ROW(),2)</formula>
    </cfRule>
  </conditionalFormatting>
  <conditionalFormatting sqref="D1148:L1148 AA1148:AB1148 R1148:U1148 N1148:O1148">
    <cfRule type="expression" dxfId="13168" priority="1438">
      <formula>MOD(ROW(),2)</formula>
    </cfRule>
  </conditionalFormatting>
  <conditionalFormatting sqref="D1150:L1151 AA1150:AB1151 R1150:U1151 N1150:O1151">
    <cfRule type="expression" dxfId="13167" priority="1395">
      <formula>MOD(ROW(),2)</formula>
    </cfRule>
  </conditionalFormatting>
  <conditionalFormatting sqref="D1152:L1152 AA1152:AB1152 R1152:U1152 N1152:O1152">
    <cfRule type="expression" dxfId="13166" priority="1306">
      <formula>MOD(ROW(),2)</formula>
    </cfRule>
  </conditionalFormatting>
  <conditionalFormatting sqref="D1154:L1155 AA1154:AB1155 R1154:U1155 N1154:O1155">
    <cfRule type="expression" dxfId="13165" priority="1265">
      <formula>MOD(ROW(),2)</formula>
    </cfRule>
  </conditionalFormatting>
  <conditionalFormatting sqref="D1156:L1156 AA1156:AB1156 R1156:U1156 N1156:O1156">
    <cfRule type="expression" dxfId="13164" priority="1179">
      <formula>MOD(ROW(),2)</formula>
    </cfRule>
  </conditionalFormatting>
  <conditionalFormatting sqref="D1158:L1159 AA1158:AB1159 R1158:U1159 N1158:O1159">
    <cfRule type="expression" dxfId="13163" priority="1138">
      <formula>MOD(ROW(),2)</formula>
    </cfRule>
  </conditionalFormatting>
  <conditionalFormatting sqref="D1160:L1160 AA1160:AB1160 R1160:U1160 N1160:O1160">
    <cfRule type="expression" dxfId="13162" priority="1046">
      <formula>MOD(ROW(),2)</formula>
    </cfRule>
  </conditionalFormatting>
  <conditionalFormatting sqref="D1161:L1162 AA1161:AB1162 R1161:U1162 N1161:O1162">
    <cfRule type="expression" dxfId="13161" priority="1002">
      <formula>MOD(ROW(),2)</formula>
    </cfRule>
  </conditionalFormatting>
  <conditionalFormatting sqref="D1163:L1163 AA1163:AB1163 R1163:U1163 N1163:O1163">
    <cfRule type="expression" dxfId="13160" priority="960">
      <formula>MOD(ROW(),2)</formula>
    </cfRule>
  </conditionalFormatting>
  <conditionalFormatting sqref="D1164:L1164 AA1164:AB1164 R1164:U1164 N1164:O1164">
    <cfRule type="expression" dxfId="13159" priority="918">
      <formula>MOD(ROW(),2)</formula>
    </cfRule>
  </conditionalFormatting>
  <conditionalFormatting sqref="D1165:L1165 AA1165:AB1165 R1165:U1165 N1165:O1165">
    <cfRule type="expression" dxfId="13158" priority="878">
      <formula>MOD(ROW(),2)</formula>
    </cfRule>
  </conditionalFormatting>
  <conditionalFormatting sqref="D1166:L1166 AA1166:AB1166 R1166:U1166 N1166:O1166">
    <cfRule type="expression" dxfId="13157" priority="838">
      <formula>MOD(ROW(),2)</formula>
    </cfRule>
  </conditionalFormatting>
  <conditionalFormatting sqref="D1167:L1167 AA1167:AB1167 R1167:U1167 N1167:O1167">
    <cfRule type="expression" dxfId="13156" priority="800">
      <formula>MOD(ROW(),2)</formula>
    </cfRule>
  </conditionalFormatting>
  <conditionalFormatting sqref="D1168:L1168 AA1168:AB1168 R1168:U1168 N1168:O1168">
    <cfRule type="expression" dxfId="13155" priority="762">
      <formula>MOD(ROW(),2)</formula>
    </cfRule>
  </conditionalFormatting>
  <conditionalFormatting sqref="D1169:L1169 AA1169:AB1169 R1169:U1169 N1169:O1169">
    <cfRule type="expression" dxfId="13154" priority="724">
      <formula>MOD(ROW(),2)</formula>
    </cfRule>
  </conditionalFormatting>
  <conditionalFormatting sqref="D1170:L1170 AA1170:AB1170 R1170:U1170 N1170:O1170">
    <cfRule type="expression" dxfId="13153" priority="678">
      <formula>MOD(ROW(),2)</formula>
    </cfRule>
  </conditionalFormatting>
  <conditionalFormatting sqref="D1171:L1171 AA1171:AB1171 R1171:U1171 N1171:O1171">
    <cfRule type="expression" dxfId="13152" priority="640">
      <formula>MOD(ROW(),2)</formula>
    </cfRule>
  </conditionalFormatting>
  <conditionalFormatting sqref="D1172:L1172 AA1172:AB1172 D1173 R1172:U1172 N1172:O1172">
    <cfRule type="expression" dxfId="13151" priority="602">
      <formula>MOD(ROW(),2)</formula>
    </cfRule>
  </conditionalFormatting>
  <conditionalFormatting sqref="D1174:L1174 AA1174:AB1174 D1175:D1179 R1174:U1174 N1174:O1174">
    <cfRule type="expression" dxfId="13150" priority="503">
      <formula>MOD(ROW(),2)</formula>
    </cfRule>
  </conditionalFormatting>
  <conditionalFormatting sqref="E651:F651">
    <cfRule type="expression" dxfId="13149" priority="8828">
      <formula>MOD(ROW(),2)</formula>
    </cfRule>
    <cfRule type="expression" dxfId="13148" priority="8829">
      <formula>MOD(ROW(),2)</formula>
    </cfRule>
  </conditionalFormatting>
  <conditionalFormatting sqref="E652:F652">
    <cfRule type="expression" dxfId="13147" priority="8759">
      <formula>MOD(ROW(),2)</formula>
    </cfRule>
    <cfRule type="expression" dxfId="13146" priority="8758">
      <formula>MOD(ROW(),2)</formula>
    </cfRule>
  </conditionalFormatting>
  <conditionalFormatting sqref="E787:F787">
    <cfRule type="expression" dxfId="13145" priority="7030">
      <formula>MOD(ROW(),2)</formula>
    </cfRule>
    <cfRule type="expression" dxfId="13144" priority="7029">
      <formula>MOD(ROW(),2)</formula>
    </cfRule>
  </conditionalFormatting>
  <conditionalFormatting sqref="E789:F789">
    <cfRule type="expression" dxfId="13143" priority="6934">
      <formula>MOD(ROW(),2)</formula>
    </cfRule>
    <cfRule type="expression" dxfId="13142" priority="6933">
      <formula>MOD(ROW(),2)</formula>
    </cfRule>
  </conditionalFormatting>
  <conditionalFormatting sqref="E790:F790">
    <cfRule type="expression" dxfId="13141" priority="6893">
      <formula>MOD(ROW(),2)</formula>
    </cfRule>
    <cfRule type="expression" dxfId="13140" priority="6892">
      <formula>MOD(ROW(),2)</formula>
    </cfRule>
  </conditionalFormatting>
  <conditionalFormatting sqref="E791:F791">
    <cfRule type="expression" dxfId="13139" priority="6853">
      <formula>MOD(ROW(),2)</formula>
    </cfRule>
    <cfRule type="expression" dxfId="13138" priority="6854">
      <formula>MOD(ROW(),2)</formula>
    </cfRule>
  </conditionalFormatting>
  <conditionalFormatting sqref="E792:F792">
    <cfRule type="expression" dxfId="13137" priority="6815">
      <formula>MOD(ROW(),2)</formula>
    </cfRule>
    <cfRule type="expression" dxfId="13136" priority="6814">
      <formula>MOD(ROW(),2)</formula>
    </cfRule>
  </conditionalFormatting>
  <conditionalFormatting sqref="E793:F793">
    <cfRule type="expression" dxfId="13135" priority="6776">
      <formula>MOD(ROW(),2)</formula>
    </cfRule>
    <cfRule type="expression" dxfId="13134" priority="6775">
      <formula>MOD(ROW(),2)</formula>
    </cfRule>
  </conditionalFormatting>
  <conditionalFormatting sqref="E794:F794">
    <cfRule type="expression" dxfId="13133" priority="6728">
      <formula>MOD(ROW(),2)</formula>
    </cfRule>
    <cfRule type="expression" dxfId="13132" priority="6729">
      <formula>MOD(ROW(),2)</formula>
    </cfRule>
  </conditionalFormatting>
  <conditionalFormatting sqref="E927:F927">
    <cfRule type="expression" dxfId="13131" priority="4974">
      <formula>MOD(ROW(),2)</formula>
    </cfRule>
    <cfRule type="expression" dxfId="13130" priority="4973">
      <formula>MOD(ROW(),2)</formula>
    </cfRule>
  </conditionalFormatting>
  <conditionalFormatting sqref="E929:F929">
    <cfRule type="expression" dxfId="13129" priority="4872">
      <formula>MOD(ROW(),2)</formula>
    </cfRule>
    <cfRule type="expression" dxfId="13128" priority="4871">
      <formula>MOD(ROW(),2)</formula>
    </cfRule>
  </conditionalFormatting>
  <conditionalFormatting sqref="E930:F930">
    <cfRule type="expression" dxfId="13127" priority="4827">
      <formula>MOD(ROW(),2)</formula>
    </cfRule>
    <cfRule type="expression" dxfId="13126" priority="4828">
      <formula>MOD(ROW(),2)</formula>
    </cfRule>
  </conditionalFormatting>
  <conditionalFormatting sqref="E931:F931">
    <cfRule type="expression" dxfId="13125" priority="4786">
      <formula>MOD(ROW(),2)</formula>
    </cfRule>
    <cfRule type="expression" dxfId="13124" priority="4785">
      <formula>MOD(ROW(),2)</formula>
    </cfRule>
  </conditionalFormatting>
  <conditionalFormatting sqref="E932:F932">
    <cfRule type="expression" dxfId="13123" priority="4744">
      <formula>MOD(ROW(),2)</formula>
    </cfRule>
    <cfRule type="expression" dxfId="13122" priority="4743">
      <formula>MOD(ROW(),2)</formula>
    </cfRule>
  </conditionalFormatting>
  <conditionalFormatting sqref="E933:F933">
    <cfRule type="expression" dxfId="13121" priority="4701">
      <formula>MOD(ROW(),2)</formula>
    </cfRule>
    <cfRule type="expression" dxfId="13120" priority="4702">
      <formula>MOD(ROW(),2)</formula>
    </cfRule>
  </conditionalFormatting>
  <conditionalFormatting sqref="E934:F934">
    <cfRule type="expression" dxfId="13119" priority="4657">
      <formula>MOD(ROW(),2)</formula>
    </cfRule>
    <cfRule type="expression" dxfId="13118" priority="4656">
      <formula>MOD(ROW(),2)</formula>
    </cfRule>
  </conditionalFormatting>
  <conditionalFormatting sqref="E935:F935">
    <cfRule type="expression" dxfId="13117" priority="4605">
      <formula>MOD(ROW(),2)</formula>
    </cfRule>
    <cfRule type="expression" dxfId="13116" priority="4604">
      <formula>MOD(ROW(),2)</formula>
    </cfRule>
  </conditionalFormatting>
  <conditionalFormatting sqref="E936:F936">
    <cfRule type="expression" dxfId="13115" priority="4562">
      <formula>MOD(ROW(),2)</formula>
    </cfRule>
    <cfRule type="expression" dxfId="13114" priority="4563">
      <formula>MOD(ROW(),2)</formula>
    </cfRule>
  </conditionalFormatting>
  <conditionalFormatting sqref="E937:F937">
    <cfRule type="expression" dxfId="13113" priority="4521">
      <formula>MOD(ROW(),2)</formula>
    </cfRule>
    <cfRule type="expression" dxfId="13112" priority="4520">
      <formula>MOD(ROW(),2)</formula>
    </cfRule>
  </conditionalFormatting>
  <conditionalFormatting sqref="E938:F938">
    <cfRule type="expression" dxfId="13111" priority="4453">
      <formula>MOD(ROW(),2)</formula>
    </cfRule>
    <cfRule type="expression" dxfId="13110" priority="4454">
      <formula>MOD(ROW(),2)</formula>
    </cfRule>
  </conditionalFormatting>
  <conditionalFormatting sqref="E939:F939">
    <cfRule type="expression" dxfId="13109" priority="4404">
      <formula>MOD(ROW(),2)</formula>
    </cfRule>
    <cfRule type="expression" dxfId="13108" priority="4403">
      <formula>MOD(ROW(),2)</formula>
    </cfRule>
  </conditionalFormatting>
  <conditionalFormatting sqref="E1072:F1072">
    <cfRule type="expression" dxfId="13107" priority="2646">
      <formula>MOD(ROW(),2)</formula>
    </cfRule>
    <cfRule type="expression" dxfId="13106" priority="2647">
      <formula>MOD(ROW(),2)</formula>
    </cfRule>
  </conditionalFormatting>
  <conditionalFormatting sqref="E1074:F1074">
    <cfRule type="expression" dxfId="13105" priority="2544">
      <formula>MOD(ROW(),2)</formula>
    </cfRule>
    <cfRule type="expression" dxfId="13104" priority="2545">
      <formula>MOD(ROW(),2)</formula>
    </cfRule>
  </conditionalFormatting>
  <conditionalFormatting sqref="E1075:F1075">
    <cfRule type="expression" dxfId="13103" priority="2500">
      <formula>MOD(ROW(),2)</formula>
    </cfRule>
    <cfRule type="expression" dxfId="13102" priority="2501">
      <formula>MOD(ROW(),2)</formula>
    </cfRule>
  </conditionalFormatting>
  <conditionalFormatting sqref="E1076:F1076">
    <cfRule type="expression" dxfId="13101" priority="2458">
      <formula>MOD(ROW(),2)</formula>
    </cfRule>
    <cfRule type="expression" dxfId="13100" priority="2459">
      <formula>MOD(ROW(),2)</formula>
    </cfRule>
  </conditionalFormatting>
  <conditionalFormatting sqref="E1077:F1077">
    <cfRule type="expression" dxfId="13099" priority="2416">
      <formula>MOD(ROW(),2)</formula>
    </cfRule>
    <cfRule type="expression" dxfId="13098" priority="2417">
      <formula>MOD(ROW(),2)</formula>
    </cfRule>
  </conditionalFormatting>
  <conditionalFormatting sqref="E1078:F1078">
    <cfRule type="expression" dxfId="13097" priority="2374">
      <formula>MOD(ROW(),2)</formula>
    </cfRule>
    <cfRule type="expression" dxfId="13096" priority="2375">
      <formula>MOD(ROW(),2)</formula>
    </cfRule>
  </conditionalFormatting>
  <conditionalFormatting sqref="E1079:F1079">
    <cfRule type="expression" dxfId="13095" priority="2330">
      <formula>MOD(ROW(),2)</formula>
    </cfRule>
    <cfRule type="expression" dxfId="13094" priority="2329">
      <formula>MOD(ROW(),2)</formula>
    </cfRule>
  </conditionalFormatting>
  <conditionalFormatting sqref="E1080:F1080">
    <cfRule type="expression" dxfId="13093" priority="2278">
      <formula>MOD(ROW(),2)</formula>
    </cfRule>
    <cfRule type="expression" dxfId="13092" priority="2277">
      <formula>MOD(ROW(),2)</formula>
    </cfRule>
  </conditionalFormatting>
  <conditionalFormatting sqref="E1081:F1081">
    <cfRule type="expression" dxfId="13091" priority="2235">
      <formula>MOD(ROW(),2)</formula>
    </cfRule>
    <cfRule type="expression" dxfId="13090" priority="2236">
      <formula>MOD(ROW(),2)</formula>
    </cfRule>
  </conditionalFormatting>
  <conditionalFormatting sqref="E1082:F1082">
    <cfRule type="expression" dxfId="13089" priority="2194">
      <formula>MOD(ROW(),2)</formula>
    </cfRule>
    <cfRule type="expression" dxfId="13088" priority="2193">
      <formula>MOD(ROW(),2)</formula>
    </cfRule>
  </conditionalFormatting>
  <conditionalFormatting sqref="E1083:F1083">
    <cfRule type="expression" dxfId="13087" priority="2127">
      <formula>MOD(ROW(),2)</formula>
    </cfRule>
    <cfRule type="expression" dxfId="13086" priority="2126">
      <formula>MOD(ROW(),2)</formula>
    </cfRule>
  </conditionalFormatting>
  <conditionalFormatting sqref="E1084:F1084">
    <cfRule type="expression" dxfId="13085" priority="2077">
      <formula>MOD(ROW(),2)</formula>
    </cfRule>
    <cfRule type="expression" dxfId="13084" priority="2076">
      <formula>MOD(ROW(),2)</formula>
    </cfRule>
  </conditionalFormatting>
  <conditionalFormatting sqref="E1173:F1173">
    <cfRule type="expression" dxfId="13083" priority="525">
      <formula>MOD(ROW(),2)</formula>
    </cfRule>
    <cfRule type="expression" dxfId="13082" priority="524">
      <formula>MOD(ROW(),2)</formula>
    </cfRule>
  </conditionalFormatting>
  <conditionalFormatting sqref="E1175:F1175">
    <cfRule type="expression" dxfId="13081" priority="432">
      <formula>MOD(ROW(),2)</formula>
    </cfRule>
    <cfRule type="expression" dxfId="13080" priority="431">
      <formula>MOD(ROW(),2)</formula>
    </cfRule>
  </conditionalFormatting>
  <conditionalFormatting sqref="E1176:F1176">
    <cfRule type="expression" dxfId="13079" priority="391">
      <formula>MOD(ROW(),2)</formula>
    </cfRule>
    <cfRule type="expression" dxfId="13078" priority="392">
      <formula>MOD(ROW(),2)</formula>
    </cfRule>
  </conditionalFormatting>
  <conditionalFormatting sqref="E1177:F1177">
    <cfRule type="expression" dxfId="13077" priority="353">
      <formula>MOD(ROW(),2)</formula>
    </cfRule>
    <cfRule type="expression" dxfId="13076" priority="354">
      <formula>MOD(ROW(),2)</formula>
    </cfRule>
  </conditionalFormatting>
  <conditionalFormatting sqref="E1178:F1178">
    <cfRule type="expression" dxfId="13075" priority="315">
      <formula>MOD(ROW(),2)</formula>
    </cfRule>
    <cfRule type="expression" dxfId="13074" priority="316">
      <formula>MOD(ROW(),2)</formula>
    </cfRule>
  </conditionalFormatting>
  <conditionalFormatting sqref="E1179:F1179">
    <cfRule type="expression" dxfId="13073" priority="277">
      <formula>MOD(ROW(),2)</formula>
    </cfRule>
    <cfRule type="expression" dxfId="13072" priority="278">
      <formula>MOD(ROW(),2)</formula>
    </cfRule>
  </conditionalFormatting>
  <conditionalFormatting sqref="E1180:F1180">
    <cfRule type="expression" dxfId="13071" priority="237">
      <formula>MOD(ROW(),2)</formula>
    </cfRule>
    <cfRule type="expression" dxfId="13070" priority="236">
      <formula>MOD(ROW(),2)</formula>
    </cfRule>
  </conditionalFormatting>
  <conditionalFormatting sqref="E1181:F1181">
    <cfRule type="expression" dxfId="13069" priority="188">
      <formula>MOD(ROW(),2)</formula>
    </cfRule>
    <cfRule type="expression" dxfId="13068" priority="189">
      <formula>MOD(ROW(),2)</formula>
    </cfRule>
  </conditionalFormatting>
  <conditionalFormatting sqref="E1182:F1182">
    <cfRule type="expression" dxfId="13067" priority="150">
      <formula>MOD(ROW(),2)</formula>
    </cfRule>
    <cfRule type="expression" dxfId="13066" priority="151">
      <formula>MOD(ROW(),2)</formula>
    </cfRule>
  </conditionalFormatting>
  <conditionalFormatting sqref="E1183:F1183">
    <cfRule type="expression" dxfId="13065" priority="112">
      <formula>MOD(ROW(),2)</formula>
    </cfRule>
    <cfRule type="expression" dxfId="13064" priority="113">
      <formula>MOD(ROW(),2)</formula>
    </cfRule>
  </conditionalFormatting>
  <conditionalFormatting sqref="E1184:F1184">
    <cfRule type="expression" dxfId="13063" priority="51">
      <formula>MOD(ROW(),2)</formula>
    </cfRule>
    <cfRule type="expression" dxfId="13062" priority="52">
      <formula>MOD(ROW(),2)</formula>
    </cfRule>
  </conditionalFormatting>
  <conditionalFormatting sqref="E1185:F1185">
    <cfRule type="expression" dxfId="13061" priority="5">
      <formula>MOD(ROW(),2)</formula>
    </cfRule>
    <cfRule type="expression" dxfId="13060" priority="6">
      <formula>MOD(ROW(),2)</formula>
    </cfRule>
  </conditionalFormatting>
  <conditionalFormatting sqref="E651:L651 AA651:AB651 R651:U651 N651:O651">
    <cfRule type="expression" dxfId="13059" priority="8866">
      <formula>MOD(ROW(),2)</formula>
    </cfRule>
  </conditionalFormatting>
  <conditionalFormatting sqref="E652:L652 AA652:AB652 R652:U652 N652:O652">
    <cfRule type="expression" dxfId="13058" priority="8796">
      <formula>MOD(ROW(),2)</formula>
    </cfRule>
  </conditionalFormatting>
  <conditionalFormatting sqref="E787:L787 AA787:AB787 R787:U787 N787:O787">
    <cfRule type="expression" dxfId="13057" priority="7064">
      <formula>MOD(ROW(),2)</formula>
    </cfRule>
  </conditionalFormatting>
  <conditionalFormatting sqref="E789:L789 AA789:AB789 R789:U789 N789:O789">
    <cfRule type="expression" dxfId="13056" priority="6968">
      <formula>MOD(ROW(),2)</formula>
    </cfRule>
  </conditionalFormatting>
  <conditionalFormatting sqref="E790:L790 AA790:AB790 R790:U790 N790:O790">
    <cfRule type="expression" dxfId="13055" priority="6927">
      <formula>MOD(ROW(),2)</formula>
    </cfRule>
  </conditionalFormatting>
  <conditionalFormatting sqref="E791:L791 AA791:AB791 R791:U791 N791:O791">
    <cfRule type="expression" dxfId="13054" priority="6888">
      <formula>MOD(ROW(),2)</formula>
    </cfRule>
  </conditionalFormatting>
  <conditionalFormatting sqref="E792:L792 AA792:AB792 R792:U792 N792:O792">
    <cfRule type="expression" dxfId="13053" priority="6849">
      <formula>MOD(ROW(),2)</formula>
    </cfRule>
  </conditionalFormatting>
  <conditionalFormatting sqref="E793:L793 AA793:AB793 R793:U793 N793:O793">
    <cfRule type="expression" dxfId="13052" priority="6810">
      <formula>MOD(ROW(),2)</formula>
    </cfRule>
  </conditionalFormatting>
  <conditionalFormatting sqref="E794:L794 AA794:AB794 R794:U794 N794:O794">
    <cfRule type="expression" dxfId="13051" priority="6763">
      <formula>MOD(ROW(),2)</formula>
    </cfRule>
  </conditionalFormatting>
  <conditionalFormatting sqref="E927:L927 AA927:AB927 R927:U927 N927:O927">
    <cfRule type="expression" dxfId="13050" priority="5011">
      <formula>MOD(ROW(),2)</formula>
    </cfRule>
  </conditionalFormatting>
  <conditionalFormatting sqref="E929:L929 AA929:AB929 R929:U929 N929:O929">
    <cfRule type="expression" dxfId="13049" priority="4909">
      <formula>MOD(ROW(),2)</formula>
    </cfRule>
  </conditionalFormatting>
  <conditionalFormatting sqref="E930:L930 AA930:AB930 R930:U930 N930:O930">
    <cfRule type="expression" dxfId="13048" priority="4865">
      <formula>MOD(ROW(),2)</formula>
    </cfRule>
  </conditionalFormatting>
  <conditionalFormatting sqref="E931:L931 AA931:AB931 R931:U931 N931:O931">
    <cfRule type="expression" dxfId="13047" priority="4823">
      <formula>MOD(ROW(),2)</formula>
    </cfRule>
  </conditionalFormatting>
  <conditionalFormatting sqref="E932:L932 AA932:AB932 R932:U932 N932:O932">
    <cfRule type="expression" dxfId="13046" priority="4781">
      <formula>MOD(ROW(),2)</formula>
    </cfRule>
  </conditionalFormatting>
  <conditionalFormatting sqref="E933:L933 AA933:AB933 R933:U933 N933:O933">
    <cfRule type="expression" dxfId="13045" priority="4739">
      <formula>MOD(ROW(),2)</formula>
    </cfRule>
  </conditionalFormatting>
  <conditionalFormatting sqref="E934:L934 AA934:AB934 R934:U934 N934:O934">
    <cfRule type="expression" dxfId="13044" priority="4694">
      <formula>MOD(ROW(),2)</formula>
    </cfRule>
  </conditionalFormatting>
  <conditionalFormatting sqref="E935:L935 AA935:AB935 R935:U935 N935:O935">
    <cfRule type="expression" dxfId="13043" priority="4642">
      <formula>MOD(ROW(),2)</formula>
    </cfRule>
  </conditionalFormatting>
  <conditionalFormatting sqref="E936:L936 AA936:AB936 R936:U936 N936:O936">
    <cfRule type="expression" dxfId="13042" priority="4600">
      <formula>MOD(ROW(),2)</formula>
    </cfRule>
  </conditionalFormatting>
  <conditionalFormatting sqref="E937:L937 AA937:AB937 R937:U937 N937:O937">
    <cfRule type="expression" dxfId="13041" priority="4558">
      <formula>MOD(ROW(),2)</formula>
    </cfRule>
  </conditionalFormatting>
  <conditionalFormatting sqref="E938:L938 AA938:AB938 R938:U938 N938:O938">
    <cfRule type="expression" dxfId="13040" priority="4491">
      <formula>MOD(ROW(),2)</formula>
    </cfRule>
  </conditionalFormatting>
  <conditionalFormatting sqref="E939:L939 AA939:AB939 R939:U939 N939:O939">
    <cfRule type="expression" dxfId="13039" priority="4441">
      <formula>MOD(ROW(),2)</formula>
    </cfRule>
  </conditionalFormatting>
  <conditionalFormatting sqref="E1072:L1072 AA1072:AB1072 R1072:U1072 N1072:O1072">
    <cfRule type="expression" dxfId="13038" priority="2684">
      <formula>MOD(ROW(),2)</formula>
    </cfRule>
  </conditionalFormatting>
  <conditionalFormatting sqref="E1074:L1074 AA1074:AB1074 R1074:U1074 N1074:O1074">
    <cfRule type="expression" dxfId="13037" priority="2582">
      <formula>MOD(ROW(),2)</formula>
    </cfRule>
  </conditionalFormatting>
  <conditionalFormatting sqref="E1075:L1075 AA1075:AB1075 R1075:U1075 N1075:O1075">
    <cfRule type="expression" dxfId="13036" priority="2538">
      <formula>MOD(ROW(),2)</formula>
    </cfRule>
  </conditionalFormatting>
  <conditionalFormatting sqref="E1076:L1076 AA1076:AB1076 R1076:U1076 N1076:O1076">
    <cfRule type="expression" dxfId="13035" priority="2496">
      <formula>MOD(ROW(),2)</formula>
    </cfRule>
  </conditionalFormatting>
  <conditionalFormatting sqref="E1077:L1077 AA1077:AB1077 R1077:U1077 N1077:O1077">
    <cfRule type="expression" dxfId="13034" priority="2454">
      <formula>MOD(ROW(),2)</formula>
    </cfRule>
  </conditionalFormatting>
  <conditionalFormatting sqref="E1078:L1078 AA1078:AB1078 R1078:U1078 N1078:O1078">
    <cfRule type="expression" dxfId="13033" priority="2412">
      <formula>MOD(ROW(),2)</formula>
    </cfRule>
  </conditionalFormatting>
  <conditionalFormatting sqref="E1079:L1079 AA1079:AB1079 R1079:U1079 N1079:O1079">
    <cfRule type="expression" dxfId="13032" priority="2367">
      <formula>MOD(ROW(),2)</formula>
    </cfRule>
  </conditionalFormatting>
  <conditionalFormatting sqref="E1080:L1080 AA1080:AB1080 R1080:U1080 N1080:O1080">
    <cfRule type="expression" dxfId="13031" priority="2315">
      <formula>MOD(ROW(),2)</formula>
    </cfRule>
  </conditionalFormatting>
  <conditionalFormatting sqref="E1081:L1081 AA1081:AB1081 R1081:U1081 N1081:O1081">
    <cfRule type="expression" dxfId="13030" priority="2273">
      <formula>MOD(ROW(),2)</formula>
    </cfRule>
  </conditionalFormatting>
  <conditionalFormatting sqref="E1082:L1082 AA1082:AB1082 R1082:U1082 N1082:O1082">
    <cfRule type="expression" dxfId="13029" priority="2231">
      <formula>MOD(ROW(),2)</formula>
    </cfRule>
  </conditionalFormatting>
  <conditionalFormatting sqref="E1083:L1083 AA1083:AB1083 R1083:U1083 N1083:O1083">
    <cfRule type="expression" dxfId="13028" priority="2164">
      <formula>MOD(ROW(),2)</formula>
    </cfRule>
  </conditionalFormatting>
  <conditionalFormatting sqref="E1084:L1084 AA1084:AB1084 R1084:U1084 N1084:O1084">
    <cfRule type="expression" dxfId="13027" priority="2114">
      <formula>MOD(ROW(),2)</formula>
    </cfRule>
  </conditionalFormatting>
  <conditionalFormatting sqref="E1173:L1173 AA1173:AB1173 R1173:U1173 N1173:O1173">
    <cfRule type="expression" dxfId="13026" priority="558">
      <formula>MOD(ROW(),2)</formula>
    </cfRule>
  </conditionalFormatting>
  <conditionalFormatting sqref="E1175:L1175 AA1175:AB1175 R1175:U1175 N1175:O1175">
    <cfRule type="expression" dxfId="13025" priority="465">
      <formula>MOD(ROW(),2)</formula>
    </cfRule>
  </conditionalFormatting>
  <conditionalFormatting sqref="E1176:L1176 AA1176:AB1176 R1176:U1176 N1176:O1176">
    <cfRule type="expression" dxfId="13024" priority="425">
      <formula>MOD(ROW(),2)</formula>
    </cfRule>
  </conditionalFormatting>
  <conditionalFormatting sqref="E1177:L1177 AA1177:AB1177 R1177:U1177 N1177:O1177">
    <cfRule type="expression" dxfId="13023" priority="387">
      <formula>MOD(ROW(),2)</formula>
    </cfRule>
  </conditionalFormatting>
  <conditionalFormatting sqref="E1178:L1178 AA1178:AB1178 R1178:U1178 N1178:O1178">
    <cfRule type="expression" dxfId="13022" priority="349">
      <formula>MOD(ROW(),2)</formula>
    </cfRule>
  </conditionalFormatting>
  <conditionalFormatting sqref="E1179:L1179 AA1179:AB1179 R1179:U1179 N1179:O1179">
    <cfRule type="expression" dxfId="13021" priority="311">
      <formula>MOD(ROW(),2)</formula>
    </cfRule>
  </conditionalFormatting>
  <conditionalFormatting sqref="E1180:L1180 AA1180:AB1180 R1180:U1180 N1180:O1180">
    <cfRule type="expression" dxfId="13020" priority="270">
      <formula>MOD(ROW(),2)</formula>
    </cfRule>
  </conditionalFormatting>
  <conditionalFormatting sqref="E1181:L1181 AA1181:AB1181 R1181:U1181 N1181:O1181">
    <cfRule type="expression" dxfId="13019" priority="222">
      <formula>MOD(ROW(),2)</formula>
    </cfRule>
  </conditionalFormatting>
  <conditionalFormatting sqref="E1182:L1182 AA1182:AB1182 R1182:U1182 N1182:O1182">
    <cfRule type="expression" dxfId="13018" priority="184">
      <formula>MOD(ROW(),2)</formula>
    </cfRule>
  </conditionalFormatting>
  <conditionalFormatting sqref="E1183:L1183 AA1183:AB1183 R1183:U1183 N1183:O1183">
    <cfRule type="expression" dxfId="13017" priority="146">
      <formula>MOD(ROW(),2)</formula>
    </cfRule>
  </conditionalFormatting>
  <conditionalFormatting sqref="E1184:L1184 AA1184:AB1184 R1184:U1184 N1184:O1184">
    <cfRule type="expression" dxfId="13016" priority="85">
      <formula>MOD(ROW(),2)</formula>
    </cfRule>
  </conditionalFormatting>
  <conditionalFormatting sqref="E1185:L1185 AA1185:AB1185 R1185:U1185 N1185:O1185">
    <cfRule type="expression" dxfId="13015" priority="39">
      <formula>MOD(ROW(),2)</formula>
    </cfRule>
  </conditionalFormatting>
  <conditionalFormatting sqref="F14">
    <cfRule type="expression" dxfId="13014" priority="16129">
      <formula>DATEDIF(TODAY(),$AH14,"D")&lt;=30</formula>
    </cfRule>
    <cfRule type="expression" dxfId="13013" priority="16132">
      <formula>MOD(ROW(),2)</formula>
    </cfRule>
  </conditionalFormatting>
  <conditionalFormatting sqref="F45">
    <cfRule type="expression" dxfId="13012" priority="16180">
      <formula>DATEDIF(TODAY(),$AH45,"D")&lt;=30</formula>
    </cfRule>
  </conditionalFormatting>
  <conditionalFormatting sqref="F45:F54">
    <cfRule type="expression" dxfId="13011" priority="16184">
      <formula>MOD(ROW(),2)</formula>
    </cfRule>
  </conditionalFormatting>
  <conditionalFormatting sqref="F56 F63 F67 F70 F82">
    <cfRule type="expression" dxfId="13010" priority="16192">
      <formula>MOD(ROW(),2)</formula>
    </cfRule>
  </conditionalFormatting>
  <conditionalFormatting sqref="F65">
    <cfRule type="expression" dxfId="13009" priority="16075">
      <formula>DATEDIF(TODAY(),$AH65,"D")&lt;=30</formula>
    </cfRule>
    <cfRule type="expression" dxfId="13008" priority="16076">
      <formula>DATEDIF(TODAY(),$AH65,"D")&lt;=30</formula>
    </cfRule>
    <cfRule type="expression" dxfId="13007" priority="16079">
      <formula>MOD(ROW(),2)</formula>
    </cfRule>
  </conditionalFormatting>
  <conditionalFormatting sqref="F87:F92">
    <cfRule type="expression" dxfId="13006" priority="15999">
      <formula>DATEDIF(TODAY(),$AH87,"D")&lt;=30</formula>
    </cfRule>
    <cfRule type="expression" dxfId="13005" priority="15998">
      <formula>DATEDIF(TODAY(),$AH87,"D")&lt;=30</formula>
    </cfRule>
    <cfRule type="expression" dxfId="13004" priority="16001">
      <formula>MOD(ROW(),2)</formula>
    </cfRule>
  </conditionalFormatting>
  <conditionalFormatting sqref="F93:F96">
    <cfRule type="expression" dxfId="13003" priority="15956">
      <formula>MOD(ROW(),2)</formula>
    </cfRule>
    <cfRule type="expression" dxfId="13002" priority="15953">
      <formula>DATEDIF(TODAY(),$AH93,"D")&lt;=30</formula>
    </cfRule>
    <cfRule type="expression" dxfId="13001" priority="15952">
      <formula>DATEDIF(TODAY(),$AH93,"D")&lt;=30</formula>
    </cfRule>
  </conditionalFormatting>
  <conditionalFormatting sqref="F97:F99">
    <cfRule type="expression" dxfId="13000" priority="15900">
      <formula>MOD(ROW(),2)</formula>
    </cfRule>
    <cfRule type="expression" dxfId="12999" priority="15897">
      <formula>DATEDIF(TODAY(),$AH97,"D")&lt;=30</formula>
    </cfRule>
    <cfRule type="expression" dxfId="12998" priority="15896">
      <formula>DATEDIF(TODAY(),$AH97,"D")&lt;=30</formula>
    </cfRule>
  </conditionalFormatting>
  <conditionalFormatting sqref="F100:F102">
    <cfRule type="expression" dxfId="12997" priority="15823">
      <formula>DATEDIF(TODAY(),$AH100,"D")&lt;=30</formula>
    </cfRule>
    <cfRule type="expression" dxfId="12996" priority="15822">
      <formula>DATEDIF(TODAY(),$AH100,"D")&lt;=30</formula>
    </cfRule>
    <cfRule type="expression" dxfId="12995" priority="15826">
      <formula>MOD(ROW(),2)</formula>
    </cfRule>
  </conditionalFormatting>
  <conditionalFormatting sqref="F103:F105">
    <cfRule type="expression" dxfId="12994" priority="15776">
      <formula>DATEDIF(TODAY(),$AH103,"D")&lt;=30</formula>
    </cfRule>
    <cfRule type="expression" dxfId="12993" priority="15779">
      <formula>MOD(ROW(),2)</formula>
    </cfRule>
    <cfRule type="expression" dxfId="12992" priority="15775">
      <formula>DATEDIF(TODAY(),$AH103,"D")&lt;=30</formula>
    </cfRule>
  </conditionalFormatting>
  <conditionalFormatting sqref="F106">
    <cfRule type="expression" dxfId="12991" priority="15684">
      <formula>MOD(ROW(),2)</formula>
    </cfRule>
    <cfRule type="expression" dxfId="12990" priority="15680">
      <formula>DATEDIF(TODAY(),$AH106,"D")&lt;=30</formula>
    </cfRule>
    <cfRule type="expression" dxfId="12989" priority="15681">
      <formula>DATEDIF(TODAY(),$AH106,"D")&lt;=30</formula>
    </cfRule>
  </conditionalFormatting>
  <conditionalFormatting sqref="F107:F108">
    <cfRule type="expression" dxfId="12988" priority="15728">
      <formula>DATEDIF(TODAY(),$AH107,"D")&lt;=30</formula>
    </cfRule>
    <cfRule type="expression" dxfId="12987" priority="15727">
      <formula>DATEDIF(TODAY(),$AH107,"D")&lt;=30</formula>
    </cfRule>
    <cfRule type="expression" dxfId="12986" priority="15731">
      <formula>MOD(ROW(),2)</formula>
    </cfRule>
  </conditionalFormatting>
  <conditionalFormatting sqref="F109">
    <cfRule type="expression" dxfId="12985" priority="15627">
      <formula>DATEDIF(TODAY(),$AH109,"D")&lt;=30</formula>
    </cfRule>
    <cfRule type="expression" dxfId="12984" priority="15626">
      <formula>DATEDIF(TODAY(),$AH109,"D")&lt;=30</formula>
    </cfRule>
    <cfRule type="expression" dxfId="12983" priority="15630">
      <formula>MOD(ROW(),2)</formula>
    </cfRule>
  </conditionalFormatting>
  <conditionalFormatting sqref="F110">
    <cfRule type="expression" dxfId="12982" priority="15537">
      <formula>MOD(ROW(),2)</formula>
    </cfRule>
    <cfRule type="expression" dxfId="12981" priority="15534">
      <formula>DATEDIF(TODAY(),$AH110,"D")&lt;=30</formula>
    </cfRule>
    <cfRule type="expression" dxfId="12980" priority="15533">
      <formula>DATEDIF(TODAY(),$AH110,"D")&lt;=30</formula>
    </cfRule>
  </conditionalFormatting>
  <conditionalFormatting sqref="F111:F112">
    <cfRule type="expression" dxfId="12979" priority="15580">
      <formula>DATEDIF(TODAY(),$AH111,"D")&lt;=30</formula>
    </cfRule>
    <cfRule type="expression" dxfId="12978" priority="15584">
      <formula>MOD(ROW(),2)</formula>
    </cfRule>
    <cfRule type="expression" dxfId="12977" priority="15581">
      <formula>DATEDIF(TODAY(),$AH111,"D")&lt;=30</formula>
    </cfRule>
  </conditionalFormatting>
  <conditionalFormatting sqref="F113">
    <cfRule type="expression" dxfId="12976" priority="15438">
      <formula>DATEDIF(TODAY(),$AH113,"D")&lt;=30</formula>
    </cfRule>
    <cfRule type="expression" dxfId="12975" priority="15442">
      <formula>MOD(ROW(),2)</formula>
    </cfRule>
    <cfRule type="expression" dxfId="12974" priority="15439">
      <formula>DATEDIF(TODAY(),$AH113,"D")&lt;=30</formula>
    </cfRule>
  </conditionalFormatting>
  <conditionalFormatting sqref="F114:F115">
    <cfRule type="expression" dxfId="12973" priority="15485">
      <formula>DATEDIF(TODAY(),$AH114,"D")&lt;=30</formula>
    </cfRule>
    <cfRule type="expression" dxfId="12972" priority="15486">
      <formula>DATEDIF(TODAY(),$AH114,"D")&lt;=30</formula>
    </cfRule>
    <cfRule type="expression" dxfId="12971" priority="15489">
      <formula>MOD(ROW(),2)</formula>
    </cfRule>
  </conditionalFormatting>
  <conditionalFormatting sqref="F116">
    <cfRule type="expression" dxfId="12970" priority="15394">
      <formula>MOD(ROW(),2)</formula>
    </cfRule>
    <cfRule type="expression" dxfId="12969" priority="15391">
      <formula>DATEDIF(TODAY(),$AH116,"D")&lt;=30</formula>
    </cfRule>
    <cfRule type="expression" dxfId="12968" priority="15390">
      <formula>DATEDIF(TODAY(),$AH116,"D")&lt;=30</formula>
    </cfRule>
  </conditionalFormatting>
  <conditionalFormatting sqref="F117">
    <cfRule type="expression" dxfId="12967" priority="15296">
      <formula>DATEDIF(TODAY(),$AH117,"D")&lt;=30</formula>
    </cfRule>
    <cfRule type="expression" dxfId="12966" priority="15299">
      <formula>MOD(ROW(),2)</formula>
    </cfRule>
    <cfRule type="expression" dxfId="12965" priority="15295">
      <formula>DATEDIF(TODAY(),$AH117,"D")&lt;=30</formula>
    </cfRule>
  </conditionalFormatting>
  <conditionalFormatting sqref="F118:F119">
    <cfRule type="expression" dxfId="12964" priority="15346">
      <formula>MOD(ROW(),2)</formula>
    </cfRule>
    <cfRule type="expression" dxfId="12963" priority="15343">
      <formula>DATEDIF(TODAY(),$AH118,"D")&lt;=30</formula>
    </cfRule>
    <cfRule type="expression" dxfId="12962" priority="15342">
      <formula>DATEDIF(TODAY(),$AH118,"D")&lt;=30</formula>
    </cfRule>
  </conditionalFormatting>
  <conditionalFormatting sqref="F120">
    <cfRule type="expression" dxfId="12961" priority="15247">
      <formula>MOD(ROW(),2)</formula>
    </cfRule>
    <cfRule type="expression" dxfId="12960" priority="15243">
      <formula>DATEDIF(TODAY(),$AH120,"D")&lt;=30</formula>
    </cfRule>
    <cfRule type="expression" dxfId="12959" priority="15244">
      <formula>DATEDIF(TODAY(),$AH120,"D")&lt;=30</formula>
    </cfRule>
  </conditionalFormatting>
  <conditionalFormatting sqref="F121">
    <cfRule type="expression" dxfId="12958" priority="15154">
      <formula>MOD(ROW(),2)</formula>
    </cfRule>
    <cfRule type="expression" dxfId="12957" priority="15150">
      <formula>DATEDIF(TODAY(),$AH121,"D")&lt;=30</formula>
    </cfRule>
    <cfRule type="expression" dxfId="12956" priority="15151">
      <formula>DATEDIF(TODAY(),$AH121,"D")&lt;=30</formula>
    </cfRule>
  </conditionalFormatting>
  <conditionalFormatting sqref="F122:F123">
    <cfRule type="expression" dxfId="12955" priority="15198">
      <formula>DATEDIF(TODAY(),$AH122,"D")&lt;=30</formula>
    </cfRule>
    <cfRule type="expression" dxfId="12954" priority="15201">
      <formula>MOD(ROW(),2)</formula>
    </cfRule>
    <cfRule type="expression" dxfId="12953" priority="15197">
      <formula>DATEDIF(TODAY(),$AH122,"D")&lt;=30</formula>
    </cfRule>
  </conditionalFormatting>
  <conditionalFormatting sqref="F124">
    <cfRule type="expression" dxfId="12952" priority="15101">
      <formula>DATEDIF(TODAY(),$AH124,"D")&lt;=30</formula>
    </cfRule>
    <cfRule type="expression" dxfId="12951" priority="15105">
      <formula>MOD(ROW(),2)</formula>
    </cfRule>
    <cfRule type="expression" dxfId="12950" priority="15102">
      <formula>DATEDIF(TODAY(),$AH124,"D")&lt;=30</formula>
    </cfRule>
  </conditionalFormatting>
  <conditionalFormatting sqref="F125">
    <cfRule type="expression" dxfId="12949" priority="15012">
      <formula>MOD(ROW(),2)</formula>
    </cfRule>
    <cfRule type="expression" dxfId="12948" priority="15009">
      <formula>DATEDIF(TODAY(),$AH125,"D")&lt;=30</formula>
    </cfRule>
    <cfRule type="expression" dxfId="12947" priority="15008">
      <formula>DATEDIF(TODAY(),$AH125,"D")&lt;=30</formula>
    </cfRule>
  </conditionalFormatting>
  <conditionalFormatting sqref="F126:F127">
    <cfRule type="expression" dxfId="12946" priority="15059">
      <formula>MOD(ROW(),2)</formula>
    </cfRule>
    <cfRule type="expression" dxfId="12945" priority="15056">
      <formula>DATEDIF(TODAY(),$AH126,"D")&lt;=30</formula>
    </cfRule>
    <cfRule type="expression" dxfId="12944" priority="15055">
      <formula>DATEDIF(TODAY(),$AH126,"D")&lt;=30</formula>
    </cfRule>
  </conditionalFormatting>
  <conditionalFormatting sqref="F128">
    <cfRule type="expression" dxfId="12943" priority="14950">
      <formula>DATEDIF(TODAY(),$AH128,"D")&lt;=30</formula>
    </cfRule>
    <cfRule type="expression" dxfId="12942" priority="14954">
      <formula>MOD(ROW(),2)</formula>
    </cfRule>
    <cfRule type="expression" dxfId="12941" priority="14951">
      <formula>DATEDIF(TODAY(),$AH128,"D")&lt;=30</formula>
    </cfRule>
  </conditionalFormatting>
  <conditionalFormatting sqref="F141">
    <cfRule type="expression" dxfId="12940" priority="14828">
      <formula>MOD(ROW(),2)</formula>
    </cfRule>
    <cfRule type="expression" dxfId="12939" priority="14825">
      <formula>DATEDIF(TODAY(),$AH141,"D")&lt;=30</formula>
    </cfRule>
  </conditionalFormatting>
  <conditionalFormatting sqref="F172">
    <cfRule type="expression" dxfId="12938" priority="14876">
      <formula>DATEDIF(TODAY(),$AH172,"D")&lt;=30</formula>
    </cfRule>
    <cfRule type="expression" dxfId="12937" priority="14880">
      <formula>MOD(ROW(),2)</formula>
    </cfRule>
  </conditionalFormatting>
  <conditionalFormatting sqref="F182 F188 F192 F195 F207">
    <cfRule type="expression" dxfId="12936" priority="14886">
      <formula>MOD(ROW(),2)</formula>
    </cfRule>
  </conditionalFormatting>
  <conditionalFormatting sqref="F190">
    <cfRule type="expression" dxfId="12935" priority="14777">
      <formula>DATEDIF(TODAY(),$AH190,"D")&lt;=30</formula>
    </cfRule>
    <cfRule type="expression" dxfId="12934" priority="14781">
      <formula>MOD(ROW(),2)</formula>
    </cfRule>
    <cfRule type="expression" dxfId="12933" priority="14778">
      <formula>DATEDIF(TODAY(),$AH190,"D")&lt;=30</formula>
    </cfRule>
  </conditionalFormatting>
  <conditionalFormatting sqref="F212:F217">
    <cfRule type="expression" dxfId="12932" priority="14705">
      <formula>DATEDIF(TODAY(),$AH212,"D")&lt;=30</formula>
    </cfRule>
    <cfRule type="expression" dxfId="12931" priority="14707">
      <formula>MOD(ROW(),2)</formula>
    </cfRule>
    <cfRule type="expression" dxfId="12930" priority="14704">
      <formula>DATEDIF(TODAY(),$AH212,"D")&lt;=30</formula>
    </cfRule>
  </conditionalFormatting>
  <conditionalFormatting sqref="F218:F221">
    <cfRule type="expression" dxfId="12929" priority="14661">
      <formula>DATEDIF(TODAY(),$AH218,"D")&lt;=30</formula>
    </cfRule>
    <cfRule type="expression" dxfId="12928" priority="14665">
      <formula>MOD(ROW(),2)</formula>
    </cfRule>
    <cfRule type="expression" dxfId="12927" priority="14662">
      <formula>DATEDIF(TODAY(),$AH218,"D")&lt;=30</formula>
    </cfRule>
  </conditionalFormatting>
  <conditionalFormatting sqref="F222:F224">
    <cfRule type="expression" dxfId="12926" priority="14612">
      <formula>MOD(ROW(),2)</formula>
    </cfRule>
    <cfRule type="expression" dxfId="12925" priority="14609">
      <formula>DATEDIF(TODAY(),$AH222,"D")&lt;=30</formula>
    </cfRule>
    <cfRule type="expression" dxfId="12924" priority="14608">
      <formula>DATEDIF(TODAY(),$AH222,"D")&lt;=30</formula>
    </cfRule>
  </conditionalFormatting>
  <conditionalFormatting sqref="F225:F227">
    <cfRule type="expression" dxfId="12923" priority="14538">
      <formula>DATEDIF(TODAY(),$AH225,"D")&lt;=30</formula>
    </cfRule>
    <cfRule type="expression" dxfId="12922" priority="14537">
      <formula>DATEDIF(TODAY(),$AH225,"D")&lt;=30</formula>
    </cfRule>
    <cfRule type="expression" dxfId="12921" priority="14541">
      <formula>MOD(ROW(),2)</formula>
    </cfRule>
  </conditionalFormatting>
  <conditionalFormatting sqref="F228:F230">
    <cfRule type="expression" dxfId="12920" priority="14497">
      <formula>MOD(ROW(),2)</formula>
    </cfRule>
    <cfRule type="expression" dxfId="12919" priority="14494">
      <formula>DATEDIF(TODAY(),$AH228,"D")&lt;=30</formula>
    </cfRule>
    <cfRule type="expression" dxfId="12918" priority="14493">
      <formula>DATEDIF(TODAY(),$AH228,"D")&lt;=30</formula>
    </cfRule>
  </conditionalFormatting>
  <conditionalFormatting sqref="F231">
    <cfRule type="expression" dxfId="12917" priority="14405">
      <formula>DATEDIF(TODAY(),$AH231,"D")&lt;=30</formula>
    </cfRule>
    <cfRule type="expression" dxfId="12916" priority="14404">
      <formula>DATEDIF(TODAY(),$AH231,"D")&lt;=30</formula>
    </cfRule>
    <cfRule type="expression" dxfId="12915" priority="14408">
      <formula>MOD(ROW(),2)</formula>
    </cfRule>
  </conditionalFormatting>
  <conditionalFormatting sqref="F232:F233">
    <cfRule type="expression" dxfId="12914" priority="14449">
      <formula>DATEDIF(TODAY(),$AH232,"D")&lt;=30</formula>
    </cfRule>
    <cfRule type="expression" dxfId="12913" priority="14448">
      <formula>DATEDIF(TODAY(),$AH232,"D")&lt;=30</formula>
    </cfRule>
    <cfRule type="expression" dxfId="12912" priority="14452">
      <formula>MOD(ROW(),2)</formula>
    </cfRule>
  </conditionalFormatting>
  <conditionalFormatting sqref="F234">
    <cfRule type="expression" dxfId="12911" priority="14357">
      <formula>MOD(ROW(),2)</formula>
    </cfRule>
    <cfRule type="expression" dxfId="12910" priority="14354">
      <formula>DATEDIF(TODAY(),$AH234,"D")&lt;=30</formula>
    </cfRule>
    <cfRule type="expression" dxfId="12909" priority="14353">
      <formula>DATEDIF(TODAY(),$AH234,"D")&lt;=30</formula>
    </cfRule>
  </conditionalFormatting>
  <conditionalFormatting sqref="F235">
    <cfRule type="expression" dxfId="12908" priority="14270">
      <formula>MOD(ROW(),2)</formula>
    </cfRule>
    <cfRule type="expression" dxfId="12907" priority="14267">
      <formula>DATEDIF(TODAY(),$AH235,"D")&lt;=30</formula>
    </cfRule>
    <cfRule type="expression" dxfId="12906" priority="14266">
      <formula>DATEDIF(TODAY(),$AH235,"D")&lt;=30</formula>
    </cfRule>
  </conditionalFormatting>
  <conditionalFormatting sqref="F236:F237">
    <cfRule type="expression" dxfId="12905" priority="14314">
      <formula>MOD(ROW(),2)</formula>
    </cfRule>
    <cfRule type="expression" dxfId="12904" priority="14311">
      <formula>DATEDIF(TODAY(),$AH236,"D")&lt;=30</formula>
    </cfRule>
    <cfRule type="expression" dxfId="12903" priority="14310">
      <formula>DATEDIF(TODAY(),$AH236,"D")&lt;=30</formula>
    </cfRule>
  </conditionalFormatting>
  <conditionalFormatting sqref="F238">
    <cfRule type="expression" dxfId="12902" priority="14181">
      <formula>MOD(ROW(),2)</formula>
    </cfRule>
    <cfRule type="expression" dxfId="12901" priority="14178">
      <formula>DATEDIF(TODAY(),$AH238,"D")&lt;=30</formula>
    </cfRule>
    <cfRule type="expression" dxfId="12900" priority="14177">
      <formula>DATEDIF(TODAY(),$AH238,"D")&lt;=30</formula>
    </cfRule>
  </conditionalFormatting>
  <conditionalFormatting sqref="F239:F240">
    <cfRule type="expression" dxfId="12899" priority="14225">
      <formula>MOD(ROW(),2)</formula>
    </cfRule>
    <cfRule type="expression" dxfId="12898" priority="14221">
      <formula>DATEDIF(TODAY(),$AH239,"D")&lt;=30</formula>
    </cfRule>
    <cfRule type="expression" dxfId="12897" priority="14222">
      <formula>DATEDIF(TODAY(),$AH239,"D")&lt;=30</formula>
    </cfRule>
  </conditionalFormatting>
  <conditionalFormatting sqref="F241">
    <cfRule type="expression" dxfId="12896" priority="14136">
      <formula>MOD(ROW(),2)</formula>
    </cfRule>
    <cfRule type="expression" dxfId="12895" priority="14133">
      <formula>DATEDIF(TODAY(),$AH241,"D")&lt;=30</formula>
    </cfRule>
    <cfRule type="expression" dxfId="12894" priority="14132">
      <formula>DATEDIF(TODAY(),$AH241,"D")&lt;=30</formula>
    </cfRule>
  </conditionalFormatting>
  <conditionalFormatting sqref="F242">
    <cfRule type="expression" dxfId="12893" priority="14047">
      <formula>MOD(ROW(),2)</formula>
    </cfRule>
    <cfRule type="expression" dxfId="12892" priority="14044">
      <formula>DATEDIF(TODAY(),$AH242,"D")&lt;=30</formula>
    </cfRule>
    <cfRule type="expression" dxfId="12891" priority="14043">
      <formula>DATEDIF(TODAY(),$AH242,"D")&lt;=30</formula>
    </cfRule>
  </conditionalFormatting>
  <conditionalFormatting sqref="F243:F244">
    <cfRule type="expression" dxfId="12890" priority="14087">
      <formula>DATEDIF(TODAY(),$AH243,"D")&lt;=30</formula>
    </cfRule>
    <cfRule type="expression" dxfId="12889" priority="14091">
      <formula>MOD(ROW(),2)</formula>
    </cfRule>
    <cfRule type="expression" dxfId="12888" priority="14088">
      <formula>DATEDIF(TODAY(),$AH243,"D")&lt;=30</formula>
    </cfRule>
  </conditionalFormatting>
  <conditionalFormatting sqref="F245">
    <cfRule type="expression" dxfId="12887" priority="13994">
      <formula>DATEDIF(TODAY(),$AH245,"D")&lt;=30</formula>
    </cfRule>
    <cfRule type="expression" dxfId="12886" priority="13995">
      <formula>DATEDIF(TODAY(),$AH245,"D")&lt;=30</formula>
    </cfRule>
    <cfRule type="expression" dxfId="12885" priority="13998">
      <formula>MOD(ROW(),2)</formula>
    </cfRule>
  </conditionalFormatting>
  <conditionalFormatting sqref="F246">
    <cfRule type="expression" dxfId="12884" priority="13907">
      <formula>DATEDIF(TODAY(),$AH246,"D")&lt;=30</formula>
    </cfRule>
    <cfRule type="expression" dxfId="12883" priority="13908">
      <formula>DATEDIF(TODAY(),$AH246,"D")&lt;=30</formula>
    </cfRule>
    <cfRule type="expression" dxfId="12882" priority="13911">
      <formula>MOD(ROW(),2)</formula>
    </cfRule>
  </conditionalFormatting>
  <conditionalFormatting sqref="F247:F248">
    <cfRule type="expression" dxfId="12881" priority="13951">
      <formula>DATEDIF(TODAY(),$AH247,"D")&lt;=30</formula>
    </cfRule>
    <cfRule type="expression" dxfId="12880" priority="13955">
      <formula>MOD(ROW(),2)</formula>
    </cfRule>
    <cfRule type="expression" dxfId="12879" priority="13952">
      <formula>DATEDIF(TODAY(),$AH247,"D")&lt;=30</formula>
    </cfRule>
  </conditionalFormatting>
  <conditionalFormatting sqref="F249">
    <cfRule type="expression" dxfId="12878" priority="13861">
      <formula>DATEDIF(TODAY(),$AH249,"D")&lt;=30</formula>
    </cfRule>
    <cfRule type="expression" dxfId="12877" priority="13865">
      <formula>MOD(ROW(),2)</formula>
    </cfRule>
    <cfRule type="expression" dxfId="12876" priority="13862">
      <formula>DATEDIF(TODAY(),$AH249,"D")&lt;=30</formula>
    </cfRule>
  </conditionalFormatting>
  <conditionalFormatting sqref="F250">
    <cfRule type="expression" dxfId="12875" priority="13775">
      <formula>DATEDIF(TODAY(),$AH250,"D")&lt;=30</formula>
    </cfRule>
    <cfRule type="expression" dxfId="12874" priority="13778">
      <formula>MOD(ROW(),2)</formula>
    </cfRule>
    <cfRule type="expression" dxfId="12873" priority="13774">
      <formula>DATEDIF(TODAY(),$AH250,"D")&lt;=30</formula>
    </cfRule>
  </conditionalFormatting>
  <conditionalFormatting sqref="F251:F252">
    <cfRule type="expression" dxfId="12872" priority="13822">
      <formula>MOD(ROW(),2)</formula>
    </cfRule>
    <cfRule type="expression" dxfId="12871" priority="13819">
      <formula>DATEDIF(TODAY(),$AH251,"D")&lt;=30</formula>
    </cfRule>
    <cfRule type="expression" dxfId="12870" priority="13818">
      <formula>DATEDIF(TODAY(),$AH251,"D")&lt;=30</formula>
    </cfRule>
  </conditionalFormatting>
  <conditionalFormatting sqref="F253">
    <cfRule type="expression" dxfId="12869" priority="13720">
      <formula>DATEDIF(TODAY(),$AH253,"D")&lt;=30</formula>
    </cfRule>
    <cfRule type="expression" dxfId="12868" priority="13719">
      <formula>DATEDIF(TODAY(),$AH253,"D")&lt;=30</formula>
    </cfRule>
    <cfRule type="expression" dxfId="12867" priority="13723">
      <formula>MOD(ROW(),2)</formula>
    </cfRule>
  </conditionalFormatting>
  <conditionalFormatting sqref="F254:F255">
    <cfRule type="expression" dxfId="12866" priority="13673">
      <formula>DATEDIF(TODAY(),$AH254,"D")&lt;=30</formula>
    </cfRule>
    <cfRule type="expression" dxfId="12865" priority="13677">
      <formula>MOD(ROW(),2)</formula>
    </cfRule>
    <cfRule type="expression" dxfId="12864" priority="13674">
      <formula>DATEDIF(TODAY(),$AH254,"D")&lt;=30</formula>
    </cfRule>
  </conditionalFormatting>
  <conditionalFormatting sqref="F256">
    <cfRule type="expression" dxfId="12863" priority="13629">
      <formula>DATEDIF(TODAY(),$AH256,"D")&lt;=30</formula>
    </cfRule>
    <cfRule type="expression" dxfId="12862" priority="13630">
      <formula>DATEDIF(TODAY(),$AH256,"D")&lt;=30</formula>
    </cfRule>
    <cfRule type="expression" dxfId="12861" priority="13633">
      <formula>MOD(ROW(),2)</formula>
    </cfRule>
  </conditionalFormatting>
  <conditionalFormatting sqref="F269">
    <cfRule type="expression" dxfId="12860" priority="13502">
      <formula>MOD(ROW(),2)</formula>
    </cfRule>
    <cfRule type="expression" dxfId="12859" priority="13499">
      <formula>DATEDIF(TODAY(),$AH269,"D")&lt;=30</formula>
    </cfRule>
  </conditionalFormatting>
  <conditionalFormatting sqref="F299">
    <cfRule type="expression" dxfId="12858" priority="13554">
      <formula>MOD(ROW(),2)</formula>
    </cfRule>
    <cfRule type="expression" dxfId="12857" priority="13550">
      <formula>DATEDIF(TODAY(),$AH299,"D")&lt;=30</formula>
    </cfRule>
  </conditionalFormatting>
  <conditionalFormatting sqref="F308 F314 F318 F321 F333">
    <cfRule type="expression" dxfId="12856" priority="13560">
      <formula>MOD(ROW(),2)</formula>
    </cfRule>
  </conditionalFormatting>
  <conditionalFormatting sqref="F316">
    <cfRule type="expression" dxfId="12855" priority="13452">
      <formula>MOD(ROW(),2)</formula>
    </cfRule>
    <cfRule type="expression" dxfId="12854" priority="13448">
      <formula>DATEDIF(TODAY(),$AH316,"D")&lt;=30</formula>
    </cfRule>
    <cfRule type="expression" dxfId="12853" priority="13449">
      <formula>DATEDIF(TODAY(),$AH316,"D")&lt;=30</formula>
    </cfRule>
  </conditionalFormatting>
  <conditionalFormatting sqref="F338:F343">
    <cfRule type="expression" dxfId="12852" priority="13378">
      <formula>MOD(ROW(),2)</formula>
    </cfRule>
    <cfRule type="expression" dxfId="12851" priority="13376">
      <formula>DATEDIF(TODAY(),$AH338,"D")&lt;=30</formula>
    </cfRule>
    <cfRule type="expression" dxfId="12850" priority="13375">
      <formula>DATEDIF(TODAY(),$AH338,"D")&lt;=30</formula>
    </cfRule>
  </conditionalFormatting>
  <conditionalFormatting sqref="F344:F347">
    <cfRule type="expression" dxfId="12849" priority="13333">
      <formula>DATEDIF(TODAY(),$AH344,"D")&lt;=30</formula>
    </cfRule>
    <cfRule type="expression" dxfId="12848" priority="13336">
      <formula>MOD(ROW(),2)</formula>
    </cfRule>
    <cfRule type="expression" dxfId="12847" priority="13332">
      <formula>DATEDIF(TODAY(),$AH344,"D")&lt;=30</formula>
    </cfRule>
  </conditionalFormatting>
  <conditionalFormatting sqref="F348:F350">
    <cfRule type="expression" dxfId="12846" priority="13279">
      <formula>DATEDIF(TODAY(),$AH348,"D")&lt;=30</formula>
    </cfRule>
    <cfRule type="expression" dxfId="12845" priority="13280">
      <formula>DATEDIF(TODAY(),$AH348,"D")&lt;=30</formula>
    </cfRule>
    <cfRule type="expression" dxfId="12844" priority="13283">
      <formula>MOD(ROW(),2)</formula>
    </cfRule>
  </conditionalFormatting>
  <conditionalFormatting sqref="F351:F353">
    <cfRule type="expression" dxfId="12843" priority="13209">
      <formula>DATEDIF(TODAY(),$AH351,"D")&lt;=30</formula>
    </cfRule>
    <cfRule type="expression" dxfId="12842" priority="13208">
      <formula>DATEDIF(TODAY(),$AH351,"D")&lt;=30</formula>
    </cfRule>
    <cfRule type="expression" dxfId="12841" priority="13212">
      <formula>MOD(ROW(),2)</formula>
    </cfRule>
  </conditionalFormatting>
  <conditionalFormatting sqref="F354:F356">
    <cfRule type="expression" dxfId="12840" priority="13165">
      <formula>DATEDIF(TODAY(),$AH354,"D")&lt;=30</formula>
    </cfRule>
    <cfRule type="expression" dxfId="12839" priority="13168">
      <formula>MOD(ROW(),2)</formula>
    </cfRule>
    <cfRule type="expression" dxfId="12838" priority="13164">
      <formula>DATEDIF(TODAY(),$AH354,"D")&lt;=30</formula>
    </cfRule>
  </conditionalFormatting>
  <conditionalFormatting sqref="F357">
    <cfRule type="expression" dxfId="12837" priority="13076">
      <formula>DATEDIF(TODAY(),$AH357,"D")&lt;=30</formula>
    </cfRule>
    <cfRule type="expression" dxfId="12836" priority="13079">
      <formula>MOD(ROW(),2)</formula>
    </cfRule>
    <cfRule type="expression" dxfId="12835" priority="13075">
      <formula>DATEDIF(TODAY(),$AH357,"D")&lt;=30</formula>
    </cfRule>
  </conditionalFormatting>
  <conditionalFormatting sqref="F358:F359">
    <cfRule type="expression" dxfId="12834" priority="13120">
      <formula>DATEDIF(TODAY(),$AH358,"D")&lt;=30</formula>
    </cfRule>
    <cfRule type="expression" dxfId="12833" priority="13119">
      <formula>DATEDIF(TODAY(),$AH358,"D")&lt;=30</formula>
    </cfRule>
    <cfRule type="expression" dxfId="12832" priority="13123">
      <formula>MOD(ROW(),2)</formula>
    </cfRule>
  </conditionalFormatting>
  <conditionalFormatting sqref="F360">
    <cfRule type="expression" dxfId="12831" priority="13028">
      <formula>MOD(ROW(),2)</formula>
    </cfRule>
    <cfRule type="expression" dxfId="12830" priority="13025">
      <formula>DATEDIF(TODAY(),$AH360,"D")&lt;=30</formula>
    </cfRule>
    <cfRule type="expression" dxfId="12829" priority="13024">
      <formula>DATEDIF(TODAY(),$AH360,"D")&lt;=30</formula>
    </cfRule>
  </conditionalFormatting>
  <conditionalFormatting sqref="F361">
    <cfRule type="expression" dxfId="12828" priority="12937">
      <formula>DATEDIF(TODAY(),$AH361,"D")&lt;=30</formula>
    </cfRule>
    <cfRule type="expression" dxfId="12827" priority="12938">
      <formula>DATEDIF(TODAY(),$AH361,"D")&lt;=30</formula>
    </cfRule>
    <cfRule type="expression" dxfId="12826" priority="12941">
      <formula>MOD(ROW(),2)</formula>
    </cfRule>
  </conditionalFormatting>
  <conditionalFormatting sqref="F362:F363">
    <cfRule type="expression" dxfId="12825" priority="12985">
      <formula>MOD(ROW(),2)</formula>
    </cfRule>
    <cfRule type="expression" dxfId="12824" priority="12982">
      <formula>DATEDIF(TODAY(),$AH362,"D")&lt;=30</formula>
    </cfRule>
    <cfRule type="expression" dxfId="12823" priority="12981">
      <formula>DATEDIF(TODAY(),$AH362,"D")&lt;=30</formula>
    </cfRule>
  </conditionalFormatting>
  <conditionalFormatting sqref="F364">
    <cfRule type="expression" dxfId="12822" priority="12849">
      <formula>DATEDIF(TODAY(),$AH364,"D")&lt;=30</formula>
    </cfRule>
    <cfRule type="expression" dxfId="12821" priority="12852">
      <formula>MOD(ROW(),2)</formula>
    </cfRule>
    <cfRule type="expression" dxfId="12820" priority="12848">
      <formula>DATEDIF(TODAY(),$AH364,"D")&lt;=30</formula>
    </cfRule>
  </conditionalFormatting>
  <conditionalFormatting sqref="F365:F366">
    <cfRule type="expression" dxfId="12819" priority="12893">
      <formula>DATEDIF(TODAY(),$AH365,"D")&lt;=30</formula>
    </cfRule>
    <cfRule type="expression" dxfId="12818" priority="12892">
      <formula>DATEDIF(TODAY(),$AH365,"D")&lt;=30</formula>
    </cfRule>
    <cfRule type="expression" dxfId="12817" priority="12896">
      <formula>MOD(ROW(),2)</formula>
    </cfRule>
  </conditionalFormatting>
  <conditionalFormatting sqref="F367">
    <cfRule type="expression" dxfId="12816" priority="12804">
      <formula>DATEDIF(TODAY(),$AH367,"D")&lt;=30</formula>
    </cfRule>
    <cfRule type="expression" dxfId="12815" priority="12807">
      <formula>MOD(ROW(),2)</formula>
    </cfRule>
    <cfRule type="expression" dxfId="12814" priority="12803">
      <formula>DATEDIF(TODAY(),$AH367,"D")&lt;=30</formula>
    </cfRule>
  </conditionalFormatting>
  <conditionalFormatting sqref="F368">
    <cfRule type="expression" dxfId="12813" priority="12718">
      <formula>MOD(ROW(),2)</formula>
    </cfRule>
    <cfRule type="expression" dxfId="12812" priority="12715">
      <formula>DATEDIF(TODAY(),$AH368,"D")&lt;=30</formula>
    </cfRule>
    <cfRule type="expression" dxfId="12811" priority="12714">
      <formula>DATEDIF(TODAY(),$AH368,"D")&lt;=30</formula>
    </cfRule>
  </conditionalFormatting>
  <conditionalFormatting sqref="F369:F370">
    <cfRule type="expression" dxfId="12810" priority="12759">
      <formula>DATEDIF(TODAY(),$AH369,"D")&lt;=30</formula>
    </cfRule>
    <cfRule type="expression" dxfId="12809" priority="12762">
      <formula>MOD(ROW(),2)</formula>
    </cfRule>
    <cfRule type="expression" dxfId="12808" priority="12758">
      <formula>DATEDIF(TODAY(),$AH369,"D")&lt;=30</formula>
    </cfRule>
  </conditionalFormatting>
  <conditionalFormatting sqref="F371">
    <cfRule type="expression" dxfId="12807" priority="12665">
      <formula>DATEDIF(TODAY(),$AH371,"D")&lt;=30</formula>
    </cfRule>
    <cfRule type="expression" dxfId="12806" priority="12669">
      <formula>MOD(ROW(),2)</formula>
    </cfRule>
    <cfRule type="expression" dxfId="12805" priority="12666">
      <formula>DATEDIF(TODAY(),$AH371,"D")&lt;=30</formula>
    </cfRule>
  </conditionalFormatting>
  <conditionalFormatting sqref="F372">
    <cfRule type="expression" dxfId="12804" priority="12579">
      <formula>DATEDIF(TODAY(),$AH372,"D")&lt;=30</formula>
    </cfRule>
    <cfRule type="expression" dxfId="12803" priority="12582">
      <formula>MOD(ROW(),2)</formula>
    </cfRule>
    <cfRule type="expression" dxfId="12802" priority="12578">
      <formula>DATEDIF(TODAY(),$AH372,"D")&lt;=30</formula>
    </cfRule>
  </conditionalFormatting>
  <conditionalFormatting sqref="F373:F374">
    <cfRule type="expression" dxfId="12801" priority="12626">
      <formula>MOD(ROW(),2)</formula>
    </cfRule>
    <cfRule type="expression" dxfId="12800" priority="12623">
      <formula>DATEDIF(TODAY(),$AH373,"D")&lt;=30</formula>
    </cfRule>
    <cfRule type="expression" dxfId="12799" priority="12622">
      <formula>DATEDIF(TODAY(),$AH373,"D")&lt;=30</formula>
    </cfRule>
  </conditionalFormatting>
  <conditionalFormatting sqref="F375">
    <cfRule type="expression" dxfId="12798" priority="12532">
      <formula>DATEDIF(TODAY(),$AH375,"D")&lt;=30</formula>
    </cfRule>
    <cfRule type="expression" dxfId="12797" priority="12533">
      <formula>DATEDIF(TODAY(),$AH375,"D")&lt;=30</formula>
    </cfRule>
    <cfRule type="expression" dxfId="12796" priority="12536">
      <formula>MOD(ROW(),2)</formula>
    </cfRule>
  </conditionalFormatting>
  <conditionalFormatting sqref="F376">
    <cfRule type="expression" dxfId="12795" priority="12445">
      <formula>DATEDIF(TODAY(),$AH376,"D")&lt;=30</formula>
    </cfRule>
    <cfRule type="expression" dxfId="12794" priority="12449">
      <formula>MOD(ROW(),2)</formula>
    </cfRule>
    <cfRule type="expression" dxfId="12793" priority="12446">
      <formula>DATEDIF(TODAY(),$AH376,"D")&lt;=30</formula>
    </cfRule>
  </conditionalFormatting>
  <conditionalFormatting sqref="F377:F378">
    <cfRule type="expression" dxfId="12792" priority="12490">
      <formula>DATEDIF(TODAY(),$AH377,"D")&lt;=30</formula>
    </cfRule>
    <cfRule type="expression" dxfId="12791" priority="12493">
      <formula>MOD(ROW(),2)</formula>
    </cfRule>
    <cfRule type="expression" dxfId="12790" priority="12489">
      <formula>DATEDIF(TODAY(),$AH377,"D")&lt;=30</formula>
    </cfRule>
  </conditionalFormatting>
  <conditionalFormatting sqref="F379">
    <cfRule type="expression" dxfId="12789" priority="12394">
      <formula>MOD(ROW(),2)</formula>
    </cfRule>
    <cfRule type="expression" dxfId="12788" priority="12390">
      <formula>DATEDIF(TODAY(),$AH379,"D")&lt;=30</formula>
    </cfRule>
    <cfRule type="expression" dxfId="12787" priority="12391">
      <formula>DATEDIF(TODAY(),$AH379,"D")&lt;=30</formula>
    </cfRule>
  </conditionalFormatting>
  <conditionalFormatting sqref="F380:F381">
    <cfRule type="expression" dxfId="12786" priority="12344">
      <formula>DATEDIF(TODAY(),$AH380,"D")&lt;=30</formula>
    </cfRule>
    <cfRule type="expression" dxfId="12785" priority="12345">
      <formula>DATEDIF(TODAY(),$AH380,"D")&lt;=30</formula>
    </cfRule>
    <cfRule type="expression" dxfId="12784" priority="12348">
      <formula>MOD(ROW(),2)</formula>
    </cfRule>
  </conditionalFormatting>
  <conditionalFormatting sqref="F382">
    <cfRule type="expression" dxfId="12783" priority="12306">
      <formula>MOD(ROW(),2)</formula>
    </cfRule>
    <cfRule type="expression" dxfId="12782" priority="12303">
      <formula>DATEDIF(TODAY(),$AH382,"D")&lt;=30</formula>
    </cfRule>
    <cfRule type="expression" dxfId="12781" priority="12302">
      <formula>DATEDIF(TODAY(),$AH382,"D")&lt;=30</formula>
    </cfRule>
  </conditionalFormatting>
  <conditionalFormatting sqref="F383">
    <cfRule type="expression" dxfId="12780" priority="12259">
      <formula>DATEDIF(TODAY(),$AH383,"D")&lt;=30</formula>
    </cfRule>
    <cfRule type="expression" dxfId="12779" priority="12262">
      <formula>MOD(ROW(),2)</formula>
    </cfRule>
    <cfRule type="expression" dxfId="12778" priority="12258">
      <formula>DATEDIF(TODAY(),$AH383,"D")&lt;=30</formula>
    </cfRule>
  </conditionalFormatting>
  <conditionalFormatting sqref="F384">
    <cfRule type="expression" dxfId="12777" priority="12217">
      <formula>DATEDIF(TODAY(),$AH384,"D")&lt;=30</formula>
    </cfRule>
    <cfRule type="expression" dxfId="12776" priority="12216">
      <formula>DATEDIF(TODAY(),$AH384,"D")&lt;=30</formula>
    </cfRule>
    <cfRule type="expression" dxfId="12775" priority="12220">
      <formula>MOD(ROW(),2)</formula>
    </cfRule>
  </conditionalFormatting>
  <conditionalFormatting sqref="F397">
    <cfRule type="expression" dxfId="12774" priority="12092">
      <formula>MOD(ROW(),2)</formula>
    </cfRule>
    <cfRule type="expression" dxfId="12773" priority="12089">
      <formula>DATEDIF(TODAY(),$AH397,"D")&lt;=30</formula>
    </cfRule>
  </conditionalFormatting>
  <conditionalFormatting sqref="F427">
    <cfRule type="expression" dxfId="12772" priority="12144">
      <formula>MOD(ROW(),2)</formula>
    </cfRule>
    <cfRule type="expression" dxfId="12771" priority="12140">
      <formula>DATEDIF(TODAY(),$AH427,"D")&lt;=30</formula>
    </cfRule>
  </conditionalFormatting>
  <conditionalFormatting sqref="F436 F442 F446 F449 F461">
    <cfRule type="expression" dxfId="12770" priority="12150">
      <formula>MOD(ROW(),2)</formula>
    </cfRule>
  </conditionalFormatting>
  <conditionalFormatting sqref="F444">
    <cfRule type="expression" dxfId="12769" priority="12045">
      <formula>MOD(ROW(),2)</formula>
    </cfRule>
    <cfRule type="expression" dxfId="12768" priority="12042">
      <formula>DATEDIF(TODAY(),$AH444,"D")&lt;=30</formula>
    </cfRule>
    <cfRule type="expression" dxfId="12767" priority="12041">
      <formula>DATEDIF(TODAY(),$AH444,"D")&lt;=30</formula>
    </cfRule>
  </conditionalFormatting>
  <conditionalFormatting sqref="F466:F471">
    <cfRule type="expression" dxfId="12766" priority="11973">
      <formula>MOD(ROW(),2)</formula>
    </cfRule>
    <cfRule type="expression" dxfId="12765" priority="11968">
      <formula>DATEDIF(TODAY(),$AH466,"D")&lt;=30</formula>
    </cfRule>
    <cfRule type="expression" dxfId="12764" priority="11969">
      <formula>DATEDIF(TODAY(),$AH466,"D")&lt;=30</formula>
    </cfRule>
  </conditionalFormatting>
  <conditionalFormatting sqref="F467">
    <cfRule type="expression" dxfId="12763" priority="11971">
      <formula>MOD(ROW(),2)</formula>
    </cfRule>
  </conditionalFormatting>
  <conditionalFormatting sqref="F472:F475">
    <cfRule type="expression" dxfId="12762" priority="11929">
      <formula>MOD(ROW(),2)</formula>
    </cfRule>
    <cfRule type="expression" dxfId="12761" priority="11926">
      <formula>DATEDIF(TODAY(),$AH472,"D")&lt;=30</formula>
    </cfRule>
    <cfRule type="expression" dxfId="12760" priority="11925">
      <formula>DATEDIF(TODAY(),$AH472,"D")&lt;=30</formula>
    </cfRule>
  </conditionalFormatting>
  <conditionalFormatting sqref="F476:F478">
    <cfRule type="expression" dxfId="12759" priority="11873">
      <formula>DATEDIF(TODAY(),$AH476,"D")&lt;=30</formula>
    </cfRule>
    <cfRule type="expression" dxfId="12758" priority="11872">
      <formula>DATEDIF(TODAY(),$AH476,"D")&lt;=30</formula>
    </cfRule>
    <cfRule type="expression" dxfId="12757" priority="11876">
      <formula>MOD(ROW(),2)</formula>
    </cfRule>
  </conditionalFormatting>
  <conditionalFormatting sqref="F479:F481">
    <cfRule type="expression" dxfId="12756" priority="11801">
      <formula>DATEDIF(TODAY(),$AH479,"D")&lt;=30</formula>
    </cfRule>
    <cfRule type="expression" dxfId="12755" priority="11802">
      <formula>DATEDIF(TODAY(),$AH479,"D")&lt;=30</formula>
    </cfRule>
    <cfRule type="expression" dxfId="12754" priority="11805">
      <formula>MOD(ROW(),2)</formula>
    </cfRule>
  </conditionalFormatting>
  <conditionalFormatting sqref="F482:F484">
    <cfRule type="expression" dxfId="12753" priority="11761">
      <formula>MOD(ROW(),2)</formula>
    </cfRule>
    <cfRule type="expression" dxfId="12752" priority="11758">
      <formula>DATEDIF(TODAY(),$AH482,"D")&lt;=30</formula>
    </cfRule>
    <cfRule type="expression" dxfId="12751" priority="11757">
      <formula>DATEDIF(TODAY(),$AH482,"D")&lt;=30</formula>
    </cfRule>
  </conditionalFormatting>
  <conditionalFormatting sqref="F485">
    <cfRule type="expression" dxfId="12750" priority="11668">
      <formula>DATEDIF(TODAY(),$AH485,"D")&lt;=30</formula>
    </cfRule>
    <cfRule type="expression" dxfId="12749" priority="11669">
      <formula>DATEDIF(TODAY(),$AH485,"D")&lt;=30</formula>
    </cfRule>
    <cfRule type="expression" dxfId="12748" priority="11672">
      <formula>MOD(ROW(),2)</formula>
    </cfRule>
  </conditionalFormatting>
  <conditionalFormatting sqref="F486:F487">
    <cfRule type="expression" dxfId="12747" priority="11713">
      <formula>DATEDIF(TODAY(),$AH486,"D")&lt;=30</formula>
    </cfRule>
    <cfRule type="expression" dxfId="12746" priority="11712">
      <formula>DATEDIF(TODAY(),$AH486,"D")&lt;=30</formula>
    </cfRule>
    <cfRule type="expression" dxfId="12745" priority="11716">
      <formula>MOD(ROW(),2)</formula>
    </cfRule>
  </conditionalFormatting>
  <conditionalFormatting sqref="F488">
    <cfRule type="expression" dxfId="12744" priority="11621">
      <formula>MOD(ROW(),2)</formula>
    </cfRule>
    <cfRule type="expression" dxfId="12743" priority="11617">
      <formula>DATEDIF(TODAY(),$AH488,"D")&lt;=30</formula>
    </cfRule>
    <cfRule type="expression" dxfId="12742" priority="11618">
      <formula>DATEDIF(TODAY(),$AH488,"D")&lt;=30</formula>
    </cfRule>
  </conditionalFormatting>
  <conditionalFormatting sqref="F489">
    <cfRule type="expression" dxfId="12741" priority="11531">
      <formula>DATEDIF(TODAY(),$AH489,"D")&lt;=30</formula>
    </cfRule>
    <cfRule type="expression" dxfId="12740" priority="11534">
      <formula>MOD(ROW(),2)</formula>
    </cfRule>
    <cfRule type="expression" dxfId="12739" priority="11530">
      <formula>DATEDIF(TODAY(),$AH489,"D")&lt;=30</formula>
    </cfRule>
  </conditionalFormatting>
  <conditionalFormatting sqref="F490:F491">
    <cfRule type="expression" dxfId="12738" priority="11575">
      <formula>DATEDIF(TODAY(),$AH490,"D")&lt;=30</formula>
    </cfRule>
    <cfRule type="expression" dxfId="12737" priority="11574">
      <formula>DATEDIF(TODAY(),$AH490,"D")&lt;=30</formula>
    </cfRule>
    <cfRule type="expression" dxfId="12736" priority="11578">
      <formula>MOD(ROW(),2)</formula>
    </cfRule>
  </conditionalFormatting>
  <conditionalFormatting sqref="F492">
    <cfRule type="expression" dxfId="12735" priority="11442">
      <formula>DATEDIF(TODAY(),$AH492,"D")&lt;=30</formula>
    </cfRule>
    <cfRule type="expression" dxfId="12734" priority="11441">
      <formula>DATEDIF(TODAY(),$AH492,"D")&lt;=30</formula>
    </cfRule>
    <cfRule type="expression" dxfId="12733" priority="11445">
      <formula>MOD(ROW(),2)</formula>
    </cfRule>
  </conditionalFormatting>
  <conditionalFormatting sqref="F493:F494">
    <cfRule type="expression" dxfId="12732" priority="11489">
      <formula>MOD(ROW(),2)</formula>
    </cfRule>
    <cfRule type="expression" dxfId="12731" priority="11486">
      <formula>DATEDIF(TODAY(),$AH493,"D")&lt;=30</formula>
    </cfRule>
    <cfRule type="expression" dxfId="12730" priority="11485">
      <formula>DATEDIF(TODAY(),$AH493,"D")&lt;=30</formula>
    </cfRule>
  </conditionalFormatting>
  <conditionalFormatting sqref="F495">
    <cfRule type="expression" dxfId="12729" priority="11397">
      <formula>DATEDIF(TODAY(),$AH495,"D")&lt;=30</formula>
    </cfRule>
    <cfRule type="expression" dxfId="12728" priority="11396">
      <formula>DATEDIF(TODAY(),$AH495,"D")&lt;=30</formula>
    </cfRule>
    <cfRule type="expression" dxfId="12727" priority="11400">
      <formula>MOD(ROW(),2)</formula>
    </cfRule>
  </conditionalFormatting>
  <conditionalFormatting sqref="F496">
    <cfRule type="expression" dxfId="12726" priority="11307">
      <formula>DATEDIF(TODAY(),$AH496,"D")&lt;=30</formula>
    </cfRule>
    <cfRule type="expression" dxfId="12725" priority="11308">
      <formula>DATEDIF(TODAY(),$AH496,"D")&lt;=30</formula>
    </cfRule>
    <cfRule type="expression" dxfId="12724" priority="11311">
      <formula>MOD(ROW(),2)</formula>
    </cfRule>
  </conditionalFormatting>
  <conditionalFormatting sqref="F497:F498">
    <cfRule type="expression" dxfId="12723" priority="11355">
      <formula>MOD(ROW(),2)</formula>
    </cfRule>
    <cfRule type="expression" dxfId="12722" priority="11351">
      <formula>DATEDIF(TODAY(),$AH497,"D")&lt;=30</formula>
    </cfRule>
    <cfRule type="expression" dxfId="12721" priority="11352">
      <formula>DATEDIF(TODAY(),$AH497,"D")&lt;=30</formula>
    </cfRule>
  </conditionalFormatting>
  <conditionalFormatting sqref="F499">
    <cfRule type="expression" dxfId="12720" priority="11262">
      <formula>MOD(ROW(),2)</formula>
    </cfRule>
    <cfRule type="expression" dxfId="12719" priority="11259">
      <formula>DATEDIF(TODAY(),$AH499,"D")&lt;=30</formula>
    </cfRule>
    <cfRule type="expression" dxfId="12718" priority="11258">
      <formula>DATEDIF(TODAY(),$AH499,"D")&lt;=30</formula>
    </cfRule>
  </conditionalFormatting>
  <conditionalFormatting sqref="F500">
    <cfRule type="expression" dxfId="12717" priority="11172">
      <formula>DATEDIF(TODAY(),$AH500,"D")&lt;=30</formula>
    </cfRule>
    <cfRule type="expression" dxfId="12716" priority="11171">
      <formula>DATEDIF(TODAY(),$AH500,"D")&lt;=30</formula>
    </cfRule>
    <cfRule type="expression" dxfId="12715" priority="11175">
      <formula>MOD(ROW(),2)</formula>
    </cfRule>
  </conditionalFormatting>
  <conditionalFormatting sqref="F501:F502">
    <cfRule type="expression" dxfId="12714" priority="11215">
      <formula>DATEDIF(TODAY(),$AH501,"D")&lt;=30</formula>
    </cfRule>
    <cfRule type="expression" dxfId="12713" priority="11216">
      <formula>DATEDIF(TODAY(),$AH501,"D")&lt;=30</formula>
    </cfRule>
    <cfRule type="expression" dxfId="12712" priority="11219">
      <formula>MOD(ROW(),2)</formula>
    </cfRule>
  </conditionalFormatting>
  <conditionalFormatting sqref="F503">
    <cfRule type="expression" dxfId="12711" priority="11129">
      <formula>MOD(ROW(),2)</formula>
    </cfRule>
    <cfRule type="expression" dxfId="12710" priority="11126">
      <formula>DATEDIF(TODAY(),$AH503,"D")&lt;=30</formula>
    </cfRule>
    <cfRule type="expression" dxfId="12709" priority="11125">
      <formula>DATEDIF(TODAY(),$AH503,"D")&lt;=30</formula>
    </cfRule>
  </conditionalFormatting>
  <conditionalFormatting sqref="F504">
    <cfRule type="expression" dxfId="12708" priority="11042">
      <formula>DATEDIF(TODAY(),$AH504,"D")&lt;=30</formula>
    </cfRule>
    <cfRule type="expression" dxfId="12707" priority="11041">
      <formula>DATEDIF(TODAY(),$AH504,"D")&lt;=30</formula>
    </cfRule>
    <cfRule type="expression" dxfId="12706" priority="11045">
      <formula>MOD(ROW(),2)</formula>
    </cfRule>
  </conditionalFormatting>
  <conditionalFormatting sqref="F505:F506">
    <cfRule type="expression" dxfId="12705" priority="11083">
      <formula>DATEDIF(TODAY(),$AH505,"D")&lt;=30</formula>
    </cfRule>
    <cfRule type="expression" dxfId="12704" priority="11084">
      <formula>DATEDIF(TODAY(),$AH505,"D")&lt;=30</formula>
    </cfRule>
    <cfRule type="expression" dxfId="12703" priority="11087">
      <formula>MOD(ROW(),2)</formula>
    </cfRule>
  </conditionalFormatting>
  <conditionalFormatting sqref="F507">
    <cfRule type="expression" dxfId="12702" priority="10991">
      <formula>MOD(ROW(),2)</formula>
    </cfRule>
    <cfRule type="expression" dxfId="12701" priority="10988">
      <formula>DATEDIF(TODAY(),$AH507,"D")&lt;=30</formula>
    </cfRule>
    <cfRule type="expression" dxfId="12700" priority="10987">
      <formula>DATEDIF(TODAY(),$AH507,"D")&lt;=30</formula>
    </cfRule>
  </conditionalFormatting>
  <conditionalFormatting sqref="F508:F509">
    <cfRule type="expression" dxfId="12699" priority="10942">
      <formula>DATEDIF(TODAY(),$AH508,"D")&lt;=30</formula>
    </cfRule>
    <cfRule type="expression" dxfId="12698" priority="10943">
      <formula>DATEDIF(TODAY(),$AH508,"D")&lt;=30</formula>
    </cfRule>
    <cfRule type="expression" dxfId="12697" priority="10946">
      <formula>MOD(ROW(),2)</formula>
    </cfRule>
  </conditionalFormatting>
  <conditionalFormatting sqref="F510">
    <cfRule type="expression" dxfId="12696" priority="10905">
      <formula>MOD(ROW(),2)</formula>
    </cfRule>
    <cfRule type="expression" dxfId="12695" priority="10902">
      <formula>DATEDIF(TODAY(),$AH510,"D")&lt;=30</formula>
    </cfRule>
    <cfRule type="expression" dxfId="12694" priority="10901">
      <formula>DATEDIF(TODAY(),$AH510,"D")&lt;=30</formula>
    </cfRule>
  </conditionalFormatting>
  <conditionalFormatting sqref="F511">
    <cfRule type="expression" dxfId="12693" priority="10862">
      <formula>MOD(ROW(),2)</formula>
    </cfRule>
    <cfRule type="expression" dxfId="12692" priority="10859">
      <formula>DATEDIF(TODAY(),$AH511,"D")&lt;=30</formula>
    </cfRule>
    <cfRule type="expression" dxfId="12691" priority="10858">
      <formula>DATEDIF(TODAY(),$AH511,"D")&lt;=30</formula>
    </cfRule>
  </conditionalFormatting>
  <conditionalFormatting sqref="F512">
    <cfRule type="expression" dxfId="12690" priority="10819">
      <formula>DATEDIF(TODAY(),$AH512,"D")&lt;=30</formula>
    </cfRule>
    <cfRule type="expression" dxfId="12689" priority="10820">
      <formula>DATEDIF(TODAY(),$AH512,"D")&lt;=30</formula>
    </cfRule>
    <cfRule type="expression" dxfId="12688" priority="10823">
      <formula>MOD(ROW(),2)</formula>
    </cfRule>
  </conditionalFormatting>
  <conditionalFormatting sqref="F513">
    <cfRule type="expression" dxfId="12687" priority="10776">
      <formula>DATEDIF(TODAY(),$AH513,"D")&lt;=30</formula>
    </cfRule>
    <cfRule type="expression" dxfId="12686" priority="10775">
      <formula>DATEDIF(TODAY(),$AH513,"D")&lt;=30</formula>
    </cfRule>
    <cfRule type="expression" dxfId="12685" priority="10779">
      <formula>MOD(ROW(),2)</formula>
    </cfRule>
  </conditionalFormatting>
  <conditionalFormatting sqref="F514">
    <cfRule type="expression" dxfId="12684" priority="10740">
      <formula>MOD(ROW(),2)</formula>
    </cfRule>
    <cfRule type="expression" dxfId="12683" priority="10737">
      <formula>DATEDIF(TODAY(),$AH514,"D")&lt;=30</formula>
    </cfRule>
    <cfRule type="expression" dxfId="12682" priority="10736">
      <formula>DATEDIF(TODAY(),$AH514,"D")&lt;=30</formula>
    </cfRule>
  </conditionalFormatting>
  <conditionalFormatting sqref="F515">
    <cfRule type="expression" dxfId="12681" priority="10701">
      <formula>MOD(ROW(),2)</formula>
    </cfRule>
    <cfRule type="expression" dxfId="12680" priority="10698">
      <formula>DATEDIF(TODAY(),$AH515,"D")&lt;=30</formula>
    </cfRule>
    <cfRule type="expression" dxfId="12679" priority="10697">
      <formula>DATEDIF(TODAY(),$AH515,"D")&lt;=30</formula>
    </cfRule>
  </conditionalFormatting>
  <conditionalFormatting sqref="F516">
    <cfRule type="expression" dxfId="12678" priority="10658">
      <formula>DATEDIF(TODAY(),$AH516,"D")&lt;=30</formula>
    </cfRule>
    <cfRule type="expression" dxfId="12677" priority="10662">
      <formula>MOD(ROW(),2)</formula>
    </cfRule>
    <cfRule type="expression" dxfId="12676" priority="10659">
      <formula>DATEDIF(TODAY(),$AH516,"D")&lt;=30</formula>
    </cfRule>
  </conditionalFormatting>
  <conditionalFormatting sqref="F528">
    <cfRule type="expression" dxfId="12675" priority="10533">
      <formula>MOD(ROW(),2)</formula>
    </cfRule>
    <cfRule type="expression" dxfId="12674" priority="10530">
      <formula>DATEDIF(TODAY(),$AH528,"D")&lt;=30</formula>
    </cfRule>
  </conditionalFormatting>
  <conditionalFormatting sqref="F558">
    <cfRule type="expression" dxfId="12673" priority="10581">
      <formula>DATEDIF(TODAY(),$AH558,"D")&lt;=30</formula>
    </cfRule>
    <cfRule type="expression" dxfId="12672" priority="10585">
      <formula>MOD(ROW(),2)</formula>
    </cfRule>
  </conditionalFormatting>
  <conditionalFormatting sqref="F567 F573 F577 F580 F592">
    <cfRule type="expression" dxfId="12671" priority="10591">
      <formula>MOD(ROW(),2)</formula>
    </cfRule>
  </conditionalFormatting>
  <conditionalFormatting sqref="F575">
    <cfRule type="expression" dxfId="12670" priority="10483">
      <formula>MOD(ROW(),2)</formula>
    </cfRule>
    <cfRule type="expression" dxfId="12669" priority="10480">
      <formula>DATEDIF(TODAY(),$AH575,"D")&lt;=30</formula>
    </cfRule>
    <cfRule type="expression" dxfId="12668" priority="10479">
      <formula>DATEDIF(TODAY(),$AH575,"D")&lt;=30</formula>
    </cfRule>
  </conditionalFormatting>
  <conditionalFormatting sqref="F597:F602">
    <cfRule type="expression" dxfId="12667" priority="10402">
      <formula>DATEDIF(TODAY(),$AH597,"D")&lt;=30</formula>
    </cfRule>
    <cfRule type="expression" dxfId="12666" priority="10403">
      <formula>DATEDIF(TODAY(),$AH597,"D")&lt;=30</formula>
    </cfRule>
    <cfRule type="expression" dxfId="12665" priority="10407">
      <formula>MOD(ROW(),2)</formula>
    </cfRule>
  </conditionalFormatting>
  <conditionalFormatting sqref="F598">
    <cfRule type="expression" dxfId="12664" priority="10405">
      <formula>MOD(ROW(),2)</formula>
    </cfRule>
  </conditionalFormatting>
  <conditionalFormatting sqref="F603:F606">
    <cfRule type="expression" dxfId="12663" priority="10357">
      <formula>DATEDIF(TODAY(),$AH603,"D")&lt;=30</formula>
    </cfRule>
    <cfRule type="expression" dxfId="12662" priority="10360">
      <formula>MOD(ROW(),2)</formula>
    </cfRule>
    <cfRule type="expression" dxfId="12661" priority="10356">
      <formula>DATEDIF(TODAY(),$AH603,"D")&lt;=30</formula>
    </cfRule>
  </conditionalFormatting>
  <conditionalFormatting sqref="F607:F609">
    <cfRule type="expression" dxfId="12660" priority="10301">
      <formula>DATEDIF(TODAY(),$AH607,"D")&lt;=30</formula>
    </cfRule>
    <cfRule type="expression" dxfId="12659" priority="10304">
      <formula>MOD(ROW(),2)</formula>
    </cfRule>
    <cfRule type="expression" dxfId="12658" priority="10300">
      <formula>DATEDIF(TODAY(),$AH607,"D")&lt;=30</formula>
    </cfRule>
  </conditionalFormatting>
  <conditionalFormatting sqref="F610:F612">
    <cfRule type="expression" dxfId="12657" priority="10227">
      <formula>DATEDIF(TODAY(),$AH610,"D")&lt;=30</formula>
    </cfRule>
    <cfRule type="expression" dxfId="12656" priority="10226">
      <formula>DATEDIF(TODAY(),$AH610,"D")&lt;=30</formula>
    </cfRule>
    <cfRule type="expression" dxfId="12655" priority="10230">
      <formula>MOD(ROW(),2)</formula>
    </cfRule>
  </conditionalFormatting>
  <conditionalFormatting sqref="F613:F615">
    <cfRule type="expression" dxfId="12654" priority="10179">
      <formula>DATEDIF(TODAY(),$AH613,"D")&lt;=30</formula>
    </cfRule>
    <cfRule type="expression" dxfId="12653" priority="10183">
      <formula>MOD(ROW(),2)</formula>
    </cfRule>
    <cfRule type="expression" dxfId="12652" priority="10180">
      <formula>DATEDIF(TODAY(),$AH613,"D")&lt;=30</formula>
    </cfRule>
  </conditionalFormatting>
  <conditionalFormatting sqref="F616">
    <cfRule type="expression" dxfId="12651" priority="10085">
      <formula>DATEDIF(TODAY(),$AH616,"D")&lt;=30</formula>
    </cfRule>
    <cfRule type="expression" dxfId="12650" priority="10084">
      <formula>DATEDIF(TODAY(),$AH616,"D")&lt;=30</formula>
    </cfRule>
    <cfRule type="expression" dxfId="12649" priority="10088">
      <formula>MOD(ROW(),2)</formula>
    </cfRule>
  </conditionalFormatting>
  <conditionalFormatting sqref="F617:F618">
    <cfRule type="expression" dxfId="12648" priority="10135">
      <formula>MOD(ROW(),2)</formula>
    </cfRule>
    <cfRule type="expression" dxfId="12647" priority="10132">
      <formula>DATEDIF(TODAY(),$AH617,"D")&lt;=30</formula>
    </cfRule>
    <cfRule type="expression" dxfId="12646" priority="10131">
      <formula>DATEDIF(TODAY(),$AH617,"D")&lt;=30</formula>
    </cfRule>
  </conditionalFormatting>
  <conditionalFormatting sqref="F619">
    <cfRule type="expression" dxfId="12645" priority="10031">
      <formula>DATEDIF(TODAY(),$AH619,"D")&lt;=30</formula>
    </cfRule>
    <cfRule type="expression" dxfId="12644" priority="10030">
      <formula>DATEDIF(TODAY(),$AH619,"D")&lt;=30</formula>
    </cfRule>
    <cfRule type="expression" dxfId="12643" priority="10034">
      <formula>MOD(ROW(),2)</formula>
    </cfRule>
  </conditionalFormatting>
  <conditionalFormatting sqref="F620">
    <cfRule type="expression" dxfId="12642" priority="9941">
      <formula>MOD(ROW(),2)</formula>
    </cfRule>
    <cfRule type="expression" dxfId="12641" priority="9937">
      <formula>DATEDIF(TODAY(),$AH620,"D")&lt;=30</formula>
    </cfRule>
    <cfRule type="expression" dxfId="12640" priority="9938">
      <formula>DATEDIF(TODAY(),$AH620,"D")&lt;=30</formula>
    </cfRule>
  </conditionalFormatting>
  <conditionalFormatting sqref="F621:F622">
    <cfRule type="expression" dxfId="12639" priority="9984">
      <formula>DATEDIF(TODAY(),$AH621,"D")&lt;=30</formula>
    </cfRule>
    <cfRule type="expression" dxfId="12638" priority="9985">
      <formula>DATEDIF(TODAY(),$AH621,"D")&lt;=30</formula>
    </cfRule>
    <cfRule type="expression" dxfId="12637" priority="9988">
      <formula>MOD(ROW(),2)</formula>
    </cfRule>
  </conditionalFormatting>
  <conditionalFormatting sqref="F623">
    <cfRule type="expression" dxfId="12636" priority="9843">
      <formula>DATEDIF(TODAY(),$AH623,"D")&lt;=30</formula>
    </cfRule>
    <cfRule type="expression" dxfId="12635" priority="9842">
      <formula>DATEDIF(TODAY(),$AH623,"D")&lt;=30</formula>
    </cfRule>
    <cfRule type="expression" dxfId="12634" priority="9846">
      <formula>MOD(ROW(),2)</formula>
    </cfRule>
  </conditionalFormatting>
  <conditionalFormatting sqref="F624:F625">
    <cfRule type="expression" dxfId="12633" priority="9890">
      <formula>DATEDIF(TODAY(),$AH624,"D")&lt;=30</formula>
    </cfRule>
    <cfRule type="expression" dxfId="12632" priority="9889">
      <formula>DATEDIF(TODAY(),$AH624,"D")&lt;=30</formula>
    </cfRule>
    <cfRule type="expression" dxfId="12631" priority="9893">
      <formula>MOD(ROW(),2)</formula>
    </cfRule>
  </conditionalFormatting>
  <conditionalFormatting sqref="F626">
    <cfRule type="expression" dxfId="12630" priority="9794">
      <formula>DATEDIF(TODAY(),$AH626,"D")&lt;=30</formula>
    </cfRule>
    <cfRule type="expression" dxfId="12629" priority="9795">
      <formula>DATEDIF(TODAY(),$AH626,"D")&lt;=30</formula>
    </cfRule>
    <cfRule type="expression" dxfId="12628" priority="9798">
      <formula>MOD(ROW(),2)</formula>
    </cfRule>
  </conditionalFormatting>
  <conditionalFormatting sqref="F627">
    <cfRule type="expression" dxfId="12627" priority="9699">
      <formula>DATEDIF(TODAY(),$AH627,"D")&lt;=30</formula>
    </cfRule>
    <cfRule type="expression" dxfId="12626" priority="9703">
      <formula>MOD(ROW(),2)</formula>
    </cfRule>
    <cfRule type="expression" dxfId="12625" priority="9700">
      <formula>DATEDIF(TODAY(),$AH627,"D")&lt;=30</formula>
    </cfRule>
  </conditionalFormatting>
  <conditionalFormatting sqref="F628:F629">
    <cfRule type="expression" dxfId="12624" priority="9746">
      <formula>DATEDIF(TODAY(),$AH628,"D")&lt;=30</formula>
    </cfRule>
    <cfRule type="expression" dxfId="12623" priority="9750">
      <formula>MOD(ROW(),2)</formula>
    </cfRule>
    <cfRule type="expression" dxfId="12622" priority="9747">
      <formula>DATEDIF(TODAY(),$AH628,"D")&lt;=30</formula>
    </cfRule>
  </conditionalFormatting>
  <conditionalFormatting sqref="F630">
    <cfRule type="expression" dxfId="12621" priority="9651">
      <formula>MOD(ROW(),2)</formula>
    </cfRule>
    <cfRule type="expression" dxfId="12620" priority="9648">
      <formula>DATEDIF(TODAY(),$AH630,"D")&lt;=30</formula>
    </cfRule>
    <cfRule type="expression" dxfId="12619" priority="9647">
      <formula>DATEDIF(TODAY(),$AH630,"D")&lt;=30</formula>
    </cfRule>
  </conditionalFormatting>
  <conditionalFormatting sqref="F631">
    <cfRule type="expression" dxfId="12618" priority="9554">
      <formula>DATEDIF(TODAY(),$AH631,"D")&lt;=30</formula>
    </cfRule>
    <cfRule type="expression" dxfId="12617" priority="9555">
      <formula>DATEDIF(TODAY(),$AH631,"D")&lt;=30</formula>
    </cfRule>
    <cfRule type="expression" dxfId="12616" priority="9558">
      <formula>MOD(ROW(),2)</formula>
    </cfRule>
  </conditionalFormatting>
  <conditionalFormatting sqref="F632:F633">
    <cfRule type="expression" dxfId="12615" priority="9602">
      <formula>DATEDIF(TODAY(),$AH632,"D")&lt;=30</formula>
    </cfRule>
    <cfRule type="expression" dxfId="12614" priority="9605">
      <formula>MOD(ROW(),2)</formula>
    </cfRule>
    <cfRule type="expression" dxfId="12613" priority="9601">
      <formula>DATEDIF(TODAY(),$AH632,"D")&lt;=30</formula>
    </cfRule>
  </conditionalFormatting>
  <conditionalFormatting sqref="F634">
    <cfRule type="expression" dxfId="12612" priority="9505">
      <formula>DATEDIF(TODAY(),$AH634,"D")&lt;=30</formula>
    </cfRule>
    <cfRule type="expression" dxfId="12611" priority="9506">
      <formula>DATEDIF(TODAY(),$AH634,"D")&lt;=30</formula>
    </cfRule>
    <cfRule type="expression" dxfId="12610" priority="9509">
      <formula>MOD(ROW(),2)</formula>
    </cfRule>
  </conditionalFormatting>
  <conditionalFormatting sqref="F635">
    <cfRule type="expression" dxfId="12609" priority="9419">
      <formula>MOD(ROW(),2)</formula>
    </cfRule>
    <cfRule type="expression" dxfId="12608" priority="9416">
      <formula>DATEDIF(TODAY(),$AH635,"D")&lt;=30</formula>
    </cfRule>
    <cfRule type="expression" dxfId="12607" priority="9415">
      <formula>DATEDIF(TODAY(),$AH635,"D")&lt;=30</formula>
    </cfRule>
  </conditionalFormatting>
  <conditionalFormatting sqref="F636:F637">
    <cfRule type="expression" dxfId="12606" priority="9464">
      <formula>MOD(ROW(),2)</formula>
    </cfRule>
    <cfRule type="expression" dxfId="12605" priority="9460">
      <formula>DATEDIF(TODAY(),$AH636,"D")&lt;=30</formula>
    </cfRule>
    <cfRule type="expression" dxfId="12604" priority="9461">
      <formula>DATEDIF(TODAY(),$AH636,"D")&lt;=30</formula>
    </cfRule>
  </conditionalFormatting>
  <conditionalFormatting sqref="F638">
    <cfRule type="expression" dxfId="12603" priority="9361">
      <formula>DATEDIF(TODAY(),$AH638,"D")&lt;=30</formula>
    </cfRule>
    <cfRule type="expression" dxfId="12602" priority="9360">
      <formula>DATEDIF(TODAY(),$AH638,"D")&lt;=30</formula>
    </cfRule>
    <cfRule type="expression" dxfId="12601" priority="9364">
      <formula>MOD(ROW(),2)</formula>
    </cfRule>
  </conditionalFormatting>
  <conditionalFormatting sqref="F639:F640">
    <cfRule type="expression" dxfId="12600" priority="9313">
      <formula>DATEDIF(TODAY(),$AH639,"D")&lt;=30</formula>
    </cfRule>
    <cfRule type="expression" dxfId="12599" priority="9316">
      <formula>MOD(ROW(),2)</formula>
    </cfRule>
    <cfRule type="expression" dxfId="12598" priority="9312">
      <formula>DATEDIF(TODAY(),$AH639,"D")&lt;=30</formula>
    </cfRule>
  </conditionalFormatting>
  <conditionalFormatting sqref="F641">
    <cfRule type="expression" dxfId="12597" priority="9268">
      <formula>DATEDIF(TODAY(),$AH641,"D")&lt;=30</formula>
    </cfRule>
    <cfRule type="expression" dxfId="12596" priority="9269">
      <formula>DATEDIF(TODAY(),$AH641,"D")&lt;=30</formula>
    </cfRule>
    <cfRule type="expression" dxfId="12595" priority="9272">
      <formula>MOD(ROW(),2)</formula>
    </cfRule>
  </conditionalFormatting>
  <conditionalFormatting sqref="F642">
    <cfRule type="expression" dxfId="12594" priority="9222">
      <formula>DATEDIF(TODAY(),$AH642,"D")&lt;=30</formula>
    </cfRule>
    <cfRule type="expression" dxfId="12593" priority="9226">
      <formula>MOD(ROW(),2)</formula>
    </cfRule>
    <cfRule type="expression" dxfId="12592" priority="9223">
      <formula>DATEDIF(TODAY(),$AH642,"D")&lt;=30</formula>
    </cfRule>
  </conditionalFormatting>
  <conditionalFormatting sqref="F643">
    <cfRule type="expression" dxfId="12591" priority="9181">
      <formula>DATEDIF(TODAY(),$AH643,"D")&lt;=30</formula>
    </cfRule>
    <cfRule type="expression" dxfId="12590" priority="9180">
      <formula>DATEDIF(TODAY(),$AH643,"D")&lt;=30</formula>
    </cfRule>
    <cfRule type="expression" dxfId="12589" priority="9184">
      <formula>MOD(ROW(),2)</formula>
    </cfRule>
  </conditionalFormatting>
  <conditionalFormatting sqref="F644">
    <cfRule type="expression" dxfId="12588" priority="9136">
      <formula>DATEDIF(TODAY(),$AH644,"D")&lt;=30</formula>
    </cfRule>
    <cfRule type="expression" dxfId="12587" priority="9137">
      <formula>DATEDIF(TODAY(),$AH644,"D")&lt;=30</formula>
    </cfRule>
    <cfRule type="expression" dxfId="12586" priority="9140">
      <formula>MOD(ROW(),2)</formula>
    </cfRule>
  </conditionalFormatting>
  <conditionalFormatting sqref="F645">
    <cfRule type="expression" dxfId="12585" priority="9095">
      <formula>DATEDIF(TODAY(),$AH645,"D")&lt;=30</formula>
    </cfRule>
    <cfRule type="expression" dxfId="12584" priority="9098">
      <formula>MOD(ROW(),2)</formula>
    </cfRule>
    <cfRule type="expression" dxfId="12583" priority="9094">
      <formula>DATEDIF(TODAY(),$AH645,"D")&lt;=30</formula>
    </cfRule>
  </conditionalFormatting>
  <conditionalFormatting sqref="F646">
    <cfRule type="expression" dxfId="12582" priority="9056">
      <formula>MOD(ROW(),2)</formula>
    </cfRule>
    <cfRule type="expression" dxfId="12581" priority="9053">
      <formula>DATEDIF(TODAY(),$AH646,"D")&lt;=30</formula>
    </cfRule>
    <cfRule type="expression" dxfId="12580" priority="9052">
      <formula>DATEDIF(TODAY(),$AH646,"D")&lt;=30</formula>
    </cfRule>
  </conditionalFormatting>
  <conditionalFormatting sqref="F647">
    <cfRule type="expression" dxfId="12579" priority="9011">
      <formula>DATEDIF(TODAY(),$AH647,"D")&lt;=30</formula>
    </cfRule>
    <cfRule type="expression" dxfId="12578" priority="9014">
      <formula>MOD(ROW(),2)</formula>
    </cfRule>
    <cfRule type="expression" dxfId="12577" priority="9010">
      <formula>DATEDIF(TODAY(),$AH647,"D")&lt;=30</formula>
    </cfRule>
  </conditionalFormatting>
  <conditionalFormatting sqref="F648">
    <cfRule type="expression" dxfId="12576" priority="8963">
      <formula>MOD(ROW(),2)</formula>
    </cfRule>
    <cfRule type="expression" dxfId="12575" priority="8960">
      <formula>DATEDIF(TODAY(),$AH648,"D")&lt;=30</formula>
    </cfRule>
    <cfRule type="expression" dxfId="12574" priority="8959">
      <formula>DATEDIF(TODAY(),$AH648,"D")&lt;=30</formula>
    </cfRule>
  </conditionalFormatting>
  <conditionalFormatting sqref="F649">
    <cfRule type="expression" dxfId="12573" priority="8918">
      <formula>DATEDIF(TODAY(),$AH649,"D")&lt;=30</formula>
    </cfRule>
    <cfRule type="expression" dxfId="12572" priority="8917">
      <formula>DATEDIF(TODAY(),$AH649,"D")&lt;=30</formula>
    </cfRule>
    <cfRule type="expression" dxfId="12571" priority="8921">
      <formula>MOD(ROW(),2)</formula>
    </cfRule>
  </conditionalFormatting>
  <conditionalFormatting sqref="F650">
    <cfRule type="expression" dxfId="12570" priority="8876">
      <formula>DATEDIF(TODAY(),$AH650,"D")&lt;=30</formula>
    </cfRule>
    <cfRule type="expression" dxfId="12569" priority="8879">
      <formula>MOD(ROW(),2)</formula>
    </cfRule>
    <cfRule type="expression" dxfId="12568" priority="8875">
      <formula>DATEDIF(TODAY(),$AH650,"D")&lt;=30</formula>
    </cfRule>
  </conditionalFormatting>
  <conditionalFormatting sqref="F651">
    <cfRule type="expression" dxfId="12567" priority="8827">
      <formula>DATEDIF(TODAY(),$AH651,"D")&lt;=30</formula>
    </cfRule>
    <cfRule type="expression" dxfId="12566" priority="8826">
      <formula>DATEDIF(TODAY(),$AH651,"D")&lt;=30</formula>
    </cfRule>
    <cfRule type="expression" dxfId="12565" priority="8830">
      <formula>MOD(ROW(),2)</formula>
    </cfRule>
  </conditionalFormatting>
  <conditionalFormatting sqref="F652">
    <cfRule type="expression" dxfId="12564" priority="8756">
      <formula>DATEDIF(TODAY(),$AH652,"D")&lt;=30</formula>
    </cfRule>
    <cfRule type="expression" dxfId="12563" priority="8757">
      <formula>DATEDIF(TODAY(),$AH652,"D")&lt;=30</formula>
    </cfRule>
    <cfRule type="expression" dxfId="12562" priority="8760">
      <formula>MOD(ROW(),2)</formula>
    </cfRule>
  </conditionalFormatting>
  <conditionalFormatting sqref="F664">
    <cfRule type="expression" dxfId="12561" priority="8631">
      <formula>MOD(ROW(),2)</formula>
    </cfRule>
    <cfRule type="expression" dxfId="12560" priority="8628">
      <formula>DATEDIF(TODAY(),$AH664,"D")&lt;=30</formula>
    </cfRule>
  </conditionalFormatting>
  <conditionalFormatting sqref="F694">
    <cfRule type="expression" dxfId="12559" priority="8679">
      <formula>DATEDIF(TODAY(),$AH694,"D")&lt;=30</formula>
    </cfRule>
    <cfRule type="expression" dxfId="12558" priority="8683">
      <formula>MOD(ROW(),2)</formula>
    </cfRule>
  </conditionalFormatting>
  <conditionalFormatting sqref="F703 F709 F713 F716 F728">
    <cfRule type="expression" dxfId="12557" priority="8689">
      <formula>MOD(ROW(),2)</formula>
    </cfRule>
  </conditionalFormatting>
  <conditionalFormatting sqref="F711">
    <cfRule type="expression" dxfId="12556" priority="8578">
      <formula>DATEDIF(TODAY(),$AH711,"D")&lt;=30</formula>
    </cfRule>
    <cfRule type="expression" dxfId="12555" priority="8577">
      <formula>DATEDIF(TODAY(),$AH711,"D")&lt;=30</formula>
    </cfRule>
    <cfRule type="expression" dxfId="12554" priority="8581">
      <formula>MOD(ROW(),2)</formula>
    </cfRule>
  </conditionalFormatting>
  <conditionalFormatting sqref="F733:F738">
    <cfRule type="expression" dxfId="12553" priority="8509">
      <formula>MOD(ROW(),2)</formula>
    </cfRule>
    <cfRule type="expression" dxfId="12552" priority="8505">
      <formula>DATEDIF(TODAY(),$AH733,"D")&lt;=30</formula>
    </cfRule>
    <cfRule type="expression" dxfId="12551" priority="8504">
      <formula>DATEDIF(TODAY(),$AH733,"D")&lt;=30</formula>
    </cfRule>
  </conditionalFormatting>
  <conditionalFormatting sqref="F734">
    <cfRule type="expression" dxfId="12550" priority="8507">
      <formula>MOD(ROW(),2)</formula>
    </cfRule>
  </conditionalFormatting>
  <conditionalFormatting sqref="F739:F742">
    <cfRule type="expression" dxfId="12549" priority="8461">
      <formula>DATEDIF(TODAY(),$AH739,"D")&lt;=30</formula>
    </cfRule>
    <cfRule type="expression" dxfId="12548" priority="8462">
      <formula>DATEDIF(TODAY(),$AH739,"D")&lt;=30</formula>
    </cfRule>
    <cfRule type="expression" dxfId="12547" priority="8465">
      <formula>MOD(ROW(),2)</formula>
    </cfRule>
  </conditionalFormatting>
  <conditionalFormatting sqref="F743:F745">
    <cfRule type="expression" dxfId="12546" priority="8412">
      <formula>MOD(ROW(),2)</formula>
    </cfRule>
    <cfRule type="expression" dxfId="12545" priority="8409">
      <formula>DATEDIF(TODAY(),$AH743,"D")&lt;=30</formula>
    </cfRule>
    <cfRule type="expression" dxfId="12544" priority="8408">
      <formula>DATEDIF(TODAY(),$AH743,"D")&lt;=30</formula>
    </cfRule>
  </conditionalFormatting>
  <conditionalFormatting sqref="F746:F748">
    <cfRule type="expression" dxfId="12543" priority="8337">
      <formula>DATEDIF(TODAY(),$AH746,"D")&lt;=30</formula>
    </cfRule>
    <cfRule type="expression" dxfId="12542" priority="8341">
      <formula>MOD(ROW(),2)</formula>
    </cfRule>
    <cfRule type="expression" dxfId="12541" priority="8338">
      <formula>DATEDIF(TODAY(),$AH746,"D")&lt;=30</formula>
    </cfRule>
  </conditionalFormatting>
  <conditionalFormatting sqref="F749:F751">
    <cfRule type="expression" dxfId="12540" priority="8293">
      <formula>DATEDIF(TODAY(),$AH749,"D")&lt;=30</formula>
    </cfRule>
    <cfRule type="expression" dxfId="12539" priority="8294">
      <formula>DATEDIF(TODAY(),$AH749,"D")&lt;=30</formula>
    </cfRule>
    <cfRule type="expression" dxfId="12538" priority="8297">
      <formula>MOD(ROW(),2)</formula>
    </cfRule>
  </conditionalFormatting>
  <conditionalFormatting sqref="F752">
    <cfRule type="expression" dxfId="12537" priority="8205">
      <formula>DATEDIF(TODAY(),$AH752,"D")&lt;=30</formula>
    </cfRule>
    <cfRule type="expression" dxfId="12536" priority="8208">
      <formula>MOD(ROW(),2)</formula>
    </cfRule>
    <cfRule type="expression" dxfId="12535" priority="8204">
      <formula>DATEDIF(TODAY(),$AH752,"D")&lt;=30</formula>
    </cfRule>
  </conditionalFormatting>
  <conditionalFormatting sqref="F753:F754">
    <cfRule type="expression" dxfId="12534" priority="8248">
      <formula>DATEDIF(TODAY(),$AH753,"D")&lt;=30</formula>
    </cfRule>
    <cfRule type="expression" dxfId="12533" priority="8249">
      <formula>DATEDIF(TODAY(),$AH753,"D")&lt;=30</formula>
    </cfRule>
    <cfRule type="expression" dxfId="12532" priority="8252">
      <formula>MOD(ROW(),2)</formula>
    </cfRule>
  </conditionalFormatting>
  <conditionalFormatting sqref="F755">
    <cfRule type="expression" dxfId="12531" priority="8153">
      <formula>DATEDIF(TODAY(),$AH755,"D")&lt;=30</formula>
    </cfRule>
    <cfRule type="expression" dxfId="12530" priority="8154">
      <formula>DATEDIF(TODAY(),$AH755,"D")&lt;=30</formula>
    </cfRule>
    <cfRule type="expression" dxfId="12529" priority="8157">
      <formula>MOD(ROW(),2)</formula>
    </cfRule>
  </conditionalFormatting>
  <conditionalFormatting sqref="F756">
    <cfRule type="expression" dxfId="12528" priority="8067">
      <formula>DATEDIF(TODAY(),$AH756,"D")&lt;=30</formula>
    </cfRule>
    <cfRule type="expression" dxfId="12527" priority="8066">
      <formula>DATEDIF(TODAY(),$AH756,"D")&lt;=30</formula>
    </cfRule>
    <cfRule type="expression" dxfId="12526" priority="8070">
      <formula>MOD(ROW(),2)</formula>
    </cfRule>
  </conditionalFormatting>
  <conditionalFormatting sqref="F757:F758">
    <cfRule type="expression" dxfId="12525" priority="8111">
      <formula>DATEDIF(TODAY(),$AH757,"D")&lt;=30</formula>
    </cfRule>
    <cfRule type="expression" dxfId="12524" priority="8110">
      <formula>DATEDIF(TODAY(),$AH757,"D")&lt;=30</formula>
    </cfRule>
    <cfRule type="expression" dxfId="12523" priority="8114">
      <formula>MOD(ROW(),2)</formula>
    </cfRule>
  </conditionalFormatting>
  <conditionalFormatting sqref="F759">
    <cfRule type="expression" dxfId="12522" priority="7978">
      <formula>DATEDIF(TODAY(),$AH759,"D")&lt;=30</formula>
    </cfRule>
    <cfRule type="expression" dxfId="12521" priority="7981">
      <formula>MOD(ROW(),2)</formula>
    </cfRule>
    <cfRule type="expression" dxfId="12520" priority="7977">
      <formula>DATEDIF(TODAY(),$AH759,"D")&lt;=30</formula>
    </cfRule>
  </conditionalFormatting>
  <conditionalFormatting sqref="F760:F761">
    <cfRule type="expression" dxfId="12519" priority="8021">
      <formula>DATEDIF(TODAY(),$AH760,"D")&lt;=30</formula>
    </cfRule>
    <cfRule type="expression" dxfId="12518" priority="8025">
      <formula>MOD(ROW(),2)</formula>
    </cfRule>
    <cfRule type="expression" dxfId="12517" priority="8022">
      <formula>DATEDIF(TODAY(),$AH760,"D")&lt;=30</formula>
    </cfRule>
  </conditionalFormatting>
  <conditionalFormatting sqref="F762">
    <cfRule type="expression" dxfId="12516" priority="7932">
      <formula>DATEDIF(TODAY(),$AH762,"D")&lt;=30</formula>
    </cfRule>
    <cfRule type="expression" dxfId="12515" priority="7933">
      <formula>DATEDIF(TODAY(),$AH762,"D")&lt;=30</formula>
    </cfRule>
    <cfRule type="expression" dxfId="12514" priority="7936">
      <formula>MOD(ROW(),2)</formula>
    </cfRule>
  </conditionalFormatting>
  <conditionalFormatting sqref="F763">
    <cfRule type="expression" dxfId="12513" priority="7843">
      <formula>DATEDIF(TODAY(),$AH763,"D")&lt;=30</formula>
    </cfRule>
    <cfRule type="expression" dxfId="12512" priority="7844">
      <formula>DATEDIF(TODAY(),$AH763,"D")&lt;=30</formula>
    </cfRule>
    <cfRule type="expression" dxfId="12511" priority="7847">
      <formula>MOD(ROW(),2)</formula>
    </cfRule>
  </conditionalFormatting>
  <conditionalFormatting sqref="F764:F765">
    <cfRule type="expression" dxfId="12510" priority="7887">
      <formula>DATEDIF(TODAY(),$AH764,"D")&lt;=30</formula>
    </cfRule>
    <cfRule type="expression" dxfId="12509" priority="7888">
      <formula>DATEDIF(TODAY(),$AH764,"D")&lt;=30</formula>
    </cfRule>
    <cfRule type="expression" dxfId="12508" priority="7891">
      <formula>MOD(ROW(),2)</formula>
    </cfRule>
  </conditionalFormatting>
  <conditionalFormatting sqref="F766">
    <cfRule type="expression" dxfId="12507" priority="7795">
      <formula>DATEDIF(TODAY(),$AH766,"D")&lt;=30</formula>
    </cfRule>
    <cfRule type="expression" dxfId="12506" priority="7798">
      <formula>MOD(ROW(),2)</formula>
    </cfRule>
    <cfRule type="expression" dxfId="12505" priority="7794">
      <formula>DATEDIF(TODAY(),$AH766,"D")&lt;=30</formula>
    </cfRule>
  </conditionalFormatting>
  <conditionalFormatting sqref="F767">
    <cfRule type="expression" dxfId="12504" priority="7707">
      <formula>DATEDIF(TODAY(),$AH767,"D")&lt;=30</formula>
    </cfRule>
    <cfRule type="expression" dxfId="12503" priority="7711">
      <formula>MOD(ROW(),2)</formula>
    </cfRule>
    <cfRule type="expression" dxfId="12502" priority="7708">
      <formula>DATEDIF(TODAY(),$AH767,"D")&lt;=30</formula>
    </cfRule>
  </conditionalFormatting>
  <conditionalFormatting sqref="F768:F769">
    <cfRule type="expression" dxfId="12501" priority="7752">
      <formula>DATEDIF(TODAY(),$AH768,"D")&lt;=30</formula>
    </cfRule>
    <cfRule type="expression" dxfId="12500" priority="7755">
      <formula>MOD(ROW(),2)</formula>
    </cfRule>
    <cfRule type="expression" dxfId="12499" priority="7751">
      <formula>DATEDIF(TODAY(),$AH768,"D")&lt;=30</formula>
    </cfRule>
  </conditionalFormatting>
  <conditionalFormatting sqref="F770">
    <cfRule type="expression" dxfId="12498" priority="7661">
      <formula>DATEDIF(TODAY(),$AH770,"D")&lt;=30</formula>
    </cfRule>
    <cfRule type="expression" dxfId="12497" priority="7662">
      <formula>DATEDIF(TODAY(),$AH770,"D")&lt;=30</formula>
    </cfRule>
    <cfRule type="expression" dxfId="12496" priority="7665">
      <formula>MOD(ROW(),2)</formula>
    </cfRule>
  </conditionalFormatting>
  <conditionalFormatting sqref="F771">
    <cfRule type="expression" dxfId="12495" priority="7578">
      <formula>DATEDIF(TODAY(),$AH771,"D")&lt;=30</formula>
    </cfRule>
    <cfRule type="expression" dxfId="12494" priority="7581">
      <formula>MOD(ROW(),2)</formula>
    </cfRule>
    <cfRule type="expression" dxfId="12493" priority="7577">
      <formula>DATEDIF(TODAY(),$AH771,"D")&lt;=30</formula>
    </cfRule>
  </conditionalFormatting>
  <conditionalFormatting sqref="F772:F773">
    <cfRule type="expression" dxfId="12492" priority="7619">
      <formula>DATEDIF(TODAY(),$AH772,"D")&lt;=30</formula>
    </cfRule>
    <cfRule type="expression" dxfId="12491" priority="7620">
      <formula>DATEDIF(TODAY(),$AH772,"D")&lt;=30</formula>
    </cfRule>
    <cfRule type="expression" dxfId="12490" priority="7623">
      <formula>MOD(ROW(),2)</formula>
    </cfRule>
  </conditionalFormatting>
  <conditionalFormatting sqref="F774">
    <cfRule type="expression" dxfId="12489" priority="7529">
      <formula>MOD(ROW(),2)</formula>
    </cfRule>
    <cfRule type="expression" dxfId="12488" priority="7525">
      <formula>DATEDIF(TODAY(),$AH774,"D")&lt;=30</formula>
    </cfRule>
    <cfRule type="expression" dxfId="12487" priority="7526">
      <formula>DATEDIF(TODAY(),$AH774,"D")&lt;=30</formula>
    </cfRule>
  </conditionalFormatting>
  <conditionalFormatting sqref="F775:F776">
    <cfRule type="expression" dxfId="12486" priority="7480">
      <formula>DATEDIF(TODAY(),$AH775,"D")&lt;=30</formula>
    </cfRule>
    <cfRule type="expression" dxfId="12485" priority="7481">
      <formula>DATEDIF(TODAY(),$AH775,"D")&lt;=30</formula>
    </cfRule>
    <cfRule type="expression" dxfId="12484" priority="7484">
      <formula>MOD(ROW(),2)</formula>
    </cfRule>
  </conditionalFormatting>
  <conditionalFormatting sqref="F777">
    <cfRule type="expression" dxfId="12483" priority="7443">
      <formula>MOD(ROW(),2)</formula>
    </cfRule>
    <cfRule type="expression" dxfId="12482" priority="7439">
      <formula>DATEDIF(TODAY(),$AH777,"D")&lt;=30</formula>
    </cfRule>
    <cfRule type="expression" dxfId="12481" priority="7440">
      <formula>DATEDIF(TODAY(),$AH777,"D")&lt;=30</formula>
    </cfRule>
  </conditionalFormatting>
  <conditionalFormatting sqref="F778">
    <cfRule type="expression" dxfId="12480" priority="7397">
      <formula>DATEDIF(TODAY(),$AH778,"D")&lt;=30</formula>
    </cfRule>
    <cfRule type="expression" dxfId="12479" priority="7400">
      <formula>MOD(ROW(),2)</formula>
    </cfRule>
    <cfRule type="expression" dxfId="12478" priority="7396">
      <formula>DATEDIF(TODAY(),$AH778,"D")&lt;=30</formula>
    </cfRule>
  </conditionalFormatting>
  <conditionalFormatting sqref="F779">
    <cfRule type="expression" dxfId="12477" priority="7358">
      <formula>DATEDIF(TODAY(),$AH779,"D")&lt;=30</formula>
    </cfRule>
    <cfRule type="expression" dxfId="12476" priority="7357">
      <formula>DATEDIF(TODAY(),$AH779,"D")&lt;=30</formula>
    </cfRule>
    <cfRule type="expression" dxfId="12475" priority="7361">
      <formula>MOD(ROW(),2)</formula>
    </cfRule>
  </conditionalFormatting>
  <conditionalFormatting sqref="F780">
    <cfRule type="expression" dxfId="12474" priority="7320">
      <formula>MOD(ROW(),2)</formula>
    </cfRule>
    <cfRule type="expression" dxfId="12473" priority="7316">
      <formula>DATEDIF(TODAY(),$AH780,"D")&lt;=30</formula>
    </cfRule>
    <cfRule type="expression" dxfId="12472" priority="7317">
      <formula>DATEDIF(TODAY(),$AH780,"D")&lt;=30</formula>
    </cfRule>
  </conditionalFormatting>
  <conditionalFormatting sqref="F781">
    <cfRule type="expression" dxfId="12471" priority="7281">
      <formula>MOD(ROW(),2)</formula>
    </cfRule>
    <cfRule type="expression" dxfId="12470" priority="7278">
      <formula>DATEDIF(TODAY(),$AH781,"D")&lt;=30</formula>
    </cfRule>
    <cfRule type="expression" dxfId="12469" priority="7277">
      <formula>DATEDIF(TODAY(),$AH781,"D")&lt;=30</formula>
    </cfRule>
  </conditionalFormatting>
  <conditionalFormatting sqref="F782">
    <cfRule type="expression" dxfId="12468" priority="7238">
      <formula>DATEDIF(TODAY(),$AH782,"D")&lt;=30</formula>
    </cfRule>
    <cfRule type="expression" dxfId="12467" priority="7242">
      <formula>MOD(ROW(),2)</formula>
    </cfRule>
    <cfRule type="expression" dxfId="12466" priority="7239">
      <formula>DATEDIF(TODAY(),$AH782,"D")&lt;=30</formula>
    </cfRule>
  </conditionalFormatting>
  <conditionalFormatting sqref="F783">
    <cfRule type="expression" dxfId="12465" priority="7199">
      <formula>DATEDIF(TODAY(),$AH783,"D")&lt;=30</formula>
    </cfRule>
    <cfRule type="expression" dxfId="12464" priority="7200">
      <formula>DATEDIF(TODAY(),$AH783,"D")&lt;=30</formula>
    </cfRule>
    <cfRule type="expression" dxfId="12463" priority="7203">
      <formula>MOD(ROW(),2)</formula>
    </cfRule>
  </conditionalFormatting>
  <conditionalFormatting sqref="F784">
    <cfRule type="expression" dxfId="12462" priority="7155">
      <formula>MOD(ROW(),2)</formula>
    </cfRule>
    <cfRule type="expression" dxfId="12461" priority="7151">
      <formula>DATEDIF(TODAY(),$AH784,"D")&lt;=30</formula>
    </cfRule>
    <cfRule type="expression" dxfId="12460" priority="7152">
      <formula>DATEDIF(TODAY(),$AH784,"D")&lt;=30</formula>
    </cfRule>
  </conditionalFormatting>
  <conditionalFormatting sqref="F785">
    <cfRule type="expression" dxfId="12459" priority="7112">
      <formula>DATEDIF(TODAY(),$AH785,"D")&lt;=30</formula>
    </cfRule>
    <cfRule type="expression" dxfId="12458" priority="7116">
      <formula>MOD(ROW(),2)</formula>
    </cfRule>
    <cfRule type="expression" dxfId="12457" priority="7113">
      <formula>DATEDIF(TODAY(),$AH785,"D")&lt;=30</formula>
    </cfRule>
  </conditionalFormatting>
  <conditionalFormatting sqref="F786">
    <cfRule type="expression" dxfId="12456" priority="7077">
      <formula>MOD(ROW(),2)</formula>
    </cfRule>
    <cfRule type="expression" dxfId="12455" priority="7073">
      <formula>DATEDIF(TODAY(),$AH786,"D")&lt;=30</formula>
    </cfRule>
    <cfRule type="expression" dxfId="12454" priority="7074">
      <formula>DATEDIF(TODAY(),$AH786,"D")&lt;=30</formula>
    </cfRule>
  </conditionalFormatting>
  <conditionalFormatting sqref="F787">
    <cfRule type="expression" dxfId="12453" priority="7031">
      <formula>MOD(ROW(),2)</formula>
    </cfRule>
    <cfRule type="expression" dxfId="12452" priority="7027">
      <formula>DATEDIF(TODAY(),$AH787,"D")&lt;=30</formula>
    </cfRule>
    <cfRule type="expression" dxfId="12451" priority="7028">
      <formula>DATEDIF(TODAY(),$AH787,"D")&lt;=30</formula>
    </cfRule>
  </conditionalFormatting>
  <conditionalFormatting sqref="F788">
    <cfRule type="expression" dxfId="12450" priority="6974">
      <formula>MOD(ROW(),2)</formula>
    </cfRule>
    <cfRule type="expression" dxfId="12449" priority="6970">
      <formula>DATEDIF(TODAY(),$AH788,"D")&lt;=30</formula>
    </cfRule>
    <cfRule type="expression" dxfId="12448" priority="6971">
      <formula>DATEDIF(TODAY(),$AH788,"D")&lt;=30</formula>
    </cfRule>
  </conditionalFormatting>
  <conditionalFormatting sqref="F789">
    <cfRule type="expression" dxfId="12447" priority="6932">
      <formula>DATEDIF(TODAY(),$AH789,"D")&lt;=30</formula>
    </cfRule>
    <cfRule type="expression" dxfId="12446" priority="6935">
      <formula>MOD(ROW(),2)</formula>
    </cfRule>
    <cfRule type="expression" dxfId="12445" priority="6931">
      <formula>DATEDIF(TODAY(),$AH789,"D")&lt;=30</formula>
    </cfRule>
  </conditionalFormatting>
  <conditionalFormatting sqref="F790">
    <cfRule type="expression" dxfId="12444" priority="6894">
      <formula>MOD(ROW(),2)</formula>
    </cfRule>
    <cfRule type="expression" dxfId="12443" priority="6891">
      <formula>DATEDIF(TODAY(),$AH790,"D")&lt;=30</formula>
    </cfRule>
    <cfRule type="expression" dxfId="12442" priority="6890">
      <formula>DATEDIF(TODAY(),$AH790,"D")&lt;=30</formula>
    </cfRule>
  </conditionalFormatting>
  <conditionalFormatting sqref="F791">
    <cfRule type="expression" dxfId="12441" priority="6855">
      <formula>MOD(ROW(),2)</formula>
    </cfRule>
    <cfRule type="expression" dxfId="12440" priority="6851">
      <formula>DATEDIF(TODAY(),$AH791,"D")&lt;=30</formula>
    </cfRule>
    <cfRule type="expression" dxfId="12439" priority="6852">
      <formula>DATEDIF(TODAY(),$AH791,"D")&lt;=30</formula>
    </cfRule>
  </conditionalFormatting>
  <conditionalFormatting sqref="F792">
    <cfRule type="expression" dxfId="12438" priority="6812">
      <formula>DATEDIF(TODAY(),$AH792,"D")&lt;=30</formula>
    </cfRule>
    <cfRule type="expression" dxfId="12437" priority="6813">
      <formula>DATEDIF(TODAY(),$AH792,"D")&lt;=30</formula>
    </cfRule>
    <cfRule type="expression" dxfId="12436" priority="6816">
      <formula>MOD(ROW(),2)</formula>
    </cfRule>
  </conditionalFormatting>
  <conditionalFormatting sqref="F793">
    <cfRule type="expression" dxfId="12435" priority="6774">
      <formula>DATEDIF(TODAY(),$AH793,"D")&lt;=30</formula>
    </cfRule>
    <cfRule type="expression" dxfId="12434" priority="6777">
      <formula>MOD(ROW(),2)</formula>
    </cfRule>
    <cfRule type="expression" dxfId="12433" priority="6773">
      <formula>DATEDIF(TODAY(),$AH793,"D")&lt;=30</formula>
    </cfRule>
  </conditionalFormatting>
  <conditionalFormatting sqref="F794">
    <cfRule type="expression" dxfId="12432" priority="6730">
      <formula>MOD(ROW(),2)</formula>
    </cfRule>
    <cfRule type="expression" dxfId="12431" priority="6726">
      <formula>DATEDIF(TODAY(),$AH794,"D")&lt;=30</formula>
    </cfRule>
    <cfRule type="expression" dxfId="12430" priority="6727">
      <formula>DATEDIF(TODAY(),$AH794,"D")&lt;=30</formula>
    </cfRule>
  </conditionalFormatting>
  <conditionalFormatting sqref="F834">
    <cfRule type="expression" dxfId="12429" priority="6655">
      <formula>MOD(ROW(),2)</formula>
    </cfRule>
    <cfRule type="expression" dxfId="12428" priority="6651">
      <formula>DATEDIF(TODAY(),$AH834,"D")&lt;=30</formula>
    </cfRule>
  </conditionalFormatting>
  <conditionalFormatting sqref="F843 F849 F853 F856 F868">
    <cfRule type="expression" dxfId="12427" priority="6661">
      <formula>MOD(ROW(),2)</formula>
    </cfRule>
  </conditionalFormatting>
  <conditionalFormatting sqref="F851">
    <cfRule type="expression" dxfId="12426" priority="6602">
      <formula>DATEDIF(TODAY(),$AH851,"D")&lt;=30</formula>
    </cfRule>
    <cfRule type="expression" dxfId="12425" priority="6603">
      <formula>DATEDIF(TODAY(),$AH851,"D")&lt;=30</formula>
    </cfRule>
    <cfRule type="expression" dxfId="12424" priority="6606">
      <formula>MOD(ROW(),2)</formula>
    </cfRule>
  </conditionalFormatting>
  <conditionalFormatting sqref="F873:F878">
    <cfRule type="expression" dxfId="12423" priority="6528">
      <formula>DATEDIF(TODAY(),$AH873,"D")&lt;=30</formula>
    </cfRule>
    <cfRule type="expression" dxfId="12422" priority="6532">
      <formula>MOD(ROW(),2)</formula>
    </cfRule>
    <cfRule type="expression" dxfId="12421" priority="6527">
      <formula>DATEDIF(TODAY(),$AH873,"D")&lt;=30</formula>
    </cfRule>
  </conditionalFormatting>
  <conditionalFormatting sqref="F874">
    <cfRule type="expression" dxfId="12420" priority="6530">
      <formula>MOD(ROW(),2)</formula>
    </cfRule>
  </conditionalFormatting>
  <conditionalFormatting sqref="F879:F882">
    <cfRule type="expression" dxfId="12419" priority="6483">
      <formula>DATEDIF(TODAY(),$AH879,"D")&lt;=30</formula>
    </cfRule>
    <cfRule type="expression" dxfId="12418" priority="6482">
      <formula>DATEDIF(TODAY(),$AH879,"D")&lt;=30</formula>
    </cfRule>
    <cfRule type="expression" dxfId="12417" priority="6486">
      <formula>MOD(ROW(),2)</formula>
    </cfRule>
  </conditionalFormatting>
  <conditionalFormatting sqref="F883:F885">
    <cfRule type="expression" dxfId="12416" priority="6428">
      <formula>DATEDIF(TODAY(),$AH883,"D")&lt;=30</formula>
    </cfRule>
    <cfRule type="expression" dxfId="12415" priority="6427">
      <formula>DATEDIF(TODAY(),$AH883,"D")&lt;=30</formula>
    </cfRule>
    <cfRule type="expression" dxfId="12414" priority="6431">
      <formula>MOD(ROW(),2)</formula>
    </cfRule>
  </conditionalFormatting>
  <conditionalFormatting sqref="F886:F888">
    <cfRule type="expression" dxfId="12413" priority="6357">
      <formula>DATEDIF(TODAY(),$AH886,"D")&lt;=30</formula>
    </cfRule>
    <cfRule type="expression" dxfId="12412" priority="6360">
      <formula>MOD(ROW(),2)</formula>
    </cfRule>
    <cfRule type="expression" dxfId="12411" priority="6356">
      <formula>DATEDIF(TODAY(),$AH886,"D")&lt;=30</formula>
    </cfRule>
  </conditionalFormatting>
  <conditionalFormatting sqref="F889:F891">
    <cfRule type="expression" dxfId="12410" priority="6314">
      <formula>MOD(ROW(),2)</formula>
    </cfRule>
    <cfRule type="expression" dxfId="12409" priority="6310">
      <formula>DATEDIF(TODAY(),$AH889,"D")&lt;=30</formula>
    </cfRule>
    <cfRule type="expression" dxfId="12408" priority="6311">
      <formula>DATEDIF(TODAY(),$AH889,"D")&lt;=30</formula>
    </cfRule>
  </conditionalFormatting>
  <conditionalFormatting sqref="F892">
    <cfRule type="expression" dxfId="12407" priority="6221">
      <formula>MOD(ROW(),2)</formula>
    </cfRule>
    <cfRule type="expression" dxfId="12406" priority="6218">
      <formula>DATEDIF(TODAY(),$AH892,"D")&lt;=30</formula>
    </cfRule>
    <cfRule type="expression" dxfId="12405" priority="6217">
      <formula>DATEDIF(TODAY(),$AH892,"D")&lt;=30</formula>
    </cfRule>
  </conditionalFormatting>
  <conditionalFormatting sqref="F893:F894">
    <cfRule type="expression" dxfId="12404" priority="6267">
      <formula>MOD(ROW(),2)</formula>
    </cfRule>
    <cfRule type="expression" dxfId="12403" priority="6263">
      <formula>DATEDIF(TODAY(),$AH893,"D")&lt;=30</formula>
    </cfRule>
    <cfRule type="expression" dxfId="12402" priority="6264">
      <formula>DATEDIF(TODAY(),$AH893,"D")&lt;=30</formula>
    </cfRule>
  </conditionalFormatting>
  <conditionalFormatting sqref="F895">
    <cfRule type="expression" dxfId="12401" priority="6168">
      <formula>MOD(ROW(),2)</formula>
    </cfRule>
    <cfRule type="expression" dxfId="12400" priority="6165">
      <formula>DATEDIF(TODAY(),$AH895,"D")&lt;=30</formula>
    </cfRule>
    <cfRule type="expression" dxfId="12399" priority="6164">
      <formula>DATEDIF(TODAY(),$AH895,"D")&lt;=30</formula>
    </cfRule>
  </conditionalFormatting>
  <conditionalFormatting sqref="F896">
    <cfRule type="expression" dxfId="12398" priority="6077">
      <formula>MOD(ROW(),2)</formula>
    </cfRule>
    <cfRule type="expression" dxfId="12397" priority="6074">
      <formula>DATEDIF(TODAY(),$AH896,"D")&lt;=30</formula>
    </cfRule>
    <cfRule type="expression" dxfId="12396" priority="6073">
      <formula>DATEDIF(TODAY(),$AH896,"D")&lt;=30</formula>
    </cfRule>
  </conditionalFormatting>
  <conditionalFormatting sqref="F897:F898">
    <cfRule type="expression" dxfId="12395" priority="6119">
      <formula>DATEDIF(TODAY(),$AH897,"D")&lt;=30</formula>
    </cfRule>
    <cfRule type="expression" dxfId="12394" priority="6120">
      <formula>DATEDIF(TODAY(),$AH897,"D")&lt;=30</formula>
    </cfRule>
    <cfRule type="expression" dxfId="12393" priority="6123">
      <formula>MOD(ROW(),2)</formula>
    </cfRule>
  </conditionalFormatting>
  <conditionalFormatting sqref="F899">
    <cfRule type="expression" dxfId="12392" priority="5980">
      <formula>DATEDIF(TODAY(),$AH899,"D")&lt;=30</formula>
    </cfRule>
    <cfRule type="expression" dxfId="12391" priority="5984">
      <formula>MOD(ROW(),2)</formula>
    </cfRule>
    <cfRule type="expression" dxfId="12390" priority="5981">
      <formula>DATEDIF(TODAY(),$AH899,"D")&lt;=30</formula>
    </cfRule>
  </conditionalFormatting>
  <conditionalFormatting sqref="F900:F901">
    <cfRule type="expression" dxfId="12389" priority="6026">
      <formula>DATEDIF(TODAY(),$AH900,"D")&lt;=30</formula>
    </cfRule>
    <cfRule type="expression" dxfId="12388" priority="6027">
      <formula>DATEDIF(TODAY(),$AH900,"D")&lt;=30</formula>
    </cfRule>
    <cfRule type="expression" dxfId="12387" priority="6030">
      <formula>MOD(ROW(),2)</formula>
    </cfRule>
  </conditionalFormatting>
  <conditionalFormatting sqref="F902">
    <cfRule type="expression" dxfId="12386" priority="5933">
      <formula>DATEDIF(TODAY(),$AH902,"D")&lt;=30</formula>
    </cfRule>
    <cfRule type="expression" dxfId="12385" priority="5934">
      <formula>DATEDIF(TODAY(),$AH902,"D")&lt;=30</formula>
    </cfRule>
    <cfRule type="expression" dxfId="12384" priority="5937">
      <formula>MOD(ROW(),2)</formula>
    </cfRule>
  </conditionalFormatting>
  <conditionalFormatting sqref="F903">
    <cfRule type="expression" dxfId="12383" priority="5840">
      <formula>DATEDIF(TODAY(),$AH903,"D")&lt;=30</formula>
    </cfRule>
    <cfRule type="expression" dxfId="12382" priority="5844">
      <formula>MOD(ROW(),2)</formula>
    </cfRule>
    <cfRule type="expression" dxfId="12381" priority="5841">
      <formula>DATEDIF(TODAY(),$AH903,"D")&lt;=30</formula>
    </cfRule>
  </conditionalFormatting>
  <conditionalFormatting sqref="F904:F905">
    <cfRule type="expression" dxfId="12380" priority="5886">
      <formula>DATEDIF(TODAY(),$AH904,"D")&lt;=30</formula>
    </cfRule>
    <cfRule type="expression" dxfId="12379" priority="5890">
      <formula>MOD(ROW(),2)</formula>
    </cfRule>
    <cfRule type="expression" dxfId="12378" priority="5887">
      <formula>DATEDIF(TODAY(),$AH904,"D")&lt;=30</formula>
    </cfRule>
  </conditionalFormatting>
  <conditionalFormatting sqref="F906">
    <cfRule type="expression" dxfId="12377" priority="5789">
      <formula>DATEDIF(TODAY(),$AH906,"D")&lt;=30</formula>
    </cfRule>
    <cfRule type="expression" dxfId="12376" priority="5790">
      <formula>DATEDIF(TODAY(),$AH906,"D")&lt;=30</formula>
    </cfRule>
    <cfRule type="expression" dxfId="12375" priority="5793">
      <formula>MOD(ROW(),2)</formula>
    </cfRule>
  </conditionalFormatting>
  <conditionalFormatting sqref="F907">
    <cfRule type="expression" dxfId="12374" priority="5702">
      <formula>MOD(ROW(),2)</formula>
    </cfRule>
    <cfRule type="expression" dxfId="12373" priority="5699">
      <formula>DATEDIF(TODAY(),$AH907,"D")&lt;=30</formula>
    </cfRule>
    <cfRule type="expression" dxfId="12372" priority="5698">
      <formula>DATEDIF(TODAY(),$AH907,"D")&lt;=30</formula>
    </cfRule>
  </conditionalFormatting>
  <conditionalFormatting sqref="F908:F909">
    <cfRule type="expression" dxfId="12371" priority="5744">
      <formula>DATEDIF(TODAY(),$AH908,"D")&lt;=30</formula>
    </cfRule>
    <cfRule type="expression" dxfId="12370" priority="5748">
      <formula>MOD(ROW(),2)</formula>
    </cfRule>
    <cfRule type="expression" dxfId="12369" priority="5745">
      <formula>DATEDIF(TODAY(),$AH908,"D")&lt;=30</formula>
    </cfRule>
  </conditionalFormatting>
  <conditionalFormatting sqref="F910">
    <cfRule type="expression" dxfId="12368" priority="5654">
      <formula>MOD(ROW(),2)</formula>
    </cfRule>
    <cfRule type="expression" dxfId="12367" priority="5651">
      <formula>DATEDIF(TODAY(),$AH910,"D")&lt;=30</formula>
    </cfRule>
    <cfRule type="expression" dxfId="12366" priority="5650">
      <formula>DATEDIF(TODAY(),$AH910,"D")&lt;=30</formula>
    </cfRule>
  </conditionalFormatting>
  <conditionalFormatting sqref="F911">
    <cfRule type="expression" dxfId="12365" priority="5560">
      <formula>DATEDIF(TODAY(),$AH911,"D")&lt;=30</formula>
    </cfRule>
    <cfRule type="expression" dxfId="12364" priority="5564">
      <formula>MOD(ROW(),2)</formula>
    </cfRule>
    <cfRule type="expression" dxfId="12363" priority="5561">
      <formula>DATEDIF(TODAY(),$AH911,"D")&lt;=30</formula>
    </cfRule>
  </conditionalFormatting>
  <conditionalFormatting sqref="F912:F913">
    <cfRule type="expression" dxfId="12362" priority="5605">
      <formula>DATEDIF(TODAY(),$AH912,"D")&lt;=30</formula>
    </cfRule>
    <cfRule type="expression" dxfId="12361" priority="5606">
      <formula>DATEDIF(TODAY(),$AH912,"D")&lt;=30</formula>
    </cfRule>
    <cfRule type="expression" dxfId="12360" priority="5609">
      <formula>MOD(ROW(),2)</formula>
    </cfRule>
  </conditionalFormatting>
  <conditionalFormatting sqref="F914">
    <cfRule type="expression" dxfId="12359" priority="5509">
      <formula>MOD(ROW(),2)</formula>
    </cfRule>
    <cfRule type="expression" dxfId="12358" priority="5506">
      <formula>DATEDIF(TODAY(),$AH914,"D")&lt;=30</formula>
    </cfRule>
    <cfRule type="expression" dxfId="12357" priority="5505">
      <formula>DATEDIF(TODAY(),$AH914,"D")&lt;=30</formula>
    </cfRule>
  </conditionalFormatting>
  <conditionalFormatting sqref="F915:F916">
    <cfRule type="expression" dxfId="12356" priority="5461">
      <formula>MOD(ROW(),2)</formula>
    </cfRule>
    <cfRule type="expression" dxfId="12355" priority="5457">
      <formula>DATEDIF(TODAY(),$AH915,"D")&lt;=30</formula>
    </cfRule>
    <cfRule type="expression" dxfId="12354" priority="5458">
      <formula>DATEDIF(TODAY(),$AH915,"D")&lt;=30</formula>
    </cfRule>
  </conditionalFormatting>
  <conditionalFormatting sqref="F917">
    <cfRule type="expression" dxfId="12353" priority="5413">
      <formula>DATEDIF(TODAY(),$AH917,"D")&lt;=30</formula>
    </cfRule>
    <cfRule type="expression" dxfId="12352" priority="5417">
      <formula>MOD(ROW(),2)</formula>
    </cfRule>
    <cfRule type="expression" dxfId="12351" priority="5414">
      <formula>DATEDIF(TODAY(),$AH917,"D")&lt;=30</formula>
    </cfRule>
  </conditionalFormatting>
  <conditionalFormatting sqref="F918">
    <cfRule type="expression" dxfId="12350" priority="5371">
      <formula>MOD(ROW(),2)</formula>
    </cfRule>
    <cfRule type="expression" dxfId="12349" priority="5368">
      <formula>DATEDIF(TODAY(),$AH918,"D")&lt;=30</formula>
    </cfRule>
    <cfRule type="expression" dxfId="12348" priority="5367">
      <formula>DATEDIF(TODAY(),$AH918,"D")&lt;=30</formula>
    </cfRule>
  </conditionalFormatting>
  <conditionalFormatting sqref="F919">
    <cfRule type="expression" dxfId="12347" priority="5329">
      <formula>MOD(ROW(),2)</formula>
    </cfRule>
    <cfRule type="expression" dxfId="12346" priority="5326">
      <formula>DATEDIF(TODAY(),$AH919,"D")&lt;=30</formula>
    </cfRule>
    <cfRule type="expression" dxfId="12345" priority="5325">
      <formula>DATEDIF(TODAY(),$AH919,"D")&lt;=30</formula>
    </cfRule>
  </conditionalFormatting>
  <conditionalFormatting sqref="F920">
    <cfRule type="expression" dxfId="12344" priority="5285">
      <formula>MOD(ROW(),2)</formula>
    </cfRule>
    <cfRule type="expression" dxfId="12343" priority="5282">
      <formula>DATEDIF(TODAY(),$AH920,"D")&lt;=30</formula>
    </cfRule>
    <cfRule type="expression" dxfId="12342" priority="5281">
      <formula>DATEDIF(TODAY(),$AH920,"D")&lt;=30</formula>
    </cfRule>
  </conditionalFormatting>
  <conditionalFormatting sqref="F921">
    <cfRule type="expression" dxfId="12341" priority="5243">
      <formula>MOD(ROW(),2)</formula>
    </cfRule>
    <cfRule type="expression" dxfId="12340" priority="5240">
      <formula>DATEDIF(TODAY(),$AH921,"D")&lt;=30</formula>
    </cfRule>
    <cfRule type="expression" dxfId="12339" priority="5239">
      <formula>DATEDIF(TODAY(),$AH921,"D")&lt;=30</formula>
    </cfRule>
  </conditionalFormatting>
  <conditionalFormatting sqref="F922">
    <cfRule type="expression" dxfId="12338" priority="5198">
      <formula>DATEDIF(TODAY(),$AH922,"D")&lt;=30</formula>
    </cfRule>
    <cfRule type="expression" dxfId="12337" priority="5201">
      <formula>MOD(ROW(),2)</formula>
    </cfRule>
    <cfRule type="expression" dxfId="12336" priority="5197">
      <formula>DATEDIF(TODAY(),$AH922,"D")&lt;=30</formula>
    </cfRule>
  </conditionalFormatting>
  <conditionalFormatting sqref="F923">
    <cfRule type="expression" dxfId="12335" priority="5156">
      <formula>DATEDIF(TODAY(),$AH923,"D")&lt;=30</formula>
    </cfRule>
    <cfRule type="expression" dxfId="12334" priority="5159">
      <formula>MOD(ROW(),2)</formula>
    </cfRule>
    <cfRule type="expression" dxfId="12333" priority="5155">
      <formula>DATEDIF(TODAY(),$AH923,"D")&lt;=30</formula>
    </cfRule>
  </conditionalFormatting>
  <conditionalFormatting sqref="F924">
    <cfRule type="expression" dxfId="12332" priority="5108">
      <formula>MOD(ROW(),2)</formula>
    </cfRule>
    <cfRule type="expression" dxfId="12331" priority="5105">
      <formula>DATEDIF(TODAY(),$AH924,"D")&lt;=30</formula>
    </cfRule>
    <cfRule type="expression" dxfId="12330" priority="5104">
      <formula>DATEDIF(TODAY(),$AH924,"D")&lt;=30</formula>
    </cfRule>
  </conditionalFormatting>
  <conditionalFormatting sqref="F925">
    <cfRule type="expression" dxfId="12329" priority="5066">
      <formula>MOD(ROW(),2)</formula>
    </cfRule>
    <cfRule type="expression" dxfId="12328" priority="5063">
      <formula>DATEDIF(TODAY(),$AH925,"D")&lt;=30</formula>
    </cfRule>
    <cfRule type="expression" dxfId="12327" priority="5062">
      <formula>DATEDIF(TODAY(),$AH925,"D")&lt;=30</formula>
    </cfRule>
  </conditionalFormatting>
  <conditionalFormatting sqref="F926">
    <cfRule type="expression" dxfId="12326" priority="5024">
      <formula>MOD(ROW(),2)</formula>
    </cfRule>
    <cfRule type="expression" dxfId="12325" priority="5021">
      <formula>DATEDIF(TODAY(),$AH926,"D")&lt;=30</formula>
    </cfRule>
    <cfRule type="expression" dxfId="12324" priority="5020">
      <formula>DATEDIF(TODAY(),$AH926,"D")&lt;=30</formula>
    </cfRule>
  </conditionalFormatting>
  <conditionalFormatting sqref="F927">
    <cfRule type="expression" dxfId="12323" priority="4975">
      <formula>MOD(ROW(),2)</formula>
    </cfRule>
    <cfRule type="expression" dxfId="12322" priority="4971">
      <formula>DATEDIF(TODAY(),$AH927,"D")&lt;=30</formula>
    </cfRule>
    <cfRule type="expression" dxfId="12321" priority="4972">
      <formula>DATEDIF(TODAY(),$AH927,"D")&lt;=30</formula>
    </cfRule>
  </conditionalFormatting>
  <conditionalFormatting sqref="F928">
    <cfRule type="expression" dxfId="12320" priority="4911">
      <formula>DATEDIF(TODAY(),$AH928,"D")&lt;=30</formula>
    </cfRule>
    <cfRule type="expression" dxfId="12319" priority="4915">
      <formula>MOD(ROW(),2)</formula>
    </cfRule>
    <cfRule type="expression" dxfId="12318" priority="4912">
      <formula>DATEDIF(TODAY(),$AH928,"D")&lt;=30</formula>
    </cfRule>
  </conditionalFormatting>
  <conditionalFormatting sqref="F929">
    <cfRule type="expression" dxfId="12317" priority="4870">
      <formula>DATEDIF(TODAY(),$AH929,"D")&lt;=30</formula>
    </cfRule>
    <cfRule type="expression" dxfId="12316" priority="4869">
      <formula>DATEDIF(TODAY(),$AH929,"D")&lt;=30</formula>
    </cfRule>
    <cfRule type="expression" dxfId="12315" priority="4873">
      <formula>MOD(ROW(),2)</formula>
    </cfRule>
  </conditionalFormatting>
  <conditionalFormatting sqref="F930">
    <cfRule type="expression" dxfId="12314" priority="4829">
      <formula>MOD(ROW(),2)</formula>
    </cfRule>
    <cfRule type="expression" dxfId="12313" priority="4825">
      <formula>DATEDIF(TODAY(),$AH930,"D")&lt;=30</formula>
    </cfRule>
    <cfRule type="expression" dxfId="12312" priority="4826">
      <formula>DATEDIF(TODAY(),$AH930,"D")&lt;=30</formula>
    </cfRule>
  </conditionalFormatting>
  <conditionalFormatting sqref="F931">
    <cfRule type="expression" dxfId="12311" priority="4784">
      <formula>DATEDIF(TODAY(),$AH931,"D")&lt;=30</formula>
    </cfRule>
    <cfRule type="expression" dxfId="12310" priority="4783">
      <formula>DATEDIF(TODAY(),$AH931,"D")&lt;=30</formula>
    </cfRule>
    <cfRule type="expression" dxfId="12309" priority="4787">
      <formula>MOD(ROW(),2)</formula>
    </cfRule>
  </conditionalFormatting>
  <conditionalFormatting sqref="F932">
    <cfRule type="expression" dxfId="12308" priority="4741">
      <formula>DATEDIF(TODAY(),$AH932,"D")&lt;=30</formula>
    </cfRule>
    <cfRule type="expression" dxfId="12307" priority="4745">
      <formula>MOD(ROW(),2)</formula>
    </cfRule>
    <cfRule type="expression" dxfId="12306" priority="4742">
      <formula>DATEDIF(TODAY(),$AH932,"D")&lt;=30</formula>
    </cfRule>
  </conditionalFormatting>
  <conditionalFormatting sqref="F933">
    <cfRule type="expression" dxfId="12305" priority="4703">
      <formula>MOD(ROW(),2)</formula>
    </cfRule>
    <cfRule type="expression" dxfId="12304" priority="4700">
      <formula>DATEDIF(TODAY(),$AH933,"D")&lt;=30</formula>
    </cfRule>
    <cfRule type="expression" dxfId="12303" priority="4699">
      <formula>DATEDIF(TODAY(),$AH933,"D")&lt;=30</formula>
    </cfRule>
  </conditionalFormatting>
  <conditionalFormatting sqref="F934">
    <cfRule type="expression" dxfId="12302" priority="4654">
      <formula>DATEDIF(TODAY(),$AH934,"D")&lt;=30</formula>
    </cfRule>
    <cfRule type="expression" dxfId="12301" priority="4655">
      <formula>DATEDIF(TODAY(),$AH934,"D")&lt;=30</formula>
    </cfRule>
    <cfRule type="expression" dxfId="12300" priority="4658">
      <formula>MOD(ROW(),2)</formula>
    </cfRule>
  </conditionalFormatting>
  <conditionalFormatting sqref="F935">
    <cfRule type="expression" dxfId="12299" priority="4602">
      <formula>DATEDIF(TODAY(),$AH935,"D")&lt;=30</formula>
    </cfRule>
    <cfRule type="expression" dxfId="12298" priority="4603">
      <formula>DATEDIF(TODAY(),$AH935,"D")&lt;=30</formula>
    </cfRule>
    <cfRule type="expression" dxfId="12297" priority="4606">
      <formula>MOD(ROW(),2)</formula>
    </cfRule>
  </conditionalFormatting>
  <conditionalFormatting sqref="F936">
    <cfRule type="expression" dxfId="12296" priority="4564">
      <formula>MOD(ROW(),2)</formula>
    </cfRule>
    <cfRule type="expression" dxfId="12295" priority="4561">
      <formula>DATEDIF(TODAY(),$AH936,"D")&lt;=30</formula>
    </cfRule>
    <cfRule type="expression" dxfId="12294" priority="4560">
      <formula>DATEDIF(TODAY(),$AH936,"D")&lt;=30</formula>
    </cfRule>
  </conditionalFormatting>
  <conditionalFormatting sqref="F937">
    <cfRule type="expression" dxfId="12293" priority="4518">
      <formula>DATEDIF(TODAY(),$AH937,"D")&lt;=30</formula>
    </cfRule>
    <cfRule type="expression" dxfId="12292" priority="4519">
      <formula>DATEDIF(TODAY(),$AH937,"D")&lt;=30</formula>
    </cfRule>
    <cfRule type="expression" dxfId="12291" priority="4522">
      <formula>MOD(ROW(),2)</formula>
    </cfRule>
  </conditionalFormatting>
  <conditionalFormatting sqref="F938">
    <cfRule type="expression" dxfId="12290" priority="4451">
      <formula>DATEDIF(TODAY(),$AH938,"D")&lt;=30</formula>
    </cfRule>
    <cfRule type="expression" dxfId="12289" priority="4455">
      <formula>MOD(ROW(),2)</formula>
    </cfRule>
    <cfRule type="expression" dxfId="12288" priority="4452">
      <formula>DATEDIF(TODAY(),$AH938,"D")&lt;=30</formula>
    </cfRule>
  </conditionalFormatting>
  <conditionalFormatting sqref="F939">
    <cfRule type="expression" dxfId="12287" priority="4401">
      <formula>DATEDIF(TODAY(),$AH939,"D")&lt;=30</formula>
    </cfRule>
    <cfRule type="expression" dxfId="12286" priority="4405">
      <formula>MOD(ROW(),2)</formula>
    </cfRule>
    <cfRule type="expression" dxfId="12285" priority="4402">
      <formula>DATEDIF(TODAY(),$AH939,"D")&lt;=30</formula>
    </cfRule>
  </conditionalFormatting>
  <conditionalFormatting sqref="F979">
    <cfRule type="expression" dxfId="12284" priority="4328">
      <formula>MOD(ROW(),2)</formula>
    </cfRule>
    <cfRule type="expression" dxfId="12283" priority="4324">
      <formula>DATEDIF(TODAY(),$AH979,"D")&lt;=30</formula>
    </cfRule>
  </conditionalFormatting>
  <conditionalFormatting sqref="F988 F994 F998 F1001 F1013">
    <cfRule type="expression" dxfId="12282" priority="4334">
      <formula>MOD(ROW(),2)</formula>
    </cfRule>
  </conditionalFormatting>
  <conditionalFormatting sqref="F996">
    <cfRule type="expression" dxfId="12281" priority="4276">
      <formula>DATEDIF(TODAY(),$AH996,"D")&lt;=30</formula>
    </cfRule>
    <cfRule type="expression" dxfId="12280" priority="4275">
      <formula>DATEDIF(TODAY(),$AH996,"D")&lt;=30</formula>
    </cfRule>
    <cfRule type="expression" dxfId="12279" priority="4279">
      <formula>MOD(ROW(),2)</formula>
    </cfRule>
  </conditionalFormatting>
  <conditionalFormatting sqref="F1018:F1023">
    <cfRule type="expression" dxfId="12278" priority="4201">
      <formula>DATEDIF(TODAY(),$AH1018,"D")&lt;=30</formula>
    </cfRule>
    <cfRule type="expression" dxfId="12277" priority="4205">
      <formula>MOD(ROW(),2)</formula>
    </cfRule>
    <cfRule type="expression" dxfId="12276" priority="4200">
      <formula>DATEDIF(TODAY(),$AH1018,"D")&lt;=30</formula>
    </cfRule>
  </conditionalFormatting>
  <conditionalFormatting sqref="F1019">
    <cfRule type="expression" dxfId="12275" priority="4203">
      <formula>MOD(ROW(),2)</formula>
    </cfRule>
  </conditionalFormatting>
  <conditionalFormatting sqref="F1024:F1027">
    <cfRule type="expression" dxfId="12274" priority="4156">
      <formula>DATEDIF(TODAY(),$AH1024,"D")&lt;=30</formula>
    </cfRule>
    <cfRule type="expression" dxfId="12273" priority="4159">
      <formula>MOD(ROW(),2)</formula>
    </cfRule>
    <cfRule type="expression" dxfId="12272" priority="4155">
      <formula>DATEDIF(TODAY(),$AH1024,"D")&lt;=30</formula>
    </cfRule>
  </conditionalFormatting>
  <conditionalFormatting sqref="F1028:F1030">
    <cfRule type="expression" dxfId="12271" priority="4104">
      <formula>MOD(ROW(),2)</formula>
    </cfRule>
    <cfRule type="expression" dxfId="12270" priority="4100">
      <formula>DATEDIF(TODAY(),$AH1028,"D")&lt;=30</formula>
    </cfRule>
    <cfRule type="expression" dxfId="12269" priority="4101">
      <formula>DATEDIF(TODAY(),$AH1028,"D")&lt;=30</formula>
    </cfRule>
  </conditionalFormatting>
  <conditionalFormatting sqref="F1031:F1033">
    <cfRule type="expression" dxfId="12268" priority="4030">
      <formula>DATEDIF(TODAY(),$AH1031,"D")&lt;=30</formula>
    </cfRule>
    <cfRule type="expression" dxfId="12267" priority="4033">
      <formula>MOD(ROW(),2)</formula>
    </cfRule>
    <cfRule type="expression" dxfId="12266" priority="4029">
      <formula>DATEDIF(TODAY(),$AH1031,"D")&lt;=30</formula>
    </cfRule>
  </conditionalFormatting>
  <conditionalFormatting sqref="F1034:F1036">
    <cfRule type="expression" dxfId="12265" priority="3984">
      <formula>DATEDIF(TODAY(),$AH1034,"D")&lt;=30</formula>
    </cfRule>
    <cfRule type="expression" dxfId="12264" priority="3987">
      <formula>MOD(ROW(),2)</formula>
    </cfRule>
    <cfRule type="expression" dxfId="12263" priority="3983">
      <formula>DATEDIF(TODAY(),$AH1034,"D")&lt;=30</formula>
    </cfRule>
  </conditionalFormatting>
  <conditionalFormatting sqref="F1037">
    <cfRule type="expression" dxfId="12262" priority="3894">
      <formula>MOD(ROW(),2)</formula>
    </cfRule>
    <cfRule type="expression" dxfId="12261" priority="3890">
      <formula>DATEDIF(TODAY(),$AH1037,"D")&lt;=30</formula>
    </cfRule>
    <cfRule type="expression" dxfId="12260" priority="3891">
      <formula>DATEDIF(TODAY(),$AH1037,"D")&lt;=30</formula>
    </cfRule>
  </conditionalFormatting>
  <conditionalFormatting sqref="F1038:F1039">
    <cfRule type="expression" dxfId="12259" priority="3936">
      <formula>DATEDIF(TODAY(),$AH1038,"D")&lt;=30</formula>
    </cfRule>
    <cfRule type="expression" dxfId="12258" priority="3940">
      <formula>MOD(ROW(),2)</formula>
    </cfRule>
    <cfRule type="expression" dxfId="12257" priority="3937">
      <formula>DATEDIF(TODAY(),$AH1038,"D")&lt;=30</formula>
    </cfRule>
  </conditionalFormatting>
  <conditionalFormatting sqref="F1040">
    <cfRule type="expression" dxfId="12256" priority="3837">
      <formula>DATEDIF(TODAY(),$AH1040,"D")&lt;=30</formula>
    </cfRule>
    <cfRule type="expression" dxfId="12255" priority="3838">
      <formula>DATEDIF(TODAY(),$AH1040,"D")&lt;=30</formula>
    </cfRule>
    <cfRule type="expression" dxfId="12254" priority="3841">
      <formula>MOD(ROW(),2)</formula>
    </cfRule>
  </conditionalFormatting>
  <conditionalFormatting sqref="F1041">
    <cfRule type="expression" dxfId="12253" priority="3747">
      <formula>DATEDIF(TODAY(),$AH1041,"D")&lt;=30</formula>
    </cfRule>
    <cfRule type="expression" dxfId="12252" priority="3746">
      <formula>DATEDIF(TODAY(),$AH1041,"D")&lt;=30</formula>
    </cfRule>
    <cfRule type="expression" dxfId="12251" priority="3750">
      <formula>MOD(ROW(),2)</formula>
    </cfRule>
  </conditionalFormatting>
  <conditionalFormatting sqref="F1042:F1043">
    <cfRule type="expression" dxfId="12250" priority="3796">
      <formula>MOD(ROW(),2)</formula>
    </cfRule>
    <cfRule type="expression" dxfId="12249" priority="3793">
      <formula>DATEDIF(TODAY(),$AH1042,"D")&lt;=30</formula>
    </cfRule>
    <cfRule type="expression" dxfId="12248" priority="3792">
      <formula>DATEDIF(TODAY(),$AH1042,"D")&lt;=30</formula>
    </cfRule>
  </conditionalFormatting>
  <conditionalFormatting sqref="F1044">
    <cfRule type="expression" dxfId="12247" priority="3653">
      <formula>DATEDIF(TODAY(),$AH1044,"D")&lt;=30</formula>
    </cfRule>
    <cfRule type="expression" dxfId="12246" priority="3654">
      <formula>DATEDIF(TODAY(),$AH1044,"D")&lt;=30</formula>
    </cfRule>
    <cfRule type="expression" dxfId="12245" priority="3657">
      <formula>MOD(ROW(),2)</formula>
    </cfRule>
  </conditionalFormatting>
  <conditionalFormatting sqref="F1045:F1046">
    <cfRule type="expression" dxfId="12244" priority="3699">
      <formula>DATEDIF(TODAY(),$AH1045,"D")&lt;=30</formula>
    </cfRule>
    <cfRule type="expression" dxfId="12243" priority="3700">
      <formula>DATEDIF(TODAY(),$AH1045,"D")&lt;=30</formula>
    </cfRule>
    <cfRule type="expression" dxfId="12242" priority="3703">
      <formula>MOD(ROW(),2)</formula>
    </cfRule>
  </conditionalFormatting>
  <conditionalFormatting sqref="F1047">
    <cfRule type="expression" dxfId="12241" priority="3607">
      <formula>DATEDIF(TODAY(),$AH1047,"D")&lt;=30</formula>
    </cfRule>
    <cfRule type="expression" dxfId="12240" priority="3606">
      <formula>DATEDIF(TODAY(),$AH1047,"D")&lt;=30</formula>
    </cfRule>
    <cfRule type="expression" dxfId="12239" priority="3610">
      <formula>MOD(ROW(),2)</formula>
    </cfRule>
  </conditionalFormatting>
  <conditionalFormatting sqref="F1048">
    <cfRule type="expression" dxfId="12238" priority="3517">
      <formula>MOD(ROW(),2)</formula>
    </cfRule>
    <cfRule type="expression" dxfId="12237" priority="3514">
      <formula>DATEDIF(TODAY(),$AH1048,"D")&lt;=30</formula>
    </cfRule>
    <cfRule type="expression" dxfId="12236" priority="3513">
      <formula>DATEDIF(TODAY(),$AH1048,"D")&lt;=30</formula>
    </cfRule>
  </conditionalFormatting>
  <conditionalFormatting sqref="F1049:F1050">
    <cfRule type="expression" dxfId="12235" priority="3560">
      <formula>DATEDIF(TODAY(),$AH1049,"D")&lt;=30</formula>
    </cfRule>
    <cfRule type="expression" dxfId="12234" priority="3563">
      <formula>MOD(ROW(),2)</formula>
    </cfRule>
    <cfRule type="expression" dxfId="12233" priority="3559">
      <formula>DATEDIF(TODAY(),$AH1049,"D")&lt;=30</formula>
    </cfRule>
  </conditionalFormatting>
  <conditionalFormatting sqref="F1051">
    <cfRule type="expression" dxfId="12232" priority="3462">
      <formula>DATEDIF(TODAY(),$AH1051,"D")&lt;=30</formula>
    </cfRule>
    <cfRule type="expression" dxfId="12231" priority="3463">
      <formula>DATEDIF(TODAY(),$AH1051,"D")&lt;=30</formula>
    </cfRule>
    <cfRule type="expression" dxfId="12230" priority="3466">
      <formula>MOD(ROW(),2)</formula>
    </cfRule>
  </conditionalFormatting>
  <conditionalFormatting sqref="F1052">
    <cfRule type="expression" dxfId="12229" priority="3371">
      <formula>DATEDIF(TODAY(),$AH1052,"D")&lt;=30</formula>
    </cfRule>
    <cfRule type="expression" dxfId="12228" priority="3375">
      <formula>MOD(ROW(),2)</formula>
    </cfRule>
    <cfRule type="expression" dxfId="12227" priority="3372">
      <formula>DATEDIF(TODAY(),$AH1052,"D")&lt;=30</formula>
    </cfRule>
  </conditionalFormatting>
  <conditionalFormatting sqref="F1053:F1054">
    <cfRule type="expression" dxfId="12226" priority="3417">
      <formula>DATEDIF(TODAY(),$AH1053,"D")&lt;=30</formula>
    </cfRule>
    <cfRule type="expression" dxfId="12225" priority="3418">
      <formula>DATEDIF(TODAY(),$AH1053,"D")&lt;=30</formula>
    </cfRule>
    <cfRule type="expression" dxfId="12224" priority="3421">
      <formula>MOD(ROW(),2)</formula>
    </cfRule>
  </conditionalFormatting>
  <conditionalFormatting sqref="F1055">
    <cfRule type="expression" dxfId="12223" priority="3323">
      <formula>DATEDIF(TODAY(),$AH1055,"D")&lt;=30</formula>
    </cfRule>
    <cfRule type="expression" dxfId="12222" priority="3327">
      <formula>MOD(ROW(),2)</formula>
    </cfRule>
    <cfRule type="expression" dxfId="12221" priority="3324">
      <formula>DATEDIF(TODAY(),$AH1055,"D")&lt;=30</formula>
    </cfRule>
  </conditionalFormatting>
  <conditionalFormatting sqref="F1056">
    <cfRule type="expression" dxfId="12220" priority="3233">
      <formula>DATEDIF(TODAY(),$AH1056,"D")&lt;=30</formula>
    </cfRule>
    <cfRule type="expression" dxfId="12219" priority="3234">
      <formula>DATEDIF(TODAY(),$AH1056,"D")&lt;=30</formula>
    </cfRule>
    <cfRule type="expression" dxfId="12218" priority="3237">
      <formula>MOD(ROW(),2)</formula>
    </cfRule>
  </conditionalFormatting>
  <conditionalFormatting sqref="F1057:F1058">
    <cfRule type="expression" dxfId="12217" priority="3279">
      <formula>DATEDIF(TODAY(),$AH1057,"D")&lt;=30</formula>
    </cfRule>
    <cfRule type="expression" dxfId="12216" priority="3282">
      <formula>MOD(ROW(),2)</formula>
    </cfRule>
    <cfRule type="expression" dxfId="12215" priority="3278">
      <formula>DATEDIF(TODAY(),$AH1057,"D")&lt;=30</formula>
    </cfRule>
  </conditionalFormatting>
  <conditionalFormatting sqref="F1059">
    <cfRule type="expression" dxfId="12214" priority="3179">
      <formula>DATEDIF(TODAY(),$AH1059,"D")&lt;=30</formula>
    </cfRule>
    <cfRule type="expression" dxfId="12213" priority="3182">
      <formula>MOD(ROW(),2)</formula>
    </cfRule>
    <cfRule type="expression" dxfId="12212" priority="3178">
      <formula>DATEDIF(TODAY(),$AH1059,"D")&lt;=30</formula>
    </cfRule>
  </conditionalFormatting>
  <conditionalFormatting sqref="F1060:F1061">
    <cfRule type="expression" dxfId="12211" priority="3130">
      <formula>DATEDIF(TODAY(),$AH1060,"D")&lt;=30</formula>
    </cfRule>
    <cfRule type="expression" dxfId="12210" priority="3131">
      <formula>DATEDIF(TODAY(),$AH1060,"D")&lt;=30</formula>
    </cfRule>
    <cfRule type="expression" dxfId="12209" priority="3134">
      <formula>MOD(ROW(),2)</formula>
    </cfRule>
  </conditionalFormatting>
  <conditionalFormatting sqref="F1062">
    <cfRule type="expression" dxfId="12208" priority="3090">
      <formula>MOD(ROW(),2)</formula>
    </cfRule>
    <cfRule type="expression" dxfId="12207" priority="3086">
      <formula>DATEDIF(TODAY(),$AH1062,"D")&lt;=30</formula>
    </cfRule>
    <cfRule type="expression" dxfId="12206" priority="3087">
      <formula>DATEDIF(TODAY(),$AH1062,"D")&lt;=30</formula>
    </cfRule>
  </conditionalFormatting>
  <conditionalFormatting sqref="F1063">
    <cfRule type="expression" dxfId="12205" priority="3040">
      <formula>DATEDIF(TODAY(),$AH1063,"D")&lt;=30</formula>
    </cfRule>
    <cfRule type="expression" dxfId="12204" priority="3044">
      <formula>MOD(ROW(),2)</formula>
    </cfRule>
    <cfRule type="expression" dxfId="12203" priority="3041">
      <formula>DATEDIF(TODAY(),$AH1063,"D")&lt;=30</formula>
    </cfRule>
  </conditionalFormatting>
  <conditionalFormatting sqref="F1064">
    <cfRule type="expression" dxfId="12202" priority="3002">
      <formula>MOD(ROW(),2)</formula>
    </cfRule>
    <cfRule type="expression" dxfId="12201" priority="2999">
      <formula>DATEDIF(TODAY(),$AH1064,"D")&lt;=30</formula>
    </cfRule>
    <cfRule type="expression" dxfId="12200" priority="2998">
      <formula>DATEDIF(TODAY(),$AH1064,"D")&lt;=30</formula>
    </cfRule>
  </conditionalFormatting>
  <conditionalFormatting sqref="F1065">
    <cfRule type="expression" dxfId="12199" priority="2958">
      <formula>MOD(ROW(),2)</formula>
    </cfRule>
    <cfRule type="expression" dxfId="12198" priority="2954">
      <formula>DATEDIF(TODAY(),$AH1065,"D")&lt;=30</formula>
    </cfRule>
    <cfRule type="expression" dxfId="12197" priority="2955">
      <formula>DATEDIF(TODAY(),$AH1065,"D")&lt;=30</formula>
    </cfRule>
  </conditionalFormatting>
  <conditionalFormatting sqref="F1066">
    <cfRule type="expression" dxfId="12196" priority="2912">
      <formula>DATEDIF(TODAY(),$AH1066,"D")&lt;=30</formula>
    </cfRule>
    <cfRule type="expression" dxfId="12195" priority="2913">
      <formula>DATEDIF(TODAY(),$AH1066,"D")&lt;=30</formula>
    </cfRule>
    <cfRule type="expression" dxfId="12194" priority="2916">
      <formula>MOD(ROW(),2)</formula>
    </cfRule>
  </conditionalFormatting>
  <conditionalFormatting sqref="F1067">
    <cfRule type="expression" dxfId="12193" priority="2874">
      <formula>MOD(ROW(),2)</formula>
    </cfRule>
    <cfRule type="expression" dxfId="12192" priority="2870">
      <formula>DATEDIF(TODAY(),$AH1067,"D")&lt;=30</formula>
    </cfRule>
    <cfRule type="expression" dxfId="12191" priority="2871">
      <formula>DATEDIF(TODAY(),$AH1067,"D")&lt;=30</formula>
    </cfRule>
  </conditionalFormatting>
  <conditionalFormatting sqref="F1068">
    <cfRule type="expression" dxfId="12190" priority="2828">
      <formula>DATEDIF(TODAY(),$AH1068,"D")&lt;=30</formula>
    </cfRule>
    <cfRule type="expression" dxfId="12189" priority="2829">
      <formula>DATEDIF(TODAY(),$AH1068,"D")&lt;=30</formula>
    </cfRule>
    <cfRule type="expression" dxfId="12188" priority="2832">
      <formula>MOD(ROW(),2)</formula>
    </cfRule>
  </conditionalFormatting>
  <conditionalFormatting sqref="F1069">
    <cfRule type="expression" dxfId="12187" priority="2781">
      <formula>MOD(ROW(),2)</formula>
    </cfRule>
    <cfRule type="expression" dxfId="12186" priority="2777">
      <formula>DATEDIF(TODAY(),$AH1069,"D")&lt;=30</formula>
    </cfRule>
    <cfRule type="expression" dxfId="12185" priority="2778">
      <formula>DATEDIF(TODAY(),$AH1069,"D")&lt;=30</formula>
    </cfRule>
  </conditionalFormatting>
  <conditionalFormatting sqref="F1070">
    <cfRule type="expression" dxfId="12184" priority="2739">
      <formula>MOD(ROW(),2)</formula>
    </cfRule>
    <cfRule type="expression" dxfId="12183" priority="2736">
      <formula>DATEDIF(TODAY(),$AH1070,"D")&lt;=30</formula>
    </cfRule>
    <cfRule type="expression" dxfId="12182" priority="2735">
      <formula>DATEDIF(TODAY(),$AH1070,"D")&lt;=30</formula>
    </cfRule>
  </conditionalFormatting>
  <conditionalFormatting sqref="F1071">
    <cfRule type="expression" dxfId="12181" priority="2693">
      <formula>DATEDIF(TODAY(),$AH1071,"D")&lt;=30</formula>
    </cfRule>
    <cfRule type="expression" dxfId="12180" priority="2694">
      <formula>DATEDIF(TODAY(),$AH1071,"D")&lt;=30</formula>
    </cfRule>
    <cfRule type="expression" dxfId="12179" priority="2697">
      <formula>MOD(ROW(),2)</formula>
    </cfRule>
  </conditionalFormatting>
  <conditionalFormatting sqref="F1072">
    <cfRule type="expression" dxfId="12178" priority="2644">
      <formula>DATEDIF(TODAY(),$AH1072,"D")&lt;=30</formula>
    </cfRule>
    <cfRule type="expression" dxfId="12177" priority="2648">
      <formula>MOD(ROW(),2)</formula>
    </cfRule>
    <cfRule type="expression" dxfId="12176" priority="2645">
      <formula>DATEDIF(TODAY(),$AH1072,"D")&lt;=30</formula>
    </cfRule>
  </conditionalFormatting>
  <conditionalFormatting sqref="F1073">
    <cfRule type="expression" dxfId="12175" priority="2584">
      <formula>DATEDIF(TODAY(),$AH1073,"D")&lt;=30</formula>
    </cfRule>
    <cfRule type="expression" dxfId="12174" priority="2585">
      <formula>DATEDIF(TODAY(),$AH1073,"D")&lt;=30</formula>
    </cfRule>
    <cfRule type="expression" dxfId="12173" priority="2588">
      <formula>MOD(ROW(),2)</formula>
    </cfRule>
  </conditionalFormatting>
  <conditionalFormatting sqref="F1074">
    <cfRule type="expression" dxfId="12172" priority="2543">
      <formula>DATEDIF(TODAY(),$AH1074,"D")&lt;=30</formula>
    </cfRule>
    <cfRule type="expression" dxfId="12171" priority="2542">
      <formula>DATEDIF(TODAY(),$AH1074,"D")&lt;=30</formula>
    </cfRule>
    <cfRule type="expression" dxfId="12170" priority="2546">
      <formula>MOD(ROW(),2)</formula>
    </cfRule>
  </conditionalFormatting>
  <conditionalFormatting sqref="F1075">
    <cfRule type="expression" dxfId="12169" priority="2502">
      <formula>MOD(ROW(),2)</formula>
    </cfRule>
    <cfRule type="expression" dxfId="12168" priority="2499">
      <formula>DATEDIF(TODAY(),$AH1075,"D")&lt;=30</formula>
    </cfRule>
    <cfRule type="expression" dxfId="12167" priority="2498">
      <formula>DATEDIF(TODAY(),$AH1075,"D")&lt;=30</formula>
    </cfRule>
  </conditionalFormatting>
  <conditionalFormatting sqref="F1076">
    <cfRule type="expression" dxfId="12166" priority="2460">
      <formula>MOD(ROW(),2)</formula>
    </cfRule>
    <cfRule type="expression" dxfId="12165" priority="2457">
      <formula>DATEDIF(TODAY(),$AH1076,"D")&lt;=30</formula>
    </cfRule>
    <cfRule type="expression" dxfId="12164" priority="2456">
      <formula>DATEDIF(TODAY(),$AH1076,"D")&lt;=30</formula>
    </cfRule>
  </conditionalFormatting>
  <conditionalFormatting sqref="F1077">
    <cfRule type="expression" dxfId="12163" priority="2415">
      <formula>DATEDIF(TODAY(),$AH1077,"D")&lt;=30</formula>
    </cfRule>
    <cfRule type="expression" dxfId="12162" priority="2414">
      <formula>DATEDIF(TODAY(),$AH1077,"D")&lt;=30</formula>
    </cfRule>
    <cfRule type="expression" dxfId="12161" priority="2418">
      <formula>MOD(ROW(),2)</formula>
    </cfRule>
  </conditionalFormatting>
  <conditionalFormatting sqref="F1078">
    <cfRule type="expression" dxfId="12160" priority="2372">
      <formula>DATEDIF(TODAY(),$AH1078,"D")&lt;=30</formula>
    </cfRule>
    <cfRule type="expression" dxfId="12159" priority="2373">
      <formula>DATEDIF(TODAY(),$AH1078,"D")&lt;=30</formula>
    </cfRule>
    <cfRule type="expression" dxfId="12158" priority="2376">
      <formula>MOD(ROW(),2)</formula>
    </cfRule>
  </conditionalFormatting>
  <conditionalFormatting sqref="F1079">
    <cfRule type="expression" dxfId="12157" priority="2328">
      <formula>DATEDIF(TODAY(),$AH1079,"D")&lt;=30</formula>
    </cfRule>
    <cfRule type="expression" dxfId="12156" priority="2331">
      <formula>MOD(ROW(),2)</formula>
    </cfRule>
    <cfRule type="expression" dxfId="12155" priority="2327">
      <formula>DATEDIF(TODAY(),$AH1079,"D")&lt;=30</formula>
    </cfRule>
  </conditionalFormatting>
  <conditionalFormatting sqref="F1080">
    <cfRule type="expression" dxfId="12154" priority="2275">
      <formula>DATEDIF(TODAY(),$AH1080,"D")&lt;=30</formula>
    </cfRule>
    <cfRule type="expression" dxfId="12153" priority="2276">
      <formula>DATEDIF(TODAY(),$AH1080,"D")&lt;=30</formula>
    </cfRule>
    <cfRule type="expression" dxfId="12152" priority="2279">
      <formula>MOD(ROW(),2)</formula>
    </cfRule>
  </conditionalFormatting>
  <conditionalFormatting sqref="F1081">
    <cfRule type="expression" dxfId="12151" priority="2233">
      <formula>DATEDIF(TODAY(),$AH1081,"D")&lt;=30</formula>
    </cfRule>
    <cfRule type="expression" dxfId="12150" priority="2237">
      <formula>MOD(ROW(),2)</formula>
    </cfRule>
    <cfRule type="expression" dxfId="12149" priority="2234">
      <formula>DATEDIF(TODAY(),$AH1081,"D")&lt;=30</formula>
    </cfRule>
  </conditionalFormatting>
  <conditionalFormatting sqref="F1082">
    <cfRule type="expression" dxfId="12148" priority="2192">
      <formula>DATEDIF(TODAY(),$AH1082,"D")&lt;=30</formula>
    </cfRule>
    <cfRule type="expression" dxfId="12147" priority="2195">
      <formula>MOD(ROW(),2)</formula>
    </cfRule>
    <cfRule type="expression" dxfId="12146" priority="2191">
      <formula>DATEDIF(TODAY(),$AH1082,"D")&lt;=30</formula>
    </cfRule>
  </conditionalFormatting>
  <conditionalFormatting sqref="F1083">
    <cfRule type="expression" dxfId="12145" priority="2124">
      <formula>DATEDIF(TODAY(),$AH1083,"D")&lt;=30</formula>
    </cfRule>
    <cfRule type="expression" dxfId="12144" priority="2128">
      <formula>MOD(ROW(),2)</formula>
    </cfRule>
    <cfRule type="expression" dxfId="12143" priority="2125">
      <formula>DATEDIF(TODAY(),$AH1083,"D")&lt;=30</formula>
    </cfRule>
  </conditionalFormatting>
  <conditionalFormatting sqref="F1084">
    <cfRule type="expression" dxfId="12142" priority="2078">
      <formula>MOD(ROW(),2)</formula>
    </cfRule>
    <cfRule type="expression" dxfId="12141" priority="2074">
      <formula>DATEDIF(TODAY(),$AH1084,"D")&lt;=30</formula>
    </cfRule>
    <cfRule type="expression" dxfId="12140" priority="2075">
      <formula>DATEDIF(TODAY(),$AH1084,"D")&lt;=30</formula>
    </cfRule>
  </conditionalFormatting>
  <conditionalFormatting sqref="F1089 F1095 F1099 F1102 F1114">
    <cfRule type="expression" dxfId="12139" priority="2058">
      <formula>MOD(ROW(),2)</formula>
    </cfRule>
  </conditionalFormatting>
  <conditionalFormatting sqref="F1097">
    <cfRule type="expression" dxfId="12138" priority="2014">
      <formula>DATEDIF(TODAY(),$AH1097,"D")&lt;=30</formula>
    </cfRule>
    <cfRule type="expression" dxfId="12137" priority="2017">
      <formula>MOD(ROW(),2)</formula>
    </cfRule>
    <cfRule type="expression" dxfId="12136" priority="2013">
      <formula>DATEDIF(TODAY(),$AH1097,"D")&lt;=30</formula>
    </cfRule>
  </conditionalFormatting>
  <conditionalFormatting sqref="F1119:F1124">
    <cfRule type="expression" dxfId="12135" priority="1945">
      <formula>DATEDIF(TODAY(),$AH1119,"D")&lt;=30</formula>
    </cfRule>
    <cfRule type="expression" dxfId="12134" priority="1949">
      <formula>MOD(ROW(),2)</formula>
    </cfRule>
    <cfRule type="expression" dxfId="12133" priority="1944">
      <formula>DATEDIF(TODAY(),$AH1119,"D")&lt;=30</formula>
    </cfRule>
  </conditionalFormatting>
  <conditionalFormatting sqref="F1120">
    <cfRule type="expression" dxfId="12132" priority="1947">
      <formula>MOD(ROW(),2)</formula>
    </cfRule>
  </conditionalFormatting>
  <conditionalFormatting sqref="F1125:F1128">
    <cfRule type="expression" dxfId="12131" priority="1907">
      <formula>MOD(ROW(),2)</formula>
    </cfRule>
    <cfRule type="expression" dxfId="12130" priority="1904">
      <formula>DATEDIF(TODAY(),$AH1125,"D")&lt;=30</formula>
    </cfRule>
    <cfRule type="expression" dxfId="12129" priority="1903">
      <formula>DATEDIF(TODAY(),$AH1125,"D")&lt;=30</formula>
    </cfRule>
  </conditionalFormatting>
  <conditionalFormatting sqref="F1129:F1131">
    <cfRule type="expression" dxfId="12128" priority="1853">
      <formula>DATEDIF(TODAY(),$AH1129,"D")&lt;=30</formula>
    </cfRule>
    <cfRule type="expression" dxfId="12127" priority="1852">
      <formula>DATEDIF(TODAY(),$AH1129,"D")&lt;=30</formula>
    </cfRule>
    <cfRule type="expression" dxfId="12126" priority="1856">
      <formula>MOD(ROW(),2)</formula>
    </cfRule>
  </conditionalFormatting>
  <conditionalFormatting sqref="F1132:F1134">
    <cfRule type="expression" dxfId="12125" priority="1785">
      <formula>DATEDIF(TODAY(),$AH1132,"D")&lt;=30</formula>
    </cfRule>
    <cfRule type="expression" dxfId="12124" priority="1786">
      <formula>DATEDIF(TODAY(),$AH1132,"D")&lt;=30</formula>
    </cfRule>
    <cfRule type="expression" dxfId="12123" priority="1789">
      <formula>MOD(ROW(),2)</formula>
    </cfRule>
  </conditionalFormatting>
  <conditionalFormatting sqref="F1135:F1137">
    <cfRule type="expression" dxfId="12122" priority="1744">
      <formula>DATEDIF(TODAY(),$AH1135,"D")&lt;=30</formula>
    </cfRule>
    <cfRule type="expression" dxfId="12121" priority="1747">
      <formula>MOD(ROW(),2)</formula>
    </cfRule>
    <cfRule type="expression" dxfId="12120" priority="1743">
      <formula>DATEDIF(TODAY(),$AH1135,"D")&lt;=30</formula>
    </cfRule>
  </conditionalFormatting>
  <conditionalFormatting sqref="F1138">
    <cfRule type="expression" dxfId="12119" priority="1659">
      <formula>DATEDIF(TODAY(),$AH1138,"D")&lt;=30</formula>
    </cfRule>
    <cfRule type="expression" dxfId="12118" priority="1662">
      <formula>MOD(ROW(),2)</formula>
    </cfRule>
    <cfRule type="expression" dxfId="12117" priority="1658">
      <formula>DATEDIF(TODAY(),$AH1138,"D")&lt;=30</formula>
    </cfRule>
  </conditionalFormatting>
  <conditionalFormatting sqref="F1139:F1140">
    <cfRule type="expression" dxfId="12116" priority="1700">
      <formula>DATEDIF(TODAY(),$AH1139,"D")&lt;=30</formula>
    </cfRule>
    <cfRule type="expression" dxfId="12115" priority="1701">
      <formula>DATEDIF(TODAY(),$AH1139,"D")&lt;=30</formula>
    </cfRule>
    <cfRule type="expression" dxfId="12114" priority="1704">
      <formula>MOD(ROW(),2)</formula>
    </cfRule>
  </conditionalFormatting>
  <conditionalFormatting sqref="F1141">
    <cfRule type="expression" dxfId="12113" priority="1613">
      <formula>MOD(ROW(),2)</formula>
    </cfRule>
    <cfRule type="expression" dxfId="12112" priority="1609">
      <formula>DATEDIF(TODAY(),$AH1141,"D")&lt;=30</formula>
    </cfRule>
    <cfRule type="expression" dxfId="12111" priority="1610">
      <formula>DATEDIF(TODAY(),$AH1141,"D")&lt;=30</formula>
    </cfRule>
  </conditionalFormatting>
  <conditionalFormatting sqref="F1142">
    <cfRule type="expression" dxfId="12110" priority="1526">
      <formula>DATEDIF(TODAY(),$AH1142,"D")&lt;=30</formula>
    </cfRule>
    <cfRule type="expression" dxfId="12109" priority="1530">
      <formula>MOD(ROW(),2)</formula>
    </cfRule>
    <cfRule type="expression" dxfId="12108" priority="1527">
      <formula>DATEDIF(TODAY(),$AH1142,"D")&lt;=30</formula>
    </cfRule>
  </conditionalFormatting>
  <conditionalFormatting sqref="F1143:F1144">
    <cfRule type="expression" dxfId="12107" priority="1568">
      <formula>DATEDIF(TODAY(),$AH1143,"D")&lt;=30</formula>
    </cfRule>
    <cfRule type="expression" dxfId="12106" priority="1572">
      <formula>MOD(ROW(),2)</formula>
    </cfRule>
    <cfRule type="expression" dxfId="12105" priority="1569">
      <formula>DATEDIF(TODAY(),$AH1143,"D")&lt;=30</formula>
    </cfRule>
  </conditionalFormatting>
  <conditionalFormatting sqref="F1145">
    <cfRule type="expression" dxfId="12104" priority="1445">
      <formula>MOD(ROW(),2)</formula>
    </cfRule>
    <cfRule type="expression" dxfId="12103" priority="1442">
      <formula>DATEDIF(TODAY(),$AH1145,"D")&lt;=30</formula>
    </cfRule>
    <cfRule type="expression" dxfId="12102" priority="1441">
      <formula>DATEDIF(TODAY(),$AH1145,"D")&lt;=30</formula>
    </cfRule>
  </conditionalFormatting>
  <conditionalFormatting sqref="F1146:F1147">
    <cfRule type="expression" dxfId="12101" priority="1487">
      <formula>MOD(ROW(),2)</formula>
    </cfRule>
    <cfRule type="expression" dxfId="12100" priority="1483">
      <formula>DATEDIF(TODAY(),$AH1146,"D")&lt;=30</formula>
    </cfRule>
    <cfRule type="expression" dxfId="12099" priority="1484">
      <formula>DATEDIF(TODAY(),$AH1146,"D")&lt;=30</formula>
    </cfRule>
  </conditionalFormatting>
  <conditionalFormatting sqref="F1148">
    <cfRule type="expression" dxfId="12098" priority="1398">
      <formula>DATEDIF(TODAY(),$AH1148,"D")&lt;=30</formula>
    </cfRule>
    <cfRule type="expression" dxfId="12097" priority="1399">
      <formula>DATEDIF(TODAY(),$AH1148,"D")&lt;=30</formula>
    </cfRule>
    <cfRule type="expression" dxfId="12096" priority="1402">
      <formula>MOD(ROW(),2)</formula>
    </cfRule>
  </conditionalFormatting>
  <conditionalFormatting sqref="F1149">
    <cfRule type="expression" dxfId="12095" priority="1314">
      <formula>DATEDIF(TODAY(),$AH1149,"D")&lt;=30</formula>
    </cfRule>
    <cfRule type="expression" dxfId="12094" priority="1317">
      <formula>MOD(ROW(),2)</formula>
    </cfRule>
    <cfRule type="expression" dxfId="12093" priority="1313">
      <formula>DATEDIF(TODAY(),$AH1149,"D")&lt;=30</formula>
    </cfRule>
  </conditionalFormatting>
  <conditionalFormatting sqref="F1150:F1151">
    <cfRule type="expression" dxfId="12092" priority="1355">
      <formula>DATEDIF(TODAY(),$AH1150,"D")&lt;=30</formula>
    </cfRule>
    <cfRule type="expression" dxfId="12091" priority="1356">
      <formula>DATEDIF(TODAY(),$AH1150,"D")&lt;=30</formula>
    </cfRule>
    <cfRule type="expression" dxfId="12090" priority="1359">
      <formula>MOD(ROW(),2)</formula>
    </cfRule>
  </conditionalFormatting>
  <conditionalFormatting sqref="F1152">
    <cfRule type="expression" dxfId="12089" priority="1270">
      <formula>MOD(ROW(),2)</formula>
    </cfRule>
    <cfRule type="expression" dxfId="12088" priority="1266">
      <formula>DATEDIF(TODAY(),$AH1152,"D")&lt;=30</formula>
    </cfRule>
    <cfRule type="expression" dxfId="12087" priority="1267">
      <formula>DATEDIF(TODAY(),$AH1152,"D")&lt;=30</formula>
    </cfRule>
  </conditionalFormatting>
  <conditionalFormatting sqref="F1153">
    <cfRule type="expression" dxfId="12086" priority="1184">
      <formula>DATEDIF(TODAY(),$AH1153,"D")&lt;=30</formula>
    </cfRule>
    <cfRule type="expression" dxfId="12085" priority="1187">
      <formula>MOD(ROW(),2)</formula>
    </cfRule>
    <cfRule type="expression" dxfId="12084" priority="1183">
      <formula>DATEDIF(TODAY(),$AH1153,"D")&lt;=30</formula>
    </cfRule>
  </conditionalFormatting>
  <conditionalFormatting sqref="F1154:F1155">
    <cfRule type="expression" dxfId="12083" priority="1225">
      <formula>DATEDIF(TODAY(),$AH1154,"D")&lt;=30</formula>
    </cfRule>
    <cfRule type="expression" dxfId="12082" priority="1226">
      <formula>DATEDIF(TODAY(),$AH1154,"D")&lt;=30</formula>
    </cfRule>
    <cfRule type="expression" dxfId="12081" priority="1229">
      <formula>MOD(ROW(),2)</formula>
    </cfRule>
  </conditionalFormatting>
  <conditionalFormatting sqref="F1156">
    <cfRule type="expression" dxfId="12080" priority="1140">
      <formula>DATEDIF(TODAY(),$AH1156,"D")&lt;=30</formula>
    </cfRule>
    <cfRule type="expression" dxfId="12079" priority="1143">
      <formula>MOD(ROW(),2)</formula>
    </cfRule>
    <cfRule type="expression" dxfId="12078" priority="1139">
      <formula>DATEDIF(TODAY(),$AH1156,"D")&lt;=30</formula>
    </cfRule>
  </conditionalFormatting>
  <conditionalFormatting sqref="F1157">
    <cfRule type="expression" dxfId="12077" priority="1058">
      <formula>DATEDIF(TODAY(),$AH1157,"D")&lt;=30</formula>
    </cfRule>
    <cfRule type="expression" dxfId="12076" priority="1061">
      <formula>MOD(ROW(),2)</formula>
    </cfRule>
    <cfRule type="expression" dxfId="12075" priority="1057">
      <formula>DATEDIF(TODAY(),$AH1157,"D")&lt;=30</formula>
    </cfRule>
  </conditionalFormatting>
  <conditionalFormatting sqref="F1158:F1159">
    <cfRule type="expression" dxfId="12074" priority="1098">
      <formula>DATEDIF(TODAY(),$AH1158,"D")&lt;=30</formula>
    </cfRule>
    <cfRule type="expression" dxfId="12073" priority="1102">
      <formula>MOD(ROW(),2)</formula>
    </cfRule>
    <cfRule type="expression" dxfId="12072" priority="1099">
      <formula>DATEDIF(TODAY(),$AH1158,"D")&lt;=30</formula>
    </cfRule>
  </conditionalFormatting>
  <conditionalFormatting sqref="F1160">
    <cfRule type="expression" dxfId="12071" priority="1010">
      <formula>MOD(ROW(),2)</formula>
    </cfRule>
    <cfRule type="expression" dxfId="12070" priority="1007">
      <formula>DATEDIF(TODAY(),$AH1160,"D")&lt;=30</formula>
    </cfRule>
    <cfRule type="expression" dxfId="12069" priority="1006">
      <formula>DATEDIF(TODAY(),$AH1160,"D")&lt;=30</formula>
    </cfRule>
  </conditionalFormatting>
  <conditionalFormatting sqref="F1161:F1162">
    <cfRule type="expression" dxfId="12068" priority="962">
      <formula>DATEDIF(TODAY(),$AH1161,"D")&lt;=30</formula>
    </cfRule>
    <cfRule type="expression" dxfId="12067" priority="963">
      <formula>DATEDIF(TODAY(),$AH1161,"D")&lt;=30</formula>
    </cfRule>
    <cfRule type="expression" dxfId="12066" priority="966">
      <formula>MOD(ROW(),2)</formula>
    </cfRule>
  </conditionalFormatting>
  <conditionalFormatting sqref="F1163">
    <cfRule type="expression" dxfId="12065" priority="926">
      <formula>MOD(ROW(),2)</formula>
    </cfRule>
    <cfRule type="expression" dxfId="12064" priority="922">
      <formula>DATEDIF(TODAY(),$AH1163,"D")&lt;=30</formula>
    </cfRule>
    <cfRule type="expression" dxfId="12063" priority="923">
      <formula>DATEDIF(TODAY(),$AH1163,"D")&lt;=30</formula>
    </cfRule>
  </conditionalFormatting>
  <conditionalFormatting sqref="F1164">
    <cfRule type="expression" dxfId="12062" priority="880">
      <formula>DATEDIF(TODAY(),$AH1164,"D")&lt;=30</formula>
    </cfRule>
    <cfRule type="expression" dxfId="12061" priority="881">
      <formula>DATEDIF(TODAY(),$AH1164,"D")&lt;=30</formula>
    </cfRule>
    <cfRule type="expression" dxfId="12060" priority="884">
      <formula>MOD(ROW(),2)</formula>
    </cfRule>
  </conditionalFormatting>
  <conditionalFormatting sqref="F1165">
    <cfRule type="expression" dxfId="12059" priority="842">
      <formula>DATEDIF(TODAY(),$AH1165,"D")&lt;=30</formula>
    </cfRule>
    <cfRule type="expression" dxfId="12058" priority="846">
      <formula>MOD(ROW(),2)</formula>
    </cfRule>
    <cfRule type="expression" dxfId="12057" priority="843">
      <formula>DATEDIF(TODAY(),$AH1165,"D")&lt;=30</formula>
    </cfRule>
  </conditionalFormatting>
  <conditionalFormatting sqref="F1166">
    <cfRule type="expression" dxfId="12056" priority="806">
      <formula>MOD(ROW(),2)</formula>
    </cfRule>
    <cfRule type="expression" dxfId="12055" priority="802">
      <formula>DATEDIF(TODAY(),$AH1166,"D")&lt;=30</formula>
    </cfRule>
    <cfRule type="expression" dxfId="12054" priority="803">
      <formula>DATEDIF(TODAY(),$AH1166,"D")&lt;=30</formula>
    </cfRule>
  </conditionalFormatting>
  <conditionalFormatting sqref="F1167">
    <cfRule type="expression" dxfId="12053" priority="768">
      <formula>MOD(ROW(),2)</formula>
    </cfRule>
    <cfRule type="expression" dxfId="12052" priority="765">
      <formula>DATEDIF(TODAY(),$AH1167,"D")&lt;=30</formula>
    </cfRule>
    <cfRule type="expression" dxfId="12051" priority="764">
      <formula>DATEDIF(TODAY(),$AH1167,"D")&lt;=30</formula>
    </cfRule>
  </conditionalFormatting>
  <conditionalFormatting sqref="F1168">
    <cfRule type="expression" dxfId="12050" priority="730">
      <formula>MOD(ROW(),2)</formula>
    </cfRule>
    <cfRule type="expression" dxfId="12049" priority="726">
      <formula>DATEDIF(TODAY(),$AH1168,"D")&lt;=30</formula>
    </cfRule>
    <cfRule type="expression" dxfId="12048" priority="727">
      <formula>DATEDIF(TODAY(),$AH1168,"D")&lt;=30</formula>
    </cfRule>
  </conditionalFormatting>
  <conditionalFormatting sqref="F1169">
    <cfRule type="expression" dxfId="12047" priority="692">
      <formula>MOD(ROW(),2)</formula>
    </cfRule>
    <cfRule type="expression" dxfId="12046" priority="689">
      <formula>DATEDIF(TODAY(),$AH1169,"D")&lt;=30</formula>
    </cfRule>
    <cfRule type="expression" dxfId="12045" priority="688">
      <formula>DATEDIF(TODAY(),$AH1169,"D")&lt;=30</formula>
    </cfRule>
  </conditionalFormatting>
  <conditionalFormatting sqref="F1170">
    <cfRule type="expression" dxfId="12044" priority="643">
      <formula>DATEDIF(TODAY(),$AH1170,"D")&lt;=30</formula>
    </cfRule>
    <cfRule type="expression" dxfId="12043" priority="642">
      <formula>DATEDIF(TODAY(),$AH1170,"D")&lt;=30</formula>
    </cfRule>
    <cfRule type="expression" dxfId="12042" priority="646">
      <formula>MOD(ROW(),2)</formula>
    </cfRule>
  </conditionalFormatting>
  <conditionalFormatting sqref="F1171">
    <cfRule type="expression" dxfId="12041" priority="608">
      <formula>MOD(ROW(),2)</formula>
    </cfRule>
    <cfRule type="expression" dxfId="12040" priority="605">
      <formula>DATEDIF(TODAY(),$AH1171,"D")&lt;=30</formula>
    </cfRule>
    <cfRule type="expression" dxfId="12039" priority="604">
      <formula>DATEDIF(TODAY(),$AH1171,"D")&lt;=30</formula>
    </cfRule>
  </conditionalFormatting>
  <conditionalFormatting sqref="F1172">
    <cfRule type="expression" dxfId="12038" priority="566">
      <formula>DATEDIF(TODAY(),$AH1172,"D")&lt;=30</formula>
    </cfRule>
    <cfRule type="expression" dxfId="12037" priority="567">
      <formula>DATEDIF(TODAY(),$AH1172,"D")&lt;=30</formula>
    </cfRule>
    <cfRule type="expression" dxfId="12036" priority="570">
      <formula>MOD(ROW(),2)</formula>
    </cfRule>
  </conditionalFormatting>
  <conditionalFormatting sqref="F1173">
    <cfRule type="expression" dxfId="12035" priority="526">
      <formula>MOD(ROW(),2)</formula>
    </cfRule>
    <cfRule type="expression" dxfId="12034" priority="522">
      <formula>DATEDIF(TODAY(),$AH1173,"D")&lt;=30</formula>
    </cfRule>
    <cfRule type="expression" dxfId="12033" priority="523">
      <formula>DATEDIF(TODAY(),$AH1173,"D")&lt;=30</formula>
    </cfRule>
  </conditionalFormatting>
  <conditionalFormatting sqref="F1174">
    <cfRule type="expression" dxfId="12032" priority="467">
      <formula>DATEDIF(TODAY(),$AH1174,"D")&lt;=30</formula>
    </cfRule>
    <cfRule type="expression" dxfId="12031" priority="468">
      <formula>DATEDIF(TODAY(),$AH1174,"D")&lt;=30</formula>
    </cfRule>
    <cfRule type="expression" dxfId="12030" priority="471">
      <formula>MOD(ROW(),2)</formula>
    </cfRule>
  </conditionalFormatting>
  <conditionalFormatting sqref="F1175">
    <cfRule type="expression" dxfId="12029" priority="433">
      <formula>MOD(ROW(),2)</formula>
    </cfRule>
    <cfRule type="expression" dxfId="12028" priority="430">
      <formula>DATEDIF(TODAY(),$AH1175,"D")&lt;=30</formula>
    </cfRule>
    <cfRule type="expression" dxfId="12027" priority="429">
      <formula>DATEDIF(TODAY(),$AH1175,"D")&lt;=30</formula>
    </cfRule>
  </conditionalFormatting>
  <conditionalFormatting sqref="F1176">
    <cfRule type="expression" dxfId="12026" priority="389">
      <formula>DATEDIF(TODAY(),$AH1176,"D")&lt;=30</formula>
    </cfRule>
    <cfRule type="expression" dxfId="12025" priority="393">
      <formula>MOD(ROW(),2)</formula>
    </cfRule>
    <cfRule type="expression" dxfId="12024" priority="390">
      <formula>DATEDIF(TODAY(),$AH1176,"D")&lt;=30</formula>
    </cfRule>
  </conditionalFormatting>
  <conditionalFormatting sqref="F1177">
    <cfRule type="expression" dxfId="12023" priority="355">
      <formula>MOD(ROW(),2)</formula>
    </cfRule>
    <cfRule type="expression" dxfId="12022" priority="351">
      <formula>DATEDIF(TODAY(),$AH1177,"D")&lt;=30</formula>
    </cfRule>
    <cfRule type="expression" dxfId="12021" priority="352">
      <formula>DATEDIF(TODAY(),$AH1177,"D")&lt;=30</formula>
    </cfRule>
  </conditionalFormatting>
  <conditionalFormatting sqref="F1178">
    <cfRule type="expression" dxfId="12020" priority="314">
      <formula>DATEDIF(TODAY(),$AH1178,"D")&lt;=30</formula>
    </cfRule>
    <cfRule type="expression" dxfId="12019" priority="313">
      <formula>DATEDIF(TODAY(),$AH1178,"D")&lt;=30</formula>
    </cfRule>
    <cfRule type="expression" dxfId="12018" priority="317">
      <formula>MOD(ROW(),2)</formula>
    </cfRule>
  </conditionalFormatting>
  <conditionalFormatting sqref="F1179">
    <cfRule type="expression" dxfId="12017" priority="275">
      <formula>DATEDIF(TODAY(),$AH1179,"D")&lt;=30</formula>
    </cfRule>
    <cfRule type="expression" dxfId="12016" priority="276">
      <formula>DATEDIF(TODAY(),$AH1179,"D")&lt;=30</formula>
    </cfRule>
    <cfRule type="expression" dxfId="12015" priority="279">
      <formula>MOD(ROW(),2)</formula>
    </cfRule>
  </conditionalFormatting>
  <conditionalFormatting sqref="F1180">
    <cfRule type="expression" dxfId="12014" priority="238">
      <formula>MOD(ROW(),2)</formula>
    </cfRule>
    <cfRule type="expression" dxfId="12013" priority="234">
      <formula>DATEDIF(TODAY(),$AH1180,"D")&lt;=30</formula>
    </cfRule>
    <cfRule type="expression" dxfId="12012" priority="235">
      <formula>DATEDIF(TODAY(),$AH1180,"D")&lt;=30</formula>
    </cfRule>
  </conditionalFormatting>
  <conditionalFormatting sqref="F1181">
    <cfRule type="expression" dxfId="12011" priority="186">
      <formula>DATEDIF(TODAY(),$AH1181,"D")&lt;=30</formula>
    </cfRule>
    <cfRule type="expression" dxfId="12010" priority="187">
      <formula>DATEDIF(TODAY(),$AH1181,"D")&lt;=30</formula>
    </cfRule>
    <cfRule type="expression" dxfId="12009" priority="190">
      <formula>MOD(ROW(),2)</formula>
    </cfRule>
  </conditionalFormatting>
  <conditionalFormatting sqref="F1182">
    <cfRule type="expression" dxfId="12008" priority="149">
      <formula>DATEDIF(TODAY(),$AH1182,"D")&lt;=30</formula>
    </cfRule>
    <cfRule type="expression" dxfId="12007" priority="148">
      <formula>DATEDIF(TODAY(),$AH1182,"D")&lt;=30</formula>
    </cfRule>
    <cfRule type="expression" dxfId="12006" priority="152">
      <formula>MOD(ROW(),2)</formula>
    </cfRule>
  </conditionalFormatting>
  <conditionalFormatting sqref="F1183">
    <cfRule type="expression" dxfId="12005" priority="110">
      <formula>DATEDIF(TODAY(),$AH1183,"D")&lt;=30</formula>
    </cfRule>
    <cfRule type="expression" dxfId="12004" priority="114">
      <formula>MOD(ROW(),2)</formula>
    </cfRule>
    <cfRule type="expression" dxfId="12003" priority="111">
      <formula>DATEDIF(TODAY(),$AH1183,"D")&lt;=30</formula>
    </cfRule>
  </conditionalFormatting>
  <conditionalFormatting sqref="F1184">
    <cfRule type="expression" dxfId="12002" priority="50">
      <formula>DATEDIF(TODAY(),$AH1184,"D")&lt;=30</formula>
    </cfRule>
    <cfRule type="expression" dxfId="12001" priority="49">
      <formula>DATEDIF(TODAY(),$AH1184,"D")&lt;=30</formula>
    </cfRule>
    <cfRule type="expression" dxfId="12000" priority="53">
      <formula>MOD(ROW(),2)</formula>
    </cfRule>
  </conditionalFormatting>
  <conditionalFormatting sqref="F1185">
    <cfRule type="expression" dxfId="11999" priority="4">
      <formula>DATEDIF(TODAY(),$AH1185,"D")&lt;=30</formula>
    </cfRule>
    <cfRule type="expression" dxfId="11998" priority="7">
      <formula>MOD(ROW(),2)</formula>
    </cfRule>
    <cfRule type="expression" dxfId="11997" priority="3">
      <formula>DATEDIF(TODAY(),$AH1185,"D")&lt;=30</formula>
    </cfRule>
  </conditionalFormatting>
  <conditionalFormatting sqref="F14:H14">
    <cfRule type="expression" dxfId="11996" priority="16136">
      <formula>MOD(ROW(),2)</formula>
    </cfRule>
  </conditionalFormatting>
  <conditionalFormatting sqref="F141:H141">
    <cfRule type="expression" dxfId="11995" priority="14832">
      <formula>MOD(ROW(),2)</formula>
    </cfRule>
  </conditionalFormatting>
  <conditionalFormatting sqref="F269:H269">
    <cfRule type="expression" dxfId="11994" priority="13506">
      <formula>MOD(ROW(),2)</formula>
    </cfRule>
  </conditionalFormatting>
  <conditionalFormatting sqref="F397:H397">
    <cfRule type="expression" dxfId="11993" priority="12096">
      <formula>MOD(ROW(),2)</formula>
    </cfRule>
    <cfRule type="expression" dxfId="11992" priority="12102">
      <formula>MOD(ROW(),2)</formula>
    </cfRule>
  </conditionalFormatting>
  <conditionalFormatting sqref="F528:H528">
    <cfRule type="expression" dxfId="11991" priority="10537">
      <formula>MOD(ROW(),2)</formula>
    </cfRule>
    <cfRule type="expression" dxfId="11990" priority="10543">
      <formula>MOD(ROW(),2)</formula>
    </cfRule>
  </conditionalFormatting>
  <conditionalFormatting sqref="F664:H664">
    <cfRule type="expression" dxfId="11989" priority="8635">
      <formula>MOD(ROW(),2)</formula>
    </cfRule>
    <cfRule type="expression" dxfId="11988" priority="8641">
      <formula>MOD(ROW(),2)</formula>
    </cfRule>
  </conditionalFormatting>
  <conditionalFormatting sqref="G14:I14">
    <cfRule type="expression" dxfId="11987" priority="16134">
      <formula>MOD(ROW(),2)</formula>
    </cfRule>
  </conditionalFormatting>
  <conditionalFormatting sqref="G45:I45">
    <cfRule type="expression" dxfId="11986" priority="16187">
      <formula>MOD(ROW(),2)</formula>
    </cfRule>
  </conditionalFormatting>
  <conditionalFormatting sqref="G141:I141">
    <cfRule type="expression" dxfId="11985" priority="14830">
      <formula>MOD(ROW(),2)</formula>
    </cfRule>
  </conditionalFormatting>
  <conditionalFormatting sqref="G172:I172">
    <cfRule type="expression" dxfId="11984" priority="14883">
      <formula>MOD(ROW(),2)</formula>
    </cfRule>
  </conditionalFormatting>
  <conditionalFormatting sqref="G269:I269">
    <cfRule type="expression" dxfId="11983" priority="13504">
      <formula>MOD(ROW(),2)</formula>
    </cfRule>
  </conditionalFormatting>
  <conditionalFormatting sqref="G299:I299">
    <cfRule type="expression" dxfId="11982" priority="13557">
      <formula>MOD(ROW(),2)</formula>
    </cfRule>
  </conditionalFormatting>
  <conditionalFormatting sqref="G397:I397">
    <cfRule type="expression" dxfId="11981" priority="12100">
      <formula>MOD(ROW(),2)</formula>
    </cfRule>
    <cfRule type="expression" dxfId="11980" priority="12094">
      <formula>MOD(ROW(),2)</formula>
    </cfRule>
  </conditionalFormatting>
  <conditionalFormatting sqref="G427:I427">
    <cfRule type="expression" dxfId="11979" priority="12148">
      <formula>MOD(ROW(),2)</formula>
    </cfRule>
    <cfRule type="expression" dxfId="11978" priority="12147">
      <formula>MOD(ROW(),2)</formula>
    </cfRule>
  </conditionalFormatting>
  <conditionalFormatting sqref="G528:I528">
    <cfRule type="expression" dxfId="11977" priority="10535">
      <formula>MOD(ROW(),2)</formula>
    </cfRule>
    <cfRule type="expression" dxfId="11976" priority="10541">
      <formula>MOD(ROW(),2)</formula>
    </cfRule>
  </conditionalFormatting>
  <conditionalFormatting sqref="G558:I558">
    <cfRule type="expression" dxfId="11975" priority="10589">
      <formula>MOD(ROW(),2)</formula>
    </cfRule>
    <cfRule type="expression" dxfId="11974" priority="10588">
      <formula>MOD(ROW(),2)</formula>
    </cfRule>
  </conditionalFormatting>
  <conditionalFormatting sqref="G664:I664">
    <cfRule type="expression" dxfId="11973" priority="8639">
      <formula>MOD(ROW(),2)</formula>
    </cfRule>
    <cfRule type="expression" dxfId="11972" priority="8633">
      <formula>MOD(ROW(),2)</formula>
    </cfRule>
  </conditionalFormatting>
  <conditionalFormatting sqref="G694:I694">
    <cfRule type="expression" dxfId="11971" priority="8687">
      <formula>MOD(ROW(),2)</formula>
    </cfRule>
    <cfRule type="expression" dxfId="11970" priority="8686">
      <formula>MOD(ROW(),2)</formula>
    </cfRule>
  </conditionalFormatting>
  <conditionalFormatting sqref="G834:I834">
    <cfRule type="expression" dxfId="11969" priority="6658">
      <formula>MOD(ROW(),2)</formula>
    </cfRule>
    <cfRule type="expression" dxfId="11968" priority="6659">
      <formula>MOD(ROW(),2)</formula>
    </cfRule>
  </conditionalFormatting>
  <conditionalFormatting sqref="G979:I979">
    <cfRule type="expression" dxfId="11967" priority="4332">
      <formula>MOD(ROW(),2)</formula>
    </cfRule>
    <cfRule type="expression" dxfId="11966" priority="4331">
      <formula>MOD(ROW(),2)</formula>
    </cfRule>
  </conditionalFormatting>
  <conditionalFormatting sqref="H14">
    <cfRule type="expression" dxfId="11965" priority="16137">
      <formula>MOD(ROW(),2)</formula>
    </cfRule>
  </conditionalFormatting>
  <conditionalFormatting sqref="H56 H63 H67 H70 H82">
    <cfRule type="expression" dxfId="11964" priority="16198">
      <formula>MOD(ROW(),2)</formula>
    </cfRule>
  </conditionalFormatting>
  <conditionalFormatting sqref="H65">
    <cfRule type="expression" dxfId="11963" priority="16083">
      <formula>MOD(ROW(),2)</formula>
    </cfRule>
  </conditionalFormatting>
  <conditionalFormatting sqref="H87:H128">
    <cfRule type="expression" dxfId="11962" priority="14958">
      <formula>MOD(ROW(),2)</formula>
    </cfRule>
  </conditionalFormatting>
  <conditionalFormatting sqref="H141">
    <cfRule type="expression" dxfId="11961" priority="14833">
      <formula>MOD(ROW(),2)</formula>
    </cfRule>
  </conditionalFormatting>
  <conditionalFormatting sqref="H182 H188 H192 H195 H207">
    <cfRule type="expression" dxfId="11960" priority="14892">
      <formula>MOD(ROW(),2)</formula>
    </cfRule>
  </conditionalFormatting>
  <conditionalFormatting sqref="H190">
    <cfRule type="expression" dxfId="11959" priority="14785">
      <formula>MOD(ROW(),2)</formula>
    </cfRule>
  </conditionalFormatting>
  <conditionalFormatting sqref="H212:H256">
    <cfRule type="expression" dxfId="11958" priority="13637">
      <formula>MOD(ROW(),2)</formula>
    </cfRule>
  </conditionalFormatting>
  <conditionalFormatting sqref="H269">
    <cfRule type="expression" dxfId="11957" priority="13507">
      <formula>MOD(ROW(),2)</formula>
    </cfRule>
  </conditionalFormatting>
  <conditionalFormatting sqref="H308 H314 H318 H321 H333">
    <cfRule type="expression" dxfId="11956" priority="13566">
      <formula>MOD(ROW(),2)</formula>
    </cfRule>
  </conditionalFormatting>
  <conditionalFormatting sqref="H316">
    <cfRule type="expression" dxfId="11955" priority="13456">
      <formula>MOD(ROW(),2)</formula>
    </cfRule>
  </conditionalFormatting>
  <conditionalFormatting sqref="H338:H375">
    <cfRule type="expression" dxfId="11954" priority="12540">
      <formula>MOD(ROW(),2)</formula>
    </cfRule>
  </conditionalFormatting>
  <conditionalFormatting sqref="H376">
    <cfRule type="expression" dxfId="11953" priority="12453">
      <formula>MOD(ROW(),2)</formula>
    </cfRule>
    <cfRule type="expression" dxfId="11952" priority="12457">
      <formula>MOD(ROW(),2)</formula>
    </cfRule>
  </conditionalFormatting>
  <conditionalFormatting sqref="H377:H378">
    <cfRule type="expression" dxfId="11951" priority="12497">
      <formula>MOD(ROW(),2)</formula>
    </cfRule>
  </conditionalFormatting>
  <conditionalFormatting sqref="H379">
    <cfRule type="expression" dxfId="11950" priority="12398">
      <formula>MOD(ROW(),2)</formula>
    </cfRule>
    <cfRule type="expression" dxfId="11949" priority="12402">
      <formula>MOD(ROW(),2)</formula>
    </cfRule>
  </conditionalFormatting>
  <conditionalFormatting sqref="H380:H381">
    <cfRule type="expression" dxfId="11948" priority="12356">
      <formula>MOD(ROW(),2)</formula>
    </cfRule>
    <cfRule type="expression" dxfId="11947" priority="12352">
      <formula>MOD(ROW(),2)</formula>
    </cfRule>
  </conditionalFormatting>
  <conditionalFormatting sqref="H382">
    <cfRule type="expression" dxfId="11946" priority="12310">
      <formula>MOD(ROW(),2)</formula>
    </cfRule>
    <cfRule type="expression" dxfId="11945" priority="12314">
      <formula>MOD(ROW(),2)</formula>
    </cfRule>
  </conditionalFormatting>
  <conditionalFormatting sqref="H383">
    <cfRule type="expression" dxfId="11944" priority="12270">
      <formula>MOD(ROW(),2)</formula>
    </cfRule>
    <cfRule type="expression" dxfId="11943" priority="12266">
      <formula>MOD(ROW(),2)</formula>
    </cfRule>
  </conditionalFormatting>
  <conditionalFormatting sqref="H384">
    <cfRule type="expression" dxfId="11942" priority="12228">
      <formula>MOD(ROW(),2)</formula>
    </cfRule>
    <cfRule type="expression" dxfId="11941" priority="12224">
      <formula>MOD(ROW(),2)</formula>
    </cfRule>
  </conditionalFormatting>
  <conditionalFormatting sqref="H397">
    <cfRule type="expression" dxfId="11940" priority="12103">
      <formula>MOD(ROW(),2)</formula>
    </cfRule>
    <cfRule type="expression" dxfId="11939" priority="12097">
      <formula>MOD(ROW(),2)</formula>
    </cfRule>
  </conditionalFormatting>
  <conditionalFormatting sqref="H436 H442 H446 H449 H461">
    <cfRule type="expression" dxfId="11938" priority="12156">
      <formula>MOD(ROW(),2)</formula>
    </cfRule>
    <cfRule type="expression" dxfId="11937" priority="12167">
      <formula>MOD(ROW(),2)</formula>
    </cfRule>
  </conditionalFormatting>
  <conditionalFormatting sqref="H444">
    <cfRule type="expression" dxfId="11936" priority="12053">
      <formula>MOD(ROW(),2)</formula>
    </cfRule>
    <cfRule type="expression" dxfId="11935" priority="12049">
      <formula>MOD(ROW(),2)</formula>
    </cfRule>
  </conditionalFormatting>
  <conditionalFormatting sqref="H466:H471">
    <cfRule type="expression" dxfId="11934" priority="11985">
      <formula>MOD(ROW(),2)</formula>
    </cfRule>
    <cfRule type="expression" dxfId="11933" priority="11979">
      <formula>MOD(ROW(),2)</formula>
    </cfRule>
  </conditionalFormatting>
  <conditionalFormatting sqref="H467">
    <cfRule type="expression" dxfId="11932" priority="11978">
      <formula>MOD(ROW(),2)</formula>
    </cfRule>
    <cfRule type="expression" dxfId="11931" priority="11984">
      <formula>MOD(ROW(),2)</formula>
    </cfRule>
  </conditionalFormatting>
  <conditionalFormatting sqref="H472:H475">
    <cfRule type="expression" dxfId="11930" priority="11933">
      <formula>MOD(ROW(),2)</formula>
    </cfRule>
    <cfRule type="expression" dxfId="11929" priority="11937">
      <formula>MOD(ROW(),2)</formula>
    </cfRule>
  </conditionalFormatting>
  <conditionalFormatting sqref="H476:H478">
    <cfRule type="expression" dxfId="11928" priority="11884">
      <formula>MOD(ROW(),2)</formula>
    </cfRule>
    <cfRule type="expression" dxfId="11927" priority="11880">
      <formula>MOD(ROW(),2)</formula>
    </cfRule>
  </conditionalFormatting>
  <conditionalFormatting sqref="H479:H481">
    <cfRule type="expression" dxfId="11926" priority="11813">
      <formula>MOD(ROW(),2)</formula>
    </cfRule>
    <cfRule type="expression" dxfId="11925" priority="11809">
      <formula>MOD(ROW(),2)</formula>
    </cfRule>
  </conditionalFormatting>
  <conditionalFormatting sqref="H482:H484">
    <cfRule type="expression" dxfId="11924" priority="11769">
      <formula>MOD(ROW(),2)</formula>
    </cfRule>
    <cfRule type="expression" dxfId="11923" priority="11765">
      <formula>MOD(ROW(),2)</formula>
    </cfRule>
  </conditionalFormatting>
  <conditionalFormatting sqref="H485">
    <cfRule type="expression" dxfId="11922" priority="11676">
      <formula>MOD(ROW(),2)</formula>
    </cfRule>
    <cfRule type="expression" dxfId="11921" priority="11680">
      <formula>MOD(ROW(),2)</formula>
    </cfRule>
  </conditionalFormatting>
  <conditionalFormatting sqref="H486:H487">
    <cfRule type="expression" dxfId="11920" priority="11724">
      <formula>MOD(ROW(),2)</formula>
    </cfRule>
    <cfRule type="expression" dxfId="11919" priority="11720">
      <formula>MOD(ROW(),2)</formula>
    </cfRule>
  </conditionalFormatting>
  <conditionalFormatting sqref="H488">
    <cfRule type="expression" dxfId="11918" priority="11625">
      <formula>MOD(ROW(),2)</formula>
    </cfRule>
    <cfRule type="expression" dxfId="11917" priority="11629">
      <formula>MOD(ROW(),2)</formula>
    </cfRule>
  </conditionalFormatting>
  <conditionalFormatting sqref="H489">
    <cfRule type="expression" dxfId="11916" priority="11538">
      <formula>MOD(ROW(),2)</formula>
    </cfRule>
    <cfRule type="expression" dxfId="11915" priority="11542">
      <formula>MOD(ROW(),2)</formula>
    </cfRule>
  </conditionalFormatting>
  <conditionalFormatting sqref="H490:H491">
    <cfRule type="expression" dxfId="11914" priority="11586">
      <formula>MOD(ROW(),2)</formula>
    </cfRule>
    <cfRule type="expression" dxfId="11913" priority="11582">
      <formula>MOD(ROW(),2)</formula>
    </cfRule>
  </conditionalFormatting>
  <conditionalFormatting sqref="H492">
    <cfRule type="expression" dxfId="11912" priority="11449">
      <formula>MOD(ROW(),2)</formula>
    </cfRule>
    <cfRule type="expression" dxfId="11911" priority="11453">
      <formula>MOD(ROW(),2)</formula>
    </cfRule>
  </conditionalFormatting>
  <conditionalFormatting sqref="H493:H494">
    <cfRule type="expression" dxfId="11910" priority="11497">
      <formula>MOD(ROW(),2)</formula>
    </cfRule>
    <cfRule type="expression" dxfId="11909" priority="11493">
      <formula>MOD(ROW(),2)</formula>
    </cfRule>
  </conditionalFormatting>
  <conditionalFormatting sqref="H495">
    <cfRule type="expression" dxfId="11908" priority="11404">
      <formula>MOD(ROW(),2)</formula>
    </cfRule>
    <cfRule type="expression" dxfId="11907" priority="11408">
      <formula>MOD(ROW(),2)</formula>
    </cfRule>
  </conditionalFormatting>
  <conditionalFormatting sqref="H496">
    <cfRule type="expression" dxfId="11906" priority="11315">
      <formula>MOD(ROW(),2)</formula>
    </cfRule>
    <cfRule type="expression" dxfId="11905" priority="11319">
      <formula>MOD(ROW(),2)</formula>
    </cfRule>
  </conditionalFormatting>
  <conditionalFormatting sqref="H497:H498">
    <cfRule type="expression" dxfId="11904" priority="11359">
      <formula>MOD(ROW(),2)</formula>
    </cfRule>
    <cfRule type="expression" dxfId="11903" priority="11363">
      <formula>MOD(ROW(),2)</formula>
    </cfRule>
  </conditionalFormatting>
  <conditionalFormatting sqref="H499">
    <cfRule type="expression" dxfId="11902" priority="11270">
      <formula>MOD(ROW(),2)</formula>
    </cfRule>
    <cfRule type="expression" dxfId="11901" priority="11266">
      <formula>MOD(ROW(),2)</formula>
    </cfRule>
  </conditionalFormatting>
  <conditionalFormatting sqref="H500">
    <cfRule type="expression" dxfId="11900" priority="11179">
      <formula>MOD(ROW(),2)</formula>
    </cfRule>
    <cfRule type="expression" dxfId="11899" priority="11183">
      <formula>MOD(ROW(),2)</formula>
    </cfRule>
  </conditionalFormatting>
  <conditionalFormatting sqref="H501:H502">
    <cfRule type="expression" dxfId="11898" priority="11227">
      <formula>MOD(ROW(),2)</formula>
    </cfRule>
    <cfRule type="expression" dxfId="11897" priority="11223">
      <formula>MOD(ROW(),2)</formula>
    </cfRule>
  </conditionalFormatting>
  <conditionalFormatting sqref="H503">
    <cfRule type="expression" dxfId="11896" priority="11133">
      <formula>MOD(ROW(),2)</formula>
    </cfRule>
    <cfRule type="expression" dxfId="11895" priority="11137">
      <formula>MOD(ROW(),2)</formula>
    </cfRule>
  </conditionalFormatting>
  <conditionalFormatting sqref="H504">
    <cfRule type="expression" dxfId="11894" priority="11053">
      <formula>MOD(ROW(),2)</formula>
    </cfRule>
    <cfRule type="expression" dxfId="11893" priority="11049">
      <formula>MOD(ROW(),2)</formula>
    </cfRule>
  </conditionalFormatting>
  <conditionalFormatting sqref="H505:H506">
    <cfRule type="expression" dxfId="11892" priority="11095">
      <formula>MOD(ROW(),2)</formula>
    </cfRule>
    <cfRule type="expression" dxfId="11891" priority="11091">
      <formula>MOD(ROW(),2)</formula>
    </cfRule>
  </conditionalFormatting>
  <conditionalFormatting sqref="H507">
    <cfRule type="expression" dxfId="11890" priority="10999">
      <formula>MOD(ROW(),2)</formula>
    </cfRule>
    <cfRule type="expression" dxfId="11889" priority="10995">
      <formula>MOD(ROW(),2)</formula>
    </cfRule>
  </conditionalFormatting>
  <conditionalFormatting sqref="H508:H509">
    <cfRule type="expression" dxfId="11888" priority="10950">
      <formula>MOD(ROW(),2)</formula>
    </cfRule>
    <cfRule type="expression" dxfId="11887" priority="10954">
      <formula>MOD(ROW(),2)</formula>
    </cfRule>
  </conditionalFormatting>
  <conditionalFormatting sqref="H510">
    <cfRule type="expression" dxfId="11886" priority="10913">
      <formula>MOD(ROW(),2)</formula>
    </cfRule>
    <cfRule type="expression" dxfId="11885" priority="10909">
      <formula>MOD(ROW(),2)</formula>
    </cfRule>
  </conditionalFormatting>
  <conditionalFormatting sqref="H511">
    <cfRule type="expression" dxfId="11884" priority="10866">
      <formula>MOD(ROW(),2)</formula>
    </cfRule>
    <cfRule type="expression" dxfId="11883" priority="10870">
      <formula>MOD(ROW(),2)</formula>
    </cfRule>
  </conditionalFormatting>
  <conditionalFormatting sqref="H512">
    <cfRule type="expression" dxfId="11882" priority="10831">
      <formula>MOD(ROW(),2)</formula>
    </cfRule>
    <cfRule type="expression" dxfId="11881" priority="10827">
      <formula>MOD(ROW(),2)</formula>
    </cfRule>
  </conditionalFormatting>
  <conditionalFormatting sqref="H513">
    <cfRule type="expression" dxfId="11880" priority="10783">
      <formula>MOD(ROW(),2)</formula>
    </cfRule>
    <cfRule type="expression" dxfId="11879" priority="10787">
      <formula>MOD(ROW(),2)</formula>
    </cfRule>
  </conditionalFormatting>
  <conditionalFormatting sqref="H514">
    <cfRule type="expression" dxfId="11878" priority="10748">
      <formula>MOD(ROW(),2)</formula>
    </cfRule>
    <cfRule type="expression" dxfId="11877" priority="10744">
      <formula>MOD(ROW(),2)</formula>
    </cfRule>
  </conditionalFormatting>
  <conditionalFormatting sqref="H515">
    <cfRule type="expression" dxfId="11876" priority="10709">
      <formula>MOD(ROW(),2)</formula>
    </cfRule>
    <cfRule type="expression" dxfId="11875" priority="10705">
      <formula>MOD(ROW(),2)</formula>
    </cfRule>
  </conditionalFormatting>
  <conditionalFormatting sqref="H516">
    <cfRule type="expression" dxfId="11874" priority="10670">
      <formula>MOD(ROW(),2)</formula>
    </cfRule>
    <cfRule type="expression" dxfId="11873" priority="10666">
      <formula>MOD(ROW(),2)</formula>
    </cfRule>
  </conditionalFormatting>
  <conditionalFormatting sqref="H528">
    <cfRule type="expression" dxfId="11872" priority="10544">
      <formula>MOD(ROW(),2)</formula>
    </cfRule>
    <cfRule type="expression" dxfId="11871" priority="10538">
      <formula>MOD(ROW(),2)</formula>
    </cfRule>
  </conditionalFormatting>
  <conditionalFormatting sqref="H567 H573 H577 H580 H592">
    <cfRule type="expression" dxfId="11870" priority="10597">
      <formula>MOD(ROW(),2)</formula>
    </cfRule>
    <cfRule type="expression" dxfId="11869" priority="10608">
      <formula>MOD(ROW(),2)</formula>
    </cfRule>
  </conditionalFormatting>
  <conditionalFormatting sqref="H575">
    <cfRule type="expression" dxfId="11868" priority="10487">
      <formula>MOD(ROW(),2)</formula>
    </cfRule>
    <cfRule type="expression" dxfId="11867" priority="10491">
      <formula>MOD(ROW(),2)</formula>
    </cfRule>
  </conditionalFormatting>
  <conditionalFormatting sqref="H597:H602">
    <cfRule type="expression" dxfId="11866" priority="10419">
      <formula>MOD(ROW(),2)</formula>
    </cfRule>
    <cfRule type="expression" dxfId="11865" priority="10413">
      <formula>MOD(ROW(),2)</formula>
    </cfRule>
  </conditionalFormatting>
  <conditionalFormatting sqref="H598">
    <cfRule type="expression" dxfId="11864" priority="10418">
      <formula>MOD(ROW(),2)</formula>
    </cfRule>
    <cfRule type="expression" dxfId="11863" priority="10412">
      <formula>MOD(ROW(),2)</formula>
    </cfRule>
  </conditionalFormatting>
  <conditionalFormatting sqref="H603:H606">
    <cfRule type="expression" dxfId="11862" priority="10364">
      <formula>MOD(ROW(),2)</formula>
    </cfRule>
    <cfRule type="expression" dxfId="11861" priority="10368">
      <formula>MOD(ROW(),2)</formula>
    </cfRule>
  </conditionalFormatting>
  <conditionalFormatting sqref="H607:H609">
    <cfRule type="expression" dxfId="11860" priority="10312">
      <formula>MOD(ROW(),2)</formula>
    </cfRule>
    <cfRule type="expression" dxfId="11859" priority="10308">
      <formula>MOD(ROW(),2)</formula>
    </cfRule>
  </conditionalFormatting>
  <conditionalFormatting sqref="H610:H612">
    <cfRule type="expression" dxfId="11858" priority="10234">
      <formula>MOD(ROW(),2)</formula>
    </cfRule>
    <cfRule type="expression" dxfId="11857" priority="10238">
      <formula>MOD(ROW(),2)</formula>
    </cfRule>
  </conditionalFormatting>
  <conditionalFormatting sqref="H613:H615">
    <cfRule type="expression" dxfId="11856" priority="10187">
      <formula>MOD(ROW(),2)</formula>
    </cfRule>
    <cfRule type="expression" dxfId="11855" priority="10191">
      <formula>MOD(ROW(),2)</formula>
    </cfRule>
  </conditionalFormatting>
  <conditionalFormatting sqref="H616">
    <cfRule type="expression" dxfId="11854" priority="10096">
      <formula>MOD(ROW(),2)</formula>
    </cfRule>
    <cfRule type="expression" dxfId="11853" priority="10092">
      <formula>MOD(ROW(),2)</formula>
    </cfRule>
  </conditionalFormatting>
  <conditionalFormatting sqref="H617:H618">
    <cfRule type="expression" dxfId="11852" priority="10143">
      <formula>MOD(ROW(),2)</formula>
    </cfRule>
    <cfRule type="expression" dxfId="11851" priority="10139">
      <formula>MOD(ROW(),2)</formula>
    </cfRule>
  </conditionalFormatting>
  <conditionalFormatting sqref="H619">
    <cfRule type="expression" dxfId="11850" priority="10038">
      <formula>MOD(ROW(),2)</formula>
    </cfRule>
    <cfRule type="expression" dxfId="11849" priority="10042">
      <formula>MOD(ROW(),2)</formula>
    </cfRule>
  </conditionalFormatting>
  <conditionalFormatting sqref="H620">
    <cfRule type="expression" dxfId="11848" priority="9949">
      <formula>MOD(ROW(),2)</formula>
    </cfRule>
    <cfRule type="expression" dxfId="11847" priority="9945">
      <formula>MOD(ROW(),2)</formula>
    </cfRule>
  </conditionalFormatting>
  <conditionalFormatting sqref="H621:H622">
    <cfRule type="expression" dxfId="11846" priority="9992">
      <formula>MOD(ROW(),2)</formula>
    </cfRule>
    <cfRule type="expression" dxfId="11845" priority="9996">
      <formula>MOD(ROW(),2)</formula>
    </cfRule>
  </conditionalFormatting>
  <conditionalFormatting sqref="H623">
    <cfRule type="expression" dxfId="11844" priority="9854">
      <formula>MOD(ROW(),2)</formula>
    </cfRule>
    <cfRule type="expression" dxfId="11843" priority="9850">
      <formula>MOD(ROW(),2)</formula>
    </cfRule>
  </conditionalFormatting>
  <conditionalFormatting sqref="H624:H625">
    <cfRule type="expression" dxfId="11842" priority="9901">
      <formula>MOD(ROW(),2)</formula>
    </cfRule>
    <cfRule type="expression" dxfId="11841" priority="9897">
      <formula>MOD(ROW(),2)</formula>
    </cfRule>
  </conditionalFormatting>
  <conditionalFormatting sqref="H626">
    <cfRule type="expression" dxfId="11840" priority="9806">
      <formula>MOD(ROW(),2)</formula>
    </cfRule>
    <cfRule type="expression" dxfId="11839" priority="9802">
      <formula>MOD(ROW(),2)</formula>
    </cfRule>
  </conditionalFormatting>
  <conditionalFormatting sqref="H627">
    <cfRule type="expression" dxfId="11838" priority="9707">
      <formula>MOD(ROW(),2)</formula>
    </cfRule>
    <cfRule type="expression" dxfId="11837" priority="9711">
      <formula>MOD(ROW(),2)</formula>
    </cfRule>
  </conditionalFormatting>
  <conditionalFormatting sqref="H628:H629">
    <cfRule type="expression" dxfId="11836" priority="9758">
      <formula>MOD(ROW(),2)</formula>
    </cfRule>
    <cfRule type="expression" dxfId="11835" priority="9754">
      <formula>MOD(ROW(),2)</formula>
    </cfRule>
  </conditionalFormatting>
  <conditionalFormatting sqref="H630">
    <cfRule type="expression" dxfId="11834" priority="9655">
      <formula>MOD(ROW(),2)</formula>
    </cfRule>
    <cfRule type="expression" dxfId="11833" priority="9659">
      <formula>MOD(ROW(),2)</formula>
    </cfRule>
  </conditionalFormatting>
  <conditionalFormatting sqref="H631">
    <cfRule type="expression" dxfId="11832" priority="9562">
      <formula>MOD(ROW(),2)</formula>
    </cfRule>
    <cfRule type="expression" dxfId="11831" priority="9566">
      <formula>MOD(ROW(),2)</formula>
    </cfRule>
  </conditionalFormatting>
  <conditionalFormatting sqref="H632:H633">
    <cfRule type="expression" dxfId="11830" priority="9613">
      <formula>MOD(ROW(),2)</formula>
    </cfRule>
    <cfRule type="expression" dxfId="11829" priority="9609">
      <formula>MOD(ROW(),2)</formula>
    </cfRule>
  </conditionalFormatting>
  <conditionalFormatting sqref="H634">
    <cfRule type="expression" dxfId="11828" priority="9513">
      <formula>MOD(ROW(),2)</formula>
    </cfRule>
    <cfRule type="expression" dxfId="11827" priority="9517">
      <formula>MOD(ROW(),2)</formula>
    </cfRule>
  </conditionalFormatting>
  <conditionalFormatting sqref="H635">
    <cfRule type="expression" dxfId="11826" priority="9427">
      <formula>MOD(ROW(),2)</formula>
    </cfRule>
    <cfRule type="expression" dxfId="11825" priority="9423">
      <formula>MOD(ROW(),2)</formula>
    </cfRule>
  </conditionalFormatting>
  <conditionalFormatting sqref="H636:H637">
    <cfRule type="expression" dxfId="11824" priority="9468">
      <formula>MOD(ROW(),2)</formula>
    </cfRule>
    <cfRule type="expression" dxfId="11823" priority="9472">
      <formula>MOD(ROW(),2)</formula>
    </cfRule>
  </conditionalFormatting>
  <conditionalFormatting sqref="H638">
    <cfRule type="expression" dxfId="11822" priority="9372">
      <formula>MOD(ROW(),2)</formula>
    </cfRule>
    <cfRule type="expression" dxfId="11821" priority="9368">
      <formula>MOD(ROW(),2)</formula>
    </cfRule>
  </conditionalFormatting>
  <conditionalFormatting sqref="H639:H640">
    <cfRule type="expression" dxfId="11820" priority="9324">
      <formula>MOD(ROW(),2)</formula>
    </cfRule>
    <cfRule type="expression" dxfId="11819" priority="9320">
      <formula>MOD(ROW(),2)</formula>
    </cfRule>
  </conditionalFormatting>
  <conditionalFormatting sqref="H641">
    <cfRule type="expression" dxfId="11818" priority="9276">
      <formula>MOD(ROW(),2)</formula>
    </cfRule>
    <cfRule type="expression" dxfId="11817" priority="9280">
      <formula>MOD(ROW(),2)</formula>
    </cfRule>
  </conditionalFormatting>
  <conditionalFormatting sqref="H642">
    <cfRule type="expression" dxfId="11816" priority="9230">
      <formula>MOD(ROW(),2)</formula>
    </cfRule>
    <cfRule type="expression" dxfId="11815" priority="9234">
      <formula>MOD(ROW(),2)</formula>
    </cfRule>
  </conditionalFormatting>
  <conditionalFormatting sqref="H643">
    <cfRule type="expression" dxfId="11814" priority="9192">
      <formula>MOD(ROW(),2)</formula>
    </cfRule>
    <cfRule type="expression" dxfId="11813" priority="9188">
      <formula>MOD(ROW(),2)</formula>
    </cfRule>
  </conditionalFormatting>
  <conditionalFormatting sqref="H644">
    <cfRule type="expression" dxfId="11812" priority="9144">
      <formula>MOD(ROW(),2)</formula>
    </cfRule>
    <cfRule type="expression" dxfId="11811" priority="9148">
      <formula>MOD(ROW(),2)</formula>
    </cfRule>
  </conditionalFormatting>
  <conditionalFormatting sqref="H645">
    <cfRule type="expression" dxfId="11810" priority="9106">
      <formula>MOD(ROW(),2)</formula>
    </cfRule>
    <cfRule type="expression" dxfId="11809" priority="9102">
      <formula>MOD(ROW(),2)</formula>
    </cfRule>
  </conditionalFormatting>
  <conditionalFormatting sqref="H646">
    <cfRule type="expression" dxfId="11808" priority="9064">
      <formula>MOD(ROW(),2)</formula>
    </cfRule>
    <cfRule type="expression" dxfId="11807" priority="9060">
      <formula>MOD(ROW(),2)</formula>
    </cfRule>
  </conditionalFormatting>
  <conditionalFormatting sqref="H647">
    <cfRule type="expression" dxfId="11806" priority="9018">
      <formula>MOD(ROW(),2)</formula>
    </cfRule>
    <cfRule type="expression" dxfId="11805" priority="9022">
      <formula>MOD(ROW(),2)</formula>
    </cfRule>
  </conditionalFormatting>
  <conditionalFormatting sqref="H648">
    <cfRule type="expression" dxfId="11804" priority="8971">
      <formula>MOD(ROW(),2)</formula>
    </cfRule>
    <cfRule type="expression" dxfId="11803" priority="8967">
      <formula>MOD(ROW(),2)</formula>
    </cfRule>
  </conditionalFormatting>
  <conditionalFormatting sqref="H649">
    <cfRule type="expression" dxfId="11802" priority="8929">
      <formula>MOD(ROW(),2)</formula>
    </cfRule>
    <cfRule type="expression" dxfId="11801" priority="8925">
      <formula>MOD(ROW(),2)</formula>
    </cfRule>
  </conditionalFormatting>
  <conditionalFormatting sqref="H650">
    <cfRule type="expression" dxfId="11800" priority="8887">
      <formula>MOD(ROW(),2)</formula>
    </cfRule>
    <cfRule type="expression" dxfId="11799" priority="8883">
      <formula>MOD(ROW(),2)</formula>
    </cfRule>
  </conditionalFormatting>
  <conditionalFormatting sqref="H651">
    <cfRule type="expression" dxfId="11798" priority="8838">
      <formula>MOD(ROW(),2)</formula>
    </cfRule>
    <cfRule type="expression" dxfId="11797" priority="8834">
      <formula>MOD(ROW(),2)</formula>
    </cfRule>
  </conditionalFormatting>
  <conditionalFormatting sqref="H652">
    <cfRule type="expression" dxfId="11796" priority="8764">
      <formula>MOD(ROW(),2)</formula>
    </cfRule>
    <cfRule type="expression" dxfId="11795" priority="8768">
      <formula>MOD(ROW(),2)</formula>
    </cfRule>
  </conditionalFormatting>
  <conditionalFormatting sqref="H664">
    <cfRule type="expression" dxfId="11794" priority="8642">
      <formula>MOD(ROW(),2)</formula>
    </cfRule>
    <cfRule type="expression" dxfId="11793" priority="8636">
      <formula>MOD(ROW(),2)</formula>
    </cfRule>
  </conditionalFormatting>
  <conditionalFormatting sqref="H703 H709 H713 H716 H728">
    <cfRule type="expression" dxfId="11792" priority="8706">
      <formula>MOD(ROW(),2)</formula>
    </cfRule>
    <cfRule type="expression" dxfId="11791" priority="8695">
      <formula>MOD(ROW(),2)</formula>
    </cfRule>
  </conditionalFormatting>
  <conditionalFormatting sqref="H711">
    <cfRule type="expression" dxfId="11790" priority="8585">
      <formula>MOD(ROW(),2)</formula>
    </cfRule>
    <cfRule type="expression" dxfId="11789" priority="8589">
      <formula>MOD(ROW(),2)</formula>
    </cfRule>
  </conditionalFormatting>
  <conditionalFormatting sqref="H733:H738">
    <cfRule type="expression" dxfId="11788" priority="8521">
      <formula>MOD(ROW(),2)</formula>
    </cfRule>
    <cfRule type="expression" dxfId="11787" priority="8515">
      <formula>MOD(ROW(),2)</formula>
    </cfRule>
  </conditionalFormatting>
  <conditionalFormatting sqref="H734">
    <cfRule type="expression" dxfId="11786" priority="8520">
      <formula>MOD(ROW(),2)</formula>
    </cfRule>
    <cfRule type="expression" dxfId="11785" priority="8514">
      <formula>MOD(ROW(),2)</formula>
    </cfRule>
  </conditionalFormatting>
  <conditionalFormatting sqref="H739:H742">
    <cfRule type="expression" dxfId="11784" priority="8473">
      <formula>MOD(ROW(),2)</formula>
    </cfRule>
    <cfRule type="expression" dxfId="11783" priority="8469">
      <formula>MOD(ROW(),2)</formula>
    </cfRule>
  </conditionalFormatting>
  <conditionalFormatting sqref="H743:H745">
    <cfRule type="expression" dxfId="11782" priority="8420">
      <formula>MOD(ROW(),2)</formula>
    </cfRule>
    <cfRule type="expression" dxfId="11781" priority="8416">
      <formula>MOD(ROW(),2)</formula>
    </cfRule>
  </conditionalFormatting>
  <conditionalFormatting sqref="H746:H748">
    <cfRule type="expression" dxfId="11780" priority="8345">
      <formula>MOD(ROW(),2)</formula>
    </cfRule>
    <cfRule type="expression" dxfId="11779" priority="8349">
      <formula>MOD(ROW(),2)</formula>
    </cfRule>
  </conditionalFormatting>
  <conditionalFormatting sqref="H749:H751">
    <cfRule type="expression" dxfId="11778" priority="8301">
      <formula>MOD(ROW(),2)</formula>
    </cfRule>
    <cfRule type="expression" dxfId="11777" priority="8305">
      <formula>MOD(ROW(),2)</formula>
    </cfRule>
  </conditionalFormatting>
  <conditionalFormatting sqref="H752">
    <cfRule type="expression" dxfId="11776" priority="8216">
      <formula>MOD(ROW(),2)</formula>
    </cfRule>
    <cfRule type="expression" dxfId="11775" priority="8212">
      <formula>MOD(ROW(),2)</formula>
    </cfRule>
  </conditionalFormatting>
  <conditionalFormatting sqref="H753:H754">
    <cfRule type="expression" dxfId="11774" priority="8256">
      <formula>MOD(ROW(),2)</formula>
    </cfRule>
    <cfRule type="expression" dxfId="11773" priority="8260">
      <formula>MOD(ROW(),2)</formula>
    </cfRule>
  </conditionalFormatting>
  <conditionalFormatting sqref="H755">
    <cfRule type="expression" dxfId="11772" priority="8165">
      <formula>MOD(ROW(),2)</formula>
    </cfRule>
    <cfRule type="expression" dxfId="11771" priority="8161">
      <formula>MOD(ROW(),2)</formula>
    </cfRule>
  </conditionalFormatting>
  <conditionalFormatting sqref="H756">
    <cfRule type="expression" dxfId="11770" priority="8074">
      <formula>MOD(ROW(),2)</formula>
    </cfRule>
    <cfRule type="expression" dxfId="11769" priority="8078">
      <formula>MOD(ROW(),2)</formula>
    </cfRule>
  </conditionalFormatting>
  <conditionalFormatting sqref="H757:H758">
    <cfRule type="expression" dxfId="11768" priority="8118">
      <formula>MOD(ROW(),2)</formula>
    </cfRule>
    <cfRule type="expression" dxfId="11767" priority="8122">
      <formula>MOD(ROW(),2)</formula>
    </cfRule>
  </conditionalFormatting>
  <conditionalFormatting sqref="H759">
    <cfRule type="expression" dxfId="11766" priority="7985">
      <formula>MOD(ROW(),2)</formula>
    </cfRule>
    <cfRule type="expression" dxfId="11765" priority="7989">
      <formula>MOD(ROW(),2)</formula>
    </cfRule>
  </conditionalFormatting>
  <conditionalFormatting sqref="H760:H761">
    <cfRule type="expression" dxfId="11764" priority="8029">
      <formula>MOD(ROW(),2)</formula>
    </cfRule>
    <cfRule type="expression" dxfId="11763" priority="8033">
      <formula>MOD(ROW(),2)</formula>
    </cfRule>
  </conditionalFormatting>
  <conditionalFormatting sqref="H762">
    <cfRule type="expression" dxfId="11762" priority="7944">
      <formula>MOD(ROW(),2)</formula>
    </cfRule>
    <cfRule type="expression" dxfId="11761" priority="7940">
      <formula>MOD(ROW(),2)</formula>
    </cfRule>
  </conditionalFormatting>
  <conditionalFormatting sqref="H763">
    <cfRule type="expression" dxfId="11760" priority="7855">
      <formula>MOD(ROW(),2)</formula>
    </cfRule>
    <cfRule type="expression" dxfId="11759" priority="7851">
      <formula>MOD(ROW(),2)</formula>
    </cfRule>
  </conditionalFormatting>
  <conditionalFormatting sqref="H764:H765">
    <cfRule type="expression" dxfId="11758" priority="7895">
      <formula>MOD(ROW(),2)</formula>
    </cfRule>
    <cfRule type="expression" dxfId="11757" priority="7899">
      <formula>MOD(ROW(),2)</formula>
    </cfRule>
  </conditionalFormatting>
  <conditionalFormatting sqref="H766">
    <cfRule type="expression" dxfId="11756" priority="7802">
      <formula>MOD(ROW(),2)</formula>
    </cfRule>
    <cfRule type="expression" dxfId="11755" priority="7806">
      <formula>MOD(ROW(),2)</formula>
    </cfRule>
  </conditionalFormatting>
  <conditionalFormatting sqref="H767">
    <cfRule type="expression" dxfId="11754" priority="7715">
      <formula>MOD(ROW(),2)</formula>
    </cfRule>
    <cfRule type="expression" dxfId="11753" priority="7719">
      <formula>MOD(ROW(),2)</formula>
    </cfRule>
  </conditionalFormatting>
  <conditionalFormatting sqref="H768:H769">
    <cfRule type="expression" dxfId="11752" priority="7759">
      <formula>MOD(ROW(),2)</formula>
    </cfRule>
    <cfRule type="expression" dxfId="11751" priority="7763">
      <formula>MOD(ROW(),2)</formula>
    </cfRule>
  </conditionalFormatting>
  <conditionalFormatting sqref="H770">
    <cfRule type="expression" dxfId="11750" priority="7669">
      <formula>MOD(ROW(),2)</formula>
    </cfRule>
    <cfRule type="expression" dxfId="11749" priority="7673">
      <formula>MOD(ROW(),2)</formula>
    </cfRule>
  </conditionalFormatting>
  <conditionalFormatting sqref="H771">
    <cfRule type="expression" dxfId="11748" priority="7585">
      <formula>MOD(ROW(),2)</formula>
    </cfRule>
    <cfRule type="expression" dxfId="11747" priority="7589">
      <formula>MOD(ROW(),2)</formula>
    </cfRule>
  </conditionalFormatting>
  <conditionalFormatting sqref="H772:H773">
    <cfRule type="expression" dxfId="11746" priority="7631">
      <formula>MOD(ROW(),2)</formula>
    </cfRule>
    <cfRule type="expression" dxfId="11745" priority="7627">
      <formula>MOD(ROW(),2)</formula>
    </cfRule>
  </conditionalFormatting>
  <conditionalFormatting sqref="H774">
    <cfRule type="expression" dxfId="11744" priority="7533">
      <formula>MOD(ROW(),2)</formula>
    </cfRule>
    <cfRule type="expression" dxfId="11743" priority="7537">
      <formula>MOD(ROW(),2)</formula>
    </cfRule>
  </conditionalFormatting>
  <conditionalFormatting sqref="H775:H776">
    <cfRule type="expression" dxfId="11742" priority="7488">
      <formula>MOD(ROW(),2)</formula>
    </cfRule>
    <cfRule type="expression" dxfId="11741" priority="7492">
      <formula>MOD(ROW(),2)</formula>
    </cfRule>
  </conditionalFormatting>
  <conditionalFormatting sqref="H777">
    <cfRule type="expression" dxfId="11740" priority="7447">
      <formula>MOD(ROW(),2)</formula>
    </cfRule>
    <cfRule type="expression" dxfId="11739" priority="7451">
      <formula>MOD(ROW(),2)</formula>
    </cfRule>
  </conditionalFormatting>
  <conditionalFormatting sqref="H778">
    <cfRule type="expression" dxfId="11738" priority="7404">
      <formula>MOD(ROW(),2)</formula>
    </cfRule>
    <cfRule type="expression" dxfId="11737" priority="7408">
      <formula>MOD(ROW(),2)</formula>
    </cfRule>
  </conditionalFormatting>
  <conditionalFormatting sqref="H779">
    <cfRule type="expression" dxfId="11736" priority="7369">
      <formula>MOD(ROW(),2)</formula>
    </cfRule>
    <cfRule type="expression" dxfId="11735" priority="7365">
      <formula>MOD(ROW(),2)</formula>
    </cfRule>
  </conditionalFormatting>
  <conditionalFormatting sqref="H780">
    <cfRule type="expression" dxfId="11734" priority="7324">
      <formula>MOD(ROW(),2)</formula>
    </cfRule>
    <cfRule type="expression" dxfId="11733" priority="7328">
      <formula>MOD(ROW(),2)</formula>
    </cfRule>
  </conditionalFormatting>
  <conditionalFormatting sqref="H781">
    <cfRule type="expression" dxfId="11732" priority="7289">
      <formula>MOD(ROW(),2)</formula>
    </cfRule>
    <cfRule type="expression" dxfId="11731" priority="7285">
      <formula>MOD(ROW(),2)</formula>
    </cfRule>
  </conditionalFormatting>
  <conditionalFormatting sqref="H782">
    <cfRule type="expression" dxfId="11730" priority="7250">
      <formula>MOD(ROW(),2)</formula>
    </cfRule>
    <cfRule type="expression" dxfId="11729" priority="7246">
      <formula>MOD(ROW(),2)</formula>
    </cfRule>
  </conditionalFormatting>
  <conditionalFormatting sqref="H783">
    <cfRule type="expression" dxfId="11728" priority="7211">
      <formula>MOD(ROW(),2)</formula>
    </cfRule>
    <cfRule type="expression" dxfId="11727" priority="7207">
      <formula>MOD(ROW(),2)</formula>
    </cfRule>
  </conditionalFormatting>
  <conditionalFormatting sqref="H784">
    <cfRule type="expression" dxfId="11726" priority="7163">
      <formula>MOD(ROW(),2)</formula>
    </cfRule>
    <cfRule type="expression" dxfId="11725" priority="7159">
      <formula>MOD(ROW(),2)</formula>
    </cfRule>
  </conditionalFormatting>
  <conditionalFormatting sqref="H785">
    <cfRule type="expression" dxfId="11724" priority="7124">
      <formula>MOD(ROW(),2)</formula>
    </cfRule>
    <cfRule type="expression" dxfId="11723" priority="7120">
      <formula>MOD(ROW(),2)</formula>
    </cfRule>
  </conditionalFormatting>
  <conditionalFormatting sqref="H786">
    <cfRule type="expression" dxfId="11722" priority="7081">
      <formula>MOD(ROW(),2)</formula>
    </cfRule>
    <cfRule type="expression" dxfId="11721" priority="7085">
      <formula>MOD(ROW(),2)</formula>
    </cfRule>
  </conditionalFormatting>
  <conditionalFormatting sqref="H787">
    <cfRule type="expression" dxfId="11720" priority="7035">
      <formula>MOD(ROW(),2)</formula>
    </cfRule>
    <cfRule type="expression" dxfId="11719" priority="7039">
      <formula>MOD(ROW(),2)</formula>
    </cfRule>
  </conditionalFormatting>
  <conditionalFormatting sqref="H788">
    <cfRule type="expression" dxfId="11718" priority="6982">
      <formula>MOD(ROW(),2)</formula>
    </cfRule>
    <cfRule type="expression" dxfId="11717" priority="6978">
      <formula>MOD(ROW(),2)</formula>
    </cfRule>
  </conditionalFormatting>
  <conditionalFormatting sqref="H789">
    <cfRule type="expression" dxfId="11716" priority="6943">
      <formula>MOD(ROW(),2)</formula>
    </cfRule>
    <cfRule type="expression" dxfId="11715" priority="6939">
      <formula>MOD(ROW(),2)</formula>
    </cfRule>
  </conditionalFormatting>
  <conditionalFormatting sqref="H790">
    <cfRule type="expression" dxfId="11714" priority="6898">
      <formula>MOD(ROW(),2)</formula>
    </cfRule>
    <cfRule type="expression" dxfId="11713" priority="6902">
      <formula>MOD(ROW(),2)</formula>
    </cfRule>
  </conditionalFormatting>
  <conditionalFormatting sqref="H791">
    <cfRule type="expression" dxfId="11712" priority="6863">
      <formula>MOD(ROW(),2)</formula>
    </cfRule>
    <cfRule type="expression" dxfId="11711" priority="6859">
      <formula>MOD(ROW(),2)</formula>
    </cfRule>
  </conditionalFormatting>
  <conditionalFormatting sqref="H792">
    <cfRule type="expression" dxfId="11710" priority="6824">
      <formula>MOD(ROW(),2)</formula>
    </cfRule>
    <cfRule type="expression" dxfId="11709" priority="6820">
      <formula>MOD(ROW(),2)</formula>
    </cfRule>
  </conditionalFormatting>
  <conditionalFormatting sqref="H793">
    <cfRule type="expression" dxfId="11708" priority="6785">
      <formula>MOD(ROW(),2)</formula>
    </cfRule>
    <cfRule type="expression" dxfId="11707" priority="6781">
      <formula>MOD(ROW(),2)</formula>
    </cfRule>
  </conditionalFormatting>
  <conditionalFormatting sqref="H794">
    <cfRule type="expression" dxfId="11706" priority="6734">
      <formula>MOD(ROW(),2)</formula>
    </cfRule>
    <cfRule type="expression" dxfId="11705" priority="6738">
      <formula>MOD(ROW(),2)</formula>
    </cfRule>
  </conditionalFormatting>
  <conditionalFormatting sqref="H843 H849 H853 H856 H868">
    <cfRule type="expression" dxfId="11704" priority="6667">
      <formula>MOD(ROW(),2)</formula>
    </cfRule>
    <cfRule type="expression" dxfId="11703" priority="6678">
      <formula>MOD(ROW(),2)</formula>
    </cfRule>
  </conditionalFormatting>
  <conditionalFormatting sqref="H851">
    <cfRule type="expression" dxfId="11702" priority="6614">
      <formula>MOD(ROW(),2)</formula>
    </cfRule>
    <cfRule type="expression" dxfId="11701" priority="6610">
      <formula>MOD(ROW(),2)</formula>
    </cfRule>
  </conditionalFormatting>
  <conditionalFormatting sqref="H873:H878">
    <cfRule type="expression" dxfId="11700" priority="6538">
      <formula>MOD(ROW(),2)</formula>
    </cfRule>
    <cfRule type="expression" dxfId="11699" priority="6544">
      <formula>MOD(ROW(),2)</formula>
    </cfRule>
  </conditionalFormatting>
  <conditionalFormatting sqref="H874">
    <cfRule type="expression" dxfId="11698" priority="6537">
      <formula>MOD(ROW(),2)</formula>
    </cfRule>
    <cfRule type="expression" dxfId="11697" priority="6543">
      <formula>MOD(ROW(),2)</formula>
    </cfRule>
  </conditionalFormatting>
  <conditionalFormatting sqref="H879:H882">
    <cfRule type="expression" dxfId="11696" priority="6494">
      <formula>MOD(ROW(),2)</formula>
    </cfRule>
    <cfRule type="expression" dxfId="11695" priority="6490">
      <formula>MOD(ROW(),2)</formula>
    </cfRule>
  </conditionalFormatting>
  <conditionalFormatting sqref="H883:H885">
    <cfRule type="expression" dxfId="11694" priority="6439">
      <formula>MOD(ROW(),2)</formula>
    </cfRule>
    <cfRule type="expression" dxfId="11693" priority="6435">
      <formula>MOD(ROW(),2)</formula>
    </cfRule>
  </conditionalFormatting>
  <conditionalFormatting sqref="H886:H888">
    <cfRule type="expression" dxfId="11692" priority="6364">
      <formula>MOD(ROW(),2)</formula>
    </cfRule>
    <cfRule type="expression" dxfId="11691" priority="6368">
      <formula>MOD(ROW(),2)</formula>
    </cfRule>
  </conditionalFormatting>
  <conditionalFormatting sqref="H889:H891">
    <cfRule type="expression" dxfId="11690" priority="6322">
      <formula>MOD(ROW(),2)</formula>
    </cfRule>
    <cfRule type="expression" dxfId="11689" priority="6318">
      <formula>MOD(ROW(),2)</formula>
    </cfRule>
  </conditionalFormatting>
  <conditionalFormatting sqref="H892">
    <cfRule type="expression" dxfId="11688" priority="6229">
      <formula>MOD(ROW(),2)</formula>
    </cfRule>
    <cfRule type="expression" dxfId="11687" priority="6225">
      <formula>MOD(ROW(),2)</formula>
    </cfRule>
  </conditionalFormatting>
  <conditionalFormatting sqref="H893:H894">
    <cfRule type="expression" dxfId="11686" priority="6275">
      <formula>MOD(ROW(),2)</formula>
    </cfRule>
    <cfRule type="expression" dxfId="11685" priority="6271">
      <formula>MOD(ROW(),2)</formula>
    </cfRule>
  </conditionalFormatting>
  <conditionalFormatting sqref="H895">
    <cfRule type="expression" dxfId="11684" priority="6176">
      <formula>MOD(ROW(),2)</formula>
    </cfRule>
    <cfRule type="expression" dxfId="11683" priority="6172">
      <formula>MOD(ROW(),2)</formula>
    </cfRule>
  </conditionalFormatting>
  <conditionalFormatting sqref="H896">
    <cfRule type="expression" dxfId="11682" priority="6085">
      <formula>MOD(ROW(),2)</formula>
    </cfRule>
    <cfRule type="expression" dxfId="11681" priority="6081">
      <formula>MOD(ROW(),2)</formula>
    </cfRule>
  </conditionalFormatting>
  <conditionalFormatting sqref="H897:H898">
    <cfRule type="expression" dxfId="11680" priority="6131">
      <formula>MOD(ROW(),2)</formula>
    </cfRule>
    <cfRule type="expression" dxfId="11679" priority="6127">
      <formula>MOD(ROW(),2)</formula>
    </cfRule>
  </conditionalFormatting>
  <conditionalFormatting sqref="H899">
    <cfRule type="expression" dxfId="11678" priority="5988">
      <formula>MOD(ROW(),2)</formula>
    </cfRule>
    <cfRule type="expression" dxfId="11677" priority="5992">
      <formula>MOD(ROW(),2)</formula>
    </cfRule>
  </conditionalFormatting>
  <conditionalFormatting sqref="H900:H901">
    <cfRule type="expression" dxfId="11676" priority="6034">
      <formula>MOD(ROW(),2)</formula>
    </cfRule>
    <cfRule type="expression" dxfId="11675" priority="6038">
      <formula>MOD(ROW(),2)</formula>
    </cfRule>
  </conditionalFormatting>
  <conditionalFormatting sqref="H902">
    <cfRule type="expression" dxfId="11674" priority="5945">
      <formula>MOD(ROW(),2)</formula>
    </cfRule>
    <cfRule type="expression" dxfId="11673" priority="5941">
      <formula>MOD(ROW(),2)</formula>
    </cfRule>
  </conditionalFormatting>
  <conditionalFormatting sqref="H903">
    <cfRule type="expression" dxfId="11672" priority="5852">
      <formula>MOD(ROW(),2)</formula>
    </cfRule>
    <cfRule type="expression" dxfId="11671" priority="5848">
      <formula>MOD(ROW(),2)</formula>
    </cfRule>
  </conditionalFormatting>
  <conditionalFormatting sqref="H904:H905">
    <cfRule type="expression" dxfId="11670" priority="5898">
      <formula>MOD(ROW(),2)</formula>
    </cfRule>
    <cfRule type="expression" dxfId="11669" priority="5894">
      <formula>MOD(ROW(),2)</formula>
    </cfRule>
  </conditionalFormatting>
  <conditionalFormatting sqref="H906">
    <cfRule type="expression" dxfId="11668" priority="5797">
      <formula>MOD(ROW(),2)</formula>
    </cfRule>
    <cfRule type="expression" dxfId="11667" priority="5801">
      <formula>MOD(ROW(),2)</formula>
    </cfRule>
  </conditionalFormatting>
  <conditionalFormatting sqref="H907">
    <cfRule type="expression" dxfId="11666" priority="5710">
      <formula>MOD(ROW(),2)</formula>
    </cfRule>
    <cfRule type="expression" dxfId="11665" priority="5706">
      <formula>MOD(ROW(),2)</formula>
    </cfRule>
  </conditionalFormatting>
  <conditionalFormatting sqref="H908:H909">
    <cfRule type="expression" dxfId="11664" priority="5756">
      <formula>MOD(ROW(),2)</formula>
    </cfRule>
    <cfRule type="expression" dxfId="11663" priority="5752">
      <formula>MOD(ROW(),2)</formula>
    </cfRule>
  </conditionalFormatting>
  <conditionalFormatting sqref="H910">
    <cfRule type="expression" dxfId="11662" priority="5658">
      <formula>MOD(ROW(),2)</formula>
    </cfRule>
    <cfRule type="expression" dxfId="11661" priority="5662">
      <formula>MOD(ROW(),2)</formula>
    </cfRule>
  </conditionalFormatting>
  <conditionalFormatting sqref="H911">
    <cfRule type="expression" dxfId="11660" priority="5572">
      <formula>MOD(ROW(),2)</formula>
    </cfRule>
    <cfRule type="expression" dxfId="11659" priority="5568">
      <formula>MOD(ROW(),2)</formula>
    </cfRule>
  </conditionalFormatting>
  <conditionalFormatting sqref="H912:H913">
    <cfRule type="expression" dxfId="11658" priority="5617">
      <formula>MOD(ROW(),2)</formula>
    </cfRule>
    <cfRule type="expression" dxfId="11657" priority="5613">
      <formula>MOD(ROW(),2)</formula>
    </cfRule>
  </conditionalFormatting>
  <conditionalFormatting sqref="H914">
    <cfRule type="expression" dxfId="11656" priority="5517">
      <formula>MOD(ROW(),2)</formula>
    </cfRule>
    <cfRule type="expression" dxfId="11655" priority="5513">
      <formula>MOD(ROW(),2)</formula>
    </cfRule>
  </conditionalFormatting>
  <conditionalFormatting sqref="H915:H916">
    <cfRule type="expression" dxfId="11654" priority="5469">
      <formula>MOD(ROW(),2)</formula>
    </cfRule>
    <cfRule type="expression" dxfId="11653" priority="5465">
      <formula>MOD(ROW(),2)</formula>
    </cfRule>
  </conditionalFormatting>
  <conditionalFormatting sqref="H917">
    <cfRule type="expression" dxfId="11652" priority="5421">
      <formula>MOD(ROW(),2)</formula>
    </cfRule>
    <cfRule type="expression" dxfId="11651" priority="5425">
      <formula>MOD(ROW(),2)</formula>
    </cfRule>
  </conditionalFormatting>
  <conditionalFormatting sqref="H918">
    <cfRule type="expression" dxfId="11650" priority="5379">
      <formula>MOD(ROW(),2)</formula>
    </cfRule>
    <cfRule type="expression" dxfId="11649" priority="5375">
      <formula>MOD(ROW(),2)</formula>
    </cfRule>
  </conditionalFormatting>
  <conditionalFormatting sqref="H919">
    <cfRule type="expression" dxfId="11648" priority="5333">
      <formula>MOD(ROW(),2)</formula>
    </cfRule>
    <cfRule type="expression" dxfId="11647" priority="5337">
      <formula>MOD(ROW(),2)</formula>
    </cfRule>
  </conditionalFormatting>
  <conditionalFormatting sqref="H920">
    <cfRule type="expression" dxfId="11646" priority="5289">
      <formula>MOD(ROW(),2)</formula>
    </cfRule>
    <cfRule type="expression" dxfId="11645" priority="5293">
      <formula>MOD(ROW(),2)</formula>
    </cfRule>
  </conditionalFormatting>
  <conditionalFormatting sqref="H921">
    <cfRule type="expression" dxfId="11644" priority="5251">
      <formula>MOD(ROW(),2)</formula>
    </cfRule>
    <cfRule type="expression" dxfId="11643" priority="5247">
      <formula>MOD(ROW(),2)</formula>
    </cfRule>
  </conditionalFormatting>
  <conditionalFormatting sqref="H922">
    <cfRule type="expression" dxfId="11642" priority="5209">
      <formula>MOD(ROW(),2)</formula>
    </cfRule>
    <cfRule type="expression" dxfId="11641" priority="5205">
      <formula>MOD(ROW(),2)</formula>
    </cfRule>
  </conditionalFormatting>
  <conditionalFormatting sqref="H923">
    <cfRule type="expression" dxfId="11640" priority="5167">
      <formula>MOD(ROW(),2)</formula>
    </cfRule>
    <cfRule type="expression" dxfId="11639" priority="5163">
      <formula>MOD(ROW(),2)</formula>
    </cfRule>
  </conditionalFormatting>
  <conditionalFormatting sqref="H924">
    <cfRule type="expression" dxfId="11638" priority="5116">
      <formula>MOD(ROW(),2)</formula>
    </cfRule>
    <cfRule type="expression" dxfId="11637" priority="5112">
      <formula>MOD(ROW(),2)</formula>
    </cfRule>
  </conditionalFormatting>
  <conditionalFormatting sqref="H925">
    <cfRule type="expression" dxfId="11636" priority="5070">
      <formula>MOD(ROW(),2)</formula>
    </cfRule>
    <cfRule type="expression" dxfId="11635" priority="5074">
      <formula>MOD(ROW(),2)</formula>
    </cfRule>
  </conditionalFormatting>
  <conditionalFormatting sqref="H926">
    <cfRule type="expression" dxfId="11634" priority="5032">
      <formula>MOD(ROW(),2)</formula>
    </cfRule>
    <cfRule type="expression" dxfId="11633" priority="5028">
      <formula>MOD(ROW(),2)</formula>
    </cfRule>
  </conditionalFormatting>
  <conditionalFormatting sqref="H927">
    <cfRule type="expression" dxfId="11632" priority="4979">
      <formula>MOD(ROW(),2)</formula>
    </cfRule>
    <cfRule type="expression" dxfId="11631" priority="4983">
      <formula>MOD(ROW(),2)</formula>
    </cfRule>
  </conditionalFormatting>
  <conditionalFormatting sqref="H928">
    <cfRule type="expression" dxfId="11630" priority="4919">
      <formula>MOD(ROW(),2)</formula>
    </cfRule>
    <cfRule type="expression" dxfId="11629" priority="4923">
      <formula>MOD(ROW(),2)</formula>
    </cfRule>
  </conditionalFormatting>
  <conditionalFormatting sqref="H929">
    <cfRule type="expression" dxfId="11628" priority="4877">
      <formula>MOD(ROW(),2)</formula>
    </cfRule>
    <cfRule type="expression" dxfId="11627" priority="4881">
      <formula>MOD(ROW(),2)</formula>
    </cfRule>
  </conditionalFormatting>
  <conditionalFormatting sqref="H930">
    <cfRule type="expression" dxfId="11626" priority="4837">
      <formula>MOD(ROW(),2)</formula>
    </cfRule>
    <cfRule type="expression" dxfId="11625" priority="4833">
      <formula>MOD(ROW(),2)</formula>
    </cfRule>
  </conditionalFormatting>
  <conditionalFormatting sqref="H931">
    <cfRule type="expression" dxfId="11624" priority="4795">
      <formula>MOD(ROW(),2)</formula>
    </cfRule>
    <cfRule type="expression" dxfId="11623" priority="4791">
      <formula>MOD(ROW(),2)</formula>
    </cfRule>
  </conditionalFormatting>
  <conditionalFormatting sqref="H932">
    <cfRule type="expression" dxfId="11622" priority="4753">
      <formula>MOD(ROW(),2)</formula>
    </cfRule>
    <cfRule type="expression" dxfId="11621" priority="4749">
      <formula>MOD(ROW(),2)</formula>
    </cfRule>
  </conditionalFormatting>
  <conditionalFormatting sqref="H933">
    <cfRule type="expression" dxfId="11620" priority="4707">
      <formula>MOD(ROW(),2)</formula>
    </cfRule>
    <cfRule type="expression" dxfId="11619" priority="4711">
      <formula>MOD(ROW(),2)</formula>
    </cfRule>
  </conditionalFormatting>
  <conditionalFormatting sqref="H934">
    <cfRule type="expression" dxfId="11618" priority="4662">
      <formula>MOD(ROW(),2)</formula>
    </cfRule>
    <cfRule type="expression" dxfId="11617" priority="4666">
      <formula>MOD(ROW(),2)</formula>
    </cfRule>
  </conditionalFormatting>
  <conditionalFormatting sqref="H935">
    <cfRule type="expression" dxfId="11616" priority="4610">
      <formula>MOD(ROW(),2)</formula>
    </cfRule>
    <cfRule type="expression" dxfId="11615" priority="4614">
      <formula>MOD(ROW(),2)</formula>
    </cfRule>
  </conditionalFormatting>
  <conditionalFormatting sqref="H936">
    <cfRule type="expression" dxfId="11614" priority="4568">
      <formula>MOD(ROW(),2)</formula>
    </cfRule>
    <cfRule type="expression" dxfId="11613" priority="4572">
      <formula>MOD(ROW(),2)</formula>
    </cfRule>
  </conditionalFormatting>
  <conditionalFormatting sqref="H937">
    <cfRule type="expression" dxfId="11612" priority="4526">
      <formula>MOD(ROW(),2)</formula>
    </cfRule>
    <cfRule type="expression" dxfId="11611" priority="4530">
      <formula>MOD(ROW(),2)</formula>
    </cfRule>
  </conditionalFormatting>
  <conditionalFormatting sqref="H938">
    <cfRule type="expression" dxfId="11610" priority="4459">
      <formula>MOD(ROW(),2)</formula>
    </cfRule>
    <cfRule type="expression" dxfId="11609" priority="4463">
      <formula>MOD(ROW(),2)</formula>
    </cfRule>
  </conditionalFormatting>
  <conditionalFormatting sqref="H939">
    <cfRule type="expression" dxfId="11608" priority="4409">
      <formula>MOD(ROW(),2)</formula>
    </cfRule>
    <cfRule type="expression" dxfId="11607" priority="4413">
      <formula>MOD(ROW(),2)</formula>
    </cfRule>
  </conditionalFormatting>
  <conditionalFormatting sqref="H988 H994 H998 H1001 H1013">
    <cfRule type="expression" dxfId="11606" priority="4340">
      <formula>MOD(ROW(),2)</formula>
    </cfRule>
    <cfRule type="expression" dxfId="11605" priority="4351">
      <formula>MOD(ROW(),2)</formula>
    </cfRule>
  </conditionalFormatting>
  <conditionalFormatting sqref="H996">
    <cfRule type="expression" dxfId="11604" priority="4287">
      <formula>MOD(ROW(),2)</formula>
    </cfRule>
    <cfRule type="expression" dxfId="11603" priority="4283">
      <formula>MOD(ROW(),2)</formula>
    </cfRule>
  </conditionalFormatting>
  <conditionalFormatting sqref="H1018:H1023">
    <cfRule type="expression" dxfId="11602" priority="4211">
      <formula>MOD(ROW(),2)</formula>
    </cfRule>
    <cfRule type="expression" dxfId="11601" priority="4217">
      <formula>MOD(ROW(),2)</formula>
    </cfRule>
  </conditionalFormatting>
  <conditionalFormatting sqref="H1019">
    <cfRule type="expression" dxfId="11600" priority="4210">
      <formula>MOD(ROW(),2)</formula>
    </cfRule>
    <cfRule type="expression" dxfId="11599" priority="4216">
      <formula>MOD(ROW(),2)</formula>
    </cfRule>
  </conditionalFormatting>
  <conditionalFormatting sqref="H1024:H1027">
    <cfRule type="expression" dxfId="11598" priority="4167">
      <formula>MOD(ROW(),2)</formula>
    </cfRule>
    <cfRule type="expression" dxfId="11597" priority="4163">
      <formula>MOD(ROW(),2)</formula>
    </cfRule>
  </conditionalFormatting>
  <conditionalFormatting sqref="H1028:H1030">
    <cfRule type="expression" dxfId="11596" priority="4112">
      <formula>MOD(ROW(),2)</formula>
    </cfRule>
    <cfRule type="expression" dxfId="11595" priority="4108">
      <formula>MOD(ROW(),2)</formula>
    </cfRule>
  </conditionalFormatting>
  <conditionalFormatting sqref="H1031:H1033">
    <cfRule type="expression" dxfId="11594" priority="4041">
      <formula>MOD(ROW(),2)</formula>
    </cfRule>
    <cfRule type="expression" dxfId="11593" priority="4037">
      <formula>MOD(ROW(),2)</formula>
    </cfRule>
  </conditionalFormatting>
  <conditionalFormatting sqref="H1034:H1036">
    <cfRule type="expression" dxfId="11592" priority="3991">
      <formula>MOD(ROW(),2)</formula>
    </cfRule>
    <cfRule type="expression" dxfId="11591" priority="3995">
      <formula>MOD(ROW(),2)</formula>
    </cfRule>
  </conditionalFormatting>
  <conditionalFormatting sqref="H1037">
    <cfRule type="expression" dxfId="11590" priority="3898">
      <formula>MOD(ROW(),2)</formula>
    </cfRule>
    <cfRule type="expression" dxfId="11589" priority="3902">
      <formula>MOD(ROW(),2)</formula>
    </cfRule>
  </conditionalFormatting>
  <conditionalFormatting sqref="H1038:H1039">
    <cfRule type="expression" dxfId="11588" priority="3944">
      <formula>MOD(ROW(),2)</formula>
    </cfRule>
    <cfRule type="expression" dxfId="11587" priority="3948">
      <formula>MOD(ROW(),2)</formula>
    </cfRule>
  </conditionalFormatting>
  <conditionalFormatting sqref="H1040">
    <cfRule type="expression" dxfId="11586" priority="3845">
      <formula>MOD(ROW(),2)</formula>
    </cfRule>
    <cfRule type="expression" dxfId="11585" priority="3849">
      <formula>MOD(ROW(),2)</formula>
    </cfRule>
  </conditionalFormatting>
  <conditionalFormatting sqref="H1041">
    <cfRule type="expression" dxfId="11584" priority="3754">
      <formula>MOD(ROW(),2)</formula>
    </cfRule>
    <cfRule type="expression" dxfId="11583" priority="3758">
      <formula>MOD(ROW(),2)</formula>
    </cfRule>
  </conditionalFormatting>
  <conditionalFormatting sqref="H1042:H1043">
    <cfRule type="expression" dxfId="11582" priority="3800">
      <formula>MOD(ROW(),2)</formula>
    </cfRule>
    <cfRule type="expression" dxfId="11581" priority="3804">
      <formula>MOD(ROW(),2)</formula>
    </cfRule>
  </conditionalFormatting>
  <conditionalFormatting sqref="H1044">
    <cfRule type="expression" dxfId="11580" priority="3661">
      <formula>MOD(ROW(),2)</formula>
    </cfRule>
    <cfRule type="expression" dxfId="11579" priority="3665">
      <formula>MOD(ROW(),2)</formula>
    </cfRule>
  </conditionalFormatting>
  <conditionalFormatting sqref="H1045:H1046">
    <cfRule type="expression" dxfId="11578" priority="3707">
      <formula>MOD(ROW(),2)</formula>
    </cfRule>
    <cfRule type="expression" dxfId="11577" priority="3711">
      <formula>MOD(ROW(),2)</formula>
    </cfRule>
  </conditionalFormatting>
  <conditionalFormatting sqref="H1047">
    <cfRule type="expression" dxfId="11576" priority="3614">
      <formula>MOD(ROW(),2)</formula>
    </cfRule>
    <cfRule type="expression" dxfId="11575" priority="3618">
      <formula>MOD(ROW(),2)</formula>
    </cfRule>
  </conditionalFormatting>
  <conditionalFormatting sqref="H1048">
    <cfRule type="expression" dxfId="11574" priority="3525">
      <formula>MOD(ROW(),2)</formula>
    </cfRule>
    <cfRule type="expression" dxfId="11573" priority="3521">
      <formula>MOD(ROW(),2)</formula>
    </cfRule>
  </conditionalFormatting>
  <conditionalFormatting sqref="H1049:H1050">
    <cfRule type="expression" dxfId="11572" priority="3571">
      <formula>MOD(ROW(),2)</formula>
    </cfRule>
    <cfRule type="expression" dxfId="11571" priority="3567">
      <formula>MOD(ROW(),2)</formula>
    </cfRule>
  </conditionalFormatting>
  <conditionalFormatting sqref="H1051">
    <cfRule type="expression" dxfId="11570" priority="3470">
      <formula>MOD(ROW(),2)</formula>
    </cfRule>
    <cfRule type="expression" dxfId="11569" priority="3474">
      <formula>MOD(ROW(),2)</formula>
    </cfRule>
  </conditionalFormatting>
  <conditionalFormatting sqref="H1052">
    <cfRule type="expression" dxfId="11568" priority="3383">
      <formula>MOD(ROW(),2)</formula>
    </cfRule>
    <cfRule type="expression" dxfId="11567" priority="3379">
      <formula>MOD(ROW(),2)</formula>
    </cfRule>
  </conditionalFormatting>
  <conditionalFormatting sqref="H1053:H1054">
    <cfRule type="expression" dxfId="11566" priority="3425">
      <formula>MOD(ROW(),2)</formula>
    </cfRule>
    <cfRule type="expression" dxfId="11565" priority="3429">
      <formula>MOD(ROW(),2)</formula>
    </cfRule>
  </conditionalFormatting>
  <conditionalFormatting sqref="H1055">
    <cfRule type="expression" dxfId="11564" priority="3335">
      <formula>MOD(ROW(),2)</formula>
    </cfRule>
    <cfRule type="expression" dxfId="11563" priority="3331">
      <formula>MOD(ROW(),2)</formula>
    </cfRule>
  </conditionalFormatting>
  <conditionalFormatting sqref="H1056">
    <cfRule type="expression" dxfId="11562" priority="3241">
      <formula>MOD(ROW(),2)</formula>
    </cfRule>
    <cfRule type="expression" dxfId="11561" priority="3245">
      <formula>MOD(ROW(),2)</formula>
    </cfRule>
  </conditionalFormatting>
  <conditionalFormatting sqref="H1057:H1058">
    <cfRule type="expression" dxfId="11560" priority="3290">
      <formula>MOD(ROW(),2)</formula>
    </cfRule>
    <cfRule type="expression" dxfId="11559" priority="3286">
      <formula>MOD(ROW(),2)</formula>
    </cfRule>
  </conditionalFormatting>
  <conditionalFormatting sqref="H1059">
    <cfRule type="expression" dxfId="11558" priority="3186">
      <formula>MOD(ROW(),2)</formula>
    </cfRule>
    <cfRule type="expression" dxfId="11557" priority="3190">
      <formula>MOD(ROW(),2)</formula>
    </cfRule>
  </conditionalFormatting>
  <conditionalFormatting sqref="H1060:H1061">
    <cfRule type="expression" dxfId="11556" priority="3138">
      <formula>MOD(ROW(),2)</formula>
    </cfRule>
    <cfRule type="expression" dxfId="11555" priority="3142">
      <formula>MOD(ROW(),2)</formula>
    </cfRule>
  </conditionalFormatting>
  <conditionalFormatting sqref="H1062">
    <cfRule type="expression" dxfId="11554" priority="3094">
      <formula>MOD(ROW(),2)</formula>
    </cfRule>
    <cfRule type="expression" dxfId="11553" priority="3098">
      <formula>MOD(ROW(),2)</formula>
    </cfRule>
  </conditionalFormatting>
  <conditionalFormatting sqref="H1063">
    <cfRule type="expression" dxfId="11552" priority="3048">
      <formula>MOD(ROW(),2)</formula>
    </cfRule>
    <cfRule type="expression" dxfId="11551" priority="3052">
      <formula>MOD(ROW(),2)</formula>
    </cfRule>
  </conditionalFormatting>
  <conditionalFormatting sqref="H1064">
    <cfRule type="expression" dxfId="11550" priority="3006">
      <formula>MOD(ROW(),2)</formula>
    </cfRule>
    <cfRule type="expression" dxfId="11549" priority="3010">
      <formula>MOD(ROW(),2)</formula>
    </cfRule>
  </conditionalFormatting>
  <conditionalFormatting sqref="H1065">
    <cfRule type="expression" dxfId="11548" priority="2966">
      <formula>MOD(ROW(),2)</formula>
    </cfRule>
    <cfRule type="expression" dxfId="11547" priority="2962">
      <formula>MOD(ROW(),2)</formula>
    </cfRule>
  </conditionalFormatting>
  <conditionalFormatting sqref="H1066">
    <cfRule type="expression" dxfId="11546" priority="2924">
      <formula>MOD(ROW(),2)</formula>
    </cfRule>
    <cfRule type="expression" dxfId="11545" priority="2920">
      <formula>MOD(ROW(),2)</formula>
    </cfRule>
  </conditionalFormatting>
  <conditionalFormatting sqref="H1067">
    <cfRule type="expression" dxfId="11544" priority="2878">
      <formula>MOD(ROW(),2)</formula>
    </cfRule>
    <cfRule type="expression" dxfId="11543" priority="2882">
      <formula>MOD(ROW(),2)</formula>
    </cfRule>
  </conditionalFormatting>
  <conditionalFormatting sqref="H1068">
    <cfRule type="expression" dxfId="11542" priority="2840">
      <formula>MOD(ROW(),2)</formula>
    </cfRule>
    <cfRule type="expression" dxfId="11541" priority="2836">
      <formula>MOD(ROW(),2)</formula>
    </cfRule>
  </conditionalFormatting>
  <conditionalFormatting sqref="H1069">
    <cfRule type="expression" dxfId="11540" priority="2789">
      <formula>MOD(ROW(),2)</formula>
    </cfRule>
    <cfRule type="expression" dxfId="11539" priority="2785">
      <formula>MOD(ROW(),2)</formula>
    </cfRule>
  </conditionalFormatting>
  <conditionalFormatting sqref="H1070">
    <cfRule type="expression" dxfId="11538" priority="2743">
      <formula>MOD(ROW(),2)</formula>
    </cfRule>
    <cfRule type="expression" dxfId="11537" priority="2747">
      <formula>MOD(ROW(),2)</formula>
    </cfRule>
  </conditionalFormatting>
  <conditionalFormatting sqref="H1071">
    <cfRule type="expression" dxfId="11536" priority="2705">
      <formula>MOD(ROW(),2)</formula>
    </cfRule>
    <cfRule type="expression" dxfId="11535" priority="2701">
      <formula>MOD(ROW(),2)</formula>
    </cfRule>
  </conditionalFormatting>
  <conditionalFormatting sqref="H1072">
    <cfRule type="expression" dxfId="11534" priority="2656">
      <formula>MOD(ROW(),2)</formula>
    </cfRule>
    <cfRule type="expression" dxfId="11533" priority="2652">
      <formula>MOD(ROW(),2)</formula>
    </cfRule>
  </conditionalFormatting>
  <conditionalFormatting sqref="H1073">
    <cfRule type="expression" dxfId="11532" priority="2592">
      <formula>MOD(ROW(),2)</formula>
    </cfRule>
    <cfRule type="expression" dxfId="11531" priority="2596">
      <formula>MOD(ROW(),2)</formula>
    </cfRule>
  </conditionalFormatting>
  <conditionalFormatting sqref="H1074">
    <cfRule type="expression" dxfId="11530" priority="2554">
      <formula>MOD(ROW(),2)</formula>
    </cfRule>
    <cfRule type="expression" dxfId="11529" priority="2550">
      <formula>MOD(ROW(),2)</formula>
    </cfRule>
  </conditionalFormatting>
  <conditionalFormatting sqref="H1075">
    <cfRule type="expression" dxfId="11528" priority="2510">
      <formula>MOD(ROW(),2)</formula>
    </cfRule>
    <cfRule type="expression" dxfId="11527" priority="2506">
      <formula>MOD(ROW(),2)</formula>
    </cfRule>
  </conditionalFormatting>
  <conditionalFormatting sqref="H1076">
    <cfRule type="expression" dxfId="11526" priority="2468">
      <formula>MOD(ROW(),2)</formula>
    </cfRule>
    <cfRule type="expression" dxfId="11525" priority="2464">
      <formula>MOD(ROW(),2)</formula>
    </cfRule>
  </conditionalFormatting>
  <conditionalFormatting sqref="H1077">
    <cfRule type="expression" dxfId="11524" priority="2422">
      <formula>MOD(ROW(),2)</formula>
    </cfRule>
    <cfRule type="expression" dxfId="11523" priority="2426">
      <formula>MOD(ROW(),2)</formula>
    </cfRule>
  </conditionalFormatting>
  <conditionalFormatting sqref="H1078">
    <cfRule type="expression" dxfId="11522" priority="2384">
      <formula>MOD(ROW(),2)</formula>
    </cfRule>
    <cfRule type="expression" dxfId="11521" priority="2380">
      <formula>MOD(ROW(),2)</formula>
    </cfRule>
  </conditionalFormatting>
  <conditionalFormatting sqref="H1079">
    <cfRule type="expression" dxfId="11520" priority="2339">
      <formula>MOD(ROW(),2)</formula>
    </cfRule>
    <cfRule type="expression" dxfId="11519" priority="2335">
      <formula>MOD(ROW(),2)</formula>
    </cfRule>
  </conditionalFormatting>
  <conditionalFormatting sqref="H1080">
    <cfRule type="expression" dxfId="11518" priority="2283">
      <formula>MOD(ROW(),2)</formula>
    </cfRule>
    <cfRule type="expression" dxfId="11517" priority="2287">
      <formula>MOD(ROW(),2)</formula>
    </cfRule>
  </conditionalFormatting>
  <conditionalFormatting sqref="H1081">
    <cfRule type="expression" dxfId="11516" priority="2241">
      <formula>MOD(ROW(),2)</formula>
    </cfRule>
    <cfRule type="expression" dxfId="11515" priority="2245">
      <formula>MOD(ROW(),2)</formula>
    </cfRule>
  </conditionalFormatting>
  <conditionalFormatting sqref="H1082">
    <cfRule type="expression" dxfId="11514" priority="2203">
      <formula>MOD(ROW(),2)</formula>
    </cfRule>
    <cfRule type="expression" dxfId="11513" priority="2199">
      <formula>MOD(ROW(),2)</formula>
    </cfRule>
  </conditionalFormatting>
  <conditionalFormatting sqref="H1083">
    <cfRule type="expression" dxfId="11512" priority="2136">
      <formula>MOD(ROW(),2)</formula>
    </cfRule>
    <cfRule type="expression" dxfId="11511" priority="2132">
      <formula>MOD(ROW(),2)</formula>
    </cfRule>
  </conditionalFormatting>
  <conditionalFormatting sqref="H1084">
    <cfRule type="expression" dxfId="11510" priority="2086">
      <formula>MOD(ROW(),2)</formula>
    </cfRule>
    <cfRule type="expression" dxfId="11509" priority="2082">
      <formula>MOD(ROW(),2)</formula>
    </cfRule>
  </conditionalFormatting>
  <conditionalFormatting sqref="H1089 H1095 H1099 H1102 H1114">
    <cfRule type="expression" dxfId="11508" priority="2060">
      <formula>MOD(ROW(),2)</formula>
    </cfRule>
    <cfRule type="expression" dxfId="11507" priority="2062">
      <formula>MOD(ROW(),2)</formula>
    </cfRule>
  </conditionalFormatting>
  <conditionalFormatting sqref="H1097">
    <cfRule type="expression" dxfId="11506" priority="2025">
      <formula>MOD(ROW(),2)</formula>
    </cfRule>
    <cfRule type="expression" dxfId="11505" priority="2021">
      <formula>MOD(ROW(),2)</formula>
    </cfRule>
  </conditionalFormatting>
  <conditionalFormatting sqref="H1119:H1124">
    <cfRule type="expression" dxfId="11504" priority="1955">
      <formula>MOD(ROW(),2)</formula>
    </cfRule>
    <cfRule type="expression" dxfId="11503" priority="1961">
      <formula>MOD(ROW(),2)</formula>
    </cfRule>
  </conditionalFormatting>
  <conditionalFormatting sqref="H1120">
    <cfRule type="expression" dxfId="11502" priority="1954">
      <formula>MOD(ROW(),2)</formula>
    </cfRule>
    <cfRule type="expression" dxfId="11501" priority="1960">
      <formula>MOD(ROW(),2)</formula>
    </cfRule>
  </conditionalFormatting>
  <conditionalFormatting sqref="H1125:H1128">
    <cfRule type="expression" dxfId="11500" priority="1911">
      <formula>MOD(ROW(),2)</formula>
    </cfRule>
    <cfRule type="expression" dxfId="11499" priority="1915">
      <formula>MOD(ROW(),2)</formula>
    </cfRule>
  </conditionalFormatting>
  <conditionalFormatting sqref="H1129:H1131">
    <cfRule type="expression" dxfId="11498" priority="1860">
      <formula>MOD(ROW(),2)</formula>
    </cfRule>
    <cfRule type="expression" dxfId="11497" priority="1864">
      <formula>MOD(ROW(),2)</formula>
    </cfRule>
  </conditionalFormatting>
  <conditionalFormatting sqref="H1132:H1134">
    <cfRule type="expression" dxfId="11496" priority="1793">
      <formula>MOD(ROW(),2)</formula>
    </cfRule>
    <cfRule type="expression" dxfId="11495" priority="1797">
      <formula>MOD(ROW(),2)</formula>
    </cfRule>
  </conditionalFormatting>
  <conditionalFormatting sqref="H1135:H1137">
    <cfRule type="expression" dxfId="11494" priority="1751">
      <formula>MOD(ROW(),2)</formula>
    </cfRule>
    <cfRule type="expression" dxfId="11493" priority="1755">
      <formula>MOD(ROW(),2)</formula>
    </cfRule>
  </conditionalFormatting>
  <conditionalFormatting sqref="H1138">
    <cfRule type="expression" dxfId="11492" priority="1666">
      <formula>MOD(ROW(),2)</formula>
    </cfRule>
    <cfRule type="expression" dxfId="11491" priority="1670">
      <formula>MOD(ROW(),2)</formula>
    </cfRule>
  </conditionalFormatting>
  <conditionalFormatting sqref="H1139:H1140">
    <cfRule type="expression" dxfId="11490" priority="1708">
      <formula>MOD(ROW(),2)</formula>
    </cfRule>
    <cfRule type="expression" dxfId="11489" priority="1712">
      <formula>MOD(ROW(),2)</formula>
    </cfRule>
  </conditionalFormatting>
  <conditionalFormatting sqref="H1141">
    <cfRule type="expression" dxfId="11488" priority="1621">
      <formula>MOD(ROW(),2)</formula>
    </cfRule>
    <cfRule type="expression" dxfId="11487" priority="1617">
      <formula>MOD(ROW(),2)</formula>
    </cfRule>
  </conditionalFormatting>
  <conditionalFormatting sqref="H1142">
    <cfRule type="expression" dxfId="11486" priority="1534">
      <formula>MOD(ROW(),2)</formula>
    </cfRule>
    <cfRule type="expression" dxfId="11485" priority="1538">
      <formula>MOD(ROW(),2)</formula>
    </cfRule>
  </conditionalFormatting>
  <conditionalFormatting sqref="H1143:H1144">
    <cfRule type="expression" dxfId="11484" priority="1576">
      <formula>MOD(ROW(),2)</formula>
    </cfRule>
    <cfRule type="expression" dxfId="11483" priority="1580">
      <formula>MOD(ROW(),2)</formula>
    </cfRule>
  </conditionalFormatting>
  <conditionalFormatting sqref="H1145">
    <cfRule type="expression" dxfId="11482" priority="1449">
      <formula>MOD(ROW(),2)</formula>
    </cfRule>
    <cfRule type="expression" dxfId="11481" priority="1453">
      <formula>MOD(ROW(),2)</formula>
    </cfRule>
  </conditionalFormatting>
  <conditionalFormatting sqref="H1146:H1147">
    <cfRule type="expression" dxfId="11480" priority="1495">
      <formula>MOD(ROW(),2)</formula>
    </cfRule>
    <cfRule type="expression" dxfId="11479" priority="1491">
      <formula>MOD(ROW(),2)</formula>
    </cfRule>
  </conditionalFormatting>
  <conditionalFormatting sqref="H1148">
    <cfRule type="expression" dxfId="11478" priority="1410">
      <formula>MOD(ROW(),2)</formula>
    </cfRule>
    <cfRule type="expression" dxfId="11477" priority="1406">
      <formula>MOD(ROW(),2)</formula>
    </cfRule>
  </conditionalFormatting>
  <conditionalFormatting sqref="H1149">
    <cfRule type="expression" dxfId="11476" priority="1321">
      <formula>MOD(ROW(),2)</formula>
    </cfRule>
    <cfRule type="expression" dxfId="11475" priority="1325">
      <formula>MOD(ROW(),2)</formula>
    </cfRule>
  </conditionalFormatting>
  <conditionalFormatting sqref="H1150:H1151">
    <cfRule type="expression" dxfId="11474" priority="1363">
      <formula>MOD(ROW(),2)</formula>
    </cfRule>
    <cfRule type="expression" dxfId="11473" priority="1367">
      <formula>MOD(ROW(),2)</formula>
    </cfRule>
  </conditionalFormatting>
  <conditionalFormatting sqref="H1152">
    <cfRule type="expression" dxfId="11472" priority="1274">
      <formula>MOD(ROW(),2)</formula>
    </cfRule>
    <cfRule type="expression" dxfId="11471" priority="1278">
      <formula>MOD(ROW(),2)</formula>
    </cfRule>
  </conditionalFormatting>
  <conditionalFormatting sqref="H1153">
    <cfRule type="expression" dxfId="11470" priority="1195">
      <formula>MOD(ROW(),2)</formula>
    </cfRule>
    <cfRule type="expression" dxfId="11469" priority="1191">
      <formula>MOD(ROW(),2)</formula>
    </cfRule>
  </conditionalFormatting>
  <conditionalFormatting sqref="H1154:H1155">
    <cfRule type="expression" dxfId="11468" priority="1233">
      <formula>MOD(ROW(),2)</formula>
    </cfRule>
    <cfRule type="expression" dxfId="11467" priority="1237">
      <formula>MOD(ROW(),2)</formula>
    </cfRule>
  </conditionalFormatting>
  <conditionalFormatting sqref="H1156">
    <cfRule type="expression" dxfId="11466" priority="1151">
      <formula>MOD(ROW(),2)</formula>
    </cfRule>
    <cfRule type="expression" dxfId="11465" priority="1147">
      <formula>MOD(ROW(),2)</formula>
    </cfRule>
  </conditionalFormatting>
  <conditionalFormatting sqref="H1157">
    <cfRule type="expression" dxfId="11464" priority="1069">
      <formula>MOD(ROW(),2)</formula>
    </cfRule>
    <cfRule type="expression" dxfId="11463" priority="1065">
      <formula>MOD(ROW(),2)</formula>
    </cfRule>
  </conditionalFormatting>
  <conditionalFormatting sqref="H1158:H1159">
    <cfRule type="expression" dxfId="11462" priority="1106">
      <formula>MOD(ROW(),2)</formula>
    </cfRule>
    <cfRule type="expression" dxfId="11461" priority="1110">
      <formula>MOD(ROW(),2)</formula>
    </cfRule>
  </conditionalFormatting>
  <conditionalFormatting sqref="H1160">
    <cfRule type="expression" dxfId="11460" priority="1018">
      <formula>MOD(ROW(),2)</formula>
    </cfRule>
    <cfRule type="expression" dxfId="11459" priority="1014">
      <formula>MOD(ROW(),2)</formula>
    </cfRule>
  </conditionalFormatting>
  <conditionalFormatting sqref="H1161:H1162">
    <cfRule type="expression" dxfId="11458" priority="970">
      <formula>MOD(ROW(),2)</formula>
    </cfRule>
    <cfRule type="expression" dxfId="11457" priority="974">
      <formula>MOD(ROW(),2)</formula>
    </cfRule>
  </conditionalFormatting>
  <conditionalFormatting sqref="H1163">
    <cfRule type="expression" dxfId="11456" priority="930">
      <formula>MOD(ROW(),2)</formula>
    </cfRule>
    <cfRule type="expression" dxfId="11455" priority="934">
      <formula>MOD(ROW(),2)</formula>
    </cfRule>
  </conditionalFormatting>
  <conditionalFormatting sqref="H1164">
    <cfRule type="expression" dxfId="11454" priority="892">
      <formula>MOD(ROW(),2)</formula>
    </cfRule>
    <cfRule type="expression" dxfId="11453" priority="888">
      <formula>MOD(ROW(),2)</formula>
    </cfRule>
  </conditionalFormatting>
  <conditionalFormatting sqref="H1165">
    <cfRule type="expression" dxfId="11452" priority="854">
      <formula>MOD(ROW(),2)</formula>
    </cfRule>
    <cfRule type="expression" dxfId="11451" priority="850">
      <formula>MOD(ROW(),2)</formula>
    </cfRule>
  </conditionalFormatting>
  <conditionalFormatting sqref="H1166">
    <cfRule type="expression" dxfId="11450" priority="810">
      <formula>MOD(ROW(),2)</formula>
    </cfRule>
    <cfRule type="expression" dxfId="11449" priority="814">
      <formula>MOD(ROW(),2)</formula>
    </cfRule>
  </conditionalFormatting>
  <conditionalFormatting sqref="H1167">
    <cfRule type="expression" dxfId="11448" priority="776">
      <formula>MOD(ROW(),2)</formula>
    </cfRule>
    <cfRule type="expression" dxfId="11447" priority="772">
      <formula>MOD(ROW(),2)</formula>
    </cfRule>
  </conditionalFormatting>
  <conditionalFormatting sqref="H1168">
    <cfRule type="expression" dxfId="11446" priority="734">
      <formula>MOD(ROW(),2)</formula>
    </cfRule>
    <cfRule type="expression" dxfId="11445" priority="738">
      <formula>MOD(ROW(),2)</formula>
    </cfRule>
  </conditionalFormatting>
  <conditionalFormatting sqref="H1169">
    <cfRule type="expression" dxfId="11444" priority="696">
      <formula>MOD(ROW(),2)</formula>
    </cfRule>
    <cfRule type="expression" dxfId="11443" priority="700">
      <formula>MOD(ROW(),2)</formula>
    </cfRule>
  </conditionalFormatting>
  <conditionalFormatting sqref="H1170">
    <cfRule type="expression" dxfId="11442" priority="650">
      <formula>MOD(ROW(),2)</formula>
    </cfRule>
    <cfRule type="expression" dxfId="11441" priority="654">
      <formula>MOD(ROW(),2)</formula>
    </cfRule>
  </conditionalFormatting>
  <conditionalFormatting sqref="H1171">
    <cfRule type="expression" dxfId="11440" priority="616">
      <formula>MOD(ROW(),2)</formula>
    </cfRule>
    <cfRule type="expression" dxfId="11439" priority="612">
      <formula>MOD(ROW(),2)</formula>
    </cfRule>
  </conditionalFormatting>
  <conditionalFormatting sqref="H1172">
    <cfRule type="expression" dxfId="11438" priority="578">
      <formula>MOD(ROW(),2)</formula>
    </cfRule>
    <cfRule type="expression" dxfId="11437" priority="574">
      <formula>MOD(ROW(),2)</formula>
    </cfRule>
  </conditionalFormatting>
  <conditionalFormatting sqref="H1173">
    <cfRule type="expression" dxfId="11436" priority="534">
      <formula>MOD(ROW(),2)</formula>
    </cfRule>
    <cfRule type="expression" dxfId="11435" priority="530">
      <formula>MOD(ROW(),2)</formula>
    </cfRule>
  </conditionalFormatting>
  <conditionalFormatting sqref="H1174">
    <cfRule type="expression" dxfId="11434" priority="475">
      <formula>MOD(ROW(),2)</formula>
    </cfRule>
    <cfRule type="expression" dxfId="11433" priority="479">
      <formula>MOD(ROW(),2)</formula>
    </cfRule>
  </conditionalFormatting>
  <conditionalFormatting sqref="H1175">
    <cfRule type="expression" dxfId="11432" priority="441">
      <formula>MOD(ROW(),2)</formula>
    </cfRule>
    <cfRule type="expression" dxfId="11431" priority="437">
      <formula>MOD(ROW(),2)</formula>
    </cfRule>
  </conditionalFormatting>
  <conditionalFormatting sqref="H1176">
    <cfRule type="expression" dxfId="11430" priority="397">
      <formula>MOD(ROW(),2)</formula>
    </cfRule>
    <cfRule type="expression" dxfId="11429" priority="401">
      <formula>MOD(ROW(),2)</formula>
    </cfRule>
  </conditionalFormatting>
  <conditionalFormatting sqref="H1177">
    <cfRule type="expression" dxfId="11428" priority="363">
      <formula>MOD(ROW(),2)</formula>
    </cfRule>
    <cfRule type="expression" dxfId="11427" priority="359">
      <formula>MOD(ROW(),2)</formula>
    </cfRule>
  </conditionalFormatting>
  <conditionalFormatting sqref="H1178">
    <cfRule type="expression" dxfId="11426" priority="321">
      <formula>MOD(ROW(),2)</formula>
    </cfRule>
    <cfRule type="expression" dxfId="11425" priority="325">
      <formula>MOD(ROW(),2)</formula>
    </cfRule>
  </conditionalFormatting>
  <conditionalFormatting sqref="H1179">
    <cfRule type="expression" dxfId="11424" priority="287">
      <formula>MOD(ROW(),2)</formula>
    </cfRule>
    <cfRule type="expression" dxfId="11423" priority="283">
      <formula>MOD(ROW(),2)</formula>
    </cfRule>
  </conditionalFormatting>
  <conditionalFormatting sqref="H1180">
    <cfRule type="expression" dxfId="11422" priority="242">
      <formula>MOD(ROW(),2)</formula>
    </cfRule>
    <cfRule type="expression" dxfId="11421" priority="246">
      <formula>MOD(ROW(),2)</formula>
    </cfRule>
  </conditionalFormatting>
  <conditionalFormatting sqref="H1181">
    <cfRule type="expression" dxfId="11420" priority="194">
      <formula>MOD(ROW(),2)</formula>
    </cfRule>
    <cfRule type="expression" dxfId="11419" priority="198">
      <formula>MOD(ROW(),2)</formula>
    </cfRule>
  </conditionalFormatting>
  <conditionalFormatting sqref="H1182">
    <cfRule type="expression" dxfId="11418" priority="156">
      <formula>MOD(ROW(),2)</formula>
    </cfRule>
    <cfRule type="expression" dxfId="11417" priority="160">
      <formula>MOD(ROW(),2)</formula>
    </cfRule>
  </conditionalFormatting>
  <conditionalFormatting sqref="H1183">
    <cfRule type="expression" dxfId="11416" priority="122">
      <formula>MOD(ROW(),2)</formula>
    </cfRule>
    <cfRule type="expression" dxfId="11415" priority="118">
      <formula>MOD(ROW(),2)</formula>
    </cfRule>
  </conditionalFormatting>
  <conditionalFormatting sqref="H1184">
    <cfRule type="expression" dxfId="11414" priority="61">
      <formula>MOD(ROW(),2)</formula>
    </cfRule>
    <cfRule type="expression" dxfId="11413" priority="57">
      <formula>MOD(ROW(),2)</formula>
    </cfRule>
  </conditionalFormatting>
  <conditionalFormatting sqref="H1185">
    <cfRule type="expression" dxfId="11412" priority="11">
      <formula>MOD(ROW(),2)</formula>
    </cfRule>
    <cfRule type="expression" dxfId="11411" priority="15">
      <formula>MOD(ROW(),2)</formula>
    </cfRule>
  </conditionalFormatting>
  <conditionalFormatting sqref="I14">
    <cfRule type="expression" dxfId="11410" priority="16135">
      <formula>MOD(ROW(),2)</formula>
    </cfRule>
    <cfRule type="expression" dxfId="11409" priority="16133">
      <formula>DATEDIF(TODAY(),$AH14,"D")&lt;=30</formula>
    </cfRule>
  </conditionalFormatting>
  <conditionalFormatting sqref="I45">
    <cfRule type="expression" dxfId="11408" priority="16186">
      <formula>DATEDIF(TODAY(),$AH45,"D")&lt;=30</formula>
    </cfRule>
  </conditionalFormatting>
  <conditionalFormatting sqref="I45:I54">
    <cfRule type="expression" dxfId="11407" priority="16194">
      <formula>MOD(ROW(),2)</formula>
    </cfRule>
  </conditionalFormatting>
  <conditionalFormatting sqref="I56 I63 I67 I70 I82">
    <cfRule type="expression" dxfId="11406" priority="16193">
      <formula>MOD(ROW(),2)</formula>
    </cfRule>
  </conditionalFormatting>
  <conditionalFormatting sqref="I65">
    <cfRule type="expression" dxfId="11405" priority="16080">
      <formula>DATEDIF(TODAY(),$AH65,"D")&lt;=30</formula>
    </cfRule>
    <cfRule type="expression" dxfId="11404" priority="16081">
      <formula>DATEDIF(TODAY(),$AH65,"D")&lt;=30</formula>
    </cfRule>
    <cfRule type="expression" dxfId="11403" priority="16082">
      <formula>MOD(ROW(),2)</formula>
    </cfRule>
  </conditionalFormatting>
  <conditionalFormatting sqref="I87:I92">
    <cfRule type="expression" dxfId="11402" priority="16006">
      <formula>MOD(ROW(),2)</formula>
    </cfRule>
    <cfRule type="expression" dxfId="11401" priority="16005">
      <formula>DATEDIF(TODAY(),$AH87,"D")&lt;=30</formula>
    </cfRule>
    <cfRule type="expression" dxfId="11400" priority="16004">
      <formula>DATEDIF(TODAY(),$AH87,"D")&lt;=30</formula>
    </cfRule>
  </conditionalFormatting>
  <conditionalFormatting sqref="I93:I96">
    <cfRule type="expression" dxfId="11399" priority="15957">
      <formula>DATEDIF(TODAY(),$AH93,"D")&lt;=30</formula>
    </cfRule>
    <cfRule type="expression" dxfId="11398" priority="15959">
      <formula>MOD(ROW(),2)</formula>
    </cfRule>
    <cfRule type="expression" dxfId="11397" priority="15958">
      <formula>DATEDIF(TODAY(),$AH93,"D")&lt;=30</formula>
    </cfRule>
  </conditionalFormatting>
  <conditionalFormatting sqref="I97:I99">
    <cfRule type="expression" dxfId="11396" priority="15902">
      <formula>DATEDIF(TODAY(),$AH97,"D")&lt;=30</formula>
    </cfRule>
    <cfRule type="expression" dxfId="11395" priority="15903">
      <formula>MOD(ROW(),2)</formula>
    </cfRule>
    <cfRule type="expression" dxfId="11394" priority="15901">
      <formula>DATEDIF(TODAY(),$AH97,"D")&lt;=30</formula>
    </cfRule>
  </conditionalFormatting>
  <conditionalFormatting sqref="I100:I102">
    <cfRule type="expression" dxfId="11393" priority="15827">
      <formula>DATEDIF(TODAY(),$AH100,"D")&lt;=30</formula>
    </cfRule>
    <cfRule type="expression" dxfId="11392" priority="15828">
      <formula>DATEDIF(TODAY(),$AH100,"D")&lt;=30</formula>
    </cfRule>
    <cfRule type="expression" dxfId="11391" priority="15829">
      <formula>MOD(ROW(),2)</formula>
    </cfRule>
  </conditionalFormatting>
  <conditionalFormatting sqref="I103:I105">
    <cfRule type="expression" dxfId="11390" priority="15781">
      <formula>DATEDIF(TODAY(),$AH103,"D")&lt;=30</formula>
    </cfRule>
    <cfRule type="expression" dxfId="11389" priority="15782">
      <formula>MOD(ROW(),2)</formula>
    </cfRule>
    <cfRule type="expression" dxfId="11388" priority="15780">
      <formula>DATEDIF(TODAY(),$AH103,"D")&lt;=30</formula>
    </cfRule>
  </conditionalFormatting>
  <conditionalFormatting sqref="I106">
    <cfRule type="expression" dxfId="11387" priority="15686">
      <formula>DATEDIF(TODAY(),$AH106,"D")&lt;=30</formula>
    </cfRule>
    <cfRule type="expression" dxfId="11386" priority="15685">
      <formula>DATEDIF(TODAY(),$AH106,"D")&lt;=30</formula>
    </cfRule>
    <cfRule type="expression" dxfId="11385" priority="15687">
      <formula>MOD(ROW(),2)</formula>
    </cfRule>
  </conditionalFormatting>
  <conditionalFormatting sqref="I107:I108">
    <cfRule type="expression" dxfId="11384" priority="15733">
      <formula>DATEDIF(TODAY(),$AH107,"D")&lt;=30</formula>
    </cfRule>
    <cfRule type="expression" dxfId="11383" priority="15732">
      <formula>DATEDIF(TODAY(),$AH107,"D")&lt;=30</formula>
    </cfRule>
    <cfRule type="expression" dxfId="11382" priority="15734">
      <formula>MOD(ROW(),2)</formula>
    </cfRule>
  </conditionalFormatting>
  <conditionalFormatting sqref="I109">
    <cfRule type="expression" dxfId="11381" priority="15633">
      <formula>MOD(ROW(),2)</formula>
    </cfRule>
    <cfRule type="expression" dxfId="11380" priority="15631">
      <formula>DATEDIF(TODAY(),$AH109,"D")&lt;=30</formula>
    </cfRule>
    <cfRule type="expression" dxfId="11379" priority="15632">
      <formula>DATEDIF(TODAY(),$AH109,"D")&lt;=30</formula>
    </cfRule>
  </conditionalFormatting>
  <conditionalFormatting sqref="I110">
    <cfRule type="expression" dxfId="11378" priority="15540">
      <formula>MOD(ROW(),2)</formula>
    </cfRule>
    <cfRule type="expression" dxfId="11377" priority="15538">
      <formula>DATEDIF(TODAY(),$AH110,"D")&lt;=30</formula>
    </cfRule>
    <cfRule type="expression" dxfId="11376" priority="15539">
      <formula>DATEDIF(TODAY(),$AH110,"D")&lt;=30</formula>
    </cfRule>
  </conditionalFormatting>
  <conditionalFormatting sqref="I111:I112">
    <cfRule type="expression" dxfId="11375" priority="15587">
      <formula>MOD(ROW(),2)</formula>
    </cfRule>
    <cfRule type="expression" dxfId="11374" priority="15586">
      <formula>DATEDIF(TODAY(),$AH111,"D")&lt;=30</formula>
    </cfRule>
    <cfRule type="expression" dxfId="11373" priority="15585">
      <formula>DATEDIF(TODAY(),$AH111,"D")&lt;=30</formula>
    </cfRule>
  </conditionalFormatting>
  <conditionalFormatting sqref="I113">
    <cfRule type="expression" dxfId="11372" priority="15445">
      <formula>MOD(ROW(),2)</formula>
    </cfRule>
    <cfRule type="expression" dxfId="11371" priority="15444">
      <formula>DATEDIF(TODAY(),$AH113,"D")&lt;=30</formula>
    </cfRule>
    <cfRule type="expression" dxfId="11370" priority="15443">
      <formula>DATEDIF(TODAY(),$AH113,"D")&lt;=30</formula>
    </cfRule>
  </conditionalFormatting>
  <conditionalFormatting sqref="I114:I115">
    <cfRule type="expression" dxfId="11369" priority="15490">
      <formula>DATEDIF(TODAY(),$AH114,"D")&lt;=30</formula>
    </cfRule>
    <cfRule type="expression" dxfId="11368" priority="15492">
      <formula>MOD(ROW(),2)</formula>
    </cfRule>
    <cfRule type="expression" dxfId="11367" priority="15491">
      <formula>DATEDIF(TODAY(),$AH114,"D")&lt;=30</formula>
    </cfRule>
  </conditionalFormatting>
  <conditionalFormatting sqref="I116">
    <cfRule type="expression" dxfId="11366" priority="15397">
      <formula>MOD(ROW(),2)</formula>
    </cfRule>
    <cfRule type="expression" dxfId="11365" priority="15396">
      <formula>DATEDIF(TODAY(),$AH116,"D")&lt;=30</formula>
    </cfRule>
    <cfRule type="expression" dxfId="11364" priority="15395">
      <formula>DATEDIF(TODAY(),$AH116,"D")&lt;=30</formula>
    </cfRule>
  </conditionalFormatting>
  <conditionalFormatting sqref="I117">
    <cfRule type="expression" dxfId="11363" priority="15301">
      <formula>DATEDIF(TODAY(),$AH117,"D")&lt;=30</formula>
    </cfRule>
    <cfRule type="expression" dxfId="11362" priority="15302">
      <formula>MOD(ROW(),2)</formula>
    </cfRule>
    <cfRule type="expression" dxfId="11361" priority="15300">
      <formula>DATEDIF(TODAY(),$AH117,"D")&lt;=30</formula>
    </cfRule>
  </conditionalFormatting>
  <conditionalFormatting sqref="I118:I119">
    <cfRule type="expression" dxfId="11360" priority="15348">
      <formula>DATEDIF(TODAY(),$AH118,"D")&lt;=30</formula>
    </cfRule>
    <cfRule type="expression" dxfId="11359" priority="15347">
      <formula>DATEDIF(TODAY(),$AH118,"D")&lt;=30</formula>
    </cfRule>
    <cfRule type="expression" dxfId="11358" priority="15349">
      <formula>MOD(ROW(),2)</formula>
    </cfRule>
  </conditionalFormatting>
  <conditionalFormatting sqref="I120">
    <cfRule type="expression" dxfId="11357" priority="15249">
      <formula>DATEDIF(TODAY(),$AH120,"D")&lt;=30</formula>
    </cfRule>
    <cfRule type="expression" dxfId="11356" priority="15248">
      <formula>DATEDIF(TODAY(),$AH120,"D")&lt;=30</formula>
    </cfRule>
    <cfRule type="expression" dxfId="11355" priority="15250">
      <formula>MOD(ROW(),2)</formula>
    </cfRule>
  </conditionalFormatting>
  <conditionalFormatting sqref="I121">
    <cfRule type="expression" dxfId="11354" priority="15157">
      <formula>MOD(ROW(),2)</formula>
    </cfRule>
    <cfRule type="expression" dxfId="11353" priority="15156">
      <formula>DATEDIF(TODAY(),$AH121,"D")&lt;=30</formula>
    </cfRule>
    <cfRule type="expression" dxfId="11352" priority="15155">
      <formula>DATEDIF(TODAY(),$AH121,"D")&lt;=30</formula>
    </cfRule>
  </conditionalFormatting>
  <conditionalFormatting sqref="I122:I123">
    <cfRule type="expression" dxfId="11351" priority="15204">
      <formula>MOD(ROW(),2)</formula>
    </cfRule>
    <cfRule type="expression" dxfId="11350" priority="15203">
      <formula>DATEDIF(TODAY(),$AH122,"D")&lt;=30</formula>
    </cfRule>
    <cfRule type="expression" dxfId="11349" priority="15202">
      <formula>DATEDIF(TODAY(),$AH122,"D")&lt;=30</formula>
    </cfRule>
  </conditionalFormatting>
  <conditionalFormatting sqref="I124">
    <cfRule type="expression" dxfId="11348" priority="15106">
      <formula>DATEDIF(TODAY(),$AH124,"D")&lt;=30</formula>
    </cfRule>
    <cfRule type="expression" dxfId="11347" priority="15107">
      <formula>DATEDIF(TODAY(),$AH124,"D")&lt;=30</formula>
    </cfRule>
    <cfRule type="expression" dxfId="11346" priority="15108">
      <formula>MOD(ROW(),2)</formula>
    </cfRule>
  </conditionalFormatting>
  <conditionalFormatting sqref="I125">
    <cfRule type="expression" dxfId="11345" priority="15015">
      <formula>MOD(ROW(),2)</formula>
    </cfRule>
    <cfRule type="expression" dxfId="11344" priority="15014">
      <formula>DATEDIF(TODAY(),$AH125,"D")&lt;=30</formula>
    </cfRule>
    <cfRule type="expression" dxfId="11343" priority="15013">
      <formula>DATEDIF(TODAY(),$AH125,"D")&lt;=30</formula>
    </cfRule>
  </conditionalFormatting>
  <conditionalFormatting sqref="I126:I127">
    <cfRule type="expression" dxfId="11342" priority="15061">
      <formula>DATEDIF(TODAY(),$AH126,"D")&lt;=30</formula>
    </cfRule>
    <cfRule type="expression" dxfId="11341" priority="15060">
      <formula>DATEDIF(TODAY(),$AH126,"D")&lt;=30</formula>
    </cfRule>
    <cfRule type="expression" dxfId="11340" priority="15062">
      <formula>MOD(ROW(),2)</formula>
    </cfRule>
  </conditionalFormatting>
  <conditionalFormatting sqref="I128">
    <cfRule type="expression" dxfId="11339" priority="14957">
      <formula>MOD(ROW(),2)</formula>
    </cfRule>
    <cfRule type="expression" dxfId="11338" priority="14956">
      <formula>DATEDIF(TODAY(),$AH128,"D")&lt;=30</formula>
    </cfRule>
    <cfRule type="expression" dxfId="11337" priority="14955">
      <formula>DATEDIF(TODAY(),$AH128,"D")&lt;=30</formula>
    </cfRule>
  </conditionalFormatting>
  <conditionalFormatting sqref="I141">
    <cfRule type="expression" dxfId="11336" priority="14831">
      <formula>MOD(ROW(),2)</formula>
    </cfRule>
    <cfRule type="expression" dxfId="11335" priority="14829">
      <formula>DATEDIF(TODAY(),$AH141,"D")&lt;=30</formula>
    </cfRule>
  </conditionalFormatting>
  <conditionalFormatting sqref="I172">
    <cfRule type="expression" dxfId="11334" priority="14888">
      <formula>MOD(ROW(),2)</formula>
    </cfRule>
    <cfRule type="expression" dxfId="11333" priority="14882">
      <formula>DATEDIF(TODAY(),$AH172,"D")&lt;=30</formula>
    </cfRule>
  </conditionalFormatting>
  <conditionalFormatting sqref="I182 I188 I192 I195 I207">
    <cfRule type="expression" dxfId="11332" priority="14887">
      <formula>MOD(ROW(),2)</formula>
    </cfRule>
  </conditionalFormatting>
  <conditionalFormatting sqref="I190">
    <cfRule type="expression" dxfId="11331" priority="14783">
      <formula>DATEDIF(TODAY(),$AH190,"D")&lt;=30</formula>
    </cfRule>
    <cfRule type="expression" dxfId="11330" priority="14782">
      <formula>DATEDIF(TODAY(),$AH190,"D")&lt;=30</formula>
    </cfRule>
    <cfRule type="expression" dxfId="11329" priority="14784">
      <formula>MOD(ROW(),2)</formula>
    </cfRule>
  </conditionalFormatting>
  <conditionalFormatting sqref="I212:I217">
    <cfRule type="expression" dxfId="11328" priority="14712">
      <formula>MOD(ROW(),2)</formula>
    </cfRule>
    <cfRule type="expression" dxfId="11327" priority="14711">
      <formula>DATEDIF(TODAY(),$AH212,"D")&lt;=30</formula>
    </cfRule>
    <cfRule type="expression" dxfId="11326" priority="14710">
      <formula>DATEDIF(TODAY(),$AH212,"D")&lt;=30</formula>
    </cfRule>
  </conditionalFormatting>
  <conditionalFormatting sqref="I218:I221">
    <cfRule type="expression" dxfId="11325" priority="14666">
      <formula>DATEDIF(TODAY(),$AH218,"D")&lt;=30</formula>
    </cfRule>
    <cfRule type="expression" dxfId="11324" priority="14667">
      <formula>DATEDIF(TODAY(),$AH218,"D")&lt;=30</formula>
    </cfRule>
    <cfRule type="expression" dxfId="11323" priority="14668">
      <formula>MOD(ROW(),2)</formula>
    </cfRule>
  </conditionalFormatting>
  <conditionalFormatting sqref="I222:I224">
    <cfRule type="expression" dxfId="11322" priority="14613">
      <formula>DATEDIF(TODAY(),$AH222,"D")&lt;=30</formula>
    </cfRule>
    <cfRule type="expression" dxfId="11321" priority="14614">
      <formula>DATEDIF(TODAY(),$AH222,"D")&lt;=30</formula>
    </cfRule>
    <cfRule type="expression" dxfId="11320" priority="14615">
      <formula>MOD(ROW(),2)</formula>
    </cfRule>
  </conditionalFormatting>
  <conditionalFormatting sqref="I225:I227">
    <cfRule type="expression" dxfId="11319" priority="14543">
      <formula>DATEDIF(TODAY(),$AH225,"D")&lt;=30</formula>
    </cfRule>
    <cfRule type="expression" dxfId="11318" priority="14542">
      <formula>DATEDIF(TODAY(),$AH225,"D")&lt;=30</formula>
    </cfRule>
    <cfRule type="expression" dxfId="11317" priority="14544">
      <formula>MOD(ROW(),2)</formula>
    </cfRule>
  </conditionalFormatting>
  <conditionalFormatting sqref="I228:I230">
    <cfRule type="expression" dxfId="11316" priority="14500">
      <formula>MOD(ROW(),2)</formula>
    </cfRule>
    <cfRule type="expression" dxfId="11315" priority="14499">
      <formula>DATEDIF(TODAY(),$AH228,"D")&lt;=30</formula>
    </cfRule>
    <cfRule type="expression" dxfId="11314" priority="14498">
      <formula>DATEDIF(TODAY(),$AH228,"D")&lt;=30</formula>
    </cfRule>
  </conditionalFormatting>
  <conditionalFormatting sqref="I231">
    <cfRule type="expression" dxfId="11313" priority="14409">
      <formula>DATEDIF(TODAY(),$AH231,"D")&lt;=30</formula>
    </cfRule>
    <cfRule type="expression" dxfId="11312" priority="14411">
      <formula>MOD(ROW(),2)</formula>
    </cfRule>
    <cfRule type="expression" dxfId="11311" priority="14410">
      <formula>DATEDIF(TODAY(),$AH231,"D")&lt;=30</formula>
    </cfRule>
  </conditionalFormatting>
  <conditionalFormatting sqref="I232:I233">
    <cfRule type="expression" dxfId="11310" priority="14455">
      <formula>MOD(ROW(),2)</formula>
    </cfRule>
    <cfRule type="expression" dxfId="11309" priority="14454">
      <formula>DATEDIF(TODAY(),$AH232,"D")&lt;=30</formula>
    </cfRule>
    <cfRule type="expression" dxfId="11308" priority="14453">
      <formula>DATEDIF(TODAY(),$AH232,"D")&lt;=30</formula>
    </cfRule>
  </conditionalFormatting>
  <conditionalFormatting sqref="I234">
    <cfRule type="expression" dxfId="11307" priority="14358">
      <formula>DATEDIF(TODAY(),$AH234,"D")&lt;=30</formula>
    </cfRule>
    <cfRule type="expression" dxfId="11306" priority="14359">
      <formula>DATEDIF(TODAY(),$AH234,"D")&lt;=30</formula>
    </cfRule>
    <cfRule type="expression" dxfId="11305" priority="14360">
      <formula>MOD(ROW(),2)</formula>
    </cfRule>
  </conditionalFormatting>
  <conditionalFormatting sqref="I235">
    <cfRule type="expression" dxfId="11304" priority="14272">
      <formula>DATEDIF(TODAY(),$AH235,"D")&lt;=30</formula>
    </cfRule>
    <cfRule type="expression" dxfId="11303" priority="14273">
      <formula>MOD(ROW(),2)</formula>
    </cfRule>
    <cfRule type="expression" dxfId="11302" priority="14271">
      <formula>DATEDIF(TODAY(),$AH235,"D")&lt;=30</formula>
    </cfRule>
  </conditionalFormatting>
  <conditionalFormatting sqref="I236:I237">
    <cfRule type="expression" dxfId="11301" priority="14316">
      <formula>DATEDIF(TODAY(),$AH236,"D")&lt;=30</formula>
    </cfRule>
    <cfRule type="expression" dxfId="11300" priority="14317">
      <formula>MOD(ROW(),2)</formula>
    </cfRule>
    <cfRule type="expression" dxfId="11299" priority="14315">
      <formula>DATEDIF(TODAY(),$AH236,"D")&lt;=30</formula>
    </cfRule>
  </conditionalFormatting>
  <conditionalFormatting sqref="I238">
    <cfRule type="expression" dxfId="11298" priority="14183">
      <formula>DATEDIF(TODAY(),$AH238,"D")&lt;=30</formula>
    </cfRule>
    <cfRule type="expression" dxfId="11297" priority="14182">
      <formula>DATEDIF(TODAY(),$AH238,"D")&lt;=30</formula>
    </cfRule>
    <cfRule type="expression" dxfId="11296" priority="14184">
      <formula>MOD(ROW(),2)</formula>
    </cfRule>
  </conditionalFormatting>
  <conditionalFormatting sqref="I239:I240">
    <cfRule type="expression" dxfId="11295" priority="14227">
      <formula>DATEDIF(TODAY(),$AH239,"D")&lt;=30</formula>
    </cfRule>
    <cfRule type="expression" dxfId="11294" priority="14226">
      <formula>DATEDIF(TODAY(),$AH239,"D")&lt;=30</formula>
    </cfRule>
    <cfRule type="expression" dxfId="11293" priority="14228">
      <formula>MOD(ROW(),2)</formula>
    </cfRule>
  </conditionalFormatting>
  <conditionalFormatting sqref="I241">
    <cfRule type="expression" dxfId="11292" priority="14139">
      <formula>MOD(ROW(),2)</formula>
    </cfRule>
    <cfRule type="expression" dxfId="11291" priority="14138">
      <formula>DATEDIF(TODAY(),$AH241,"D")&lt;=30</formula>
    </cfRule>
    <cfRule type="expression" dxfId="11290" priority="14137">
      <formula>DATEDIF(TODAY(),$AH241,"D")&lt;=30</formula>
    </cfRule>
  </conditionalFormatting>
  <conditionalFormatting sqref="I242">
    <cfRule type="expression" dxfId="11289" priority="14049">
      <formula>DATEDIF(TODAY(),$AH242,"D")&lt;=30</formula>
    </cfRule>
    <cfRule type="expression" dxfId="11288" priority="14050">
      <formula>MOD(ROW(),2)</formula>
    </cfRule>
    <cfRule type="expression" dxfId="11287" priority="14048">
      <formula>DATEDIF(TODAY(),$AH242,"D")&lt;=30</formula>
    </cfRule>
  </conditionalFormatting>
  <conditionalFormatting sqref="I243:I244">
    <cfRule type="expression" dxfId="11286" priority="14092">
      <formula>DATEDIF(TODAY(),$AH243,"D")&lt;=30</formula>
    </cfRule>
    <cfRule type="expression" dxfId="11285" priority="14093">
      <formula>DATEDIF(TODAY(),$AH243,"D")&lt;=30</formula>
    </cfRule>
    <cfRule type="expression" dxfId="11284" priority="14094">
      <formula>MOD(ROW(),2)</formula>
    </cfRule>
  </conditionalFormatting>
  <conditionalFormatting sqref="I245">
    <cfRule type="expression" dxfId="11283" priority="13999">
      <formula>DATEDIF(TODAY(),$AH245,"D")&lt;=30</formula>
    </cfRule>
    <cfRule type="expression" dxfId="11282" priority="14001">
      <formula>MOD(ROW(),2)</formula>
    </cfRule>
    <cfRule type="expression" dxfId="11281" priority="14000">
      <formula>DATEDIF(TODAY(),$AH245,"D")&lt;=30</formula>
    </cfRule>
  </conditionalFormatting>
  <conditionalFormatting sqref="I246">
    <cfRule type="expression" dxfId="11280" priority="13914">
      <formula>MOD(ROW(),2)</formula>
    </cfRule>
    <cfRule type="expression" dxfId="11279" priority="13912">
      <formula>DATEDIF(TODAY(),$AH246,"D")&lt;=30</formula>
    </cfRule>
    <cfRule type="expression" dxfId="11278" priority="13913">
      <formula>DATEDIF(TODAY(),$AH246,"D")&lt;=30</formula>
    </cfRule>
  </conditionalFormatting>
  <conditionalFormatting sqref="I247:I248">
    <cfRule type="expression" dxfId="11277" priority="13956">
      <formula>DATEDIF(TODAY(),$AH247,"D")&lt;=30</formula>
    </cfRule>
    <cfRule type="expression" dxfId="11276" priority="13957">
      <formula>DATEDIF(TODAY(),$AH247,"D")&lt;=30</formula>
    </cfRule>
    <cfRule type="expression" dxfId="11275" priority="13958">
      <formula>MOD(ROW(),2)</formula>
    </cfRule>
  </conditionalFormatting>
  <conditionalFormatting sqref="I249">
    <cfRule type="expression" dxfId="11274" priority="13868">
      <formula>MOD(ROW(),2)</formula>
    </cfRule>
    <cfRule type="expression" dxfId="11273" priority="13867">
      <formula>DATEDIF(TODAY(),$AH249,"D")&lt;=30</formula>
    </cfRule>
    <cfRule type="expression" dxfId="11272" priority="13866">
      <formula>DATEDIF(TODAY(),$AH249,"D")&lt;=30</formula>
    </cfRule>
  </conditionalFormatting>
  <conditionalFormatting sqref="I250">
    <cfRule type="expression" dxfId="11271" priority="13780">
      <formula>DATEDIF(TODAY(),$AH250,"D")&lt;=30</formula>
    </cfRule>
    <cfRule type="expression" dxfId="11270" priority="13779">
      <formula>DATEDIF(TODAY(),$AH250,"D")&lt;=30</formula>
    </cfRule>
    <cfRule type="expression" dxfId="11269" priority="13781">
      <formula>MOD(ROW(),2)</formula>
    </cfRule>
  </conditionalFormatting>
  <conditionalFormatting sqref="I251:I252">
    <cfRule type="expression" dxfId="11268" priority="13825">
      <formula>MOD(ROW(),2)</formula>
    </cfRule>
    <cfRule type="expression" dxfId="11267" priority="13824">
      <formula>DATEDIF(TODAY(),$AH251,"D")&lt;=30</formula>
    </cfRule>
    <cfRule type="expression" dxfId="11266" priority="13823">
      <formula>DATEDIF(TODAY(),$AH251,"D")&lt;=30</formula>
    </cfRule>
  </conditionalFormatting>
  <conditionalFormatting sqref="I253">
    <cfRule type="expression" dxfId="11265" priority="13724">
      <formula>DATEDIF(TODAY(),$AH253,"D")&lt;=30</formula>
    </cfRule>
    <cfRule type="expression" dxfId="11264" priority="13726">
      <formula>MOD(ROW(),2)</formula>
    </cfRule>
    <cfRule type="expression" dxfId="11263" priority="13725">
      <formula>DATEDIF(TODAY(),$AH253,"D")&lt;=30</formula>
    </cfRule>
  </conditionalFormatting>
  <conditionalFormatting sqref="I254:I255">
    <cfRule type="expression" dxfId="11262" priority="13678">
      <formula>DATEDIF(TODAY(),$AH254,"D")&lt;=30</formula>
    </cfRule>
    <cfRule type="expression" dxfId="11261" priority="13679">
      <formula>DATEDIF(TODAY(),$AH254,"D")&lt;=30</formula>
    </cfRule>
    <cfRule type="expression" dxfId="11260" priority="13680">
      <formula>MOD(ROW(),2)</formula>
    </cfRule>
  </conditionalFormatting>
  <conditionalFormatting sqref="I256">
    <cfRule type="expression" dxfId="11259" priority="13635">
      <formula>DATEDIF(TODAY(),$AH256,"D")&lt;=30</formula>
    </cfRule>
    <cfRule type="expression" dxfId="11258" priority="13634">
      <formula>DATEDIF(TODAY(),$AH256,"D")&lt;=30</formula>
    </cfRule>
    <cfRule type="expression" dxfId="11257" priority="13636">
      <formula>MOD(ROW(),2)</formula>
    </cfRule>
  </conditionalFormatting>
  <conditionalFormatting sqref="I269">
    <cfRule type="expression" dxfId="11256" priority="13503">
      <formula>DATEDIF(TODAY(),$AH269,"D")&lt;=30</formula>
    </cfRule>
    <cfRule type="expression" dxfId="11255" priority="13505">
      <formula>MOD(ROW(),2)</formula>
    </cfRule>
  </conditionalFormatting>
  <conditionalFormatting sqref="I299">
    <cfRule type="expression" dxfId="11254" priority="13556">
      <formula>DATEDIF(TODAY(),$AH299,"D")&lt;=30</formula>
    </cfRule>
    <cfRule type="expression" dxfId="11253" priority="13562">
      <formula>MOD(ROW(),2)</formula>
    </cfRule>
  </conditionalFormatting>
  <conditionalFormatting sqref="I308 I314 I318 I321 I333">
    <cfRule type="expression" dxfId="11252" priority="13561">
      <formula>MOD(ROW(),2)</formula>
    </cfRule>
  </conditionalFormatting>
  <conditionalFormatting sqref="I316">
    <cfRule type="expression" dxfId="11251" priority="13454">
      <formula>DATEDIF(TODAY(),$AH316,"D")&lt;=30</formula>
    </cfRule>
    <cfRule type="expression" dxfId="11250" priority="13455">
      <formula>MOD(ROW(),2)</formula>
    </cfRule>
    <cfRule type="expression" dxfId="11249" priority="13453">
      <formula>DATEDIF(TODAY(),$AH316,"D")&lt;=30</formula>
    </cfRule>
  </conditionalFormatting>
  <conditionalFormatting sqref="I338:I343">
    <cfRule type="expression" dxfId="11248" priority="13381">
      <formula>DATEDIF(TODAY(),$AH338,"D")&lt;=30</formula>
    </cfRule>
    <cfRule type="expression" dxfId="11247" priority="13382">
      <formula>DATEDIF(TODAY(),$AH338,"D")&lt;=30</formula>
    </cfRule>
    <cfRule type="expression" dxfId="11246" priority="13383">
      <formula>MOD(ROW(),2)</formula>
    </cfRule>
  </conditionalFormatting>
  <conditionalFormatting sqref="I344:I347">
    <cfRule type="expression" dxfId="11245" priority="13337">
      <formula>DATEDIF(TODAY(),$AH344,"D")&lt;=30</formula>
    </cfRule>
    <cfRule type="expression" dxfId="11244" priority="13338">
      <formula>DATEDIF(TODAY(),$AH344,"D")&lt;=30</formula>
    </cfRule>
    <cfRule type="expression" dxfId="11243" priority="13339">
      <formula>MOD(ROW(),2)</formula>
    </cfRule>
  </conditionalFormatting>
  <conditionalFormatting sqref="I348:I350">
    <cfRule type="expression" dxfId="11242" priority="13284">
      <formula>DATEDIF(TODAY(),$AH348,"D")&lt;=30</formula>
    </cfRule>
    <cfRule type="expression" dxfId="11241" priority="13286">
      <formula>MOD(ROW(),2)</formula>
    </cfRule>
    <cfRule type="expression" dxfId="11240" priority="13285">
      <formula>DATEDIF(TODAY(),$AH348,"D")&lt;=30</formula>
    </cfRule>
  </conditionalFormatting>
  <conditionalFormatting sqref="I351:I353">
    <cfRule type="expression" dxfId="11239" priority="13215">
      <formula>MOD(ROW(),2)</formula>
    </cfRule>
    <cfRule type="expression" dxfId="11238" priority="13214">
      <formula>DATEDIF(TODAY(),$AH351,"D")&lt;=30</formula>
    </cfRule>
    <cfRule type="expression" dxfId="11237" priority="13213">
      <formula>DATEDIF(TODAY(),$AH351,"D")&lt;=30</formula>
    </cfRule>
  </conditionalFormatting>
  <conditionalFormatting sqref="I354:I356">
    <cfRule type="expression" dxfId="11236" priority="13171">
      <formula>MOD(ROW(),2)</formula>
    </cfRule>
    <cfRule type="expression" dxfId="11235" priority="13170">
      <formula>DATEDIF(TODAY(),$AH354,"D")&lt;=30</formula>
    </cfRule>
    <cfRule type="expression" dxfId="11234" priority="13169">
      <formula>DATEDIF(TODAY(),$AH354,"D")&lt;=30</formula>
    </cfRule>
  </conditionalFormatting>
  <conditionalFormatting sqref="I357">
    <cfRule type="expression" dxfId="11233" priority="13081">
      <formula>DATEDIF(TODAY(),$AH357,"D")&lt;=30</formula>
    </cfRule>
    <cfRule type="expression" dxfId="11232" priority="13082">
      <formula>MOD(ROW(),2)</formula>
    </cfRule>
    <cfRule type="expression" dxfId="11231" priority="13080">
      <formula>DATEDIF(TODAY(),$AH357,"D")&lt;=30</formula>
    </cfRule>
  </conditionalFormatting>
  <conditionalFormatting sqref="I358:I359">
    <cfRule type="expression" dxfId="11230" priority="13124">
      <formula>DATEDIF(TODAY(),$AH358,"D")&lt;=30</formula>
    </cfRule>
    <cfRule type="expression" dxfId="11229" priority="13125">
      <formula>DATEDIF(TODAY(),$AH358,"D")&lt;=30</formula>
    </cfRule>
    <cfRule type="expression" dxfId="11228" priority="13126">
      <formula>MOD(ROW(),2)</formula>
    </cfRule>
  </conditionalFormatting>
  <conditionalFormatting sqref="I360">
    <cfRule type="expression" dxfId="11227" priority="13029">
      <formula>DATEDIF(TODAY(),$AH360,"D")&lt;=30</formula>
    </cfRule>
    <cfRule type="expression" dxfId="11226" priority="13030">
      <formula>DATEDIF(TODAY(),$AH360,"D")&lt;=30</formula>
    </cfRule>
    <cfRule type="expression" dxfId="11225" priority="13031">
      <formula>MOD(ROW(),2)</formula>
    </cfRule>
  </conditionalFormatting>
  <conditionalFormatting sqref="I361">
    <cfRule type="expression" dxfId="11224" priority="12944">
      <formula>MOD(ROW(),2)</formula>
    </cfRule>
    <cfRule type="expression" dxfId="11223" priority="12943">
      <formula>DATEDIF(TODAY(),$AH361,"D")&lt;=30</formula>
    </cfRule>
    <cfRule type="expression" dxfId="11222" priority="12942">
      <formula>DATEDIF(TODAY(),$AH361,"D")&lt;=30</formula>
    </cfRule>
  </conditionalFormatting>
  <conditionalFormatting sqref="I362:I363">
    <cfRule type="expression" dxfId="11221" priority="12986">
      <formula>DATEDIF(TODAY(),$AH362,"D")&lt;=30</formula>
    </cfRule>
    <cfRule type="expression" dxfId="11220" priority="12987">
      <formula>DATEDIF(TODAY(),$AH362,"D")&lt;=30</formula>
    </cfRule>
    <cfRule type="expression" dxfId="11219" priority="12988">
      <formula>MOD(ROW(),2)</formula>
    </cfRule>
  </conditionalFormatting>
  <conditionalFormatting sqref="I364">
    <cfRule type="expression" dxfId="11218" priority="12855">
      <formula>MOD(ROW(),2)</formula>
    </cfRule>
    <cfRule type="expression" dxfId="11217" priority="12853">
      <formula>DATEDIF(TODAY(),$AH364,"D")&lt;=30</formula>
    </cfRule>
    <cfRule type="expression" dxfId="11216" priority="12854">
      <formula>DATEDIF(TODAY(),$AH364,"D")&lt;=30</formula>
    </cfRule>
  </conditionalFormatting>
  <conditionalFormatting sqref="I365:I366">
    <cfRule type="expression" dxfId="11215" priority="12897">
      <formula>DATEDIF(TODAY(),$AH365,"D")&lt;=30</formula>
    </cfRule>
    <cfRule type="expression" dxfId="11214" priority="12898">
      <formula>DATEDIF(TODAY(),$AH365,"D")&lt;=30</formula>
    </cfRule>
    <cfRule type="expression" dxfId="11213" priority="12899">
      <formula>MOD(ROW(),2)</formula>
    </cfRule>
  </conditionalFormatting>
  <conditionalFormatting sqref="I367">
    <cfRule type="expression" dxfId="11212" priority="12808">
      <formula>DATEDIF(TODAY(),$AH367,"D")&lt;=30</formula>
    </cfRule>
    <cfRule type="expression" dxfId="11211" priority="12809">
      <formula>DATEDIF(TODAY(),$AH367,"D")&lt;=30</formula>
    </cfRule>
    <cfRule type="expression" dxfId="11210" priority="12810">
      <formula>MOD(ROW(),2)</formula>
    </cfRule>
  </conditionalFormatting>
  <conditionalFormatting sqref="I368">
    <cfRule type="expression" dxfId="11209" priority="12719">
      <formula>DATEDIF(TODAY(),$AH368,"D")&lt;=30</formula>
    </cfRule>
    <cfRule type="expression" dxfId="11208" priority="12720">
      <formula>DATEDIF(TODAY(),$AH368,"D")&lt;=30</formula>
    </cfRule>
    <cfRule type="expression" dxfId="11207" priority="12721">
      <formula>MOD(ROW(),2)</formula>
    </cfRule>
  </conditionalFormatting>
  <conditionalFormatting sqref="I369:I370">
    <cfRule type="expression" dxfId="11206" priority="12763">
      <formula>DATEDIF(TODAY(),$AH369,"D")&lt;=30</formula>
    </cfRule>
    <cfRule type="expression" dxfId="11205" priority="12764">
      <formula>DATEDIF(TODAY(),$AH369,"D")&lt;=30</formula>
    </cfRule>
    <cfRule type="expression" dxfId="11204" priority="12765">
      <formula>MOD(ROW(),2)</formula>
    </cfRule>
  </conditionalFormatting>
  <conditionalFormatting sqref="I371">
    <cfRule type="expression" dxfId="11203" priority="12670">
      <formula>DATEDIF(TODAY(),$AH371,"D")&lt;=30</formula>
    </cfRule>
    <cfRule type="expression" dxfId="11202" priority="12672">
      <formula>MOD(ROW(),2)</formula>
    </cfRule>
    <cfRule type="expression" dxfId="11201" priority="12671">
      <formula>DATEDIF(TODAY(),$AH371,"D")&lt;=30</formula>
    </cfRule>
  </conditionalFormatting>
  <conditionalFormatting sqref="I372">
    <cfRule type="expression" dxfId="11200" priority="12583">
      <formula>DATEDIF(TODAY(),$AH372,"D")&lt;=30</formula>
    </cfRule>
    <cfRule type="expression" dxfId="11199" priority="12584">
      <formula>DATEDIF(TODAY(),$AH372,"D")&lt;=30</formula>
    </cfRule>
    <cfRule type="expression" dxfId="11198" priority="12585">
      <formula>MOD(ROW(),2)</formula>
    </cfRule>
  </conditionalFormatting>
  <conditionalFormatting sqref="I373:I374">
    <cfRule type="expression" dxfId="11197" priority="12627">
      <formula>DATEDIF(TODAY(),$AH373,"D")&lt;=30</formula>
    </cfRule>
    <cfRule type="expression" dxfId="11196" priority="12628">
      <formula>DATEDIF(TODAY(),$AH373,"D")&lt;=30</formula>
    </cfRule>
    <cfRule type="expression" dxfId="11195" priority="12629">
      <formula>MOD(ROW(),2)</formula>
    </cfRule>
  </conditionalFormatting>
  <conditionalFormatting sqref="I375">
    <cfRule type="expression" dxfId="11194" priority="12539">
      <formula>MOD(ROW(),2)</formula>
    </cfRule>
    <cfRule type="expression" dxfId="11193" priority="12538">
      <formula>DATEDIF(TODAY(),$AH375,"D")&lt;=30</formula>
    </cfRule>
    <cfRule type="expression" dxfId="11192" priority="12537">
      <formula>DATEDIF(TODAY(),$AH375,"D")&lt;=30</formula>
    </cfRule>
  </conditionalFormatting>
  <conditionalFormatting sqref="I376">
    <cfRule type="expression" dxfId="11191" priority="12455">
      <formula>MOD(ROW(),2)</formula>
    </cfRule>
    <cfRule type="expression" dxfId="11190" priority="12450">
      <formula>DATEDIF(TODAY(),$AH376,"D")&lt;=30</formula>
    </cfRule>
    <cfRule type="expression" dxfId="11189" priority="12451">
      <formula>DATEDIF(TODAY(),$AH376,"D")&lt;=30</formula>
    </cfRule>
    <cfRule type="expression" dxfId="11188" priority="12456">
      <formula>MOD(ROW(),2)</formula>
    </cfRule>
    <cfRule type="expression" dxfId="11187" priority="12454">
      <formula>MOD(ROW(),2)</formula>
    </cfRule>
    <cfRule type="expression" dxfId="11186" priority="12452">
      <formula>MOD(ROW(),2)</formula>
    </cfRule>
  </conditionalFormatting>
  <conditionalFormatting sqref="I377:I378">
    <cfRule type="expression" dxfId="11185" priority="12496">
      <formula>MOD(ROW(),2)</formula>
    </cfRule>
    <cfRule type="expression" dxfId="11184" priority="12495">
      <formula>DATEDIF(TODAY(),$AH377,"D")&lt;=30</formula>
    </cfRule>
    <cfRule type="expression" dxfId="11183" priority="12494">
      <formula>DATEDIF(TODAY(),$AH377,"D")&lt;=30</formula>
    </cfRule>
  </conditionalFormatting>
  <conditionalFormatting sqref="I379">
    <cfRule type="expression" dxfId="11182" priority="12399">
      <formula>MOD(ROW(),2)</formula>
    </cfRule>
    <cfRule type="expression" dxfId="11181" priority="12400">
      <formula>MOD(ROW(),2)</formula>
    </cfRule>
    <cfRule type="expression" dxfId="11180" priority="12401">
      <formula>MOD(ROW(),2)</formula>
    </cfRule>
    <cfRule type="expression" dxfId="11179" priority="12395">
      <formula>DATEDIF(TODAY(),$AH379,"D")&lt;=30</formula>
    </cfRule>
    <cfRule type="expression" dxfId="11178" priority="12396">
      <formula>DATEDIF(TODAY(),$AH379,"D")&lt;=30</formula>
    </cfRule>
    <cfRule type="expression" dxfId="11177" priority="12397">
      <formula>MOD(ROW(),2)</formula>
    </cfRule>
  </conditionalFormatting>
  <conditionalFormatting sqref="I380:I381">
    <cfRule type="expression" dxfId="11176" priority="12349">
      <formula>DATEDIF(TODAY(),$AH380,"D")&lt;=30</formula>
    </cfRule>
    <cfRule type="expression" dxfId="11175" priority="12351">
      <formula>MOD(ROW(),2)</formula>
    </cfRule>
    <cfRule type="expression" dxfId="11174" priority="12353">
      <formula>MOD(ROW(),2)</formula>
    </cfRule>
    <cfRule type="expression" dxfId="11173" priority="12354">
      <formula>MOD(ROW(),2)</formula>
    </cfRule>
    <cfRule type="expression" dxfId="11172" priority="12355">
      <formula>MOD(ROW(),2)</formula>
    </cfRule>
    <cfRule type="expression" dxfId="11171" priority="12350">
      <formula>DATEDIF(TODAY(),$AH380,"D")&lt;=30</formula>
    </cfRule>
  </conditionalFormatting>
  <conditionalFormatting sqref="I382">
    <cfRule type="expression" dxfId="11170" priority="12313">
      <formula>MOD(ROW(),2)</formula>
    </cfRule>
    <cfRule type="expression" dxfId="11169" priority="12312">
      <formula>MOD(ROW(),2)</formula>
    </cfRule>
    <cfRule type="expression" dxfId="11168" priority="12311">
      <formula>MOD(ROW(),2)</formula>
    </cfRule>
    <cfRule type="expression" dxfId="11167" priority="12309">
      <formula>MOD(ROW(),2)</formula>
    </cfRule>
    <cfRule type="expression" dxfId="11166" priority="12308">
      <formula>DATEDIF(TODAY(),$AH382,"D")&lt;=30</formula>
    </cfRule>
    <cfRule type="expression" dxfId="11165" priority="12307">
      <formula>DATEDIF(TODAY(),$AH382,"D")&lt;=30</formula>
    </cfRule>
  </conditionalFormatting>
  <conditionalFormatting sqref="I383">
    <cfRule type="expression" dxfId="11164" priority="12269">
      <formula>MOD(ROW(),2)</formula>
    </cfRule>
    <cfRule type="expression" dxfId="11163" priority="12268">
      <formula>MOD(ROW(),2)</formula>
    </cfRule>
    <cfRule type="expression" dxfId="11162" priority="12267">
      <formula>MOD(ROW(),2)</formula>
    </cfRule>
    <cfRule type="expression" dxfId="11161" priority="12265">
      <formula>MOD(ROW(),2)</formula>
    </cfRule>
    <cfRule type="expression" dxfId="11160" priority="12264">
      <formula>DATEDIF(TODAY(),$AH383,"D")&lt;=30</formula>
    </cfRule>
    <cfRule type="expression" dxfId="11159" priority="12263">
      <formula>DATEDIF(TODAY(),$AH383,"D")&lt;=30</formula>
    </cfRule>
  </conditionalFormatting>
  <conditionalFormatting sqref="I384">
    <cfRule type="expression" dxfId="11158" priority="12222">
      <formula>DATEDIF(TODAY(),$AH384,"D")&lt;=30</formula>
    </cfRule>
    <cfRule type="expression" dxfId="11157" priority="12221">
      <formula>DATEDIF(TODAY(),$AH384,"D")&lt;=30</formula>
    </cfRule>
    <cfRule type="expression" dxfId="11156" priority="12227">
      <formula>MOD(ROW(),2)</formula>
    </cfRule>
    <cfRule type="expression" dxfId="11155" priority="12226">
      <formula>MOD(ROW(),2)</formula>
    </cfRule>
    <cfRule type="expression" dxfId="11154" priority="12225">
      <formula>MOD(ROW(),2)</formula>
    </cfRule>
    <cfRule type="expression" dxfId="11153" priority="12223">
      <formula>MOD(ROW(),2)</formula>
    </cfRule>
  </conditionalFormatting>
  <conditionalFormatting sqref="I397">
    <cfRule type="expression" dxfId="11152" priority="12095">
      <formula>MOD(ROW(),2)</formula>
    </cfRule>
    <cfRule type="expression" dxfId="11151" priority="12093">
      <formula>DATEDIF(TODAY(),$AH397,"D")&lt;=30</formula>
    </cfRule>
    <cfRule type="expression" dxfId="11150" priority="12099">
      <formula>MOD(ROW(),2)</formula>
    </cfRule>
    <cfRule type="expression" dxfId="11149" priority="12101">
      <formula>MOD(ROW(),2)</formula>
    </cfRule>
    <cfRule type="expression" dxfId="11148" priority="12098">
      <formula>MOD(ROW(),2)</formula>
    </cfRule>
  </conditionalFormatting>
  <conditionalFormatting sqref="I427">
    <cfRule type="expression" dxfId="11147" priority="12146">
      <formula>DATEDIF(TODAY(),$AH427,"D")&lt;=30</formula>
    </cfRule>
    <cfRule type="expression" dxfId="11146" priority="12153">
      <formula>MOD(ROW(),2)</formula>
    </cfRule>
    <cfRule type="expression" dxfId="11145" priority="12152">
      <formula>MOD(ROW(),2)</formula>
    </cfRule>
    <cfRule type="expression" dxfId="11144" priority="12154">
      <formula>MOD(ROW(),2)</formula>
    </cfRule>
    <cfRule type="expression" dxfId="11143" priority="12155">
      <formula>MOD(ROW(),2)</formula>
    </cfRule>
  </conditionalFormatting>
  <conditionalFormatting sqref="I436 I442 I446 I449 I461">
    <cfRule type="expression" dxfId="11142" priority="12151">
      <formula>MOD(ROW(),2)</formula>
    </cfRule>
    <cfRule type="expression" dxfId="11141" priority="12157">
      <formula>MOD(ROW(),2)</formula>
    </cfRule>
  </conditionalFormatting>
  <conditionalFormatting sqref="I444">
    <cfRule type="expression" dxfId="11140" priority="12048">
      <formula>MOD(ROW(),2)</formula>
    </cfRule>
    <cfRule type="expression" dxfId="11139" priority="12050">
      <formula>MOD(ROW(),2)</formula>
    </cfRule>
    <cfRule type="expression" dxfId="11138" priority="12051">
      <formula>MOD(ROW(),2)</formula>
    </cfRule>
    <cfRule type="expression" dxfId="11137" priority="12052">
      <formula>MOD(ROW(),2)</formula>
    </cfRule>
    <cfRule type="expression" dxfId="11136" priority="12046">
      <formula>DATEDIF(TODAY(),$AH444,"D")&lt;=30</formula>
    </cfRule>
    <cfRule type="expression" dxfId="11135" priority="12047">
      <formula>DATEDIF(TODAY(),$AH444,"D")&lt;=30</formula>
    </cfRule>
  </conditionalFormatting>
  <conditionalFormatting sqref="I466:I471">
    <cfRule type="expression" dxfId="11134" priority="11975">
      <formula>DATEDIF(TODAY(),$AH466,"D")&lt;=30</formula>
    </cfRule>
    <cfRule type="expression" dxfId="11133" priority="11983">
      <formula>MOD(ROW(),2)</formula>
    </cfRule>
    <cfRule type="expression" dxfId="11132" priority="11977">
      <formula>MOD(ROW(),2)</formula>
    </cfRule>
    <cfRule type="expression" dxfId="11131" priority="11981">
      <formula>MOD(ROW(),2)</formula>
    </cfRule>
    <cfRule type="expression" dxfId="11130" priority="11980">
      <formula>MOD(ROW(),2)</formula>
    </cfRule>
    <cfRule type="expression" dxfId="11129" priority="11974">
      <formula>DATEDIF(TODAY(),$AH466,"D")&lt;=30</formula>
    </cfRule>
  </conditionalFormatting>
  <conditionalFormatting sqref="I467">
    <cfRule type="expression" dxfId="11128" priority="11982">
      <formula>MOD(ROW(),2)</formula>
    </cfRule>
    <cfRule type="expression" dxfId="11127" priority="11976">
      <formula>MOD(ROW(),2)</formula>
    </cfRule>
  </conditionalFormatting>
  <conditionalFormatting sqref="I472:I475">
    <cfRule type="expression" dxfId="11126" priority="11932">
      <formula>MOD(ROW(),2)</formula>
    </cfRule>
    <cfRule type="expression" dxfId="11125" priority="11930">
      <formula>DATEDIF(TODAY(),$AH472,"D")&lt;=30</formula>
    </cfRule>
    <cfRule type="expression" dxfId="11124" priority="11936">
      <formula>MOD(ROW(),2)</formula>
    </cfRule>
    <cfRule type="expression" dxfId="11123" priority="11931">
      <formula>DATEDIF(TODAY(),$AH472,"D")&lt;=30</formula>
    </cfRule>
    <cfRule type="expression" dxfId="11122" priority="11934">
      <formula>MOD(ROW(),2)</formula>
    </cfRule>
    <cfRule type="expression" dxfId="11121" priority="11935">
      <formula>MOD(ROW(),2)</formula>
    </cfRule>
  </conditionalFormatting>
  <conditionalFormatting sqref="I476:I478">
    <cfRule type="expression" dxfId="11120" priority="11881">
      <formula>MOD(ROW(),2)</formula>
    </cfRule>
    <cfRule type="expression" dxfId="11119" priority="11879">
      <formula>MOD(ROW(),2)</formula>
    </cfRule>
    <cfRule type="expression" dxfId="11118" priority="11882">
      <formula>MOD(ROW(),2)</formula>
    </cfRule>
    <cfRule type="expression" dxfId="11117" priority="11877">
      <formula>DATEDIF(TODAY(),$AH476,"D")&lt;=30</formula>
    </cfRule>
    <cfRule type="expression" dxfId="11116" priority="11878">
      <formula>DATEDIF(TODAY(),$AH476,"D")&lt;=30</formula>
    </cfRule>
    <cfRule type="expression" dxfId="11115" priority="11883">
      <formula>MOD(ROW(),2)</formula>
    </cfRule>
  </conditionalFormatting>
  <conditionalFormatting sqref="I479:I481">
    <cfRule type="expression" dxfId="11114" priority="11811">
      <formula>MOD(ROW(),2)</formula>
    </cfRule>
    <cfRule type="expression" dxfId="11113" priority="11812">
      <formula>MOD(ROW(),2)</formula>
    </cfRule>
    <cfRule type="expression" dxfId="11112" priority="11810">
      <formula>MOD(ROW(),2)</formula>
    </cfRule>
    <cfRule type="expression" dxfId="11111" priority="11806">
      <formula>DATEDIF(TODAY(),$AH479,"D")&lt;=30</formula>
    </cfRule>
    <cfRule type="expression" dxfId="11110" priority="11807">
      <formula>DATEDIF(TODAY(),$AH479,"D")&lt;=30</formula>
    </cfRule>
    <cfRule type="expression" dxfId="11109" priority="11808">
      <formula>MOD(ROW(),2)</formula>
    </cfRule>
  </conditionalFormatting>
  <conditionalFormatting sqref="I482:I484">
    <cfRule type="expression" dxfId="11108" priority="11764">
      <formula>MOD(ROW(),2)</formula>
    </cfRule>
    <cfRule type="expression" dxfId="11107" priority="11768">
      <formula>MOD(ROW(),2)</formula>
    </cfRule>
    <cfRule type="expression" dxfId="11106" priority="11767">
      <formula>MOD(ROW(),2)</formula>
    </cfRule>
    <cfRule type="expression" dxfId="11105" priority="11763">
      <formula>DATEDIF(TODAY(),$AH482,"D")&lt;=30</formula>
    </cfRule>
    <cfRule type="expression" dxfId="11104" priority="11762">
      <formula>DATEDIF(TODAY(),$AH482,"D")&lt;=30</formula>
    </cfRule>
    <cfRule type="expression" dxfId="11103" priority="11766">
      <formula>MOD(ROW(),2)</formula>
    </cfRule>
  </conditionalFormatting>
  <conditionalFormatting sqref="I485">
    <cfRule type="expression" dxfId="11102" priority="11675">
      <formula>MOD(ROW(),2)</formula>
    </cfRule>
    <cfRule type="expression" dxfId="11101" priority="11677">
      <formula>MOD(ROW(),2)</formula>
    </cfRule>
    <cfRule type="expression" dxfId="11100" priority="11679">
      <formula>MOD(ROW(),2)</formula>
    </cfRule>
    <cfRule type="expression" dxfId="11099" priority="11674">
      <formula>DATEDIF(TODAY(),$AH485,"D")&lt;=30</formula>
    </cfRule>
    <cfRule type="expression" dxfId="11098" priority="11678">
      <formula>MOD(ROW(),2)</formula>
    </cfRule>
    <cfRule type="expression" dxfId="11097" priority="11673">
      <formula>DATEDIF(TODAY(),$AH485,"D")&lt;=30</formula>
    </cfRule>
  </conditionalFormatting>
  <conditionalFormatting sqref="I486:I487">
    <cfRule type="expression" dxfId="11096" priority="11722">
      <formula>MOD(ROW(),2)</formula>
    </cfRule>
    <cfRule type="expression" dxfId="11095" priority="11718">
      <formula>DATEDIF(TODAY(),$AH486,"D")&lt;=30</formula>
    </cfRule>
    <cfRule type="expression" dxfId="11094" priority="11719">
      <formula>MOD(ROW(),2)</formula>
    </cfRule>
    <cfRule type="expression" dxfId="11093" priority="11721">
      <formula>MOD(ROW(),2)</formula>
    </cfRule>
    <cfRule type="expression" dxfId="11092" priority="11723">
      <formula>MOD(ROW(),2)</formula>
    </cfRule>
    <cfRule type="expression" dxfId="11091" priority="11717">
      <formula>DATEDIF(TODAY(),$AH486,"D")&lt;=30</formula>
    </cfRule>
  </conditionalFormatting>
  <conditionalFormatting sqref="I488">
    <cfRule type="expression" dxfId="11090" priority="11622">
      <formula>DATEDIF(TODAY(),$AH488,"D")&lt;=30</formula>
    </cfRule>
    <cfRule type="expression" dxfId="11089" priority="11627">
      <formula>MOD(ROW(),2)</formula>
    </cfRule>
    <cfRule type="expression" dxfId="11088" priority="11623">
      <formula>DATEDIF(TODAY(),$AH488,"D")&lt;=30</formula>
    </cfRule>
    <cfRule type="expression" dxfId="11087" priority="11624">
      <formula>MOD(ROW(),2)</formula>
    </cfRule>
    <cfRule type="expression" dxfId="11086" priority="11626">
      <formula>MOD(ROW(),2)</formula>
    </cfRule>
    <cfRule type="expression" dxfId="11085" priority="11628">
      <formula>MOD(ROW(),2)</formula>
    </cfRule>
  </conditionalFormatting>
  <conditionalFormatting sqref="I489">
    <cfRule type="expression" dxfId="11084" priority="11541">
      <formula>MOD(ROW(),2)</formula>
    </cfRule>
    <cfRule type="expression" dxfId="11083" priority="11536">
      <formula>DATEDIF(TODAY(),$AH489,"D")&lt;=30</formula>
    </cfRule>
    <cfRule type="expression" dxfId="11082" priority="11537">
      <formula>MOD(ROW(),2)</formula>
    </cfRule>
    <cfRule type="expression" dxfId="11081" priority="11535">
      <formula>DATEDIF(TODAY(),$AH489,"D")&lt;=30</formula>
    </cfRule>
    <cfRule type="expression" dxfId="11080" priority="11539">
      <formula>MOD(ROW(),2)</formula>
    </cfRule>
    <cfRule type="expression" dxfId="11079" priority="11540">
      <formula>MOD(ROW(),2)</formula>
    </cfRule>
  </conditionalFormatting>
  <conditionalFormatting sqref="I490:I491">
    <cfRule type="expression" dxfId="11078" priority="11581">
      <formula>MOD(ROW(),2)</formula>
    </cfRule>
    <cfRule type="expression" dxfId="11077" priority="11580">
      <formula>DATEDIF(TODAY(),$AH490,"D")&lt;=30</formula>
    </cfRule>
    <cfRule type="expression" dxfId="11076" priority="11579">
      <formula>DATEDIF(TODAY(),$AH490,"D")&lt;=30</formula>
    </cfRule>
    <cfRule type="expression" dxfId="11075" priority="11583">
      <formula>MOD(ROW(),2)</formula>
    </cfRule>
    <cfRule type="expression" dxfId="11074" priority="11584">
      <formula>MOD(ROW(),2)</formula>
    </cfRule>
    <cfRule type="expression" dxfId="11073" priority="11585">
      <formula>MOD(ROW(),2)</formula>
    </cfRule>
  </conditionalFormatting>
  <conditionalFormatting sqref="I492">
    <cfRule type="expression" dxfId="11072" priority="11450">
      <formula>MOD(ROW(),2)</formula>
    </cfRule>
    <cfRule type="expression" dxfId="11071" priority="11451">
      <formula>MOD(ROW(),2)</formula>
    </cfRule>
    <cfRule type="expression" dxfId="11070" priority="11448">
      <formula>MOD(ROW(),2)</formula>
    </cfRule>
    <cfRule type="expression" dxfId="11069" priority="11452">
      <formula>MOD(ROW(),2)</formula>
    </cfRule>
    <cfRule type="expression" dxfId="11068" priority="11446">
      <formula>DATEDIF(TODAY(),$AH492,"D")&lt;=30</formula>
    </cfRule>
    <cfRule type="expression" dxfId="11067" priority="11447">
      <formula>DATEDIF(TODAY(),$AH492,"D")&lt;=30</formula>
    </cfRule>
  </conditionalFormatting>
  <conditionalFormatting sqref="I493:I494">
    <cfRule type="expression" dxfId="11066" priority="11494">
      <formula>MOD(ROW(),2)</formula>
    </cfRule>
    <cfRule type="expression" dxfId="11065" priority="11490">
      <formula>DATEDIF(TODAY(),$AH493,"D")&lt;=30</formula>
    </cfRule>
    <cfRule type="expression" dxfId="11064" priority="11492">
      <formula>MOD(ROW(),2)</formula>
    </cfRule>
    <cfRule type="expression" dxfId="11063" priority="11491">
      <formula>DATEDIF(TODAY(),$AH493,"D")&lt;=30</formula>
    </cfRule>
    <cfRule type="expression" dxfId="11062" priority="11495">
      <formula>MOD(ROW(),2)</formula>
    </cfRule>
    <cfRule type="expression" dxfId="11061" priority="11496">
      <formula>MOD(ROW(),2)</formula>
    </cfRule>
  </conditionalFormatting>
  <conditionalFormatting sqref="I495">
    <cfRule type="expression" dxfId="11060" priority="11401">
      <formula>DATEDIF(TODAY(),$AH495,"D")&lt;=30</formula>
    </cfRule>
    <cfRule type="expression" dxfId="11059" priority="11407">
      <formula>MOD(ROW(),2)</formula>
    </cfRule>
    <cfRule type="expression" dxfId="11058" priority="11403">
      <formula>MOD(ROW(),2)</formula>
    </cfRule>
    <cfRule type="expression" dxfId="11057" priority="11405">
      <formula>MOD(ROW(),2)</formula>
    </cfRule>
    <cfRule type="expression" dxfId="11056" priority="11406">
      <formula>MOD(ROW(),2)</formula>
    </cfRule>
    <cfRule type="expression" dxfId="11055" priority="11402">
      <formula>DATEDIF(TODAY(),$AH495,"D")&lt;=30</formula>
    </cfRule>
  </conditionalFormatting>
  <conditionalFormatting sqref="I496">
    <cfRule type="expression" dxfId="11054" priority="11318">
      <formula>MOD(ROW(),2)</formula>
    </cfRule>
    <cfRule type="expression" dxfId="11053" priority="11316">
      <formula>MOD(ROW(),2)</formula>
    </cfRule>
    <cfRule type="expression" dxfId="11052" priority="11314">
      <formula>MOD(ROW(),2)</formula>
    </cfRule>
    <cfRule type="expression" dxfId="11051" priority="11313">
      <formula>DATEDIF(TODAY(),$AH496,"D")&lt;=30</formula>
    </cfRule>
    <cfRule type="expression" dxfId="11050" priority="11317">
      <formula>MOD(ROW(),2)</formula>
    </cfRule>
    <cfRule type="expression" dxfId="11049" priority="11312">
      <formula>DATEDIF(TODAY(),$AH496,"D")&lt;=30</formula>
    </cfRule>
  </conditionalFormatting>
  <conditionalFormatting sqref="I497:I498">
    <cfRule type="expression" dxfId="11048" priority="11357">
      <formula>DATEDIF(TODAY(),$AH497,"D")&lt;=30</formula>
    </cfRule>
    <cfRule type="expression" dxfId="11047" priority="11356">
      <formula>DATEDIF(TODAY(),$AH497,"D")&lt;=30</formula>
    </cfRule>
    <cfRule type="expression" dxfId="11046" priority="11361">
      <formula>MOD(ROW(),2)</formula>
    </cfRule>
    <cfRule type="expression" dxfId="11045" priority="11360">
      <formula>MOD(ROW(),2)</formula>
    </cfRule>
    <cfRule type="expression" dxfId="11044" priority="11358">
      <formula>MOD(ROW(),2)</formula>
    </cfRule>
    <cfRule type="expression" dxfId="11043" priority="11362">
      <formula>MOD(ROW(),2)</formula>
    </cfRule>
  </conditionalFormatting>
  <conditionalFormatting sqref="I499">
    <cfRule type="expression" dxfId="11042" priority="11268">
      <formula>MOD(ROW(),2)</formula>
    </cfRule>
    <cfRule type="expression" dxfId="11041" priority="11269">
      <formula>MOD(ROW(),2)</formula>
    </cfRule>
    <cfRule type="expression" dxfId="11040" priority="11265">
      <formula>MOD(ROW(),2)</formula>
    </cfRule>
    <cfRule type="expression" dxfId="11039" priority="11267">
      <formula>MOD(ROW(),2)</formula>
    </cfRule>
    <cfRule type="expression" dxfId="11038" priority="11263">
      <formula>DATEDIF(TODAY(),$AH499,"D")&lt;=30</formula>
    </cfRule>
    <cfRule type="expression" dxfId="11037" priority="11264">
      <formula>DATEDIF(TODAY(),$AH499,"D")&lt;=30</formula>
    </cfRule>
  </conditionalFormatting>
  <conditionalFormatting sqref="I500">
    <cfRule type="expression" dxfId="11036" priority="11181">
      <formula>MOD(ROW(),2)</formula>
    </cfRule>
    <cfRule type="expression" dxfId="11035" priority="11180">
      <formula>MOD(ROW(),2)</formula>
    </cfRule>
    <cfRule type="expression" dxfId="11034" priority="11178">
      <formula>MOD(ROW(),2)</formula>
    </cfRule>
    <cfRule type="expression" dxfId="11033" priority="11177">
      <formula>DATEDIF(TODAY(),$AH500,"D")&lt;=30</formula>
    </cfRule>
    <cfRule type="expression" dxfId="11032" priority="11176">
      <formula>DATEDIF(TODAY(),$AH500,"D")&lt;=30</formula>
    </cfRule>
    <cfRule type="expression" dxfId="11031" priority="11182">
      <formula>MOD(ROW(),2)</formula>
    </cfRule>
  </conditionalFormatting>
  <conditionalFormatting sqref="I501:I502">
    <cfRule type="expression" dxfId="11030" priority="11221">
      <formula>DATEDIF(TODAY(),$AH501,"D")&lt;=30</formula>
    </cfRule>
    <cfRule type="expression" dxfId="11029" priority="11220">
      <formula>DATEDIF(TODAY(),$AH501,"D")&lt;=30</formula>
    </cfRule>
    <cfRule type="expression" dxfId="11028" priority="11225">
      <formula>MOD(ROW(),2)</formula>
    </cfRule>
    <cfRule type="expression" dxfId="11027" priority="11226">
      <formula>MOD(ROW(),2)</formula>
    </cfRule>
    <cfRule type="expression" dxfId="11026" priority="11222">
      <formula>MOD(ROW(),2)</formula>
    </cfRule>
    <cfRule type="expression" dxfId="11025" priority="11224">
      <formula>MOD(ROW(),2)</formula>
    </cfRule>
  </conditionalFormatting>
  <conditionalFormatting sqref="I503">
    <cfRule type="expression" dxfId="11024" priority="11134">
      <formula>MOD(ROW(),2)</formula>
    </cfRule>
    <cfRule type="expression" dxfId="11023" priority="11136">
      <formula>MOD(ROW(),2)</formula>
    </cfRule>
    <cfRule type="expression" dxfId="11022" priority="11130">
      <formula>DATEDIF(TODAY(),$AH503,"D")&lt;=30</formula>
    </cfRule>
    <cfRule type="expression" dxfId="11021" priority="11131">
      <formula>DATEDIF(TODAY(),$AH503,"D")&lt;=30</formula>
    </cfRule>
    <cfRule type="expression" dxfId="11020" priority="11132">
      <formula>MOD(ROW(),2)</formula>
    </cfRule>
    <cfRule type="expression" dxfId="11019" priority="11135">
      <formula>MOD(ROW(),2)</formula>
    </cfRule>
  </conditionalFormatting>
  <conditionalFormatting sqref="I504">
    <cfRule type="expression" dxfId="11018" priority="11048">
      <formula>MOD(ROW(),2)</formula>
    </cfRule>
    <cfRule type="expression" dxfId="11017" priority="11047">
      <formula>DATEDIF(TODAY(),$AH504,"D")&lt;=30</formula>
    </cfRule>
    <cfRule type="expression" dxfId="11016" priority="11046">
      <formula>DATEDIF(TODAY(),$AH504,"D")&lt;=30</formula>
    </cfRule>
    <cfRule type="expression" dxfId="11015" priority="11050">
      <formula>MOD(ROW(),2)</formula>
    </cfRule>
    <cfRule type="expression" dxfId="11014" priority="11051">
      <formula>MOD(ROW(),2)</formula>
    </cfRule>
    <cfRule type="expression" dxfId="11013" priority="11052">
      <formula>MOD(ROW(),2)</formula>
    </cfRule>
  </conditionalFormatting>
  <conditionalFormatting sqref="I505:I506">
    <cfRule type="expression" dxfId="11012" priority="11089">
      <formula>DATEDIF(TODAY(),$AH505,"D")&lt;=30</formula>
    </cfRule>
    <cfRule type="expression" dxfId="11011" priority="11094">
      <formula>MOD(ROW(),2)</formula>
    </cfRule>
    <cfRule type="expression" dxfId="11010" priority="11093">
      <formula>MOD(ROW(),2)</formula>
    </cfRule>
    <cfRule type="expression" dxfId="11009" priority="11092">
      <formula>MOD(ROW(),2)</formula>
    </cfRule>
    <cfRule type="expression" dxfId="11008" priority="11090">
      <formula>MOD(ROW(),2)</formula>
    </cfRule>
    <cfRule type="expression" dxfId="11007" priority="11088">
      <formula>DATEDIF(TODAY(),$AH505,"D")&lt;=30</formula>
    </cfRule>
  </conditionalFormatting>
  <conditionalFormatting sqref="I507">
    <cfRule type="expression" dxfId="11006" priority="10997">
      <formula>MOD(ROW(),2)</formula>
    </cfRule>
    <cfRule type="expression" dxfId="11005" priority="10994">
      <formula>MOD(ROW(),2)</formula>
    </cfRule>
    <cfRule type="expression" dxfId="11004" priority="10998">
      <formula>MOD(ROW(),2)</formula>
    </cfRule>
    <cfRule type="expression" dxfId="11003" priority="10996">
      <formula>MOD(ROW(),2)</formula>
    </cfRule>
    <cfRule type="expression" dxfId="11002" priority="10992">
      <formula>DATEDIF(TODAY(),$AH507,"D")&lt;=30</formula>
    </cfRule>
    <cfRule type="expression" dxfId="11001" priority="10993">
      <formula>DATEDIF(TODAY(),$AH507,"D")&lt;=30</formula>
    </cfRule>
  </conditionalFormatting>
  <conditionalFormatting sqref="I508:I509">
    <cfRule type="expression" dxfId="11000" priority="10952">
      <formula>MOD(ROW(),2)</formula>
    </cfRule>
    <cfRule type="expression" dxfId="10999" priority="10951">
      <formula>MOD(ROW(),2)</formula>
    </cfRule>
    <cfRule type="expression" dxfId="10998" priority="10949">
      <formula>MOD(ROW(),2)</formula>
    </cfRule>
    <cfRule type="expression" dxfId="10997" priority="10953">
      <formula>MOD(ROW(),2)</formula>
    </cfRule>
    <cfRule type="expression" dxfId="10996" priority="10948">
      <formula>DATEDIF(TODAY(),$AH508,"D")&lt;=30</formula>
    </cfRule>
    <cfRule type="expression" dxfId="10995" priority="10947">
      <formula>DATEDIF(TODAY(),$AH508,"D")&lt;=30</formula>
    </cfRule>
  </conditionalFormatting>
  <conditionalFormatting sqref="I510">
    <cfRule type="expression" dxfId="10994" priority="10907">
      <formula>DATEDIF(TODAY(),$AH510,"D")&lt;=30</formula>
    </cfRule>
    <cfRule type="expression" dxfId="10993" priority="10912">
      <formula>MOD(ROW(),2)</formula>
    </cfRule>
    <cfRule type="expression" dxfId="10992" priority="10906">
      <formula>DATEDIF(TODAY(),$AH510,"D")&lt;=30</formula>
    </cfRule>
    <cfRule type="expression" dxfId="10991" priority="10910">
      <formula>MOD(ROW(),2)</formula>
    </cfRule>
    <cfRule type="expression" dxfId="10990" priority="10911">
      <formula>MOD(ROW(),2)</formula>
    </cfRule>
    <cfRule type="expression" dxfId="10989" priority="10908">
      <formula>MOD(ROW(),2)</formula>
    </cfRule>
  </conditionalFormatting>
  <conditionalFormatting sqref="I511">
    <cfRule type="expression" dxfId="10988" priority="10869">
      <formula>MOD(ROW(),2)</formula>
    </cfRule>
    <cfRule type="expression" dxfId="10987" priority="10868">
      <formula>MOD(ROW(),2)</formula>
    </cfRule>
    <cfRule type="expression" dxfId="10986" priority="10867">
      <formula>MOD(ROW(),2)</formula>
    </cfRule>
    <cfRule type="expression" dxfId="10985" priority="10865">
      <formula>MOD(ROW(),2)</formula>
    </cfRule>
    <cfRule type="expression" dxfId="10984" priority="10863">
      <formula>DATEDIF(TODAY(),$AH511,"D")&lt;=30</formula>
    </cfRule>
    <cfRule type="expression" dxfId="10983" priority="10864">
      <formula>DATEDIF(TODAY(),$AH511,"D")&lt;=30</formula>
    </cfRule>
  </conditionalFormatting>
  <conditionalFormatting sqref="I512">
    <cfRule type="expression" dxfId="10982" priority="10824">
      <formula>DATEDIF(TODAY(),$AH512,"D")&lt;=30</formula>
    </cfRule>
    <cfRule type="expression" dxfId="10981" priority="10830">
      <formula>MOD(ROW(),2)</formula>
    </cfRule>
    <cfRule type="expression" dxfId="10980" priority="10825">
      <formula>DATEDIF(TODAY(),$AH512,"D")&lt;=30</formula>
    </cfRule>
    <cfRule type="expression" dxfId="10979" priority="10829">
      <formula>MOD(ROW(),2)</formula>
    </cfRule>
    <cfRule type="expression" dxfId="10978" priority="10826">
      <formula>MOD(ROW(),2)</formula>
    </cfRule>
    <cfRule type="expression" dxfId="10977" priority="10828">
      <formula>MOD(ROW(),2)</formula>
    </cfRule>
  </conditionalFormatting>
  <conditionalFormatting sqref="I513">
    <cfRule type="expression" dxfId="10976" priority="10785">
      <formula>MOD(ROW(),2)</formula>
    </cfRule>
    <cfRule type="expression" dxfId="10975" priority="10786">
      <formula>MOD(ROW(),2)</formula>
    </cfRule>
    <cfRule type="expression" dxfId="10974" priority="10780">
      <formula>DATEDIF(TODAY(),$AH513,"D")&lt;=30</formula>
    </cfRule>
    <cfRule type="expression" dxfId="10973" priority="10782">
      <formula>MOD(ROW(),2)</formula>
    </cfRule>
    <cfRule type="expression" dxfId="10972" priority="10781">
      <formula>DATEDIF(TODAY(),$AH513,"D")&lt;=30</formula>
    </cfRule>
    <cfRule type="expression" dxfId="10971" priority="10784">
      <formula>MOD(ROW(),2)</formula>
    </cfRule>
  </conditionalFormatting>
  <conditionalFormatting sqref="I514">
    <cfRule type="expression" dxfId="10970" priority="10746">
      <formula>MOD(ROW(),2)</formula>
    </cfRule>
    <cfRule type="expression" dxfId="10969" priority="10745">
      <formula>MOD(ROW(),2)</formula>
    </cfRule>
    <cfRule type="expression" dxfId="10968" priority="10743">
      <formula>MOD(ROW(),2)</formula>
    </cfRule>
    <cfRule type="expression" dxfId="10967" priority="10741">
      <formula>DATEDIF(TODAY(),$AH514,"D")&lt;=30</formula>
    </cfRule>
    <cfRule type="expression" dxfId="10966" priority="10742">
      <formula>DATEDIF(TODAY(),$AH514,"D")&lt;=30</formula>
    </cfRule>
    <cfRule type="expression" dxfId="10965" priority="10747">
      <formula>MOD(ROW(),2)</formula>
    </cfRule>
  </conditionalFormatting>
  <conditionalFormatting sqref="I515">
    <cfRule type="expression" dxfId="10964" priority="10706">
      <formula>MOD(ROW(),2)</formula>
    </cfRule>
    <cfRule type="expression" dxfId="10963" priority="10703">
      <formula>DATEDIF(TODAY(),$AH515,"D")&lt;=30</formula>
    </cfRule>
    <cfRule type="expression" dxfId="10962" priority="10702">
      <formula>DATEDIF(TODAY(),$AH515,"D")&lt;=30</formula>
    </cfRule>
    <cfRule type="expression" dxfId="10961" priority="10708">
      <formula>MOD(ROW(),2)</formula>
    </cfRule>
    <cfRule type="expression" dxfId="10960" priority="10707">
      <formula>MOD(ROW(),2)</formula>
    </cfRule>
    <cfRule type="expression" dxfId="10959" priority="10704">
      <formula>MOD(ROW(),2)</formula>
    </cfRule>
  </conditionalFormatting>
  <conditionalFormatting sqref="I516">
    <cfRule type="expression" dxfId="10958" priority="10663">
      <formula>DATEDIF(TODAY(),$AH516,"D")&lt;=30</formula>
    </cfRule>
    <cfRule type="expression" dxfId="10957" priority="10664">
      <formula>DATEDIF(TODAY(),$AH516,"D")&lt;=30</formula>
    </cfRule>
    <cfRule type="expression" dxfId="10956" priority="10667">
      <formula>MOD(ROW(),2)</formula>
    </cfRule>
    <cfRule type="expression" dxfId="10955" priority="10668">
      <formula>MOD(ROW(),2)</formula>
    </cfRule>
    <cfRule type="expression" dxfId="10954" priority="10669">
      <formula>MOD(ROW(),2)</formula>
    </cfRule>
    <cfRule type="expression" dxfId="10953" priority="10665">
      <formula>MOD(ROW(),2)</formula>
    </cfRule>
  </conditionalFormatting>
  <conditionalFormatting sqref="I528">
    <cfRule type="expression" dxfId="10952" priority="10542">
      <formula>MOD(ROW(),2)</formula>
    </cfRule>
    <cfRule type="expression" dxfId="10951" priority="10539">
      <formula>MOD(ROW(),2)</formula>
    </cfRule>
    <cfRule type="expression" dxfId="10950" priority="10540">
      <formula>MOD(ROW(),2)</formula>
    </cfRule>
    <cfRule type="expression" dxfId="10949" priority="10534">
      <formula>DATEDIF(TODAY(),$AH528,"D")&lt;=30</formula>
    </cfRule>
    <cfRule type="expression" dxfId="10948" priority="10536">
      <formula>MOD(ROW(),2)</formula>
    </cfRule>
  </conditionalFormatting>
  <conditionalFormatting sqref="I558">
    <cfRule type="expression" dxfId="10947" priority="10587">
      <formula>DATEDIF(TODAY(),$AH558,"D")&lt;=30</formula>
    </cfRule>
    <cfRule type="expression" dxfId="10946" priority="10593">
      <formula>MOD(ROW(),2)</formula>
    </cfRule>
    <cfRule type="expression" dxfId="10945" priority="10594">
      <formula>MOD(ROW(),2)</formula>
    </cfRule>
    <cfRule type="expression" dxfId="10944" priority="10595">
      <formula>MOD(ROW(),2)</formula>
    </cfRule>
    <cfRule type="expression" dxfId="10943" priority="10596">
      <formula>MOD(ROW(),2)</formula>
    </cfRule>
  </conditionalFormatting>
  <conditionalFormatting sqref="I567 I573 I577 I580 I592">
    <cfRule type="expression" dxfId="10942" priority="10592">
      <formula>MOD(ROW(),2)</formula>
    </cfRule>
    <cfRule type="expression" dxfId="10941" priority="10598">
      <formula>MOD(ROW(),2)</formula>
    </cfRule>
  </conditionalFormatting>
  <conditionalFormatting sqref="I575">
    <cfRule type="expression" dxfId="10940" priority="10486">
      <formula>MOD(ROW(),2)</formula>
    </cfRule>
    <cfRule type="expression" dxfId="10939" priority="10485">
      <formula>DATEDIF(TODAY(),$AH575,"D")&lt;=30</formula>
    </cfRule>
    <cfRule type="expression" dxfId="10938" priority="10484">
      <formula>DATEDIF(TODAY(),$AH575,"D")&lt;=30</formula>
    </cfRule>
    <cfRule type="expression" dxfId="10937" priority="10490">
      <formula>MOD(ROW(),2)</formula>
    </cfRule>
    <cfRule type="expression" dxfId="10936" priority="10489">
      <formula>MOD(ROW(),2)</formula>
    </cfRule>
    <cfRule type="expression" dxfId="10935" priority="10488">
      <formula>MOD(ROW(),2)</formula>
    </cfRule>
  </conditionalFormatting>
  <conditionalFormatting sqref="I597:I602">
    <cfRule type="expression" dxfId="10934" priority="10417">
      <formula>MOD(ROW(),2)</formula>
    </cfRule>
    <cfRule type="expression" dxfId="10933" priority="10409">
      <formula>DATEDIF(TODAY(),$AH597,"D")&lt;=30</formula>
    </cfRule>
    <cfRule type="expression" dxfId="10932" priority="10411">
      <formula>MOD(ROW(),2)</formula>
    </cfRule>
    <cfRule type="expression" dxfId="10931" priority="10415">
      <formula>MOD(ROW(),2)</formula>
    </cfRule>
    <cfRule type="expression" dxfId="10930" priority="10414">
      <formula>MOD(ROW(),2)</formula>
    </cfRule>
    <cfRule type="expression" dxfId="10929" priority="10408">
      <formula>DATEDIF(TODAY(),$AH597,"D")&lt;=30</formula>
    </cfRule>
  </conditionalFormatting>
  <conditionalFormatting sqref="I598">
    <cfRule type="expression" dxfId="10928" priority="10416">
      <formula>MOD(ROW(),2)</formula>
    </cfRule>
    <cfRule type="expression" dxfId="10927" priority="10410">
      <formula>MOD(ROW(),2)</formula>
    </cfRule>
  </conditionalFormatting>
  <conditionalFormatting sqref="I603:I606">
    <cfRule type="expression" dxfId="10926" priority="10361">
      <formula>DATEDIF(TODAY(),$AH603,"D")&lt;=30</formula>
    </cfRule>
    <cfRule type="expression" dxfId="10925" priority="10362">
      <formula>DATEDIF(TODAY(),$AH603,"D")&lt;=30</formula>
    </cfRule>
    <cfRule type="expression" dxfId="10924" priority="10363">
      <formula>MOD(ROW(),2)</formula>
    </cfRule>
    <cfRule type="expression" dxfId="10923" priority="10366">
      <formula>MOD(ROW(),2)</formula>
    </cfRule>
    <cfRule type="expression" dxfId="10922" priority="10367">
      <formula>MOD(ROW(),2)</formula>
    </cfRule>
    <cfRule type="expression" dxfId="10921" priority="10365">
      <formula>MOD(ROW(),2)</formula>
    </cfRule>
  </conditionalFormatting>
  <conditionalFormatting sqref="I607:I609">
    <cfRule type="expression" dxfId="10920" priority="10311">
      <formula>MOD(ROW(),2)</formula>
    </cfRule>
    <cfRule type="expression" dxfId="10919" priority="10309">
      <formula>MOD(ROW(),2)</formula>
    </cfRule>
    <cfRule type="expression" dxfId="10918" priority="10310">
      <formula>MOD(ROW(),2)</formula>
    </cfRule>
    <cfRule type="expression" dxfId="10917" priority="10307">
      <formula>MOD(ROW(),2)</formula>
    </cfRule>
    <cfRule type="expression" dxfId="10916" priority="10306">
      <formula>DATEDIF(TODAY(),$AH607,"D")&lt;=30</formula>
    </cfRule>
    <cfRule type="expression" dxfId="10915" priority="10305">
      <formula>DATEDIF(TODAY(),$AH607,"D")&lt;=30</formula>
    </cfRule>
  </conditionalFormatting>
  <conditionalFormatting sqref="I610:I612">
    <cfRule type="expression" dxfId="10914" priority="10237">
      <formula>MOD(ROW(),2)</formula>
    </cfRule>
    <cfRule type="expression" dxfId="10913" priority="10231">
      <formula>DATEDIF(TODAY(),$AH610,"D")&lt;=30</formula>
    </cfRule>
    <cfRule type="expression" dxfId="10912" priority="10235">
      <formula>MOD(ROW(),2)</formula>
    </cfRule>
    <cfRule type="expression" dxfId="10911" priority="10233">
      <formula>MOD(ROW(),2)</formula>
    </cfRule>
    <cfRule type="expression" dxfId="10910" priority="10232">
      <formula>DATEDIF(TODAY(),$AH610,"D")&lt;=30</formula>
    </cfRule>
    <cfRule type="expression" dxfId="10909" priority="10236">
      <formula>MOD(ROW(),2)</formula>
    </cfRule>
  </conditionalFormatting>
  <conditionalFormatting sqref="I613:I615">
    <cfRule type="expression" dxfId="10908" priority="10189">
      <formula>MOD(ROW(),2)</formula>
    </cfRule>
    <cfRule type="expression" dxfId="10907" priority="10184">
      <formula>DATEDIF(TODAY(),$AH613,"D")&lt;=30</formula>
    </cfRule>
    <cfRule type="expression" dxfId="10906" priority="10186">
      <formula>MOD(ROW(),2)</formula>
    </cfRule>
    <cfRule type="expression" dxfId="10905" priority="10188">
      <formula>MOD(ROW(),2)</formula>
    </cfRule>
    <cfRule type="expression" dxfId="10904" priority="10185">
      <formula>DATEDIF(TODAY(),$AH613,"D")&lt;=30</formula>
    </cfRule>
    <cfRule type="expression" dxfId="10903" priority="10190">
      <formula>MOD(ROW(),2)</formula>
    </cfRule>
  </conditionalFormatting>
  <conditionalFormatting sqref="I616">
    <cfRule type="expression" dxfId="10902" priority="10095">
      <formula>MOD(ROW(),2)</formula>
    </cfRule>
    <cfRule type="expression" dxfId="10901" priority="10094">
      <formula>MOD(ROW(),2)</formula>
    </cfRule>
    <cfRule type="expression" dxfId="10900" priority="10093">
      <formula>MOD(ROW(),2)</formula>
    </cfRule>
    <cfRule type="expression" dxfId="10899" priority="10091">
      <formula>MOD(ROW(),2)</formula>
    </cfRule>
    <cfRule type="expression" dxfId="10898" priority="10090">
      <formula>DATEDIF(TODAY(),$AH616,"D")&lt;=30</formula>
    </cfRule>
    <cfRule type="expression" dxfId="10897" priority="10089">
      <formula>DATEDIF(TODAY(),$AH616,"D")&lt;=30</formula>
    </cfRule>
  </conditionalFormatting>
  <conditionalFormatting sqref="I617:I618">
    <cfRule type="expression" dxfId="10896" priority="10136">
      <formula>DATEDIF(TODAY(),$AH617,"D")&lt;=30</formula>
    </cfRule>
    <cfRule type="expression" dxfId="10895" priority="10141">
      <formula>MOD(ROW(),2)</formula>
    </cfRule>
    <cfRule type="expression" dxfId="10894" priority="10140">
      <formula>MOD(ROW(),2)</formula>
    </cfRule>
    <cfRule type="expression" dxfId="10893" priority="10138">
      <formula>MOD(ROW(),2)</formula>
    </cfRule>
    <cfRule type="expression" dxfId="10892" priority="10142">
      <formula>MOD(ROW(),2)</formula>
    </cfRule>
    <cfRule type="expression" dxfId="10891" priority="10137">
      <formula>DATEDIF(TODAY(),$AH617,"D")&lt;=30</formula>
    </cfRule>
  </conditionalFormatting>
  <conditionalFormatting sqref="I619">
    <cfRule type="expression" dxfId="10890" priority="10040">
      <formula>MOD(ROW(),2)</formula>
    </cfRule>
    <cfRule type="expression" dxfId="10889" priority="10039">
      <formula>MOD(ROW(),2)</formula>
    </cfRule>
    <cfRule type="expression" dxfId="10888" priority="10035">
      <formula>DATEDIF(TODAY(),$AH619,"D")&lt;=30</formula>
    </cfRule>
    <cfRule type="expression" dxfId="10887" priority="10036">
      <formula>DATEDIF(TODAY(),$AH619,"D")&lt;=30</formula>
    </cfRule>
    <cfRule type="expression" dxfId="10886" priority="10037">
      <formula>MOD(ROW(),2)</formula>
    </cfRule>
    <cfRule type="expression" dxfId="10885" priority="10041">
      <formula>MOD(ROW(),2)</formula>
    </cfRule>
  </conditionalFormatting>
  <conditionalFormatting sqref="I620">
    <cfRule type="expression" dxfId="10884" priority="9946">
      <formula>MOD(ROW(),2)</formula>
    </cfRule>
    <cfRule type="expression" dxfId="10883" priority="9944">
      <formula>MOD(ROW(),2)</formula>
    </cfRule>
    <cfRule type="expression" dxfId="10882" priority="9943">
      <formula>DATEDIF(TODAY(),$AH620,"D")&lt;=30</formula>
    </cfRule>
    <cfRule type="expression" dxfId="10881" priority="9942">
      <formula>DATEDIF(TODAY(),$AH620,"D")&lt;=30</formula>
    </cfRule>
    <cfRule type="expression" dxfId="10880" priority="9948">
      <formula>MOD(ROW(),2)</formula>
    </cfRule>
    <cfRule type="expression" dxfId="10879" priority="9947">
      <formula>MOD(ROW(),2)</formula>
    </cfRule>
  </conditionalFormatting>
  <conditionalFormatting sqref="I621:I622">
    <cfRule type="expression" dxfId="10878" priority="9989">
      <formula>DATEDIF(TODAY(),$AH621,"D")&lt;=30</formula>
    </cfRule>
    <cfRule type="expression" dxfId="10877" priority="9994">
      <formula>MOD(ROW(),2)</formula>
    </cfRule>
    <cfRule type="expression" dxfId="10876" priority="9993">
      <formula>MOD(ROW(),2)</formula>
    </cfRule>
    <cfRule type="expression" dxfId="10875" priority="9991">
      <formula>MOD(ROW(),2)</formula>
    </cfRule>
    <cfRule type="expression" dxfId="10874" priority="9990">
      <formula>DATEDIF(TODAY(),$AH621,"D")&lt;=30</formula>
    </cfRule>
    <cfRule type="expression" dxfId="10873" priority="9995">
      <formula>MOD(ROW(),2)</formula>
    </cfRule>
  </conditionalFormatting>
  <conditionalFormatting sqref="I623">
    <cfRule type="expression" dxfId="10872" priority="9851">
      <formula>MOD(ROW(),2)</formula>
    </cfRule>
    <cfRule type="expression" dxfId="10871" priority="9849">
      <formula>MOD(ROW(),2)</formula>
    </cfRule>
    <cfRule type="expression" dxfId="10870" priority="9848">
      <formula>DATEDIF(TODAY(),$AH623,"D")&lt;=30</formula>
    </cfRule>
    <cfRule type="expression" dxfId="10869" priority="9847">
      <formula>DATEDIF(TODAY(),$AH623,"D")&lt;=30</formula>
    </cfRule>
    <cfRule type="expression" dxfId="10868" priority="9853">
      <formula>MOD(ROW(),2)</formula>
    </cfRule>
    <cfRule type="expression" dxfId="10867" priority="9852">
      <formula>MOD(ROW(),2)</formula>
    </cfRule>
  </conditionalFormatting>
  <conditionalFormatting sqref="I624:I625">
    <cfRule type="expression" dxfId="10866" priority="9899">
      <formula>MOD(ROW(),2)</formula>
    </cfRule>
    <cfRule type="expression" dxfId="10865" priority="9898">
      <formula>MOD(ROW(),2)</formula>
    </cfRule>
    <cfRule type="expression" dxfId="10864" priority="9896">
      <formula>MOD(ROW(),2)</formula>
    </cfRule>
    <cfRule type="expression" dxfId="10863" priority="9900">
      <formula>MOD(ROW(),2)</formula>
    </cfRule>
    <cfRule type="expression" dxfId="10862" priority="9894">
      <formula>DATEDIF(TODAY(),$AH624,"D")&lt;=30</formula>
    </cfRule>
    <cfRule type="expression" dxfId="10861" priority="9895">
      <formula>DATEDIF(TODAY(),$AH624,"D")&lt;=30</formula>
    </cfRule>
  </conditionalFormatting>
  <conditionalFormatting sqref="I626">
    <cfRule type="expression" dxfId="10860" priority="9804">
      <formula>MOD(ROW(),2)</formula>
    </cfRule>
    <cfRule type="expression" dxfId="10859" priority="9805">
      <formula>MOD(ROW(),2)</formula>
    </cfRule>
    <cfRule type="expression" dxfId="10858" priority="9800">
      <formula>DATEDIF(TODAY(),$AH626,"D")&lt;=30</formula>
    </cfRule>
    <cfRule type="expression" dxfId="10857" priority="9799">
      <formula>DATEDIF(TODAY(),$AH626,"D")&lt;=30</formula>
    </cfRule>
    <cfRule type="expression" dxfId="10856" priority="9801">
      <formula>MOD(ROW(),2)</formula>
    </cfRule>
    <cfRule type="expression" dxfId="10855" priority="9803">
      <formula>MOD(ROW(),2)</formula>
    </cfRule>
  </conditionalFormatting>
  <conditionalFormatting sqref="I627">
    <cfRule type="expression" dxfId="10854" priority="9704">
      <formula>DATEDIF(TODAY(),$AH627,"D")&lt;=30</formula>
    </cfRule>
    <cfRule type="expression" dxfId="10853" priority="9705">
      <formula>DATEDIF(TODAY(),$AH627,"D")&lt;=30</formula>
    </cfRule>
    <cfRule type="expression" dxfId="10852" priority="9706">
      <formula>MOD(ROW(),2)</formula>
    </cfRule>
    <cfRule type="expression" dxfId="10851" priority="9709">
      <formula>MOD(ROW(),2)</formula>
    </cfRule>
    <cfRule type="expression" dxfId="10850" priority="9710">
      <formula>MOD(ROW(),2)</formula>
    </cfRule>
    <cfRule type="expression" dxfId="10849" priority="9708">
      <formula>MOD(ROW(),2)</formula>
    </cfRule>
  </conditionalFormatting>
  <conditionalFormatting sqref="I628:I629">
    <cfRule type="expression" dxfId="10848" priority="9752">
      <formula>DATEDIF(TODAY(),$AH628,"D")&lt;=30</formula>
    </cfRule>
    <cfRule type="expression" dxfId="10847" priority="9757">
      <formula>MOD(ROW(),2)</formula>
    </cfRule>
    <cfRule type="expression" dxfId="10846" priority="9756">
      <formula>MOD(ROW(),2)</formula>
    </cfRule>
    <cfRule type="expression" dxfId="10845" priority="9755">
      <formula>MOD(ROW(),2)</formula>
    </cfRule>
    <cfRule type="expression" dxfId="10844" priority="9753">
      <formula>MOD(ROW(),2)</formula>
    </cfRule>
    <cfRule type="expression" dxfId="10843" priority="9751">
      <formula>DATEDIF(TODAY(),$AH628,"D")&lt;=30</formula>
    </cfRule>
  </conditionalFormatting>
  <conditionalFormatting sqref="I630">
    <cfRule type="expression" dxfId="10842" priority="9657">
      <formula>MOD(ROW(),2)</formula>
    </cfRule>
    <cfRule type="expression" dxfId="10841" priority="9656">
      <formula>MOD(ROW(),2)</formula>
    </cfRule>
    <cfRule type="expression" dxfId="10840" priority="9654">
      <formula>MOD(ROW(),2)</formula>
    </cfRule>
    <cfRule type="expression" dxfId="10839" priority="9653">
      <formula>DATEDIF(TODAY(),$AH630,"D")&lt;=30</formula>
    </cfRule>
    <cfRule type="expression" dxfId="10838" priority="9652">
      <formula>DATEDIF(TODAY(),$AH630,"D")&lt;=30</formula>
    </cfRule>
    <cfRule type="expression" dxfId="10837" priority="9658">
      <formula>MOD(ROW(),2)</formula>
    </cfRule>
  </conditionalFormatting>
  <conditionalFormatting sqref="I631">
    <cfRule type="expression" dxfId="10836" priority="9560">
      <formula>DATEDIF(TODAY(),$AH631,"D")&lt;=30</formula>
    </cfRule>
    <cfRule type="expression" dxfId="10835" priority="9559">
      <formula>DATEDIF(TODAY(),$AH631,"D")&lt;=30</formula>
    </cfRule>
    <cfRule type="expression" dxfId="10834" priority="9563">
      <formula>MOD(ROW(),2)</formula>
    </cfRule>
    <cfRule type="expression" dxfId="10833" priority="9561">
      <formula>MOD(ROW(),2)</formula>
    </cfRule>
    <cfRule type="expression" dxfId="10832" priority="9564">
      <formula>MOD(ROW(),2)</formula>
    </cfRule>
    <cfRule type="expression" dxfId="10831" priority="9565">
      <formula>MOD(ROW(),2)</formula>
    </cfRule>
  </conditionalFormatting>
  <conditionalFormatting sqref="I632:I633">
    <cfRule type="expression" dxfId="10830" priority="9610">
      <formula>MOD(ROW(),2)</formula>
    </cfRule>
    <cfRule type="expression" dxfId="10829" priority="9607">
      <formula>DATEDIF(TODAY(),$AH632,"D")&lt;=30</formula>
    </cfRule>
    <cfRule type="expression" dxfId="10828" priority="9608">
      <formula>MOD(ROW(),2)</formula>
    </cfRule>
    <cfRule type="expression" dxfId="10827" priority="9611">
      <formula>MOD(ROW(),2)</formula>
    </cfRule>
    <cfRule type="expression" dxfId="10826" priority="9606">
      <formula>DATEDIF(TODAY(),$AH632,"D")&lt;=30</formula>
    </cfRule>
    <cfRule type="expression" dxfId="10825" priority="9612">
      <formula>MOD(ROW(),2)</formula>
    </cfRule>
  </conditionalFormatting>
  <conditionalFormatting sqref="I634">
    <cfRule type="expression" dxfId="10824" priority="9510">
      <formula>DATEDIF(TODAY(),$AH634,"D")&lt;=30</formula>
    </cfRule>
    <cfRule type="expression" dxfId="10823" priority="9512">
      <formula>MOD(ROW(),2)</formula>
    </cfRule>
    <cfRule type="expression" dxfId="10822" priority="9514">
      <formula>MOD(ROW(),2)</formula>
    </cfRule>
    <cfRule type="expression" dxfId="10821" priority="9515">
      <formula>MOD(ROW(),2)</formula>
    </cfRule>
    <cfRule type="expression" dxfId="10820" priority="9511">
      <formula>DATEDIF(TODAY(),$AH634,"D")&lt;=30</formula>
    </cfRule>
    <cfRule type="expression" dxfId="10819" priority="9516">
      <formula>MOD(ROW(),2)</formula>
    </cfRule>
  </conditionalFormatting>
  <conditionalFormatting sqref="I635">
    <cfRule type="expression" dxfId="10818" priority="9420">
      <formula>DATEDIF(TODAY(),$AH635,"D")&lt;=30</formula>
    </cfRule>
    <cfRule type="expression" dxfId="10817" priority="9426">
      <formula>MOD(ROW(),2)</formula>
    </cfRule>
    <cfRule type="expression" dxfId="10816" priority="9425">
      <formula>MOD(ROW(),2)</formula>
    </cfRule>
    <cfRule type="expression" dxfId="10815" priority="9424">
      <formula>MOD(ROW(),2)</formula>
    </cfRule>
    <cfRule type="expression" dxfId="10814" priority="9422">
      <formula>MOD(ROW(),2)</formula>
    </cfRule>
    <cfRule type="expression" dxfId="10813" priority="9421">
      <formula>DATEDIF(TODAY(),$AH635,"D")&lt;=30</formula>
    </cfRule>
  </conditionalFormatting>
  <conditionalFormatting sqref="I636:I637">
    <cfRule type="expression" dxfId="10812" priority="9467">
      <formula>MOD(ROW(),2)</formula>
    </cfRule>
    <cfRule type="expression" dxfId="10811" priority="9466">
      <formula>DATEDIF(TODAY(),$AH636,"D")&lt;=30</formula>
    </cfRule>
    <cfRule type="expression" dxfId="10810" priority="9470">
      <formula>MOD(ROW(),2)</formula>
    </cfRule>
    <cfRule type="expression" dxfId="10809" priority="9471">
      <formula>MOD(ROW(),2)</formula>
    </cfRule>
    <cfRule type="expression" dxfId="10808" priority="9469">
      <formula>MOD(ROW(),2)</formula>
    </cfRule>
    <cfRule type="expression" dxfId="10807" priority="9465">
      <formula>DATEDIF(TODAY(),$AH636,"D")&lt;=30</formula>
    </cfRule>
  </conditionalFormatting>
  <conditionalFormatting sqref="I638">
    <cfRule type="expression" dxfId="10806" priority="9365">
      <formula>DATEDIF(TODAY(),$AH638,"D")&lt;=30</formula>
    </cfRule>
    <cfRule type="expression" dxfId="10805" priority="9369">
      <formula>MOD(ROW(),2)</formula>
    </cfRule>
    <cfRule type="expression" dxfId="10804" priority="9367">
      <formula>MOD(ROW(),2)</formula>
    </cfRule>
    <cfRule type="expression" dxfId="10803" priority="9366">
      <formula>DATEDIF(TODAY(),$AH638,"D")&lt;=30</formula>
    </cfRule>
    <cfRule type="expression" dxfId="10802" priority="9370">
      <formula>MOD(ROW(),2)</formula>
    </cfRule>
    <cfRule type="expression" dxfId="10801" priority="9371">
      <formula>MOD(ROW(),2)</formula>
    </cfRule>
  </conditionalFormatting>
  <conditionalFormatting sqref="I639:I640">
    <cfRule type="expression" dxfId="10800" priority="9321">
      <formula>MOD(ROW(),2)</formula>
    </cfRule>
    <cfRule type="expression" dxfId="10799" priority="9317">
      <formula>DATEDIF(TODAY(),$AH639,"D")&lt;=30</formula>
    </cfRule>
    <cfRule type="expression" dxfId="10798" priority="9322">
      <formula>MOD(ROW(),2)</formula>
    </cfRule>
    <cfRule type="expression" dxfId="10797" priority="9318">
      <formula>DATEDIF(TODAY(),$AH639,"D")&lt;=30</formula>
    </cfRule>
    <cfRule type="expression" dxfId="10796" priority="9323">
      <formula>MOD(ROW(),2)</formula>
    </cfRule>
    <cfRule type="expression" dxfId="10795" priority="9319">
      <formula>MOD(ROW(),2)</formula>
    </cfRule>
  </conditionalFormatting>
  <conditionalFormatting sqref="I641">
    <cfRule type="expression" dxfId="10794" priority="9279">
      <formula>MOD(ROW(),2)</formula>
    </cfRule>
    <cfRule type="expression" dxfId="10793" priority="9277">
      <formula>MOD(ROW(),2)</formula>
    </cfRule>
    <cfRule type="expression" dxfId="10792" priority="9275">
      <formula>MOD(ROW(),2)</formula>
    </cfRule>
    <cfRule type="expression" dxfId="10791" priority="9274">
      <formula>DATEDIF(TODAY(),$AH641,"D")&lt;=30</formula>
    </cfRule>
    <cfRule type="expression" dxfId="10790" priority="9278">
      <formula>MOD(ROW(),2)</formula>
    </cfRule>
    <cfRule type="expression" dxfId="10789" priority="9273">
      <formula>DATEDIF(TODAY(),$AH641,"D")&lt;=30</formula>
    </cfRule>
  </conditionalFormatting>
  <conditionalFormatting sqref="I642">
    <cfRule type="expression" dxfId="10788" priority="9233">
      <formula>MOD(ROW(),2)</formula>
    </cfRule>
    <cfRule type="expression" dxfId="10787" priority="9231">
      <formula>MOD(ROW(),2)</formula>
    </cfRule>
    <cfRule type="expression" dxfId="10786" priority="9232">
      <formula>MOD(ROW(),2)</formula>
    </cfRule>
    <cfRule type="expression" dxfId="10785" priority="9227">
      <formula>DATEDIF(TODAY(),$AH642,"D")&lt;=30</formula>
    </cfRule>
    <cfRule type="expression" dxfId="10784" priority="9228">
      <formula>DATEDIF(TODAY(),$AH642,"D")&lt;=30</formula>
    </cfRule>
    <cfRule type="expression" dxfId="10783" priority="9229">
      <formula>MOD(ROW(),2)</formula>
    </cfRule>
  </conditionalFormatting>
  <conditionalFormatting sqref="I643">
    <cfRule type="expression" dxfId="10782" priority="9185">
      <formula>DATEDIF(TODAY(),$AH643,"D")&lt;=30</formula>
    </cfRule>
    <cfRule type="expression" dxfId="10781" priority="9186">
      <formula>DATEDIF(TODAY(),$AH643,"D")&lt;=30</formula>
    </cfRule>
    <cfRule type="expression" dxfId="10780" priority="9187">
      <formula>MOD(ROW(),2)</formula>
    </cfRule>
    <cfRule type="expression" dxfId="10779" priority="9189">
      <formula>MOD(ROW(),2)</formula>
    </cfRule>
    <cfRule type="expression" dxfId="10778" priority="9191">
      <formula>MOD(ROW(),2)</formula>
    </cfRule>
    <cfRule type="expression" dxfId="10777" priority="9190">
      <formula>MOD(ROW(),2)</formula>
    </cfRule>
  </conditionalFormatting>
  <conditionalFormatting sqref="I644">
    <cfRule type="expression" dxfId="10776" priority="9142">
      <formula>DATEDIF(TODAY(),$AH644,"D")&lt;=30</formula>
    </cfRule>
    <cfRule type="expression" dxfId="10775" priority="9143">
      <formula>MOD(ROW(),2)</formula>
    </cfRule>
    <cfRule type="expression" dxfId="10774" priority="9141">
      <formula>DATEDIF(TODAY(),$AH644,"D")&lt;=30</formula>
    </cfRule>
    <cfRule type="expression" dxfId="10773" priority="9147">
      <formula>MOD(ROW(),2)</formula>
    </cfRule>
    <cfRule type="expression" dxfId="10772" priority="9146">
      <formula>MOD(ROW(),2)</formula>
    </cfRule>
    <cfRule type="expression" dxfId="10771" priority="9145">
      <formula>MOD(ROW(),2)</formula>
    </cfRule>
  </conditionalFormatting>
  <conditionalFormatting sqref="I645">
    <cfRule type="expression" dxfId="10770" priority="9101">
      <formula>MOD(ROW(),2)</formula>
    </cfRule>
    <cfRule type="expression" dxfId="10769" priority="9103">
      <formula>MOD(ROW(),2)</formula>
    </cfRule>
    <cfRule type="expression" dxfId="10768" priority="9104">
      <formula>MOD(ROW(),2)</formula>
    </cfRule>
    <cfRule type="expression" dxfId="10767" priority="9099">
      <formula>DATEDIF(TODAY(),$AH645,"D")&lt;=30</formula>
    </cfRule>
    <cfRule type="expression" dxfId="10766" priority="9105">
      <formula>MOD(ROW(),2)</formula>
    </cfRule>
    <cfRule type="expression" dxfId="10765" priority="9100">
      <formula>DATEDIF(TODAY(),$AH645,"D")&lt;=30</formula>
    </cfRule>
  </conditionalFormatting>
  <conditionalFormatting sqref="I646">
    <cfRule type="expression" dxfId="10764" priority="9059">
      <formula>MOD(ROW(),2)</formula>
    </cfRule>
    <cfRule type="expression" dxfId="10763" priority="9063">
      <formula>MOD(ROW(),2)</formula>
    </cfRule>
    <cfRule type="expression" dxfId="10762" priority="9061">
      <formula>MOD(ROW(),2)</formula>
    </cfRule>
    <cfRule type="expression" dxfId="10761" priority="9062">
      <formula>MOD(ROW(),2)</formula>
    </cfRule>
    <cfRule type="expression" dxfId="10760" priority="9057">
      <formula>DATEDIF(TODAY(),$AH646,"D")&lt;=30</formula>
    </cfRule>
    <cfRule type="expression" dxfId="10759" priority="9058">
      <formula>DATEDIF(TODAY(),$AH646,"D")&lt;=30</formula>
    </cfRule>
  </conditionalFormatting>
  <conditionalFormatting sqref="I647">
    <cfRule type="expression" dxfId="10758" priority="9021">
      <formula>MOD(ROW(),2)</formula>
    </cfRule>
    <cfRule type="expression" dxfId="10757" priority="9015">
      <formula>DATEDIF(TODAY(),$AH647,"D")&lt;=30</formula>
    </cfRule>
    <cfRule type="expression" dxfId="10756" priority="9019">
      <formula>MOD(ROW(),2)</formula>
    </cfRule>
    <cfRule type="expression" dxfId="10755" priority="9017">
      <formula>MOD(ROW(),2)</formula>
    </cfRule>
    <cfRule type="expression" dxfId="10754" priority="9016">
      <formula>DATEDIF(TODAY(),$AH647,"D")&lt;=30</formula>
    </cfRule>
    <cfRule type="expression" dxfId="10753" priority="9020">
      <formula>MOD(ROW(),2)</formula>
    </cfRule>
  </conditionalFormatting>
  <conditionalFormatting sqref="I648">
    <cfRule type="expression" dxfId="10752" priority="8965">
      <formula>DATEDIF(TODAY(),$AH648,"D")&lt;=30</formula>
    </cfRule>
    <cfRule type="expression" dxfId="10751" priority="8970">
      <formula>MOD(ROW(),2)</formula>
    </cfRule>
    <cfRule type="expression" dxfId="10750" priority="8969">
      <formula>MOD(ROW(),2)</formula>
    </cfRule>
    <cfRule type="expression" dxfId="10749" priority="8968">
      <formula>MOD(ROW(),2)</formula>
    </cfRule>
    <cfRule type="expression" dxfId="10748" priority="8966">
      <formula>MOD(ROW(),2)</formula>
    </cfRule>
    <cfRule type="expression" dxfId="10747" priority="8964">
      <formula>DATEDIF(TODAY(),$AH648,"D")&lt;=30</formula>
    </cfRule>
  </conditionalFormatting>
  <conditionalFormatting sqref="I649">
    <cfRule type="expression" dxfId="10746" priority="8922">
      <formula>DATEDIF(TODAY(),$AH649,"D")&lt;=30</formula>
    </cfRule>
    <cfRule type="expression" dxfId="10745" priority="8924">
      <formula>MOD(ROW(),2)</formula>
    </cfRule>
    <cfRule type="expression" dxfId="10744" priority="8923">
      <formula>DATEDIF(TODAY(),$AH649,"D")&lt;=30</formula>
    </cfRule>
    <cfRule type="expression" dxfId="10743" priority="8926">
      <formula>MOD(ROW(),2)</formula>
    </cfRule>
    <cfRule type="expression" dxfId="10742" priority="8928">
      <formula>MOD(ROW(),2)</formula>
    </cfRule>
    <cfRule type="expression" dxfId="10741" priority="8927">
      <formula>MOD(ROW(),2)</formula>
    </cfRule>
  </conditionalFormatting>
  <conditionalFormatting sqref="I650">
    <cfRule type="expression" dxfId="10740" priority="8886">
      <formula>MOD(ROW(),2)</formula>
    </cfRule>
    <cfRule type="expression" dxfId="10739" priority="8882">
      <formula>MOD(ROW(),2)</formula>
    </cfRule>
    <cfRule type="expression" dxfId="10738" priority="8881">
      <formula>DATEDIF(TODAY(),$AH650,"D")&lt;=30</formula>
    </cfRule>
    <cfRule type="expression" dxfId="10737" priority="8880">
      <formula>DATEDIF(TODAY(),$AH650,"D")&lt;=30</formula>
    </cfRule>
    <cfRule type="expression" dxfId="10736" priority="8885">
      <formula>MOD(ROW(),2)</formula>
    </cfRule>
    <cfRule type="expression" dxfId="10735" priority="8884">
      <formula>MOD(ROW(),2)</formula>
    </cfRule>
  </conditionalFormatting>
  <conditionalFormatting sqref="I651">
    <cfRule type="expression" dxfId="10734" priority="8835">
      <formula>MOD(ROW(),2)</formula>
    </cfRule>
    <cfRule type="expression" dxfId="10733" priority="8833">
      <formula>MOD(ROW(),2)</formula>
    </cfRule>
    <cfRule type="expression" dxfId="10732" priority="8837">
      <formula>MOD(ROW(),2)</formula>
    </cfRule>
    <cfRule type="expression" dxfId="10731" priority="8836">
      <formula>MOD(ROW(),2)</formula>
    </cfRule>
    <cfRule type="expression" dxfId="10730" priority="8832">
      <formula>DATEDIF(TODAY(),$AH651,"D")&lt;=30</formula>
    </cfRule>
    <cfRule type="expression" dxfId="10729" priority="8831">
      <formula>DATEDIF(TODAY(),$AH651,"D")&lt;=30</formula>
    </cfRule>
  </conditionalFormatting>
  <conditionalFormatting sqref="I652">
    <cfRule type="expression" dxfId="10728" priority="8761">
      <formula>DATEDIF(TODAY(),$AH652,"D")&lt;=30</formula>
    </cfRule>
    <cfRule type="expression" dxfId="10727" priority="8762">
      <formula>DATEDIF(TODAY(),$AH652,"D")&lt;=30</formula>
    </cfRule>
    <cfRule type="expression" dxfId="10726" priority="8763">
      <formula>MOD(ROW(),2)</formula>
    </cfRule>
    <cfRule type="expression" dxfId="10725" priority="8767">
      <formula>MOD(ROW(),2)</formula>
    </cfRule>
    <cfRule type="expression" dxfId="10724" priority="8765">
      <formula>MOD(ROW(),2)</formula>
    </cfRule>
    <cfRule type="expression" dxfId="10723" priority="8766">
      <formula>MOD(ROW(),2)</formula>
    </cfRule>
  </conditionalFormatting>
  <conditionalFormatting sqref="I664">
    <cfRule type="expression" dxfId="10722" priority="8632">
      <formula>DATEDIF(TODAY(),$AH664,"D")&lt;=30</formula>
    </cfRule>
    <cfRule type="expression" dxfId="10721" priority="8640">
      <formula>MOD(ROW(),2)</formula>
    </cfRule>
    <cfRule type="expression" dxfId="10720" priority="8638">
      <formula>MOD(ROW(),2)</formula>
    </cfRule>
    <cfRule type="expression" dxfId="10719" priority="8637">
      <formula>MOD(ROW(),2)</formula>
    </cfRule>
    <cfRule type="expression" dxfId="10718" priority="8634">
      <formula>MOD(ROW(),2)</formula>
    </cfRule>
  </conditionalFormatting>
  <conditionalFormatting sqref="I694">
    <cfRule type="expression" dxfId="10717" priority="8694">
      <formula>MOD(ROW(),2)</formula>
    </cfRule>
    <cfRule type="expression" dxfId="10716" priority="8692">
      <formula>MOD(ROW(),2)</formula>
    </cfRule>
    <cfRule type="expression" dxfId="10715" priority="8691">
      <formula>MOD(ROW(),2)</formula>
    </cfRule>
    <cfRule type="expression" dxfId="10714" priority="8685">
      <formula>DATEDIF(TODAY(),$AH694,"D")&lt;=30</formula>
    </cfRule>
    <cfRule type="expression" dxfId="10713" priority="8693">
      <formula>MOD(ROW(),2)</formula>
    </cfRule>
  </conditionalFormatting>
  <conditionalFormatting sqref="I703 I709 I713 I716 I728">
    <cfRule type="expression" dxfId="10712" priority="8690">
      <formula>MOD(ROW(),2)</formula>
    </cfRule>
    <cfRule type="expression" dxfId="10711" priority="8696">
      <formula>MOD(ROW(),2)</formula>
    </cfRule>
  </conditionalFormatting>
  <conditionalFormatting sqref="I711">
    <cfRule type="expression" dxfId="10710" priority="8583">
      <formula>DATEDIF(TODAY(),$AH711,"D")&lt;=30</formula>
    </cfRule>
    <cfRule type="expression" dxfId="10709" priority="8582">
      <formula>DATEDIF(TODAY(),$AH711,"D")&lt;=30</formula>
    </cfRule>
    <cfRule type="expression" dxfId="10708" priority="8584">
      <formula>MOD(ROW(),2)</formula>
    </cfRule>
    <cfRule type="expression" dxfId="10707" priority="8586">
      <formula>MOD(ROW(),2)</formula>
    </cfRule>
    <cfRule type="expression" dxfId="10706" priority="8587">
      <formula>MOD(ROW(),2)</formula>
    </cfRule>
    <cfRule type="expression" dxfId="10705" priority="8588">
      <formula>MOD(ROW(),2)</formula>
    </cfRule>
  </conditionalFormatting>
  <conditionalFormatting sqref="I733:I738">
    <cfRule type="expression" dxfId="10704" priority="8510">
      <formula>DATEDIF(TODAY(),$AH733,"D")&lt;=30</formula>
    </cfRule>
    <cfRule type="expression" dxfId="10703" priority="8511">
      <formula>DATEDIF(TODAY(),$AH733,"D")&lt;=30</formula>
    </cfRule>
    <cfRule type="expression" dxfId="10702" priority="8513">
      <formula>MOD(ROW(),2)</formula>
    </cfRule>
    <cfRule type="expression" dxfId="10701" priority="8516">
      <formula>MOD(ROW(),2)</formula>
    </cfRule>
    <cfRule type="expression" dxfId="10700" priority="8519">
      <formula>MOD(ROW(),2)</formula>
    </cfRule>
    <cfRule type="expression" dxfId="10699" priority="8517">
      <formula>MOD(ROW(),2)</formula>
    </cfRule>
  </conditionalFormatting>
  <conditionalFormatting sqref="I734">
    <cfRule type="expression" dxfId="10698" priority="8518">
      <formula>MOD(ROW(),2)</formula>
    </cfRule>
    <cfRule type="expression" dxfId="10697" priority="8512">
      <formula>MOD(ROW(),2)</formula>
    </cfRule>
  </conditionalFormatting>
  <conditionalFormatting sqref="I739:I742">
    <cfRule type="expression" dxfId="10696" priority="8472">
      <formula>MOD(ROW(),2)</formula>
    </cfRule>
    <cfRule type="expression" dxfId="10695" priority="8466">
      <formula>DATEDIF(TODAY(),$AH739,"D")&lt;=30</formula>
    </cfRule>
    <cfRule type="expression" dxfId="10694" priority="8470">
      <formula>MOD(ROW(),2)</formula>
    </cfRule>
    <cfRule type="expression" dxfId="10693" priority="8471">
      <formula>MOD(ROW(),2)</formula>
    </cfRule>
    <cfRule type="expression" dxfId="10692" priority="8468">
      <formula>MOD(ROW(),2)</formula>
    </cfRule>
    <cfRule type="expression" dxfId="10691" priority="8467">
      <formula>DATEDIF(TODAY(),$AH739,"D")&lt;=30</formula>
    </cfRule>
  </conditionalFormatting>
  <conditionalFormatting sqref="I743:I745">
    <cfRule type="expression" dxfId="10690" priority="8414">
      <formula>DATEDIF(TODAY(),$AH743,"D")&lt;=30</formula>
    </cfRule>
    <cfRule type="expression" dxfId="10689" priority="8415">
      <formula>MOD(ROW(),2)</formula>
    </cfRule>
    <cfRule type="expression" dxfId="10688" priority="8419">
      <formula>MOD(ROW(),2)</formula>
    </cfRule>
    <cfRule type="expression" dxfId="10687" priority="8418">
      <formula>MOD(ROW(),2)</formula>
    </cfRule>
    <cfRule type="expression" dxfId="10686" priority="8417">
      <formula>MOD(ROW(),2)</formula>
    </cfRule>
    <cfRule type="expression" dxfId="10685" priority="8413">
      <formula>DATEDIF(TODAY(),$AH743,"D")&lt;=30</formula>
    </cfRule>
  </conditionalFormatting>
  <conditionalFormatting sqref="I746:I748">
    <cfRule type="expression" dxfId="10684" priority="8343">
      <formula>DATEDIF(TODAY(),$AH746,"D")&lt;=30</formula>
    </cfRule>
    <cfRule type="expression" dxfId="10683" priority="8344">
      <formula>MOD(ROW(),2)</formula>
    </cfRule>
    <cfRule type="expression" dxfId="10682" priority="8342">
      <formula>DATEDIF(TODAY(),$AH746,"D")&lt;=30</formula>
    </cfRule>
    <cfRule type="expression" dxfId="10681" priority="8348">
      <formula>MOD(ROW(),2)</formula>
    </cfRule>
    <cfRule type="expression" dxfId="10680" priority="8347">
      <formula>MOD(ROW(),2)</formula>
    </cfRule>
    <cfRule type="expression" dxfId="10679" priority="8346">
      <formula>MOD(ROW(),2)</formula>
    </cfRule>
  </conditionalFormatting>
  <conditionalFormatting sqref="I749:I751">
    <cfRule type="expression" dxfId="10678" priority="8300">
      <formula>MOD(ROW(),2)</formula>
    </cfRule>
    <cfRule type="expression" dxfId="10677" priority="8302">
      <formula>MOD(ROW(),2)</formula>
    </cfRule>
    <cfRule type="expression" dxfId="10676" priority="8303">
      <formula>MOD(ROW(),2)</formula>
    </cfRule>
    <cfRule type="expression" dxfId="10675" priority="8298">
      <formula>DATEDIF(TODAY(),$AH749,"D")&lt;=30</formula>
    </cfRule>
    <cfRule type="expression" dxfId="10674" priority="8299">
      <formula>DATEDIF(TODAY(),$AH749,"D")&lt;=30</formula>
    </cfRule>
    <cfRule type="expression" dxfId="10673" priority="8304">
      <formula>MOD(ROW(),2)</formula>
    </cfRule>
  </conditionalFormatting>
  <conditionalFormatting sqref="I752">
    <cfRule type="expression" dxfId="10672" priority="8211">
      <formula>MOD(ROW(),2)</formula>
    </cfRule>
    <cfRule type="expression" dxfId="10671" priority="8215">
      <formula>MOD(ROW(),2)</formula>
    </cfRule>
    <cfRule type="expression" dxfId="10670" priority="8210">
      <formula>DATEDIF(TODAY(),$AH752,"D")&lt;=30</formula>
    </cfRule>
    <cfRule type="expression" dxfId="10669" priority="8209">
      <formula>DATEDIF(TODAY(),$AH752,"D")&lt;=30</formula>
    </cfRule>
    <cfRule type="expression" dxfId="10668" priority="8214">
      <formula>MOD(ROW(),2)</formula>
    </cfRule>
    <cfRule type="expression" dxfId="10667" priority="8213">
      <formula>MOD(ROW(),2)</formula>
    </cfRule>
  </conditionalFormatting>
  <conditionalFormatting sqref="I753:I754">
    <cfRule type="expression" dxfId="10666" priority="8254">
      <formula>DATEDIF(TODAY(),$AH753,"D")&lt;=30</formula>
    </cfRule>
    <cfRule type="expression" dxfId="10665" priority="8255">
      <formula>MOD(ROW(),2)</formula>
    </cfRule>
    <cfRule type="expression" dxfId="10664" priority="8259">
      <formula>MOD(ROW(),2)</formula>
    </cfRule>
    <cfRule type="expression" dxfId="10663" priority="8258">
      <formula>MOD(ROW(),2)</formula>
    </cfRule>
    <cfRule type="expression" dxfId="10662" priority="8257">
      <formula>MOD(ROW(),2)</formula>
    </cfRule>
    <cfRule type="expression" dxfId="10661" priority="8253">
      <formula>DATEDIF(TODAY(),$AH753,"D")&lt;=30</formula>
    </cfRule>
  </conditionalFormatting>
  <conditionalFormatting sqref="I755">
    <cfRule type="expression" dxfId="10660" priority="8164">
      <formula>MOD(ROW(),2)</formula>
    </cfRule>
    <cfRule type="expression" dxfId="10659" priority="8162">
      <formula>MOD(ROW(),2)</formula>
    </cfRule>
    <cfRule type="expression" dxfId="10658" priority="8163">
      <formula>MOD(ROW(),2)</formula>
    </cfRule>
    <cfRule type="expression" dxfId="10657" priority="8158">
      <formula>DATEDIF(TODAY(),$AH755,"D")&lt;=30</formula>
    </cfRule>
    <cfRule type="expression" dxfId="10656" priority="8159">
      <formula>DATEDIF(TODAY(),$AH755,"D")&lt;=30</formula>
    </cfRule>
    <cfRule type="expression" dxfId="10655" priority="8160">
      <formula>MOD(ROW(),2)</formula>
    </cfRule>
  </conditionalFormatting>
  <conditionalFormatting sqref="I756">
    <cfRule type="expression" dxfId="10654" priority="8075">
      <formula>MOD(ROW(),2)</formula>
    </cfRule>
    <cfRule type="expression" dxfId="10653" priority="8073">
      <formula>MOD(ROW(),2)</formula>
    </cfRule>
    <cfRule type="expression" dxfId="10652" priority="8076">
      <formula>MOD(ROW(),2)</formula>
    </cfRule>
    <cfRule type="expression" dxfId="10651" priority="8077">
      <formula>MOD(ROW(),2)</formula>
    </cfRule>
    <cfRule type="expression" dxfId="10650" priority="8072">
      <formula>DATEDIF(TODAY(),$AH756,"D")&lt;=30</formula>
    </cfRule>
    <cfRule type="expression" dxfId="10649" priority="8071">
      <formula>DATEDIF(TODAY(),$AH756,"D")&lt;=30</formula>
    </cfRule>
  </conditionalFormatting>
  <conditionalFormatting sqref="I757:I758">
    <cfRule type="expression" dxfId="10648" priority="8116">
      <formula>DATEDIF(TODAY(),$AH757,"D")&lt;=30</formula>
    </cfRule>
    <cfRule type="expression" dxfId="10647" priority="8117">
      <formula>MOD(ROW(),2)</formula>
    </cfRule>
    <cfRule type="expression" dxfId="10646" priority="8119">
      <formula>MOD(ROW(),2)</formula>
    </cfRule>
    <cfRule type="expression" dxfId="10645" priority="8121">
      <formula>MOD(ROW(),2)</formula>
    </cfRule>
    <cfRule type="expression" dxfId="10644" priority="8120">
      <formula>MOD(ROW(),2)</formula>
    </cfRule>
    <cfRule type="expression" dxfId="10643" priority="8115">
      <formula>DATEDIF(TODAY(),$AH757,"D")&lt;=30</formula>
    </cfRule>
  </conditionalFormatting>
  <conditionalFormatting sqref="I759">
    <cfRule type="expression" dxfId="10642" priority="7986">
      <formula>MOD(ROW(),2)</formula>
    </cfRule>
    <cfRule type="expression" dxfId="10641" priority="7983">
      <formula>DATEDIF(TODAY(),$AH759,"D")&lt;=30</formula>
    </cfRule>
    <cfRule type="expression" dxfId="10640" priority="7982">
      <formula>DATEDIF(TODAY(),$AH759,"D")&lt;=30</formula>
    </cfRule>
    <cfRule type="expression" dxfId="10639" priority="7988">
      <formula>MOD(ROW(),2)</formula>
    </cfRule>
    <cfRule type="expression" dxfId="10638" priority="7984">
      <formula>MOD(ROW(),2)</formula>
    </cfRule>
    <cfRule type="expression" dxfId="10637" priority="7987">
      <formula>MOD(ROW(),2)</formula>
    </cfRule>
  </conditionalFormatting>
  <conditionalFormatting sqref="I760:I761">
    <cfRule type="expression" dxfId="10636" priority="8026">
      <formula>DATEDIF(TODAY(),$AH760,"D")&lt;=30</formula>
    </cfRule>
    <cfRule type="expression" dxfId="10635" priority="8027">
      <formula>DATEDIF(TODAY(),$AH760,"D")&lt;=30</formula>
    </cfRule>
    <cfRule type="expression" dxfId="10634" priority="8028">
      <formula>MOD(ROW(),2)</formula>
    </cfRule>
    <cfRule type="expression" dxfId="10633" priority="8030">
      <formula>MOD(ROW(),2)</formula>
    </cfRule>
    <cfRule type="expression" dxfId="10632" priority="8032">
      <formula>MOD(ROW(),2)</formula>
    </cfRule>
    <cfRule type="expression" dxfId="10631" priority="8031">
      <formula>MOD(ROW(),2)</formula>
    </cfRule>
  </conditionalFormatting>
  <conditionalFormatting sqref="I762">
    <cfRule type="expression" dxfId="10630" priority="7939">
      <formula>MOD(ROW(),2)</formula>
    </cfRule>
    <cfRule type="expression" dxfId="10629" priority="7937">
      <formula>DATEDIF(TODAY(),$AH762,"D")&lt;=30</formula>
    </cfRule>
    <cfRule type="expression" dxfId="10628" priority="7943">
      <formula>MOD(ROW(),2)</formula>
    </cfRule>
    <cfRule type="expression" dxfId="10627" priority="7942">
      <formula>MOD(ROW(),2)</formula>
    </cfRule>
    <cfRule type="expression" dxfId="10626" priority="7938">
      <formula>DATEDIF(TODAY(),$AH762,"D")&lt;=30</formula>
    </cfRule>
    <cfRule type="expression" dxfId="10625" priority="7941">
      <formula>MOD(ROW(),2)</formula>
    </cfRule>
  </conditionalFormatting>
  <conditionalFormatting sqref="I763">
    <cfRule type="expression" dxfId="10624" priority="7853">
      <formula>MOD(ROW(),2)</formula>
    </cfRule>
    <cfRule type="expression" dxfId="10623" priority="7850">
      <formula>MOD(ROW(),2)</formula>
    </cfRule>
    <cfRule type="expression" dxfId="10622" priority="7848">
      <formula>DATEDIF(TODAY(),$AH763,"D")&lt;=30</formula>
    </cfRule>
    <cfRule type="expression" dxfId="10621" priority="7854">
      <formula>MOD(ROW(),2)</formula>
    </cfRule>
    <cfRule type="expression" dxfId="10620" priority="7852">
      <formula>MOD(ROW(),2)</formula>
    </cfRule>
    <cfRule type="expression" dxfId="10619" priority="7849">
      <formula>DATEDIF(TODAY(),$AH763,"D")&lt;=30</formula>
    </cfRule>
  </conditionalFormatting>
  <conditionalFormatting sqref="I764:I765">
    <cfRule type="expression" dxfId="10618" priority="7898">
      <formula>MOD(ROW(),2)</formula>
    </cfRule>
    <cfRule type="expression" dxfId="10617" priority="7897">
      <formula>MOD(ROW(),2)</formula>
    </cfRule>
    <cfRule type="expression" dxfId="10616" priority="7892">
      <formula>DATEDIF(TODAY(),$AH764,"D")&lt;=30</formula>
    </cfRule>
    <cfRule type="expression" dxfId="10615" priority="7893">
      <formula>DATEDIF(TODAY(),$AH764,"D")&lt;=30</formula>
    </cfRule>
    <cfRule type="expression" dxfId="10614" priority="7894">
      <formula>MOD(ROW(),2)</formula>
    </cfRule>
    <cfRule type="expression" dxfId="10613" priority="7896">
      <formula>MOD(ROW(),2)</formula>
    </cfRule>
  </conditionalFormatting>
  <conditionalFormatting sqref="I766">
    <cfRule type="expression" dxfId="10612" priority="7804">
      <formula>MOD(ROW(),2)</formula>
    </cfRule>
    <cfRule type="expression" dxfId="10611" priority="7803">
      <formula>MOD(ROW(),2)</formula>
    </cfRule>
    <cfRule type="expression" dxfId="10610" priority="7801">
      <formula>MOD(ROW(),2)</formula>
    </cfRule>
    <cfRule type="expression" dxfId="10609" priority="7800">
      <formula>DATEDIF(TODAY(),$AH766,"D")&lt;=30</formula>
    </cfRule>
    <cfRule type="expression" dxfId="10608" priority="7799">
      <formula>DATEDIF(TODAY(),$AH766,"D")&lt;=30</formula>
    </cfRule>
    <cfRule type="expression" dxfId="10607" priority="7805">
      <formula>MOD(ROW(),2)</formula>
    </cfRule>
  </conditionalFormatting>
  <conditionalFormatting sqref="I767">
    <cfRule type="expression" dxfId="10606" priority="7716">
      <formula>MOD(ROW(),2)</formula>
    </cfRule>
    <cfRule type="expression" dxfId="10605" priority="7718">
      <formula>MOD(ROW(),2)</formula>
    </cfRule>
    <cfRule type="expression" dxfId="10604" priority="7713">
      <formula>DATEDIF(TODAY(),$AH767,"D")&lt;=30</formula>
    </cfRule>
    <cfRule type="expression" dxfId="10603" priority="7712">
      <formula>DATEDIF(TODAY(),$AH767,"D")&lt;=30</formula>
    </cfRule>
    <cfRule type="expression" dxfId="10602" priority="7714">
      <formula>MOD(ROW(),2)</formula>
    </cfRule>
    <cfRule type="expression" dxfId="10601" priority="7717">
      <formula>MOD(ROW(),2)</formula>
    </cfRule>
  </conditionalFormatting>
  <conditionalFormatting sqref="I768:I769">
    <cfRule type="expression" dxfId="10600" priority="7760">
      <formula>MOD(ROW(),2)</formula>
    </cfRule>
    <cfRule type="expression" dxfId="10599" priority="7761">
      <formula>MOD(ROW(),2)</formula>
    </cfRule>
    <cfRule type="expression" dxfId="10598" priority="7762">
      <formula>MOD(ROW(),2)</formula>
    </cfRule>
    <cfRule type="expression" dxfId="10597" priority="7756">
      <formula>DATEDIF(TODAY(),$AH768,"D")&lt;=30</formula>
    </cfRule>
    <cfRule type="expression" dxfId="10596" priority="7757">
      <formula>DATEDIF(TODAY(),$AH768,"D")&lt;=30</formula>
    </cfRule>
    <cfRule type="expression" dxfId="10595" priority="7758">
      <formula>MOD(ROW(),2)</formula>
    </cfRule>
  </conditionalFormatting>
  <conditionalFormatting sqref="I770">
    <cfRule type="expression" dxfId="10594" priority="7671">
      <formula>MOD(ROW(),2)</formula>
    </cfRule>
    <cfRule type="expression" dxfId="10593" priority="7668">
      <formula>MOD(ROW(),2)</formula>
    </cfRule>
    <cfRule type="expression" dxfId="10592" priority="7670">
      <formula>MOD(ROW(),2)</formula>
    </cfRule>
    <cfRule type="expression" dxfId="10591" priority="7672">
      <formula>MOD(ROW(),2)</formula>
    </cfRule>
    <cfRule type="expression" dxfId="10590" priority="7666">
      <formula>DATEDIF(TODAY(),$AH770,"D")&lt;=30</formula>
    </cfRule>
    <cfRule type="expression" dxfId="10589" priority="7667">
      <formula>DATEDIF(TODAY(),$AH770,"D")&lt;=30</formula>
    </cfRule>
  </conditionalFormatting>
  <conditionalFormatting sqref="I771">
    <cfRule type="expression" dxfId="10588" priority="7586">
      <formula>MOD(ROW(),2)</formula>
    </cfRule>
    <cfRule type="expression" dxfId="10587" priority="7582">
      <formula>DATEDIF(TODAY(),$AH771,"D")&lt;=30</formula>
    </cfRule>
    <cfRule type="expression" dxfId="10586" priority="7588">
      <formula>MOD(ROW(),2)</formula>
    </cfRule>
    <cfRule type="expression" dxfId="10585" priority="7587">
      <formula>MOD(ROW(),2)</formula>
    </cfRule>
    <cfRule type="expression" dxfId="10584" priority="7583">
      <formula>DATEDIF(TODAY(),$AH771,"D")&lt;=30</formula>
    </cfRule>
    <cfRule type="expression" dxfId="10583" priority="7584">
      <formula>MOD(ROW(),2)</formula>
    </cfRule>
  </conditionalFormatting>
  <conditionalFormatting sqref="I772:I773">
    <cfRule type="expression" dxfId="10582" priority="7626">
      <formula>MOD(ROW(),2)</formula>
    </cfRule>
    <cfRule type="expression" dxfId="10581" priority="7629">
      <formula>MOD(ROW(),2)</formula>
    </cfRule>
    <cfRule type="expression" dxfId="10580" priority="7630">
      <formula>MOD(ROW(),2)</formula>
    </cfRule>
    <cfRule type="expression" dxfId="10579" priority="7625">
      <formula>DATEDIF(TODAY(),$AH772,"D")&lt;=30</formula>
    </cfRule>
    <cfRule type="expression" dxfId="10578" priority="7624">
      <formula>DATEDIF(TODAY(),$AH772,"D")&lt;=30</formula>
    </cfRule>
    <cfRule type="expression" dxfId="10577" priority="7628">
      <formula>MOD(ROW(),2)</formula>
    </cfRule>
  </conditionalFormatting>
  <conditionalFormatting sqref="I774">
    <cfRule type="expression" dxfId="10576" priority="7534">
      <formula>MOD(ROW(),2)</formula>
    </cfRule>
    <cfRule type="expression" dxfId="10575" priority="7532">
      <formula>MOD(ROW(),2)</formula>
    </cfRule>
    <cfRule type="expression" dxfId="10574" priority="7531">
      <formula>DATEDIF(TODAY(),$AH774,"D")&lt;=30</formula>
    </cfRule>
    <cfRule type="expression" dxfId="10573" priority="7530">
      <formula>DATEDIF(TODAY(),$AH774,"D")&lt;=30</formula>
    </cfRule>
    <cfRule type="expression" dxfId="10572" priority="7535">
      <formula>MOD(ROW(),2)</formula>
    </cfRule>
    <cfRule type="expression" dxfId="10571" priority="7536">
      <formula>MOD(ROW(),2)</formula>
    </cfRule>
  </conditionalFormatting>
  <conditionalFormatting sqref="I775:I776">
    <cfRule type="expression" dxfId="10570" priority="7489">
      <formula>MOD(ROW(),2)</formula>
    </cfRule>
    <cfRule type="expression" dxfId="10569" priority="7490">
      <formula>MOD(ROW(),2)</formula>
    </cfRule>
    <cfRule type="expression" dxfId="10568" priority="7486">
      <formula>DATEDIF(TODAY(),$AH775,"D")&lt;=30</formula>
    </cfRule>
    <cfRule type="expression" dxfId="10567" priority="7487">
      <formula>MOD(ROW(),2)</formula>
    </cfRule>
    <cfRule type="expression" dxfId="10566" priority="7491">
      <formula>MOD(ROW(),2)</formula>
    </cfRule>
    <cfRule type="expression" dxfId="10565" priority="7485">
      <formula>DATEDIF(TODAY(),$AH775,"D")&lt;=30</formula>
    </cfRule>
  </conditionalFormatting>
  <conditionalFormatting sqref="I777">
    <cfRule type="expression" dxfId="10564" priority="7450">
      <formula>MOD(ROW(),2)</formula>
    </cfRule>
    <cfRule type="expression" dxfId="10563" priority="7448">
      <formula>MOD(ROW(),2)</formula>
    </cfRule>
    <cfRule type="expression" dxfId="10562" priority="7449">
      <formula>MOD(ROW(),2)</formula>
    </cfRule>
    <cfRule type="expression" dxfId="10561" priority="7446">
      <formula>MOD(ROW(),2)</formula>
    </cfRule>
    <cfRule type="expression" dxfId="10560" priority="7445">
      <formula>DATEDIF(TODAY(),$AH777,"D")&lt;=30</formula>
    </cfRule>
    <cfRule type="expression" dxfId="10559" priority="7444">
      <formula>DATEDIF(TODAY(),$AH777,"D")&lt;=30</formula>
    </cfRule>
  </conditionalFormatting>
  <conditionalFormatting sqref="I778">
    <cfRule type="expression" dxfId="10558" priority="7405">
      <formula>MOD(ROW(),2)</formula>
    </cfRule>
    <cfRule type="expression" dxfId="10557" priority="7401">
      <formula>DATEDIF(TODAY(),$AH778,"D")&lt;=30</formula>
    </cfRule>
    <cfRule type="expression" dxfId="10556" priority="7402">
      <formula>DATEDIF(TODAY(),$AH778,"D")&lt;=30</formula>
    </cfRule>
    <cfRule type="expression" dxfId="10555" priority="7403">
      <formula>MOD(ROW(),2)</formula>
    </cfRule>
    <cfRule type="expression" dxfId="10554" priority="7406">
      <formula>MOD(ROW(),2)</formula>
    </cfRule>
    <cfRule type="expression" dxfId="10553" priority="7407">
      <formula>MOD(ROW(),2)</formula>
    </cfRule>
  </conditionalFormatting>
  <conditionalFormatting sqref="I779">
    <cfRule type="expression" dxfId="10552" priority="7366">
      <formula>MOD(ROW(),2)</formula>
    </cfRule>
    <cfRule type="expression" dxfId="10551" priority="7368">
      <formula>MOD(ROW(),2)</formula>
    </cfRule>
    <cfRule type="expression" dxfId="10550" priority="7367">
      <formula>MOD(ROW(),2)</formula>
    </cfRule>
    <cfRule type="expression" dxfId="10549" priority="7362">
      <formula>DATEDIF(TODAY(),$AH779,"D")&lt;=30</formula>
    </cfRule>
    <cfRule type="expression" dxfId="10548" priority="7363">
      <formula>DATEDIF(TODAY(),$AH779,"D")&lt;=30</formula>
    </cfRule>
    <cfRule type="expression" dxfId="10547" priority="7364">
      <formula>MOD(ROW(),2)</formula>
    </cfRule>
  </conditionalFormatting>
  <conditionalFormatting sqref="I780">
    <cfRule type="expression" dxfId="10546" priority="7321">
      <formula>DATEDIF(TODAY(),$AH780,"D")&lt;=30</formula>
    </cfRule>
    <cfRule type="expression" dxfId="10545" priority="7325">
      <formula>MOD(ROW(),2)</formula>
    </cfRule>
    <cfRule type="expression" dxfId="10544" priority="7327">
      <formula>MOD(ROW(),2)</formula>
    </cfRule>
    <cfRule type="expression" dxfId="10543" priority="7326">
      <formula>MOD(ROW(),2)</formula>
    </cfRule>
    <cfRule type="expression" dxfId="10542" priority="7322">
      <formula>DATEDIF(TODAY(),$AH780,"D")&lt;=30</formula>
    </cfRule>
    <cfRule type="expression" dxfId="10541" priority="7323">
      <formula>MOD(ROW(),2)</formula>
    </cfRule>
  </conditionalFormatting>
  <conditionalFormatting sqref="I781">
    <cfRule type="expression" dxfId="10540" priority="7283">
      <formula>DATEDIF(TODAY(),$AH781,"D")&lt;=30</formula>
    </cfRule>
    <cfRule type="expression" dxfId="10539" priority="7284">
      <formula>MOD(ROW(),2)</formula>
    </cfRule>
    <cfRule type="expression" dxfId="10538" priority="7286">
      <formula>MOD(ROW(),2)</formula>
    </cfRule>
    <cfRule type="expression" dxfId="10537" priority="7287">
      <formula>MOD(ROW(),2)</formula>
    </cfRule>
    <cfRule type="expression" dxfId="10536" priority="7288">
      <formula>MOD(ROW(),2)</formula>
    </cfRule>
    <cfRule type="expression" dxfId="10535" priority="7282">
      <formula>DATEDIF(TODAY(),$AH781,"D")&lt;=30</formula>
    </cfRule>
  </conditionalFormatting>
  <conditionalFormatting sqref="I782">
    <cfRule type="expression" dxfId="10534" priority="7247">
      <formula>MOD(ROW(),2)</formula>
    </cfRule>
    <cfRule type="expression" dxfId="10533" priority="7243">
      <formula>DATEDIF(TODAY(),$AH782,"D")&lt;=30</formula>
    </cfRule>
    <cfRule type="expression" dxfId="10532" priority="7244">
      <formula>DATEDIF(TODAY(),$AH782,"D")&lt;=30</formula>
    </cfRule>
    <cfRule type="expression" dxfId="10531" priority="7245">
      <formula>MOD(ROW(),2)</formula>
    </cfRule>
    <cfRule type="expression" dxfId="10530" priority="7249">
      <formula>MOD(ROW(),2)</formula>
    </cfRule>
    <cfRule type="expression" dxfId="10529" priority="7248">
      <formula>MOD(ROW(),2)</formula>
    </cfRule>
  </conditionalFormatting>
  <conditionalFormatting sqref="I783">
    <cfRule type="expression" dxfId="10528" priority="7210">
      <formula>MOD(ROW(),2)</formula>
    </cfRule>
    <cfRule type="expression" dxfId="10527" priority="7209">
      <formula>MOD(ROW(),2)</formula>
    </cfRule>
    <cfRule type="expression" dxfId="10526" priority="7208">
      <formula>MOD(ROW(),2)</formula>
    </cfRule>
    <cfRule type="expression" dxfId="10525" priority="7206">
      <formula>MOD(ROW(),2)</formula>
    </cfRule>
    <cfRule type="expression" dxfId="10524" priority="7205">
      <formula>DATEDIF(TODAY(),$AH783,"D")&lt;=30</formula>
    </cfRule>
    <cfRule type="expression" dxfId="10523" priority="7204">
      <formula>DATEDIF(TODAY(),$AH783,"D")&lt;=30</formula>
    </cfRule>
  </conditionalFormatting>
  <conditionalFormatting sqref="I784">
    <cfRule type="expression" dxfId="10522" priority="7158">
      <formula>MOD(ROW(),2)</formula>
    </cfRule>
    <cfRule type="expression" dxfId="10521" priority="7162">
      <formula>MOD(ROW(),2)</formula>
    </cfRule>
    <cfRule type="expression" dxfId="10520" priority="7160">
      <formula>MOD(ROW(),2)</formula>
    </cfRule>
    <cfRule type="expression" dxfId="10519" priority="7161">
      <formula>MOD(ROW(),2)</formula>
    </cfRule>
    <cfRule type="expression" dxfId="10518" priority="7157">
      <formula>DATEDIF(TODAY(),$AH784,"D")&lt;=30</formula>
    </cfRule>
    <cfRule type="expression" dxfId="10517" priority="7156">
      <formula>DATEDIF(TODAY(),$AH784,"D")&lt;=30</formula>
    </cfRule>
  </conditionalFormatting>
  <conditionalFormatting sqref="I785">
    <cfRule type="expression" dxfId="10516" priority="7121">
      <formula>MOD(ROW(),2)</formula>
    </cfRule>
    <cfRule type="expression" dxfId="10515" priority="7119">
      <formula>MOD(ROW(),2)</formula>
    </cfRule>
    <cfRule type="expression" dxfId="10514" priority="7118">
      <formula>DATEDIF(TODAY(),$AH785,"D")&lt;=30</formula>
    </cfRule>
    <cfRule type="expression" dxfId="10513" priority="7117">
      <formula>DATEDIF(TODAY(),$AH785,"D")&lt;=30</formula>
    </cfRule>
    <cfRule type="expression" dxfId="10512" priority="7122">
      <formula>MOD(ROW(),2)</formula>
    </cfRule>
    <cfRule type="expression" dxfId="10511" priority="7123">
      <formula>MOD(ROW(),2)</formula>
    </cfRule>
  </conditionalFormatting>
  <conditionalFormatting sqref="I786">
    <cfRule type="expression" dxfId="10510" priority="7080">
      <formula>MOD(ROW(),2)</formula>
    </cfRule>
    <cfRule type="expression" dxfId="10509" priority="7083">
      <formula>MOD(ROW(),2)</formula>
    </cfRule>
    <cfRule type="expression" dxfId="10508" priority="7082">
      <formula>MOD(ROW(),2)</formula>
    </cfRule>
    <cfRule type="expression" dxfId="10507" priority="7079">
      <formula>DATEDIF(TODAY(),$AH786,"D")&lt;=30</formula>
    </cfRule>
    <cfRule type="expression" dxfId="10506" priority="7078">
      <formula>DATEDIF(TODAY(),$AH786,"D")&lt;=30</formula>
    </cfRule>
    <cfRule type="expression" dxfId="10505" priority="7084">
      <formula>MOD(ROW(),2)</formula>
    </cfRule>
  </conditionalFormatting>
  <conditionalFormatting sqref="I787">
    <cfRule type="expression" dxfId="10504" priority="7033">
      <formula>DATEDIF(TODAY(),$AH787,"D")&lt;=30</formula>
    </cfRule>
    <cfRule type="expression" dxfId="10503" priority="7036">
      <formula>MOD(ROW(),2)</formula>
    </cfRule>
    <cfRule type="expression" dxfId="10502" priority="7037">
      <formula>MOD(ROW(),2)</formula>
    </cfRule>
    <cfRule type="expression" dxfId="10501" priority="7034">
      <formula>MOD(ROW(),2)</formula>
    </cfRule>
    <cfRule type="expression" dxfId="10500" priority="7038">
      <formula>MOD(ROW(),2)</formula>
    </cfRule>
    <cfRule type="expression" dxfId="10499" priority="7032">
      <formula>DATEDIF(TODAY(),$AH787,"D")&lt;=30</formula>
    </cfRule>
  </conditionalFormatting>
  <conditionalFormatting sqref="I788">
    <cfRule type="expression" dxfId="10498" priority="6976">
      <formula>DATEDIF(TODAY(),$AH788,"D")&lt;=30</formula>
    </cfRule>
    <cfRule type="expression" dxfId="10497" priority="6980">
      <formula>MOD(ROW(),2)</formula>
    </cfRule>
    <cfRule type="expression" dxfId="10496" priority="6977">
      <formula>MOD(ROW(),2)</formula>
    </cfRule>
    <cfRule type="expression" dxfId="10495" priority="6981">
      <formula>MOD(ROW(),2)</formula>
    </cfRule>
    <cfRule type="expression" dxfId="10494" priority="6979">
      <formula>MOD(ROW(),2)</formula>
    </cfRule>
    <cfRule type="expression" dxfId="10493" priority="6975">
      <formula>DATEDIF(TODAY(),$AH788,"D")&lt;=30</formula>
    </cfRule>
  </conditionalFormatting>
  <conditionalFormatting sqref="I789">
    <cfRule type="expression" dxfId="10492" priority="6936">
      <formula>DATEDIF(TODAY(),$AH789,"D")&lt;=30</formula>
    </cfRule>
    <cfRule type="expression" dxfId="10491" priority="6941">
      <formula>MOD(ROW(),2)</formula>
    </cfRule>
    <cfRule type="expression" dxfId="10490" priority="6940">
      <formula>MOD(ROW(),2)</formula>
    </cfRule>
    <cfRule type="expression" dxfId="10489" priority="6938">
      <formula>MOD(ROW(),2)</formula>
    </cfRule>
    <cfRule type="expression" dxfId="10488" priority="6937">
      <formula>DATEDIF(TODAY(),$AH789,"D")&lt;=30</formula>
    </cfRule>
    <cfRule type="expression" dxfId="10487" priority="6942">
      <formula>MOD(ROW(),2)</formula>
    </cfRule>
  </conditionalFormatting>
  <conditionalFormatting sqref="I790">
    <cfRule type="expression" dxfId="10486" priority="6901">
      <formula>MOD(ROW(),2)</formula>
    </cfRule>
    <cfRule type="expression" dxfId="10485" priority="6895">
      <formula>DATEDIF(TODAY(),$AH790,"D")&lt;=30</formula>
    </cfRule>
    <cfRule type="expression" dxfId="10484" priority="6896">
      <formula>DATEDIF(TODAY(),$AH790,"D")&lt;=30</formula>
    </cfRule>
    <cfRule type="expression" dxfId="10483" priority="6897">
      <formula>MOD(ROW(),2)</formula>
    </cfRule>
    <cfRule type="expression" dxfId="10482" priority="6899">
      <formula>MOD(ROW(),2)</formula>
    </cfRule>
    <cfRule type="expression" dxfId="10481" priority="6900">
      <formula>MOD(ROW(),2)</formula>
    </cfRule>
  </conditionalFormatting>
  <conditionalFormatting sqref="I791">
    <cfRule type="expression" dxfId="10480" priority="6857">
      <formula>DATEDIF(TODAY(),$AH791,"D")&lt;=30</formula>
    </cfRule>
    <cfRule type="expression" dxfId="10479" priority="6862">
      <formula>MOD(ROW(),2)</formula>
    </cfRule>
    <cfRule type="expression" dxfId="10478" priority="6861">
      <formula>MOD(ROW(),2)</formula>
    </cfRule>
    <cfRule type="expression" dxfId="10477" priority="6860">
      <formula>MOD(ROW(),2)</formula>
    </cfRule>
    <cfRule type="expression" dxfId="10476" priority="6858">
      <formula>MOD(ROW(),2)</formula>
    </cfRule>
    <cfRule type="expression" dxfId="10475" priority="6856">
      <formula>DATEDIF(TODAY(),$AH791,"D")&lt;=30</formula>
    </cfRule>
  </conditionalFormatting>
  <conditionalFormatting sqref="I792">
    <cfRule type="expression" dxfId="10474" priority="6823">
      <formula>MOD(ROW(),2)</formula>
    </cfRule>
    <cfRule type="expression" dxfId="10473" priority="6818">
      <formula>DATEDIF(TODAY(),$AH792,"D")&lt;=30</formula>
    </cfRule>
    <cfRule type="expression" dxfId="10472" priority="6817">
      <formula>DATEDIF(TODAY(),$AH792,"D")&lt;=30</formula>
    </cfRule>
    <cfRule type="expression" dxfId="10471" priority="6819">
      <formula>MOD(ROW(),2)</formula>
    </cfRule>
    <cfRule type="expression" dxfId="10470" priority="6821">
      <formula>MOD(ROW(),2)</formula>
    </cfRule>
    <cfRule type="expression" dxfId="10469" priority="6822">
      <formula>MOD(ROW(),2)</formula>
    </cfRule>
  </conditionalFormatting>
  <conditionalFormatting sqref="I793">
    <cfRule type="expression" dxfId="10468" priority="6778">
      <formula>DATEDIF(TODAY(),$AH793,"D")&lt;=30</formula>
    </cfRule>
    <cfRule type="expression" dxfId="10467" priority="6783">
      <formula>MOD(ROW(),2)</formula>
    </cfRule>
    <cfRule type="expression" dxfId="10466" priority="6782">
      <formula>MOD(ROW(),2)</formula>
    </cfRule>
    <cfRule type="expression" dxfId="10465" priority="6779">
      <formula>DATEDIF(TODAY(),$AH793,"D")&lt;=30</formula>
    </cfRule>
    <cfRule type="expression" dxfId="10464" priority="6780">
      <formula>MOD(ROW(),2)</formula>
    </cfRule>
    <cfRule type="expression" dxfId="10463" priority="6784">
      <formula>MOD(ROW(),2)</formula>
    </cfRule>
  </conditionalFormatting>
  <conditionalFormatting sqref="I794">
    <cfRule type="expression" dxfId="10462" priority="6733">
      <formula>MOD(ROW(),2)</formula>
    </cfRule>
    <cfRule type="expression" dxfId="10461" priority="6735">
      <formula>MOD(ROW(),2)</formula>
    </cfRule>
    <cfRule type="expression" dxfId="10460" priority="6736">
      <formula>MOD(ROW(),2)</formula>
    </cfRule>
    <cfRule type="expression" dxfId="10459" priority="6737">
      <formula>MOD(ROW(),2)</formula>
    </cfRule>
    <cfRule type="expression" dxfId="10458" priority="6731">
      <formula>DATEDIF(TODAY(),$AH794,"D")&lt;=30</formula>
    </cfRule>
    <cfRule type="expression" dxfId="10457" priority="6732">
      <formula>DATEDIF(TODAY(),$AH794,"D")&lt;=30</formula>
    </cfRule>
  </conditionalFormatting>
  <conditionalFormatting sqref="I834">
    <cfRule type="expression" dxfId="10456" priority="6664">
      <formula>MOD(ROW(),2)</formula>
    </cfRule>
    <cfRule type="expression" dxfId="10455" priority="6657">
      <formula>DATEDIF(TODAY(),$AH834,"D")&lt;=30</formula>
    </cfRule>
    <cfRule type="expression" dxfId="10454" priority="6666">
      <formula>MOD(ROW(),2)</formula>
    </cfRule>
    <cfRule type="expression" dxfId="10453" priority="6663">
      <formula>MOD(ROW(),2)</formula>
    </cfRule>
    <cfRule type="expression" dxfId="10452" priority="6665">
      <formula>MOD(ROW(),2)</formula>
    </cfRule>
  </conditionalFormatting>
  <conditionalFormatting sqref="I843 I849 I853 I856 I868">
    <cfRule type="expression" dxfId="10451" priority="6662">
      <formula>MOD(ROW(),2)</formula>
    </cfRule>
    <cfRule type="expression" dxfId="10450" priority="6668">
      <formula>MOD(ROW(),2)</formula>
    </cfRule>
  </conditionalFormatting>
  <conditionalFormatting sqref="I851">
    <cfRule type="expression" dxfId="10449" priority="6609">
      <formula>MOD(ROW(),2)</formula>
    </cfRule>
    <cfRule type="expression" dxfId="10448" priority="6611">
      <formula>MOD(ROW(),2)</formula>
    </cfRule>
    <cfRule type="expression" dxfId="10447" priority="6607">
      <formula>DATEDIF(TODAY(),$AH851,"D")&lt;=30</formula>
    </cfRule>
    <cfRule type="expression" dxfId="10446" priority="6608">
      <formula>DATEDIF(TODAY(),$AH851,"D")&lt;=30</formula>
    </cfRule>
    <cfRule type="expression" dxfId="10445" priority="6612">
      <formula>MOD(ROW(),2)</formula>
    </cfRule>
    <cfRule type="expression" dxfId="10444" priority="6613">
      <formula>MOD(ROW(),2)</formula>
    </cfRule>
  </conditionalFormatting>
  <conditionalFormatting sqref="I873:I878">
    <cfRule type="expression" dxfId="10443" priority="6534">
      <formula>DATEDIF(TODAY(),$AH873,"D")&lt;=30</formula>
    </cfRule>
    <cfRule type="expression" dxfId="10442" priority="6533">
      <formula>DATEDIF(TODAY(),$AH873,"D")&lt;=30</formula>
    </cfRule>
    <cfRule type="expression" dxfId="10441" priority="6540">
      <formula>MOD(ROW(),2)</formula>
    </cfRule>
    <cfRule type="expression" dxfId="10440" priority="6539">
      <formula>MOD(ROW(),2)</formula>
    </cfRule>
    <cfRule type="expression" dxfId="10439" priority="6542">
      <formula>MOD(ROW(),2)</formula>
    </cfRule>
    <cfRule type="expression" dxfId="10438" priority="6536">
      <formula>MOD(ROW(),2)</formula>
    </cfRule>
  </conditionalFormatting>
  <conditionalFormatting sqref="I874">
    <cfRule type="expression" dxfId="10437" priority="6535">
      <formula>MOD(ROW(),2)</formula>
    </cfRule>
    <cfRule type="expression" dxfId="10436" priority="6541">
      <formula>MOD(ROW(),2)</formula>
    </cfRule>
  </conditionalFormatting>
  <conditionalFormatting sqref="I879:I882">
    <cfRule type="expression" dxfId="10435" priority="6487">
      <formula>DATEDIF(TODAY(),$AH879,"D")&lt;=30</formula>
    </cfRule>
    <cfRule type="expression" dxfId="10434" priority="6488">
      <formula>DATEDIF(TODAY(),$AH879,"D")&lt;=30</formula>
    </cfRule>
    <cfRule type="expression" dxfId="10433" priority="6489">
      <formula>MOD(ROW(),2)</formula>
    </cfRule>
    <cfRule type="expression" dxfId="10432" priority="6493">
      <formula>MOD(ROW(),2)</formula>
    </cfRule>
    <cfRule type="expression" dxfId="10431" priority="6492">
      <formula>MOD(ROW(),2)</formula>
    </cfRule>
    <cfRule type="expression" dxfId="10430" priority="6491">
      <formula>MOD(ROW(),2)</formula>
    </cfRule>
  </conditionalFormatting>
  <conditionalFormatting sqref="I883:I885">
    <cfRule type="expression" dxfId="10429" priority="6433">
      <formula>DATEDIF(TODAY(),$AH883,"D")&lt;=30</formula>
    </cfRule>
    <cfRule type="expression" dxfId="10428" priority="6432">
      <formula>DATEDIF(TODAY(),$AH883,"D")&lt;=30</formula>
    </cfRule>
    <cfRule type="expression" dxfId="10427" priority="6438">
      <formula>MOD(ROW(),2)</formula>
    </cfRule>
    <cfRule type="expression" dxfId="10426" priority="6437">
      <formula>MOD(ROW(),2)</formula>
    </cfRule>
    <cfRule type="expression" dxfId="10425" priority="6436">
      <formula>MOD(ROW(),2)</formula>
    </cfRule>
    <cfRule type="expression" dxfId="10424" priority="6434">
      <formula>MOD(ROW(),2)</formula>
    </cfRule>
  </conditionalFormatting>
  <conditionalFormatting sqref="I886:I888">
    <cfRule type="expression" dxfId="10423" priority="6366">
      <formula>MOD(ROW(),2)</formula>
    </cfRule>
    <cfRule type="expression" dxfId="10422" priority="6365">
      <formula>MOD(ROW(),2)</formula>
    </cfRule>
    <cfRule type="expression" dxfId="10421" priority="6362">
      <formula>DATEDIF(TODAY(),$AH886,"D")&lt;=30</formula>
    </cfRule>
    <cfRule type="expression" dxfId="10420" priority="6363">
      <formula>MOD(ROW(),2)</formula>
    </cfRule>
    <cfRule type="expression" dxfId="10419" priority="6361">
      <formula>DATEDIF(TODAY(),$AH886,"D")&lt;=30</formula>
    </cfRule>
    <cfRule type="expression" dxfId="10418" priority="6367">
      <formula>MOD(ROW(),2)</formula>
    </cfRule>
  </conditionalFormatting>
  <conditionalFormatting sqref="I889:I891">
    <cfRule type="expression" dxfId="10417" priority="6319">
      <formula>MOD(ROW(),2)</formula>
    </cfRule>
    <cfRule type="expression" dxfId="10416" priority="6320">
      <formula>MOD(ROW(),2)</formula>
    </cfRule>
    <cfRule type="expression" dxfId="10415" priority="6321">
      <formula>MOD(ROW(),2)</formula>
    </cfRule>
    <cfRule type="expression" dxfId="10414" priority="6315">
      <formula>DATEDIF(TODAY(),$AH889,"D")&lt;=30</formula>
    </cfRule>
    <cfRule type="expression" dxfId="10413" priority="6316">
      <formula>DATEDIF(TODAY(),$AH889,"D")&lt;=30</formula>
    </cfRule>
    <cfRule type="expression" dxfId="10412" priority="6317">
      <formula>MOD(ROW(),2)</formula>
    </cfRule>
  </conditionalFormatting>
  <conditionalFormatting sqref="I892">
    <cfRule type="expression" dxfId="10411" priority="6226">
      <formula>MOD(ROW(),2)</formula>
    </cfRule>
    <cfRule type="expression" dxfId="10410" priority="6224">
      <formula>MOD(ROW(),2)</formula>
    </cfRule>
    <cfRule type="expression" dxfId="10409" priority="6227">
      <formula>MOD(ROW(),2)</formula>
    </cfRule>
    <cfRule type="expression" dxfId="10408" priority="6228">
      <formula>MOD(ROW(),2)</formula>
    </cfRule>
    <cfRule type="expression" dxfId="10407" priority="6223">
      <formula>DATEDIF(TODAY(),$AH892,"D")&lt;=30</formula>
    </cfRule>
    <cfRule type="expression" dxfId="10406" priority="6222">
      <formula>DATEDIF(TODAY(),$AH892,"D")&lt;=30</formula>
    </cfRule>
  </conditionalFormatting>
  <conditionalFormatting sqref="I893:I894">
    <cfRule type="expression" dxfId="10405" priority="6273">
      <formula>MOD(ROW(),2)</formula>
    </cfRule>
    <cfRule type="expression" dxfId="10404" priority="6272">
      <formula>MOD(ROW(),2)</formula>
    </cfRule>
    <cfRule type="expression" dxfId="10403" priority="6269">
      <formula>DATEDIF(TODAY(),$AH893,"D")&lt;=30</formula>
    </cfRule>
    <cfRule type="expression" dxfId="10402" priority="6274">
      <formula>MOD(ROW(),2)</formula>
    </cfRule>
    <cfRule type="expression" dxfId="10401" priority="6270">
      <formula>MOD(ROW(),2)</formula>
    </cfRule>
    <cfRule type="expression" dxfId="10400" priority="6268">
      <formula>DATEDIF(TODAY(),$AH893,"D")&lt;=30</formula>
    </cfRule>
  </conditionalFormatting>
  <conditionalFormatting sqref="I895">
    <cfRule type="expression" dxfId="10399" priority="6174">
      <formula>MOD(ROW(),2)</formula>
    </cfRule>
    <cfRule type="expression" dxfId="10398" priority="6173">
      <formula>MOD(ROW(),2)</formula>
    </cfRule>
    <cfRule type="expression" dxfId="10397" priority="6170">
      <formula>DATEDIF(TODAY(),$AH895,"D")&lt;=30</formula>
    </cfRule>
    <cfRule type="expression" dxfId="10396" priority="6169">
      <formula>DATEDIF(TODAY(),$AH895,"D")&lt;=30</formula>
    </cfRule>
    <cfRule type="expression" dxfId="10395" priority="6171">
      <formula>MOD(ROW(),2)</formula>
    </cfRule>
    <cfRule type="expression" dxfId="10394" priority="6175">
      <formula>MOD(ROW(),2)</formula>
    </cfRule>
  </conditionalFormatting>
  <conditionalFormatting sqref="I896">
    <cfRule type="expression" dxfId="10393" priority="6082">
      <formula>MOD(ROW(),2)</formula>
    </cfRule>
    <cfRule type="expression" dxfId="10392" priority="6078">
      <formula>DATEDIF(TODAY(),$AH896,"D")&lt;=30</formula>
    </cfRule>
    <cfRule type="expression" dxfId="10391" priority="6079">
      <formula>DATEDIF(TODAY(),$AH896,"D")&lt;=30</formula>
    </cfRule>
    <cfRule type="expression" dxfId="10390" priority="6080">
      <formula>MOD(ROW(),2)</formula>
    </cfRule>
    <cfRule type="expression" dxfId="10389" priority="6084">
      <formula>MOD(ROW(),2)</formula>
    </cfRule>
    <cfRule type="expression" dxfId="10388" priority="6083">
      <formula>MOD(ROW(),2)</formula>
    </cfRule>
  </conditionalFormatting>
  <conditionalFormatting sqref="I897:I898">
    <cfRule type="expression" dxfId="10387" priority="6125">
      <formula>DATEDIF(TODAY(),$AH897,"D")&lt;=30</formula>
    </cfRule>
    <cfRule type="expression" dxfId="10386" priority="6124">
      <formula>DATEDIF(TODAY(),$AH897,"D")&lt;=30</formula>
    </cfRule>
    <cfRule type="expression" dxfId="10385" priority="6130">
      <formula>MOD(ROW(),2)</formula>
    </cfRule>
    <cfRule type="expression" dxfId="10384" priority="6129">
      <formula>MOD(ROW(),2)</formula>
    </cfRule>
    <cfRule type="expression" dxfId="10383" priority="6128">
      <formula>MOD(ROW(),2)</formula>
    </cfRule>
    <cfRule type="expression" dxfId="10382" priority="6126">
      <formula>MOD(ROW(),2)</formula>
    </cfRule>
  </conditionalFormatting>
  <conditionalFormatting sqref="I899">
    <cfRule type="expression" dxfId="10381" priority="5986">
      <formula>DATEDIF(TODAY(),$AH899,"D")&lt;=30</formula>
    </cfRule>
    <cfRule type="expression" dxfId="10380" priority="5990">
      <formula>MOD(ROW(),2)</formula>
    </cfRule>
    <cfRule type="expression" dxfId="10379" priority="5991">
      <formula>MOD(ROW(),2)</formula>
    </cfRule>
    <cfRule type="expression" dxfId="10378" priority="5989">
      <formula>MOD(ROW(),2)</formula>
    </cfRule>
    <cfRule type="expression" dxfId="10377" priority="5985">
      <formula>DATEDIF(TODAY(),$AH899,"D")&lt;=30</formula>
    </cfRule>
    <cfRule type="expression" dxfId="10376" priority="5987">
      <formula>MOD(ROW(),2)</formula>
    </cfRule>
  </conditionalFormatting>
  <conditionalFormatting sqref="I900:I901">
    <cfRule type="expression" dxfId="10375" priority="6035">
      <formula>MOD(ROW(),2)</formula>
    </cfRule>
    <cfRule type="expression" dxfId="10374" priority="6033">
      <formula>MOD(ROW(),2)</formula>
    </cfRule>
    <cfRule type="expression" dxfId="10373" priority="6032">
      <formula>DATEDIF(TODAY(),$AH900,"D")&lt;=30</formula>
    </cfRule>
    <cfRule type="expression" dxfId="10372" priority="6037">
      <formula>MOD(ROW(),2)</formula>
    </cfRule>
    <cfRule type="expression" dxfId="10371" priority="6036">
      <formula>MOD(ROW(),2)</formula>
    </cfRule>
    <cfRule type="expression" dxfId="10370" priority="6031">
      <formula>DATEDIF(TODAY(),$AH900,"D")&lt;=30</formula>
    </cfRule>
  </conditionalFormatting>
  <conditionalFormatting sqref="I902">
    <cfRule type="expression" dxfId="10369" priority="5940">
      <formula>MOD(ROW(),2)</formula>
    </cfRule>
    <cfRule type="expression" dxfId="10368" priority="5938">
      <formula>DATEDIF(TODAY(),$AH902,"D")&lt;=30</formula>
    </cfRule>
    <cfRule type="expression" dxfId="10367" priority="5939">
      <formula>DATEDIF(TODAY(),$AH902,"D")&lt;=30</formula>
    </cfRule>
    <cfRule type="expression" dxfId="10366" priority="5942">
      <formula>MOD(ROW(),2)</formula>
    </cfRule>
    <cfRule type="expression" dxfId="10365" priority="5944">
      <formula>MOD(ROW(),2)</formula>
    </cfRule>
    <cfRule type="expression" dxfId="10364" priority="5943">
      <formula>MOD(ROW(),2)</formula>
    </cfRule>
  </conditionalFormatting>
  <conditionalFormatting sqref="I903">
    <cfRule type="expression" dxfId="10363" priority="5851">
      <formula>MOD(ROW(),2)</formula>
    </cfRule>
    <cfRule type="expression" dxfId="10362" priority="5850">
      <formula>MOD(ROW(),2)</formula>
    </cfRule>
    <cfRule type="expression" dxfId="10361" priority="5849">
      <formula>MOD(ROW(),2)</formula>
    </cfRule>
    <cfRule type="expression" dxfId="10360" priority="5847">
      <formula>MOD(ROW(),2)</formula>
    </cfRule>
    <cfRule type="expression" dxfId="10359" priority="5846">
      <formula>DATEDIF(TODAY(),$AH903,"D")&lt;=30</formula>
    </cfRule>
    <cfRule type="expression" dxfId="10358" priority="5845">
      <formula>DATEDIF(TODAY(),$AH903,"D")&lt;=30</formula>
    </cfRule>
  </conditionalFormatting>
  <conditionalFormatting sqref="I904:I905">
    <cfRule type="expression" dxfId="10357" priority="5893">
      <formula>MOD(ROW(),2)</formula>
    </cfRule>
    <cfRule type="expression" dxfId="10356" priority="5896">
      <formula>MOD(ROW(),2)</formula>
    </cfRule>
    <cfRule type="expression" dxfId="10355" priority="5895">
      <formula>MOD(ROW(),2)</formula>
    </cfRule>
    <cfRule type="expression" dxfId="10354" priority="5892">
      <formula>DATEDIF(TODAY(),$AH904,"D")&lt;=30</formula>
    </cfRule>
    <cfRule type="expression" dxfId="10353" priority="5891">
      <formula>DATEDIF(TODAY(),$AH904,"D")&lt;=30</formula>
    </cfRule>
    <cfRule type="expression" dxfId="10352" priority="5897">
      <formula>MOD(ROW(),2)</formula>
    </cfRule>
  </conditionalFormatting>
  <conditionalFormatting sqref="I906">
    <cfRule type="expression" dxfId="10351" priority="5795">
      <formula>DATEDIF(TODAY(),$AH906,"D")&lt;=30</formula>
    </cfRule>
    <cfRule type="expression" dxfId="10350" priority="5794">
      <formula>DATEDIF(TODAY(),$AH906,"D")&lt;=30</formula>
    </cfRule>
    <cfRule type="expression" dxfId="10349" priority="5798">
      <formula>MOD(ROW(),2)</formula>
    </cfRule>
    <cfRule type="expression" dxfId="10348" priority="5799">
      <formula>MOD(ROW(),2)</formula>
    </cfRule>
    <cfRule type="expression" dxfId="10347" priority="5800">
      <formula>MOD(ROW(),2)</formula>
    </cfRule>
    <cfRule type="expression" dxfId="10346" priority="5796">
      <formula>MOD(ROW(),2)</formula>
    </cfRule>
  </conditionalFormatting>
  <conditionalFormatting sqref="I907">
    <cfRule type="expression" dxfId="10345" priority="5703">
      <formula>DATEDIF(TODAY(),$AH907,"D")&lt;=30</formula>
    </cfRule>
    <cfRule type="expression" dxfId="10344" priority="5704">
      <formula>DATEDIF(TODAY(),$AH907,"D")&lt;=30</formula>
    </cfRule>
    <cfRule type="expression" dxfId="10343" priority="5709">
      <formula>MOD(ROW(),2)</formula>
    </cfRule>
    <cfRule type="expression" dxfId="10342" priority="5705">
      <formula>MOD(ROW(),2)</formula>
    </cfRule>
    <cfRule type="expression" dxfId="10341" priority="5707">
      <formula>MOD(ROW(),2)</formula>
    </cfRule>
    <cfRule type="expression" dxfId="10340" priority="5708">
      <formula>MOD(ROW(),2)</formula>
    </cfRule>
  </conditionalFormatting>
  <conditionalFormatting sqref="I908:I909">
    <cfRule type="expression" dxfId="10339" priority="5751">
      <formula>MOD(ROW(),2)</formula>
    </cfRule>
    <cfRule type="expression" dxfId="10338" priority="5749">
      <formula>DATEDIF(TODAY(),$AH908,"D")&lt;=30</formula>
    </cfRule>
    <cfRule type="expression" dxfId="10337" priority="5750">
      <formula>DATEDIF(TODAY(),$AH908,"D")&lt;=30</formula>
    </cfRule>
    <cfRule type="expression" dxfId="10336" priority="5753">
      <formula>MOD(ROW(),2)</formula>
    </cfRule>
    <cfRule type="expression" dxfId="10335" priority="5755">
      <formula>MOD(ROW(),2)</formula>
    </cfRule>
    <cfRule type="expression" dxfId="10334" priority="5754">
      <formula>MOD(ROW(),2)</formula>
    </cfRule>
  </conditionalFormatting>
  <conditionalFormatting sqref="I910">
    <cfRule type="expression" dxfId="10333" priority="5659">
      <formula>MOD(ROW(),2)</formula>
    </cfRule>
    <cfRule type="expression" dxfId="10332" priority="5657">
      <formula>MOD(ROW(),2)</formula>
    </cfRule>
    <cfRule type="expression" dxfId="10331" priority="5656">
      <formula>DATEDIF(TODAY(),$AH910,"D")&lt;=30</formula>
    </cfRule>
    <cfRule type="expression" dxfId="10330" priority="5655">
      <formula>DATEDIF(TODAY(),$AH910,"D")&lt;=30</formula>
    </cfRule>
    <cfRule type="expression" dxfId="10329" priority="5660">
      <formula>MOD(ROW(),2)</formula>
    </cfRule>
    <cfRule type="expression" dxfId="10328" priority="5661">
      <formula>MOD(ROW(),2)</formula>
    </cfRule>
  </conditionalFormatting>
  <conditionalFormatting sqref="I911">
    <cfRule type="expression" dxfId="10327" priority="5571">
      <formula>MOD(ROW(),2)</formula>
    </cfRule>
    <cfRule type="expression" dxfId="10326" priority="5570">
      <formula>MOD(ROW(),2)</formula>
    </cfRule>
    <cfRule type="expression" dxfId="10325" priority="5569">
      <formula>MOD(ROW(),2)</formula>
    </cfRule>
    <cfRule type="expression" dxfId="10324" priority="5565">
      <formula>DATEDIF(TODAY(),$AH911,"D")&lt;=30</formula>
    </cfRule>
    <cfRule type="expression" dxfId="10323" priority="5566">
      <formula>DATEDIF(TODAY(),$AH911,"D")&lt;=30</formula>
    </cfRule>
    <cfRule type="expression" dxfId="10322" priority="5567">
      <formula>MOD(ROW(),2)</formula>
    </cfRule>
  </conditionalFormatting>
  <conditionalFormatting sqref="I912:I913">
    <cfRule type="expression" dxfId="10321" priority="5611">
      <formula>DATEDIF(TODAY(),$AH912,"D")&lt;=30</formula>
    </cfRule>
    <cfRule type="expression" dxfId="10320" priority="5614">
      <formula>MOD(ROW(),2)</formula>
    </cfRule>
    <cfRule type="expression" dxfId="10319" priority="5615">
      <formula>MOD(ROW(),2)</formula>
    </cfRule>
    <cfRule type="expression" dxfId="10318" priority="5616">
      <formula>MOD(ROW(),2)</formula>
    </cfRule>
    <cfRule type="expression" dxfId="10317" priority="5610">
      <formula>DATEDIF(TODAY(),$AH912,"D")&lt;=30</formula>
    </cfRule>
    <cfRule type="expression" dxfId="10316" priority="5612">
      <formula>MOD(ROW(),2)</formula>
    </cfRule>
  </conditionalFormatting>
  <conditionalFormatting sqref="I914">
    <cfRule type="expression" dxfId="10315" priority="5510">
      <formula>DATEDIF(TODAY(),$AH914,"D")&lt;=30</formula>
    </cfRule>
    <cfRule type="expression" dxfId="10314" priority="5511">
      <formula>DATEDIF(TODAY(),$AH914,"D")&lt;=30</formula>
    </cfRule>
    <cfRule type="expression" dxfId="10313" priority="5514">
      <formula>MOD(ROW(),2)</formula>
    </cfRule>
    <cfRule type="expression" dxfId="10312" priority="5512">
      <formula>MOD(ROW(),2)</formula>
    </cfRule>
    <cfRule type="expression" dxfId="10311" priority="5515">
      <formula>MOD(ROW(),2)</formula>
    </cfRule>
    <cfRule type="expression" dxfId="10310" priority="5516">
      <formula>MOD(ROW(),2)</formula>
    </cfRule>
  </conditionalFormatting>
  <conditionalFormatting sqref="I915:I916">
    <cfRule type="expression" dxfId="10309" priority="5466">
      <formula>MOD(ROW(),2)</formula>
    </cfRule>
    <cfRule type="expression" dxfId="10308" priority="5467">
      <formula>MOD(ROW(),2)</formula>
    </cfRule>
    <cfRule type="expression" dxfId="10307" priority="5468">
      <formula>MOD(ROW(),2)</formula>
    </cfRule>
    <cfRule type="expression" dxfId="10306" priority="5462">
      <formula>DATEDIF(TODAY(),$AH915,"D")&lt;=30</formula>
    </cfRule>
    <cfRule type="expression" dxfId="10305" priority="5463">
      <formula>DATEDIF(TODAY(),$AH915,"D")&lt;=30</formula>
    </cfRule>
    <cfRule type="expression" dxfId="10304" priority="5464">
      <formula>MOD(ROW(),2)</formula>
    </cfRule>
  </conditionalFormatting>
  <conditionalFormatting sqref="I917">
    <cfRule type="expression" dxfId="10303" priority="5423">
      <formula>MOD(ROW(),2)</formula>
    </cfRule>
    <cfRule type="expression" dxfId="10302" priority="5422">
      <formula>MOD(ROW(),2)</formula>
    </cfRule>
    <cfRule type="expression" dxfId="10301" priority="5420">
      <formula>MOD(ROW(),2)</formula>
    </cfRule>
    <cfRule type="expression" dxfId="10300" priority="5419">
      <formula>DATEDIF(TODAY(),$AH917,"D")&lt;=30</formula>
    </cfRule>
    <cfRule type="expression" dxfId="10299" priority="5418">
      <formula>DATEDIF(TODAY(),$AH917,"D")&lt;=30</formula>
    </cfRule>
    <cfRule type="expression" dxfId="10298" priority="5424">
      <formula>MOD(ROW(),2)</formula>
    </cfRule>
  </conditionalFormatting>
  <conditionalFormatting sqref="I918">
    <cfRule type="expression" dxfId="10297" priority="5376">
      <formula>MOD(ROW(),2)</formula>
    </cfRule>
    <cfRule type="expression" dxfId="10296" priority="5378">
      <formula>MOD(ROW(),2)</formula>
    </cfRule>
    <cfRule type="expression" dxfId="10295" priority="5374">
      <formula>MOD(ROW(),2)</formula>
    </cfRule>
    <cfRule type="expression" dxfId="10294" priority="5373">
      <formula>DATEDIF(TODAY(),$AH918,"D")&lt;=30</formula>
    </cfRule>
    <cfRule type="expression" dxfId="10293" priority="5372">
      <formula>DATEDIF(TODAY(),$AH918,"D")&lt;=30</formula>
    </cfRule>
    <cfRule type="expression" dxfId="10292" priority="5377">
      <formula>MOD(ROW(),2)</formula>
    </cfRule>
  </conditionalFormatting>
  <conditionalFormatting sqref="I919">
    <cfRule type="expression" dxfId="10291" priority="5332">
      <formula>MOD(ROW(),2)</formula>
    </cfRule>
    <cfRule type="expression" dxfId="10290" priority="5331">
      <formula>DATEDIF(TODAY(),$AH919,"D")&lt;=30</formula>
    </cfRule>
    <cfRule type="expression" dxfId="10289" priority="5335">
      <formula>MOD(ROW(),2)</formula>
    </cfRule>
    <cfRule type="expression" dxfId="10288" priority="5334">
      <formula>MOD(ROW(),2)</formula>
    </cfRule>
    <cfRule type="expression" dxfId="10287" priority="5336">
      <formula>MOD(ROW(),2)</formula>
    </cfRule>
    <cfRule type="expression" dxfId="10286" priority="5330">
      <formula>DATEDIF(TODAY(),$AH919,"D")&lt;=30</formula>
    </cfRule>
  </conditionalFormatting>
  <conditionalFormatting sqref="I920">
    <cfRule type="expression" dxfId="10285" priority="5288">
      <formula>MOD(ROW(),2)</formula>
    </cfRule>
    <cfRule type="expression" dxfId="10284" priority="5290">
      <formula>MOD(ROW(),2)</formula>
    </cfRule>
    <cfRule type="expression" dxfId="10283" priority="5287">
      <formula>DATEDIF(TODAY(),$AH920,"D")&lt;=30</formula>
    </cfRule>
    <cfRule type="expression" dxfId="10282" priority="5292">
      <formula>MOD(ROW(),2)</formula>
    </cfRule>
    <cfRule type="expression" dxfId="10281" priority="5291">
      <formula>MOD(ROW(),2)</formula>
    </cfRule>
    <cfRule type="expression" dxfId="10280" priority="5286">
      <formula>DATEDIF(TODAY(),$AH920,"D")&lt;=30</formula>
    </cfRule>
  </conditionalFormatting>
  <conditionalFormatting sqref="I921">
    <cfRule type="expression" dxfId="10279" priority="5245">
      <formula>DATEDIF(TODAY(),$AH921,"D")&lt;=30</formula>
    </cfRule>
    <cfRule type="expression" dxfId="10278" priority="5248">
      <formula>MOD(ROW(),2)</formula>
    </cfRule>
    <cfRule type="expression" dxfId="10277" priority="5249">
      <formula>MOD(ROW(),2)</formula>
    </cfRule>
    <cfRule type="expression" dxfId="10276" priority="5244">
      <formula>DATEDIF(TODAY(),$AH921,"D")&lt;=30</formula>
    </cfRule>
    <cfRule type="expression" dxfId="10275" priority="5246">
      <formula>MOD(ROW(),2)</formula>
    </cfRule>
    <cfRule type="expression" dxfId="10274" priority="5250">
      <formula>MOD(ROW(),2)</formula>
    </cfRule>
  </conditionalFormatting>
  <conditionalFormatting sqref="I922">
    <cfRule type="expression" dxfId="10273" priority="5206">
      <formula>MOD(ROW(),2)</formula>
    </cfRule>
    <cfRule type="expression" dxfId="10272" priority="5203">
      <formula>DATEDIF(TODAY(),$AH922,"D")&lt;=30</formula>
    </cfRule>
    <cfRule type="expression" dxfId="10271" priority="5202">
      <formula>DATEDIF(TODAY(),$AH922,"D")&lt;=30</formula>
    </cfRule>
    <cfRule type="expression" dxfId="10270" priority="5208">
      <formula>MOD(ROW(),2)</formula>
    </cfRule>
    <cfRule type="expression" dxfId="10269" priority="5207">
      <formula>MOD(ROW(),2)</formula>
    </cfRule>
    <cfRule type="expression" dxfId="10268" priority="5204">
      <formula>MOD(ROW(),2)</formula>
    </cfRule>
  </conditionalFormatting>
  <conditionalFormatting sqref="I923">
    <cfRule type="expression" dxfId="10267" priority="5166">
      <formula>MOD(ROW(),2)</formula>
    </cfRule>
    <cfRule type="expression" dxfId="10266" priority="5161">
      <formula>DATEDIF(TODAY(),$AH923,"D")&lt;=30</formula>
    </cfRule>
    <cfRule type="expression" dxfId="10265" priority="5162">
      <formula>MOD(ROW(),2)</formula>
    </cfRule>
    <cfRule type="expression" dxfId="10264" priority="5160">
      <formula>DATEDIF(TODAY(),$AH923,"D")&lt;=30</formula>
    </cfRule>
    <cfRule type="expression" dxfId="10263" priority="5165">
      <formula>MOD(ROW(),2)</formula>
    </cfRule>
    <cfRule type="expression" dxfId="10262" priority="5164">
      <formula>MOD(ROW(),2)</formula>
    </cfRule>
  </conditionalFormatting>
  <conditionalFormatting sqref="I924">
    <cfRule type="expression" dxfId="10261" priority="5115">
      <formula>MOD(ROW(),2)</formula>
    </cfRule>
    <cfRule type="expression" dxfId="10260" priority="5114">
      <formula>MOD(ROW(),2)</formula>
    </cfRule>
    <cfRule type="expression" dxfId="10259" priority="5110">
      <formula>DATEDIF(TODAY(),$AH924,"D")&lt;=30</formula>
    </cfRule>
    <cfRule type="expression" dxfId="10258" priority="5109">
      <formula>DATEDIF(TODAY(),$AH924,"D")&lt;=30</formula>
    </cfRule>
    <cfRule type="expression" dxfId="10257" priority="5113">
      <formula>MOD(ROW(),2)</formula>
    </cfRule>
    <cfRule type="expression" dxfId="10256" priority="5111">
      <formula>MOD(ROW(),2)</formula>
    </cfRule>
  </conditionalFormatting>
  <conditionalFormatting sqref="I925">
    <cfRule type="expression" dxfId="10255" priority="5071">
      <formula>MOD(ROW(),2)</formula>
    </cfRule>
    <cfRule type="expression" dxfId="10254" priority="5072">
      <formula>MOD(ROW(),2)</formula>
    </cfRule>
    <cfRule type="expression" dxfId="10253" priority="5069">
      <formula>MOD(ROW(),2)</formula>
    </cfRule>
    <cfRule type="expression" dxfId="10252" priority="5067">
      <formula>DATEDIF(TODAY(),$AH925,"D")&lt;=30</formula>
    </cfRule>
    <cfRule type="expression" dxfId="10251" priority="5073">
      <formula>MOD(ROW(),2)</formula>
    </cfRule>
    <cfRule type="expression" dxfId="10250" priority="5068">
      <formula>DATEDIF(TODAY(),$AH925,"D")&lt;=30</formula>
    </cfRule>
  </conditionalFormatting>
  <conditionalFormatting sqref="I926">
    <cfRule type="expression" dxfId="10249" priority="5031">
      <formula>MOD(ROW(),2)</formula>
    </cfRule>
    <cfRule type="expression" dxfId="10248" priority="5025">
      <formula>DATEDIF(TODAY(),$AH926,"D")&lt;=30</formula>
    </cfRule>
    <cfRule type="expression" dxfId="10247" priority="5026">
      <formula>DATEDIF(TODAY(),$AH926,"D")&lt;=30</formula>
    </cfRule>
    <cfRule type="expression" dxfId="10246" priority="5027">
      <formula>MOD(ROW(),2)</formula>
    </cfRule>
    <cfRule type="expression" dxfId="10245" priority="5029">
      <formula>MOD(ROW(),2)</formula>
    </cfRule>
    <cfRule type="expression" dxfId="10244" priority="5030">
      <formula>MOD(ROW(),2)</formula>
    </cfRule>
  </conditionalFormatting>
  <conditionalFormatting sqref="I927">
    <cfRule type="expression" dxfId="10243" priority="4977">
      <formula>DATEDIF(TODAY(),$AH927,"D")&lt;=30</formula>
    </cfRule>
    <cfRule type="expression" dxfId="10242" priority="4978">
      <formula>MOD(ROW(),2)</formula>
    </cfRule>
    <cfRule type="expression" dxfId="10241" priority="4982">
      <formula>MOD(ROW(),2)</formula>
    </cfRule>
    <cfRule type="expression" dxfId="10240" priority="4980">
      <formula>MOD(ROW(),2)</formula>
    </cfRule>
    <cfRule type="expression" dxfId="10239" priority="4981">
      <formula>MOD(ROW(),2)</formula>
    </cfRule>
    <cfRule type="expression" dxfId="10238" priority="4976">
      <formula>DATEDIF(TODAY(),$AH927,"D")&lt;=30</formula>
    </cfRule>
  </conditionalFormatting>
  <conditionalFormatting sqref="I928">
    <cfRule type="expression" dxfId="10237" priority="4918">
      <formula>MOD(ROW(),2)</formula>
    </cfRule>
    <cfRule type="expression" dxfId="10236" priority="4916">
      <formula>DATEDIF(TODAY(),$AH928,"D")&lt;=30</formula>
    </cfRule>
    <cfRule type="expression" dxfId="10235" priority="4917">
      <formula>DATEDIF(TODAY(),$AH928,"D")&lt;=30</formula>
    </cfRule>
    <cfRule type="expression" dxfId="10234" priority="4920">
      <formula>MOD(ROW(),2)</formula>
    </cfRule>
    <cfRule type="expression" dxfId="10233" priority="4922">
      <formula>MOD(ROW(),2)</formula>
    </cfRule>
    <cfRule type="expression" dxfId="10232" priority="4921">
      <formula>MOD(ROW(),2)</formula>
    </cfRule>
  </conditionalFormatting>
  <conditionalFormatting sqref="I929">
    <cfRule type="expression" dxfId="10231" priority="4874">
      <formula>DATEDIF(TODAY(),$AH929,"D")&lt;=30</formula>
    </cfRule>
    <cfRule type="expression" dxfId="10230" priority="4875">
      <formula>DATEDIF(TODAY(),$AH929,"D")&lt;=30</formula>
    </cfRule>
    <cfRule type="expression" dxfId="10229" priority="4876">
      <formula>MOD(ROW(),2)</formula>
    </cfRule>
    <cfRule type="expression" dxfId="10228" priority="4878">
      <formula>MOD(ROW(),2)</formula>
    </cfRule>
    <cfRule type="expression" dxfId="10227" priority="4879">
      <formula>MOD(ROW(),2)</formula>
    </cfRule>
    <cfRule type="expression" dxfId="10226" priority="4880">
      <formula>MOD(ROW(),2)</formula>
    </cfRule>
  </conditionalFormatting>
  <conditionalFormatting sqref="I930">
    <cfRule type="expression" dxfId="10225" priority="4836">
      <formula>MOD(ROW(),2)</formula>
    </cfRule>
    <cfRule type="expression" dxfId="10224" priority="4830">
      <formula>DATEDIF(TODAY(),$AH930,"D")&lt;=30</formula>
    </cfRule>
    <cfRule type="expression" dxfId="10223" priority="4832">
      <formula>MOD(ROW(),2)</formula>
    </cfRule>
    <cfRule type="expression" dxfId="10222" priority="4834">
      <formula>MOD(ROW(),2)</formula>
    </cfRule>
    <cfRule type="expression" dxfId="10221" priority="4835">
      <formula>MOD(ROW(),2)</formula>
    </cfRule>
    <cfRule type="expression" dxfId="10220" priority="4831">
      <formula>DATEDIF(TODAY(),$AH930,"D")&lt;=30</formula>
    </cfRule>
  </conditionalFormatting>
  <conditionalFormatting sqref="I931">
    <cfRule type="expression" dxfId="10219" priority="4793">
      <formula>MOD(ROW(),2)</formula>
    </cfRule>
    <cfRule type="expression" dxfId="10218" priority="4789">
      <formula>DATEDIF(TODAY(),$AH931,"D")&lt;=30</formula>
    </cfRule>
    <cfRule type="expression" dxfId="10217" priority="4788">
      <formula>DATEDIF(TODAY(),$AH931,"D")&lt;=30</formula>
    </cfRule>
    <cfRule type="expression" dxfId="10216" priority="4790">
      <formula>MOD(ROW(),2)</formula>
    </cfRule>
    <cfRule type="expression" dxfId="10215" priority="4792">
      <formula>MOD(ROW(),2)</formula>
    </cfRule>
    <cfRule type="expression" dxfId="10214" priority="4794">
      <formula>MOD(ROW(),2)</formula>
    </cfRule>
  </conditionalFormatting>
  <conditionalFormatting sqref="I932">
    <cfRule type="expression" dxfId="10213" priority="4747">
      <formula>DATEDIF(TODAY(),$AH932,"D")&lt;=30</formula>
    </cfRule>
    <cfRule type="expression" dxfId="10212" priority="4748">
      <formula>MOD(ROW(),2)</formula>
    </cfRule>
    <cfRule type="expression" dxfId="10211" priority="4750">
      <formula>MOD(ROW(),2)</formula>
    </cfRule>
    <cfRule type="expression" dxfId="10210" priority="4751">
      <formula>MOD(ROW(),2)</formula>
    </cfRule>
    <cfRule type="expression" dxfId="10209" priority="4752">
      <formula>MOD(ROW(),2)</formula>
    </cfRule>
    <cfRule type="expression" dxfId="10208" priority="4746">
      <formula>DATEDIF(TODAY(),$AH932,"D")&lt;=30</formula>
    </cfRule>
  </conditionalFormatting>
  <conditionalFormatting sqref="I933">
    <cfRule type="expression" dxfId="10207" priority="4709">
      <formula>MOD(ROW(),2)</formula>
    </cfRule>
    <cfRule type="expression" dxfId="10206" priority="4710">
      <formula>MOD(ROW(),2)</formula>
    </cfRule>
    <cfRule type="expression" dxfId="10205" priority="4706">
      <formula>MOD(ROW(),2)</formula>
    </cfRule>
    <cfRule type="expression" dxfId="10204" priority="4705">
      <formula>DATEDIF(TODAY(),$AH933,"D")&lt;=30</formula>
    </cfRule>
    <cfRule type="expression" dxfId="10203" priority="4708">
      <formula>MOD(ROW(),2)</formula>
    </cfRule>
    <cfRule type="expression" dxfId="10202" priority="4704">
      <formula>DATEDIF(TODAY(),$AH933,"D")&lt;=30</formula>
    </cfRule>
  </conditionalFormatting>
  <conditionalFormatting sqref="I934">
    <cfRule type="expression" dxfId="10201" priority="4664">
      <formula>MOD(ROW(),2)</formula>
    </cfRule>
    <cfRule type="expression" dxfId="10200" priority="4663">
      <formula>MOD(ROW(),2)</formula>
    </cfRule>
    <cfRule type="expression" dxfId="10199" priority="4661">
      <formula>MOD(ROW(),2)</formula>
    </cfRule>
    <cfRule type="expression" dxfId="10198" priority="4665">
      <formula>MOD(ROW(),2)</formula>
    </cfRule>
    <cfRule type="expression" dxfId="10197" priority="4659">
      <formula>DATEDIF(TODAY(),$AH934,"D")&lt;=30</formula>
    </cfRule>
    <cfRule type="expression" dxfId="10196" priority="4660">
      <formula>DATEDIF(TODAY(),$AH934,"D")&lt;=30</formula>
    </cfRule>
  </conditionalFormatting>
  <conditionalFormatting sqref="I935">
    <cfRule type="expression" dxfId="10195" priority="4612">
      <formula>MOD(ROW(),2)</formula>
    </cfRule>
    <cfRule type="expression" dxfId="10194" priority="4611">
      <formula>MOD(ROW(),2)</formula>
    </cfRule>
    <cfRule type="expression" dxfId="10193" priority="4607">
      <formula>DATEDIF(TODAY(),$AH935,"D")&lt;=30</formula>
    </cfRule>
    <cfRule type="expression" dxfId="10192" priority="4608">
      <formula>DATEDIF(TODAY(),$AH935,"D")&lt;=30</formula>
    </cfRule>
    <cfRule type="expression" dxfId="10191" priority="4609">
      <formula>MOD(ROW(),2)</formula>
    </cfRule>
    <cfRule type="expression" dxfId="10190" priority="4613">
      <formula>MOD(ROW(),2)</formula>
    </cfRule>
  </conditionalFormatting>
  <conditionalFormatting sqref="I936">
    <cfRule type="expression" dxfId="10189" priority="4565">
      <formula>DATEDIF(TODAY(),$AH936,"D")&lt;=30</formula>
    </cfRule>
    <cfRule type="expression" dxfId="10188" priority="4566">
      <formula>DATEDIF(TODAY(),$AH936,"D")&lt;=30</formula>
    </cfRule>
    <cfRule type="expression" dxfId="10187" priority="4567">
      <formula>MOD(ROW(),2)</formula>
    </cfRule>
    <cfRule type="expression" dxfId="10186" priority="4569">
      <formula>MOD(ROW(),2)</formula>
    </cfRule>
    <cfRule type="expression" dxfId="10185" priority="4570">
      <formula>MOD(ROW(),2)</formula>
    </cfRule>
    <cfRule type="expression" dxfId="10184" priority="4571">
      <formula>MOD(ROW(),2)</formula>
    </cfRule>
  </conditionalFormatting>
  <conditionalFormatting sqref="I937">
    <cfRule type="expression" dxfId="10183" priority="4527">
      <formula>MOD(ROW(),2)</formula>
    </cfRule>
    <cfRule type="expression" dxfId="10182" priority="4525">
      <formula>MOD(ROW(),2)</formula>
    </cfRule>
    <cfRule type="expression" dxfId="10181" priority="4524">
      <formula>DATEDIF(TODAY(),$AH937,"D")&lt;=30</formula>
    </cfRule>
    <cfRule type="expression" dxfId="10180" priority="4523">
      <formula>DATEDIF(TODAY(),$AH937,"D")&lt;=30</formula>
    </cfRule>
    <cfRule type="expression" dxfId="10179" priority="4528">
      <formula>MOD(ROW(),2)</formula>
    </cfRule>
    <cfRule type="expression" dxfId="10178" priority="4529">
      <formula>MOD(ROW(),2)</formula>
    </cfRule>
  </conditionalFormatting>
  <conditionalFormatting sqref="I938">
    <cfRule type="expression" dxfId="10177" priority="4457">
      <formula>DATEDIF(TODAY(),$AH938,"D")&lt;=30</formula>
    </cfRule>
    <cfRule type="expression" dxfId="10176" priority="4456">
      <formula>DATEDIF(TODAY(),$AH938,"D")&lt;=30</formula>
    </cfRule>
    <cfRule type="expression" dxfId="10175" priority="4458">
      <formula>MOD(ROW(),2)</formula>
    </cfRule>
    <cfRule type="expression" dxfId="10174" priority="4460">
      <formula>MOD(ROW(),2)</formula>
    </cfRule>
    <cfRule type="expression" dxfId="10173" priority="4461">
      <formula>MOD(ROW(),2)</formula>
    </cfRule>
    <cfRule type="expression" dxfId="10172" priority="4462">
      <formula>MOD(ROW(),2)</formula>
    </cfRule>
  </conditionalFormatting>
  <conditionalFormatting sqref="I939">
    <cfRule type="expression" dxfId="10171" priority="4411">
      <formula>MOD(ROW(),2)</formula>
    </cfRule>
    <cfRule type="expression" dxfId="10170" priority="4408">
      <formula>MOD(ROW(),2)</formula>
    </cfRule>
    <cfRule type="expression" dxfId="10169" priority="4410">
      <formula>MOD(ROW(),2)</formula>
    </cfRule>
    <cfRule type="expression" dxfId="10168" priority="4406">
      <formula>DATEDIF(TODAY(),$AH939,"D")&lt;=30</formula>
    </cfRule>
    <cfRule type="expression" dxfId="10167" priority="4412">
      <formula>MOD(ROW(),2)</formula>
    </cfRule>
    <cfRule type="expression" dxfId="10166" priority="4407">
      <formula>DATEDIF(TODAY(),$AH939,"D")&lt;=30</formula>
    </cfRule>
  </conditionalFormatting>
  <conditionalFormatting sqref="I979">
    <cfRule type="expression" dxfId="10165" priority="4330">
      <formula>DATEDIF(TODAY(),$AH979,"D")&lt;=30</formula>
    </cfRule>
    <cfRule type="expression" dxfId="10164" priority="4338">
      <formula>MOD(ROW(),2)</formula>
    </cfRule>
    <cfRule type="expression" dxfId="10163" priority="4337">
      <formula>MOD(ROW(),2)</formula>
    </cfRule>
    <cfRule type="expression" dxfId="10162" priority="4339">
      <formula>MOD(ROW(),2)</formula>
    </cfRule>
    <cfRule type="expression" dxfId="10161" priority="4336">
      <formula>MOD(ROW(),2)</formula>
    </cfRule>
  </conditionalFormatting>
  <conditionalFormatting sqref="I988 I994 I998 I1001 I1013">
    <cfRule type="expression" dxfId="10160" priority="4335">
      <formula>MOD(ROW(),2)</formula>
    </cfRule>
    <cfRule type="expression" dxfId="10159" priority="4341">
      <formula>MOD(ROW(),2)</formula>
    </cfRule>
  </conditionalFormatting>
  <conditionalFormatting sqref="I996">
    <cfRule type="expression" dxfId="10158" priority="4280">
      <formula>DATEDIF(TODAY(),$AH996,"D")&lt;=30</formula>
    </cfRule>
    <cfRule type="expression" dxfId="10157" priority="4281">
      <formula>DATEDIF(TODAY(),$AH996,"D")&lt;=30</formula>
    </cfRule>
    <cfRule type="expression" dxfId="10156" priority="4282">
      <formula>MOD(ROW(),2)</formula>
    </cfRule>
    <cfRule type="expression" dxfId="10155" priority="4284">
      <formula>MOD(ROW(),2)</formula>
    </cfRule>
    <cfRule type="expression" dxfId="10154" priority="4285">
      <formula>MOD(ROW(),2)</formula>
    </cfRule>
    <cfRule type="expression" dxfId="10153" priority="4286">
      <formula>MOD(ROW(),2)</formula>
    </cfRule>
  </conditionalFormatting>
  <conditionalFormatting sqref="I1018:I1023">
    <cfRule type="expression" dxfId="10152" priority="4206">
      <formula>DATEDIF(TODAY(),$AH1018,"D")&lt;=30</formula>
    </cfRule>
    <cfRule type="expression" dxfId="10151" priority="4207">
      <formula>DATEDIF(TODAY(),$AH1018,"D")&lt;=30</formula>
    </cfRule>
    <cfRule type="expression" dxfId="10150" priority="4212">
      <formula>MOD(ROW(),2)</formula>
    </cfRule>
    <cfRule type="expression" dxfId="10149" priority="4209">
      <formula>MOD(ROW(),2)</formula>
    </cfRule>
    <cfRule type="expression" dxfId="10148" priority="4215">
      <formula>MOD(ROW(),2)</formula>
    </cfRule>
    <cfRule type="expression" dxfId="10147" priority="4213">
      <formula>MOD(ROW(),2)</formula>
    </cfRule>
  </conditionalFormatting>
  <conditionalFormatting sqref="I1019">
    <cfRule type="expression" dxfId="10146" priority="4208">
      <formula>MOD(ROW(),2)</formula>
    </cfRule>
    <cfRule type="expression" dxfId="10145" priority="4214">
      <formula>MOD(ROW(),2)</formula>
    </cfRule>
  </conditionalFormatting>
  <conditionalFormatting sqref="I1024:I1027">
    <cfRule type="expression" dxfId="10144" priority="4166">
      <formula>MOD(ROW(),2)</formula>
    </cfRule>
    <cfRule type="expression" dxfId="10143" priority="4164">
      <formula>MOD(ROW(),2)</formula>
    </cfRule>
    <cfRule type="expression" dxfId="10142" priority="4165">
      <formula>MOD(ROW(),2)</formula>
    </cfRule>
    <cfRule type="expression" dxfId="10141" priority="4162">
      <formula>MOD(ROW(),2)</formula>
    </cfRule>
    <cfRule type="expression" dxfId="10140" priority="4160">
      <formula>DATEDIF(TODAY(),$AH1024,"D")&lt;=30</formula>
    </cfRule>
    <cfRule type="expression" dxfId="10139" priority="4161">
      <formula>DATEDIF(TODAY(),$AH1024,"D")&lt;=30</formula>
    </cfRule>
  </conditionalFormatting>
  <conditionalFormatting sqref="I1028:I1030">
    <cfRule type="expression" dxfId="10138" priority="4105">
      <formula>DATEDIF(TODAY(),$AH1028,"D")&lt;=30</formula>
    </cfRule>
    <cfRule type="expression" dxfId="10137" priority="4110">
      <formula>MOD(ROW(),2)</formula>
    </cfRule>
    <cfRule type="expression" dxfId="10136" priority="4109">
      <formula>MOD(ROW(),2)</formula>
    </cfRule>
    <cfRule type="expression" dxfId="10135" priority="4111">
      <formula>MOD(ROW(),2)</formula>
    </cfRule>
    <cfRule type="expression" dxfId="10134" priority="4106">
      <formula>DATEDIF(TODAY(),$AH1028,"D")&lt;=30</formula>
    </cfRule>
    <cfRule type="expression" dxfId="10133" priority="4107">
      <formula>MOD(ROW(),2)</formula>
    </cfRule>
  </conditionalFormatting>
  <conditionalFormatting sqref="I1031:I1033">
    <cfRule type="expression" dxfId="10132" priority="4038">
      <formula>MOD(ROW(),2)</formula>
    </cfRule>
    <cfRule type="expression" dxfId="10131" priority="4034">
      <formula>DATEDIF(TODAY(),$AH1031,"D")&lt;=30</formula>
    </cfRule>
    <cfRule type="expression" dxfId="10130" priority="4035">
      <formula>DATEDIF(TODAY(),$AH1031,"D")&lt;=30</formula>
    </cfRule>
    <cfRule type="expression" dxfId="10129" priority="4040">
      <formula>MOD(ROW(),2)</formula>
    </cfRule>
    <cfRule type="expression" dxfId="10128" priority="4039">
      <formula>MOD(ROW(),2)</formula>
    </cfRule>
    <cfRule type="expression" dxfId="10127" priority="4036">
      <formula>MOD(ROW(),2)</formula>
    </cfRule>
  </conditionalFormatting>
  <conditionalFormatting sqref="I1034:I1036">
    <cfRule type="expression" dxfId="10126" priority="3988">
      <formula>DATEDIF(TODAY(),$AH1034,"D")&lt;=30</formula>
    </cfRule>
    <cfRule type="expression" dxfId="10125" priority="3993">
      <formula>MOD(ROW(),2)</formula>
    </cfRule>
    <cfRule type="expression" dxfId="10124" priority="3992">
      <formula>MOD(ROW(),2)</formula>
    </cfRule>
    <cfRule type="expression" dxfId="10123" priority="3990">
      <formula>MOD(ROW(),2)</formula>
    </cfRule>
    <cfRule type="expression" dxfId="10122" priority="3994">
      <formula>MOD(ROW(),2)</formula>
    </cfRule>
    <cfRule type="expression" dxfId="10121" priority="3989">
      <formula>DATEDIF(TODAY(),$AH1034,"D")&lt;=30</formula>
    </cfRule>
  </conditionalFormatting>
  <conditionalFormatting sqref="I1037">
    <cfRule type="expression" dxfId="10120" priority="3897">
      <formula>MOD(ROW(),2)</formula>
    </cfRule>
    <cfRule type="expression" dxfId="10119" priority="3899">
      <formula>MOD(ROW(),2)</formula>
    </cfRule>
    <cfRule type="expression" dxfId="10118" priority="3901">
      <formula>MOD(ROW(),2)</formula>
    </cfRule>
    <cfRule type="expression" dxfId="10117" priority="3900">
      <formula>MOD(ROW(),2)</formula>
    </cfRule>
    <cfRule type="expression" dxfId="10116" priority="3895">
      <formula>DATEDIF(TODAY(),$AH1037,"D")&lt;=30</formula>
    </cfRule>
    <cfRule type="expression" dxfId="10115" priority="3896">
      <formula>DATEDIF(TODAY(),$AH1037,"D")&lt;=30</formula>
    </cfRule>
  </conditionalFormatting>
  <conditionalFormatting sqref="I1038:I1039">
    <cfRule type="expression" dxfId="10114" priority="3941">
      <formula>DATEDIF(TODAY(),$AH1038,"D")&lt;=30</formula>
    </cfRule>
    <cfRule type="expression" dxfId="10113" priority="3942">
      <formula>DATEDIF(TODAY(),$AH1038,"D")&lt;=30</formula>
    </cfRule>
    <cfRule type="expression" dxfId="10112" priority="3943">
      <formula>MOD(ROW(),2)</formula>
    </cfRule>
    <cfRule type="expression" dxfId="10111" priority="3945">
      <formula>MOD(ROW(),2)</formula>
    </cfRule>
    <cfRule type="expression" dxfId="10110" priority="3946">
      <formula>MOD(ROW(),2)</formula>
    </cfRule>
    <cfRule type="expression" dxfId="10109" priority="3947">
      <formula>MOD(ROW(),2)</formula>
    </cfRule>
  </conditionalFormatting>
  <conditionalFormatting sqref="I1040">
    <cfRule type="expression" dxfId="10108" priority="3842">
      <formula>DATEDIF(TODAY(),$AH1040,"D")&lt;=30</formula>
    </cfRule>
    <cfRule type="expression" dxfId="10107" priority="3848">
      <formula>MOD(ROW(),2)</formula>
    </cfRule>
    <cfRule type="expression" dxfId="10106" priority="3847">
      <formula>MOD(ROW(),2)</formula>
    </cfRule>
    <cfRule type="expression" dxfId="10105" priority="3844">
      <formula>MOD(ROW(),2)</formula>
    </cfRule>
    <cfRule type="expression" dxfId="10104" priority="3846">
      <formula>MOD(ROW(),2)</formula>
    </cfRule>
    <cfRule type="expression" dxfId="10103" priority="3843">
      <formula>DATEDIF(TODAY(),$AH1040,"D")&lt;=30</formula>
    </cfRule>
  </conditionalFormatting>
  <conditionalFormatting sqref="I1041">
    <cfRule type="expression" dxfId="10102" priority="3757">
      <formula>MOD(ROW(),2)</formula>
    </cfRule>
    <cfRule type="expression" dxfId="10101" priority="3756">
      <formula>MOD(ROW(),2)</formula>
    </cfRule>
    <cfRule type="expression" dxfId="10100" priority="3755">
      <formula>MOD(ROW(),2)</formula>
    </cfRule>
    <cfRule type="expression" dxfId="10099" priority="3751">
      <formula>DATEDIF(TODAY(),$AH1041,"D")&lt;=30</formula>
    </cfRule>
    <cfRule type="expression" dxfId="10098" priority="3752">
      <formula>DATEDIF(TODAY(),$AH1041,"D")&lt;=30</formula>
    </cfRule>
    <cfRule type="expression" dxfId="10097" priority="3753">
      <formula>MOD(ROW(),2)</formula>
    </cfRule>
  </conditionalFormatting>
  <conditionalFormatting sqref="I1042:I1043">
    <cfRule type="expression" dxfId="10096" priority="3803">
      <formula>MOD(ROW(),2)</formula>
    </cfRule>
    <cfRule type="expression" dxfId="10095" priority="3799">
      <formula>MOD(ROW(),2)</formula>
    </cfRule>
    <cfRule type="expression" dxfId="10094" priority="3797">
      <formula>DATEDIF(TODAY(),$AH1042,"D")&lt;=30</formula>
    </cfRule>
    <cfRule type="expression" dxfId="10093" priority="3802">
      <formula>MOD(ROW(),2)</formula>
    </cfRule>
    <cfRule type="expression" dxfId="10092" priority="3801">
      <formula>MOD(ROW(),2)</formula>
    </cfRule>
    <cfRule type="expression" dxfId="10091" priority="3798">
      <formula>DATEDIF(TODAY(),$AH1042,"D")&lt;=30</formula>
    </cfRule>
  </conditionalFormatting>
  <conditionalFormatting sqref="I1044">
    <cfRule type="expression" dxfId="10090" priority="3662">
      <formula>MOD(ROW(),2)</formula>
    </cfRule>
    <cfRule type="expression" dxfId="10089" priority="3663">
      <formula>MOD(ROW(),2)</formula>
    </cfRule>
    <cfRule type="expression" dxfId="10088" priority="3664">
      <formula>MOD(ROW(),2)</formula>
    </cfRule>
    <cfRule type="expression" dxfId="10087" priority="3659">
      <formula>DATEDIF(TODAY(),$AH1044,"D")&lt;=30</formula>
    </cfRule>
    <cfRule type="expression" dxfId="10086" priority="3658">
      <formula>DATEDIF(TODAY(),$AH1044,"D")&lt;=30</formula>
    </cfRule>
    <cfRule type="expression" dxfId="10085" priority="3660">
      <formula>MOD(ROW(),2)</formula>
    </cfRule>
  </conditionalFormatting>
  <conditionalFormatting sqref="I1045:I1046">
    <cfRule type="expression" dxfId="10084" priority="3704">
      <formula>DATEDIF(TODAY(),$AH1045,"D")&lt;=30</formula>
    </cfRule>
    <cfRule type="expression" dxfId="10083" priority="3705">
      <formula>DATEDIF(TODAY(),$AH1045,"D")&lt;=30</formula>
    </cfRule>
    <cfRule type="expression" dxfId="10082" priority="3708">
      <formula>MOD(ROW(),2)</formula>
    </cfRule>
    <cfRule type="expression" dxfId="10081" priority="3710">
      <formula>MOD(ROW(),2)</formula>
    </cfRule>
    <cfRule type="expression" dxfId="10080" priority="3709">
      <formula>MOD(ROW(),2)</formula>
    </cfRule>
    <cfRule type="expression" dxfId="10079" priority="3706">
      <formula>MOD(ROW(),2)</formula>
    </cfRule>
  </conditionalFormatting>
  <conditionalFormatting sqref="I1047">
    <cfRule type="expression" dxfId="10078" priority="3617">
      <formula>MOD(ROW(),2)</formula>
    </cfRule>
    <cfRule type="expression" dxfId="10077" priority="3613">
      <formula>MOD(ROW(),2)</formula>
    </cfRule>
    <cfRule type="expression" dxfId="10076" priority="3612">
      <formula>DATEDIF(TODAY(),$AH1047,"D")&lt;=30</formula>
    </cfRule>
    <cfRule type="expression" dxfId="10075" priority="3615">
      <formula>MOD(ROW(),2)</formula>
    </cfRule>
    <cfRule type="expression" dxfId="10074" priority="3616">
      <formula>MOD(ROW(),2)</formula>
    </cfRule>
    <cfRule type="expression" dxfId="10073" priority="3611">
      <formula>DATEDIF(TODAY(),$AH1047,"D")&lt;=30</formula>
    </cfRule>
  </conditionalFormatting>
  <conditionalFormatting sqref="I1048">
    <cfRule type="expression" dxfId="10072" priority="3523">
      <formula>MOD(ROW(),2)</formula>
    </cfRule>
    <cfRule type="expression" dxfId="10071" priority="3518">
      <formula>DATEDIF(TODAY(),$AH1048,"D")&lt;=30</formula>
    </cfRule>
    <cfRule type="expression" dxfId="10070" priority="3522">
      <formula>MOD(ROW(),2)</formula>
    </cfRule>
    <cfRule type="expression" dxfId="10069" priority="3520">
      <formula>MOD(ROW(),2)</formula>
    </cfRule>
    <cfRule type="expression" dxfId="10068" priority="3519">
      <formula>DATEDIF(TODAY(),$AH1048,"D")&lt;=30</formula>
    </cfRule>
    <cfRule type="expression" dxfId="10067" priority="3524">
      <formula>MOD(ROW(),2)</formula>
    </cfRule>
  </conditionalFormatting>
  <conditionalFormatting sqref="I1049:I1050">
    <cfRule type="expression" dxfId="10066" priority="3570">
      <formula>MOD(ROW(),2)</formula>
    </cfRule>
    <cfRule type="expression" dxfId="10065" priority="3566">
      <formula>MOD(ROW(),2)</formula>
    </cfRule>
    <cfRule type="expression" dxfId="10064" priority="3564">
      <formula>DATEDIF(TODAY(),$AH1049,"D")&lt;=30</formula>
    </cfRule>
    <cfRule type="expression" dxfId="10063" priority="3565">
      <formula>DATEDIF(TODAY(),$AH1049,"D")&lt;=30</formula>
    </cfRule>
    <cfRule type="expression" dxfId="10062" priority="3568">
      <formula>MOD(ROW(),2)</formula>
    </cfRule>
    <cfRule type="expression" dxfId="10061" priority="3569">
      <formula>MOD(ROW(),2)</formula>
    </cfRule>
  </conditionalFormatting>
  <conditionalFormatting sqref="I1051">
    <cfRule type="expression" dxfId="10060" priority="3473">
      <formula>MOD(ROW(),2)</formula>
    </cfRule>
    <cfRule type="expression" dxfId="10059" priority="3472">
      <formula>MOD(ROW(),2)</formula>
    </cfRule>
    <cfRule type="expression" dxfId="10058" priority="3468">
      <formula>DATEDIF(TODAY(),$AH1051,"D")&lt;=30</formula>
    </cfRule>
    <cfRule type="expression" dxfId="10057" priority="3467">
      <formula>DATEDIF(TODAY(),$AH1051,"D")&lt;=30</formula>
    </cfRule>
    <cfRule type="expression" dxfId="10056" priority="3471">
      <formula>MOD(ROW(),2)</formula>
    </cfRule>
    <cfRule type="expression" dxfId="10055" priority="3469">
      <formula>MOD(ROW(),2)</formula>
    </cfRule>
  </conditionalFormatting>
  <conditionalFormatting sqref="I1052">
    <cfRule type="expression" dxfId="10054" priority="3378">
      <formula>MOD(ROW(),2)</formula>
    </cfRule>
    <cfRule type="expression" dxfId="10053" priority="3376">
      <formula>DATEDIF(TODAY(),$AH1052,"D")&lt;=30</formula>
    </cfRule>
    <cfRule type="expression" dxfId="10052" priority="3377">
      <formula>DATEDIF(TODAY(),$AH1052,"D")&lt;=30</formula>
    </cfRule>
    <cfRule type="expression" dxfId="10051" priority="3380">
      <formula>MOD(ROW(),2)</formula>
    </cfRule>
    <cfRule type="expression" dxfId="10050" priority="3381">
      <formula>MOD(ROW(),2)</formula>
    </cfRule>
    <cfRule type="expression" dxfId="10049" priority="3382">
      <formula>MOD(ROW(),2)</formula>
    </cfRule>
  </conditionalFormatting>
  <conditionalFormatting sqref="I1053:I1054">
    <cfRule type="expression" dxfId="10048" priority="3423">
      <formula>DATEDIF(TODAY(),$AH1053,"D")&lt;=30</formula>
    </cfRule>
    <cfRule type="expression" dxfId="10047" priority="3424">
      <formula>MOD(ROW(),2)</formula>
    </cfRule>
    <cfRule type="expression" dxfId="10046" priority="3427">
      <formula>MOD(ROW(),2)</formula>
    </cfRule>
    <cfRule type="expression" dxfId="10045" priority="3426">
      <formula>MOD(ROW(),2)</formula>
    </cfRule>
    <cfRule type="expression" dxfId="10044" priority="3428">
      <formula>MOD(ROW(),2)</formula>
    </cfRule>
    <cfRule type="expression" dxfId="10043" priority="3422">
      <formula>DATEDIF(TODAY(),$AH1053,"D")&lt;=30</formula>
    </cfRule>
  </conditionalFormatting>
  <conditionalFormatting sqref="I1055">
    <cfRule type="expression" dxfId="10042" priority="3330">
      <formula>MOD(ROW(),2)</formula>
    </cfRule>
    <cfRule type="expression" dxfId="10041" priority="3329">
      <formula>DATEDIF(TODAY(),$AH1055,"D")&lt;=30</formula>
    </cfRule>
    <cfRule type="expression" dxfId="10040" priority="3332">
      <formula>MOD(ROW(),2)</formula>
    </cfRule>
    <cfRule type="expression" dxfId="10039" priority="3328">
      <formula>DATEDIF(TODAY(),$AH1055,"D")&lt;=30</formula>
    </cfRule>
    <cfRule type="expression" dxfId="10038" priority="3334">
      <formula>MOD(ROW(),2)</formula>
    </cfRule>
    <cfRule type="expression" dxfId="10037" priority="3333">
      <formula>MOD(ROW(),2)</formula>
    </cfRule>
  </conditionalFormatting>
  <conditionalFormatting sqref="I1056">
    <cfRule type="expression" dxfId="10036" priority="3239">
      <formula>DATEDIF(TODAY(),$AH1056,"D")&lt;=30</formula>
    </cfRule>
    <cfRule type="expression" dxfId="10035" priority="3240">
      <formula>MOD(ROW(),2)</formula>
    </cfRule>
    <cfRule type="expression" dxfId="10034" priority="3242">
      <formula>MOD(ROW(),2)</formula>
    </cfRule>
    <cfRule type="expression" dxfId="10033" priority="3243">
      <formula>MOD(ROW(),2)</formula>
    </cfRule>
    <cfRule type="expression" dxfId="10032" priority="3244">
      <formula>MOD(ROW(),2)</formula>
    </cfRule>
    <cfRule type="expression" dxfId="10031" priority="3238">
      <formula>DATEDIF(TODAY(),$AH1056,"D")&lt;=30</formula>
    </cfRule>
  </conditionalFormatting>
  <conditionalFormatting sqref="I1057:I1058">
    <cfRule type="expression" dxfId="10030" priority="3289">
      <formula>MOD(ROW(),2)</formula>
    </cfRule>
    <cfRule type="expression" dxfId="10029" priority="3287">
      <formula>MOD(ROW(),2)</formula>
    </cfRule>
    <cfRule type="expression" dxfId="10028" priority="3285">
      <formula>MOD(ROW(),2)</formula>
    </cfRule>
    <cfRule type="expression" dxfId="10027" priority="3284">
      <formula>DATEDIF(TODAY(),$AH1057,"D")&lt;=30</formula>
    </cfRule>
    <cfRule type="expression" dxfId="10026" priority="3283">
      <formula>DATEDIF(TODAY(),$AH1057,"D")&lt;=30</formula>
    </cfRule>
    <cfRule type="expression" dxfId="10025" priority="3288">
      <formula>MOD(ROW(),2)</formula>
    </cfRule>
  </conditionalFormatting>
  <conditionalFormatting sqref="I1059">
    <cfRule type="expression" dxfId="10024" priority="3183">
      <formula>DATEDIF(TODAY(),$AH1059,"D")&lt;=30</formula>
    </cfRule>
    <cfRule type="expression" dxfId="10023" priority="3184">
      <formula>DATEDIF(TODAY(),$AH1059,"D")&lt;=30</formula>
    </cfRule>
    <cfRule type="expression" dxfId="10022" priority="3189">
      <formula>MOD(ROW(),2)</formula>
    </cfRule>
    <cfRule type="expression" dxfId="10021" priority="3188">
      <formula>MOD(ROW(),2)</formula>
    </cfRule>
    <cfRule type="expression" dxfId="10020" priority="3187">
      <formula>MOD(ROW(),2)</formula>
    </cfRule>
    <cfRule type="expression" dxfId="10019" priority="3185">
      <formula>MOD(ROW(),2)</formula>
    </cfRule>
  </conditionalFormatting>
  <conditionalFormatting sqref="I1060:I1061">
    <cfRule type="expression" dxfId="10018" priority="3135">
      <formula>DATEDIF(TODAY(),$AH1060,"D")&lt;=30</formula>
    </cfRule>
    <cfRule type="expression" dxfId="10017" priority="3137">
      <formula>MOD(ROW(),2)</formula>
    </cfRule>
    <cfRule type="expression" dxfId="10016" priority="3139">
      <formula>MOD(ROW(),2)</formula>
    </cfRule>
    <cfRule type="expression" dxfId="10015" priority="3140">
      <formula>MOD(ROW(),2)</formula>
    </cfRule>
    <cfRule type="expression" dxfId="10014" priority="3136">
      <formula>DATEDIF(TODAY(),$AH1060,"D")&lt;=30</formula>
    </cfRule>
    <cfRule type="expression" dxfId="10013" priority="3141">
      <formula>MOD(ROW(),2)</formula>
    </cfRule>
  </conditionalFormatting>
  <conditionalFormatting sqref="I1062">
    <cfRule type="expression" dxfId="10012" priority="3092">
      <formula>DATEDIF(TODAY(),$AH1062,"D")&lt;=30</formula>
    </cfRule>
    <cfRule type="expression" dxfId="10011" priority="3093">
      <formula>MOD(ROW(),2)</formula>
    </cfRule>
    <cfRule type="expression" dxfId="10010" priority="3095">
      <formula>MOD(ROW(),2)</formula>
    </cfRule>
    <cfRule type="expression" dxfId="10009" priority="3097">
      <formula>MOD(ROW(),2)</formula>
    </cfRule>
    <cfRule type="expression" dxfId="10008" priority="3096">
      <formula>MOD(ROW(),2)</formula>
    </cfRule>
    <cfRule type="expression" dxfId="10007" priority="3091">
      <formula>DATEDIF(TODAY(),$AH1062,"D")&lt;=30</formula>
    </cfRule>
  </conditionalFormatting>
  <conditionalFormatting sqref="I1063">
    <cfRule type="expression" dxfId="10006" priority="3045">
      <formula>DATEDIF(TODAY(),$AH1063,"D")&lt;=30</formula>
    </cfRule>
    <cfRule type="expression" dxfId="10005" priority="3046">
      <formula>DATEDIF(TODAY(),$AH1063,"D")&lt;=30</formula>
    </cfRule>
    <cfRule type="expression" dxfId="10004" priority="3051">
      <formula>MOD(ROW(),2)</formula>
    </cfRule>
    <cfRule type="expression" dxfId="10003" priority="3050">
      <formula>MOD(ROW(),2)</formula>
    </cfRule>
    <cfRule type="expression" dxfId="10002" priority="3047">
      <formula>MOD(ROW(),2)</formula>
    </cfRule>
    <cfRule type="expression" dxfId="10001" priority="3049">
      <formula>MOD(ROW(),2)</formula>
    </cfRule>
  </conditionalFormatting>
  <conditionalFormatting sqref="I1064">
    <cfRule type="expression" dxfId="10000" priority="3003">
      <formula>DATEDIF(TODAY(),$AH1064,"D")&lt;=30</formula>
    </cfRule>
    <cfRule type="expression" dxfId="9999" priority="3004">
      <formula>DATEDIF(TODAY(),$AH1064,"D")&lt;=30</formula>
    </cfRule>
    <cfRule type="expression" dxfId="9998" priority="3005">
      <formula>MOD(ROW(),2)</formula>
    </cfRule>
    <cfRule type="expression" dxfId="9997" priority="3007">
      <formula>MOD(ROW(),2)</formula>
    </cfRule>
    <cfRule type="expression" dxfId="9996" priority="3008">
      <formula>MOD(ROW(),2)</formula>
    </cfRule>
    <cfRule type="expression" dxfId="9995" priority="3009">
      <formula>MOD(ROW(),2)</formula>
    </cfRule>
  </conditionalFormatting>
  <conditionalFormatting sqref="I1065">
    <cfRule type="expression" dxfId="9994" priority="2961">
      <formula>MOD(ROW(),2)</formula>
    </cfRule>
    <cfRule type="expression" dxfId="9993" priority="2959">
      <formula>DATEDIF(TODAY(),$AH1065,"D")&lt;=30</formula>
    </cfRule>
    <cfRule type="expression" dxfId="9992" priority="2960">
      <formula>DATEDIF(TODAY(),$AH1065,"D")&lt;=30</formula>
    </cfRule>
    <cfRule type="expression" dxfId="9991" priority="2965">
      <formula>MOD(ROW(),2)</formula>
    </cfRule>
    <cfRule type="expression" dxfId="9990" priority="2964">
      <formula>MOD(ROW(),2)</formula>
    </cfRule>
    <cfRule type="expression" dxfId="9989" priority="2963">
      <formula>MOD(ROW(),2)</formula>
    </cfRule>
  </conditionalFormatting>
  <conditionalFormatting sqref="I1066">
    <cfRule type="expression" dxfId="9988" priority="2919">
      <formula>MOD(ROW(),2)</formula>
    </cfRule>
    <cfRule type="expression" dxfId="9987" priority="2923">
      <formula>MOD(ROW(),2)</formula>
    </cfRule>
    <cfRule type="expression" dxfId="9986" priority="2922">
      <formula>MOD(ROW(),2)</formula>
    </cfRule>
    <cfRule type="expression" dxfId="9985" priority="2921">
      <formula>MOD(ROW(),2)</formula>
    </cfRule>
    <cfRule type="expression" dxfId="9984" priority="2918">
      <formula>DATEDIF(TODAY(),$AH1066,"D")&lt;=30</formula>
    </cfRule>
    <cfRule type="expression" dxfId="9983" priority="2917">
      <formula>DATEDIF(TODAY(),$AH1066,"D")&lt;=30</formula>
    </cfRule>
  </conditionalFormatting>
  <conditionalFormatting sqref="I1067">
    <cfRule type="expression" dxfId="9982" priority="2877">
      <formula>MOD(ROW(),2)</formula>
    </cfRule>
    <cfRule type="expression" dxfId="9981" priority="2879">
      <formula>MOD(ROW(),2)</formula>
    </cfRule>
    <cfRule type="expression" dxfId="9980" priority="2880">
      <formula>MOD(ROW(),2)</formula>
    </cfRule>
    <cfRule type="expression" dxfId="9979" priority="2881">
      <formula>MOD(ROW(),2)</formula>
    </cfRule>
    <cfRule type="expression" dxfId="9978" priority="2876">
      <formula>DATEDIF(TODAY(),$AH1067,"D")&lt;=30</formula>
    </cfRule>
    <cfRule type="expression" dxfId="9977" priority="2875">
      <formula>DATEDIF(TODAY(),$AH1067,"D")&lt;=30</formula>
    </cfRule>
  </conditionalFormatting>
  <conditionalFormatting sqref="I1068">
    <cfRule type="expression" dxfId="9976" priority="2835">
      <formula>MOD(ROW(),2)</formula>
    </cfRule>
    <cfRule type="expression" dxfId="9975" priority="2839">
      <formula>MOD(ROW(),2)</formula>
    </cfRule>
    <cfRule type="expression" dxfId="9974" priority="2837">
      <formula>MOD(ROW(),2)</formula>
    </cfRule>
    <cfRule type="expression" dxfId="9973" priority="2834">
      <formula>DATEDIF(TODAY(),$AH1068,"D")&lt;=30</formula>
    </cfRule>
    <cfRule type="expression" dxfId="9972" priority="2833">
      <formula>DATEDIF(TODAY(),$AH1068,"D")&lt;=30</formula>
    </cfRule>
    <cfRule type="expression" dxfId="9971" priority="2838">
      <formula>MOD(ROW(),2)</formula>
    </cfRule>
  </conditionalFormatting>
  <conditionalFormatting sqref="I1069">
    <cfRule type="expression" dxfId="9970" priority="2786">
      <formula>MOD(ROW(),2)</formula>
    </cfRule>
    <cfRule type="expression" dxfId="9969" priority="2782">
      <formula>DATEDIF(TODAY(),$AH1069,"D")&lt;=30</formula>
    </cfRule>
    <cfRule type="expression" dxfId="9968" priority="2787">
      <formula>MOD(ROW(),2)</formula>
    </cfRule>
    <cfRule type="expression" dxfId="9967" priority="2788">
      <formula>MOD(ROW(),2)</formula>
    </cfRule>
    <cfRule type="expression" dxfId="9966" priority="2784">
      <formula>MOD(ROW(),2)</formula>
    </cfRule>
    <cfRule type="expression" dxfId="9965" priority="2783">
      <formula>DATEDIF(TODAY(),$AH1069,"D")&lt;=30</formula>
    </cfRule>
  </conditionalFormatting>
  <conditionalFormatting sqref="I1070">
    <cfRule type="expression" dxfId="9964" priority="2740">
      <formula>DATEDIF(TODAY(),$AH1070,"D")&lt;=30</formula>
    </cfRule>
    <cfRule type="expression" dxfId="9963" priority="2744">
      <formula>MOD(ROW(),2)</formula>
    </cfRule>
    <cfRule type="expression" dxfId="9962" priority="2741">
      <formula>DATEDIF(TODAY(),$AH1070,"D")&lt;=30</formula>
    </cfRule>
    <cfRule type="expression" dxfId="9961" priority="2742">
      <formula>MOD(ROW(),2)</formula>
    </cfRule>
    <cfRule type="expression" dxfId="9960" priority="2746">
      <formula>MOD(ROW(),2)</formula>
    </cfRule>
    <cfRule type="expression" dxfId="9959" priority="2745">
      <formula>MOD(ROW(),2)</formula>
    </cfRule>
  </conditionalFormatting>
  <conditionalFormatting sqref="I1071">
    <cfRule type="expression" dxfId="9958" priority="2699">
      <formula>DATEDIF(TODAY(),$AH1071,"D")&lt;=30</formula>
    </cfRule>
    <cfRule type="expression" dxfId="9957" priority="2700">
      <formula>MOD(ROW(),2)</formula>
    </cfRule>
    <cfRule type="expression" dxfId="9956" priority="2702">
      <formula>MOD(ROW(),2)</formula>
    </cfRule>
    <cfRule type="expression" dxfId="9955" priority="2703">
      <formula>MOD(ROW(),2)</formula>
    </cfRule>
    <cfRule type="expression" dxfId="9954" priority="2704">
      <formula>MOD(ROW(),2)</formula>
    </cfRule>
    <cfRule type="expression" dxfId="9953" priority="2698">
      <formula>DATEDIF(TODAY(),$AH1071,"D")&lt;=30</formula>
    </cfRule>
  </conditionalFormatting>
  <conditionalFormatting sqref="I1072">
    <cfRule type="expression" dxfId="9952" priority="2650">
      <formula>DATEDIF(TODAY(),$AH1072,"D")&lt;=30</formula>
    </cfRule>
    <cfRule type="expression" dxfId="9951" priority="2649">
      <formula>DATEDIF(TODAY(),$AH1072,"D")&lt;=30</formula>
    </cfRule>
    <cfRule type="expression" dxfId="9950" priority="2651">
      <formula>MOD(ROW(),2)</formula>
    </cfRule>
    <cfRule type="expression" dxfId="9949" priority="2654">
      <formula>MOD(ROW(),2)</formula>
    </cfRule>
    <cfRule type="expression" dxfId="9948" priority="2653">
      <formula>MOD(ROW(),2)</formula>
    </cfRule>
    <cfRule type="expression" dxfId="9947" priority="2655">
      <formula>MOD(ROW(),2)</formula>
    </cfRule>
  </conditionalFormatting>
  <conditionalFormatting sqref="I1073">
    <cfRule type="expression" dxfId="9946" priority="2591">
      <formula>MOD(ROW(),2)</formula>
    </cfRule>
    <cfRule type="expression" dxfId="9945" priority="2593">
      <formula>MOD(ROW(),2)</formula>
    </cfRule>
    <cfRule type="expression" dxfId="9944" priority="2589">
      <formula>DATEDIF(TODAY(),$AH1073,"D")&lt;=30</formula>
    </cfRule>
    <cfRule type="expression" dxfId="9943" priority="2595">
      <formula>MOD(ROW(),2)</formula>
    </cfRule>
    <cfRule type="expression" dxfId="9942" priority="2594">
      <formula>MOD(ROW(),2)</formula>
    </cfRule>
    <cfRule type="expression" dxfId="9941" priority="2590">
      <formula>DATEDIF(TODAY(),$AH1073,"D")&lt;=30</formula>
    </cfRule>
  </conditionalFormatting>
  <conditionalFormatting sqref="I1074">
    <cfRule type="expression" dxfId="9940" priority="2547">
      <formula>DATEDIF(TODAY(),$AH1074,"D")&lt;=30</formula>
    </cfRule>
    <cfRule type="expression" dxfId="9939" priority="2548">
      <formula>DATEDIF(TODAY(),$AH1074,"D")&lt;=30</formula>
    </cfRule>
    <cfRule type="expression" dxfId="9938" priority="2553">
      <formula>MOD(ROW(),2)</formula>
    </cfRule>
    <cfRule type="expression" dxfId="9937" priority="2552">
      <formula>MOD(ROW(),2)</formula>
    </cfRule>
    <cfRule type="expression" dxfId="9936" priority="2551">
      <formula>MOD(ROW(),2)</formula>
    </cfRule>
    <cfRule type="expression" dxfId="9935" priority="2549">
      <formula>MOD(ROW(),2)</formula>
    </cfRule>
  </conditionalFormatting>
  <conditionalFormatting sqref="I1075">
    <cfRule type="expression" dxfId="9934" priority="2508">
      <formula>MOD(ROW(),2)</formula>
    </cfRule>
    <cfRule type="expression" dxfId="9933" priority="2504">
      <formula>DATEDIF(TODAY(),$AH1075,"D")&lt;=30</formula>
    </cfRule>
    <cfRule type="expression" dxfId="9932" priority="2509">
      <formula>MOD(ROW(),2)</formula>
    </cfRule>
    <cfRule type="expression" dxfId="9931" priority="2503">
      <formula>DATEDIF(TODAY(),$AH1075,"D")&lt;=30</formula>
    </cfRule>
    <cfRule type="expression" dxfId="9930" priority="2505">
      <formula>MOD(ROW(),2)</formula>
    </cfRule>
    <cfRule type="expression" dxfId="9929" priority="2507">
      <formula>MOD(ROW(),2)</formula>
    </cfRule>
  </conditionalFormatting>
  <conditionalFormatting sqref="I1076">
    <cfRule type="expression" dxfId="9928" priority="2466">
      <formula>MOD(ROW(),2)</formula>
    </cfRule>
    <cfRule type="expression" dxfId="9927" priority="2461">
      <formula>DATEDIF(TODAY(),$AH1076,"D")&lt;=30</formula>
    </cfRule>
    <cfRule type="expression" dxfId="9926" priority="2465">
      <formula>MOD(ROW(),2)</formula>
    </cfRule>
    <cfRule type="expression" dxfId="9925" priority="2463">
      <formula>MOD(ROW(),2)</formula>
    </cfRule>
    <cfRule type="expression" dxfId="9924" priority="2462">
      <formula>DATEDIF(TODAY(),$AH1076,"D")&lt;=30</formula>
    </cfRule>
    <cfRule type="expression" dxfId="9923" priority="2467">
      <formula>MOD(ROW(),2)</formula>
    </cfRule>
  </conditionalFormatting>
  <conditionalFormatting sqref="I1077">
    <cfRule type="expression" dxfId="9922" priority="2425">
      <formula>MOD(ROW(),2)</formula>
    </cfRule>
    <cfRule type="expression" dxfId="9921" priority="2424">
      <formula>MOD(ROW(),2)</formula>
    </cfRule>
    <cfRule type="expression" dxfId="9920" priority="2423">
      <formula>MOD(ROW(),2)</formula>
    </cfRule>
    <cfRule type="expression" dxfId="9919" priority="2421">
      <formula>MOD(ROW(),2)</formula>
    </cfRule>
    <cfRule type="expression" dxfId="9918" priority="2420">
      <formula>DATEDIF(TODAY(),$AH1077,"D")&lt;=30</formula>
    </cfRule>
    <cfRule type="expression" dxfId="9917" priority="2419">
      <formula>DATEDIF(TODAY(),$AH1077,"D")&lt;=30</formula>
    </cfRule>
  </conditionalFormatting>
  <conditionalFormatting sqref="I1078">
    <cfRule type="expression" dxfId="9916" priority="2377">
      <formula>DATEDIF(TODAY(),$AH1078,"D")&lt;=30</formula>
    </cfRule>
    <cfRule type="expression" dxfId="9915" priority="2381">
      <formula>MOD(ROW(),2)</formula>
    </cfRule>
    <cfRule type="expression" dxfId="9914" priority="2383">
      <formula>MOD(ROW(),2)</formula>
    </cfRule>
    <cfRule type="expression" dxfId="9913" priority="2378">
      <formula>DATEDIF(TODAY(),$AH1078,"D")&lt;=30</formula>
    </cfRule>
    <cfRule type="expression" dxfId="9912" priority="2379">
      <formula>MOD(ROW(),2)</formula>
    </cfRule>
    <cfRule type="expression" dxfId="9911" priority="2382">
      <formula>MOD(ROW(),2)</formula>
    </cfRule>
  </conditionalFormatting>
  <conditionalFormatting sqref="I1079">
    <cfRule type="expression" dxfId="9910" priority="2338">
      <formula>MOD(ROW(),2)</formula>
    </cfRule>
    <cfRule type="expression" dxfId="9909" priority="2337">
      <formula>MOD(ROW(),2)</formula>
    </cfRule>
    <cfRule type="expression" dxfId="9908" priority="2332">
      <formula>DATEDIF(TODAY(),$AH1079,"D")&lt;=30</formula>
    </cfRule>
    <cfRule type="expression" dxfId="9907" priority="2333">
      <formula>DATEDIF(TODAY(),$AH1079,"D")&lt;=30</formula>
    </cfRule>
    <cfRule type="expression" dxfId="9906" priority="2334">
      <formula>MOD(ROW(),2)</formula>
    </cfRule>
    <cfRule type="expression" dxfId="9905" priority="2336">
      <formula>MOD(ROW(),2)</formula>
    </cfRule>
  </conditionalFormatting>
  <conditionalFormatting sqref="I1080">
    <cfRule type="expression" dxfId="9904" priority="2280">
      <formula>DATEDIF(TODAY(),$AH1080,"D")&lt;=30</formula>
    </cfRule>
    <cfRule type="expression" dxfId="9903" priority="2286">
      <formula>MOD(ROW(),2)</formula>
    </cfRule>
    <cfRule type="expression" dxfId="9902" priority="2285">
      <formula>MOD(ROW(),2)</formula>
    </cfRule>
    <cfRule type="expression" dxfId="9901" priority="2284">
      <formula>MOD(ROW(),2)</formula>
    </cfRule>
    <cfRule type="expression" dxfId="9900" priority="2282">
      <formula>MOD(ROW(),2)</formula>
    </cfRule>
    <cfRule type="expression" dxfId="9899" priority="2281">
      <formula>DATEDIF(TODAY(),$AH1080,"D")&lt;=30</formula>
    </cfRule>
  </conditionalFormatting>
  <conditionalFormatting sqref="I1081">
    <cfRule type="expression" dxfId="9898" priority="2238">
      <formula>DATEDIF(TODAY(),$AH1081,"D")&lt;=30</formula>
    </cfRule>
    <cfRule type="expression" dxfId="9897" priority="2239">
      <formula>DATEDIF(TODAY(),$AH1081,"D")&lt;=30</formula>
    </cfRule>
    <cfRule type="expression" dxfId="9896" priority="2244">
      <formula>MOD(ROW(),2)</formula>
    </cfRule>
    <cfRule type="expression" dxfId="9895" priority="2242">
      <formula>MOD(ROW(),2)</formula>
    </cfRule>
    <cfRule type="expression" dxfId="9894" priority="2243">
      <formula>MOD(ROW(),2)</formula>
    </cfRule>
    <cfRule type="expression" dxfId="9893" priority="2240">
      <formula>MOD(ROW(),2)</formula>
    </cfRule>
  </conditionalFormatting>
  <conditionalFormatting sqref="I1082">
    <cfRule type="expression" dxfId="9892" priority="2202">
      <formula>MOD(ROW(),2)</formula>
    </cfRule>
    <cfRule type="expression" dxfId="9891" priority="2201">
      <formula>MOD(ROW(),2)</formula>
    </cfRule>
    <cfRule type="expression" dxfId="9890" priority="2200">
      <formula>MOD(ROW(),2)</formula>
    </cfRule>
    <cfRule type="expression" dxfId="9889" priority="2196">
      <formula>DATEDIF(TODAY(),$AH1082,"D")&lt;=30</formula>
    </cfRule>
    <cfRule type="expression" dxfId="9888" priority="2197">
      <formula>DATEDIF(TODAY(),$AH1082,"D")&lt;=30</formula>
    </cfRule>
    <cfRule type="expression" dxfId="9887" priority="2198">
      <formula>MOD(ROW(),2)</formula>
    </cfRule>
  </conditionalFormatting>
  <conditionalFormatting sqref="I1083">
    <cfRule type="expression" dxfId="9886" priority="2135">
      <formula>MOD(ROW(),2)</formula>
    </cfRule>
    <cfRule type="expression" dxfId="9885" priority="2129">
      <formula>DATEDIF(TODAY(),$AH1083,"D")&lt;=30</formula>
    </cfRule>
    <cfRule type="expression" dxfId="9884" priority="2130">
      <formula>DATEDIF(TODAY(),$AH1083,"D")&lt;=30</formula>
    </cfRule>
    <cfRule type="expression" dxfId="9883" priority="2133">
      <formula>MOD(ROW(),2)</formula>
    </cfRule>
    <cfRule type="expression" dxfId="9882" priority="2134">
      <formula>MOD(ROW(),2)</formula>
    </cfRule>
    <cfRule type="expression" dxfId="9881" priority="2131">
      <formula>MOD(ROW(),2)</formula>
    </cfRule>
  </conditionalFormatting>
  <conditionalFormatting sqref="I1084">
    <cfRule type="expression" dxfId="9880" priority="2080">
      <formula>DATEDIF(TODAY(),$AH1084,"D")&lt;=30</formula>
    </cfRule>
    <cfRule type="expression" dxfId="9879" priority="2081">
      <formula>MOD(ROW(),2)</formula>
    </cfRule>
    <cfRule type="expression" dxfId="9878" priority="2083">
      <formula>MOD(ROW(),2)</formula>
    </cfRule>
    <cfRule type="expression" dxfId="9877" priority="2085">
      <formula>MOD(ROW(),2)</formula>
    </cfRule>
    <cfRule type="expression" dxfId="9876" priority="2084">
      <formula>MOD(ROW(),2)</formula>
    </cfRule>
    <cfRule type="expression" dxfId="9875" priority="2079">
      <formula>DATEDIF(TODAY(),$AH1084,"D")&lt;=30</formula>
    </cfRule>
  </conditionalFormatting>
  <conditionalFormatting sqref="I1089 I1095 I1099 I1102 I1114">
    <cfRule type="expression" dxfId="9874" priority="2059">
      <formula>MOD(ROW(),2)</formula>
    </cfRule>
    <cfRule type="expression" dxfId="9873" priority="2061">
      <formula>MOD(ROW(),2)</formula>
    </cfRule>
  </conditionalFormatting>
  <conditionalFormatting sqref="I1097">
    <cfRule type="expression" dxfId="9872" priority="2022">
      <formula>MOD(ROW(),2)</formula>
    </cfRule>
    <cfRule type="expression" dxfId="9871" priority="2020">
      <formula>MOD(ROW(),2)</formula>
    </cfRule>
    <cfRule type="expression" dxfId="9870" priority="2019">
      <formula>DATEDIF(TODAY(),$AH1097,"D")&lt;=30</formula>
    </cfRule>
    <cfRule type="expression" dxfId="9869" priority="2023">
      <formula>MOD(ROW(),2)</formula>
    </cfRule>
    <cfRule type="expression" dxfId="9868" priority="2024">
      <formula>MOD(ROW(),2)</formula>
    </cfRule>
    <cfRule type="expression" dxfId="9867" priority="2018">
      <formula>DATEDIF(TODAY(),$AH1097,"D")&lt;=30</formula>
    </cfRule>
  </conditionalFormatting>
  <conditionalFormatting sqref="I1119:I1124">
    <cfRule type="expression" dxfId="9866" priority="1959">
      <formula>MOD(ROW(),2)</formula>
    </cfRule>
    <cfRule type="expression" dxfId="9865" priority="1957">
      <formula>MOD(ROW(),2)</formula>
    </cfRule>
    <cfRule type="expression" dxfId="9864" priority="1956">
      <formula>MOD(ROW(),2)</formula>
    </cfRule>
    <cfRule type="expression" dxfId="9863" priority="1953">
      <formula>MOD(ROW(),2)</formula>
    </cfRule>
    <cfRule type="expression" dxfId="9862" priority="1951">
      <formula>DATEDIF(TODAY(),$AH1119,"D")&lt;=30</formula>
    </cfRule>
    <cfRule type="expression" dxfId="9861" priority="1950">
      <formula>DATEDIF(TODAY(),$AH1119,"D")&lt;=30</formula>
    </cfRule>
  </conditionalFormatting>
  <conditionalFormatting sqref="I1120">
    <cfRule type="expression" dxfId="9860" priority="1958">
      <formula>MOD(ROW(),2)</formula>
    </cfRule>
    <cfRule type="expression" dxfId="9859" priority="1952">
      <formula>MOD(ROW(),2)</formula>
    </cfRule>
  </conditionalFormatting>
  <conditionalFormatting sqref="I1125:I1128">
    <cfRule type="expression" dxfId="9858" priority="1912">
      <formula>MOD(ROW(),2)</formula>
    </cfRule>
    <cfRule type="expression" dxfId="9857" priority="1909">
      <formula>DATEDIF(TODAY(),$AH1125,"D")&lt;=30</formula>
    </cfRule>
    <cfRule type="expression" dxfId="9856" priority="1910">
      <formula>MOD(ROW(),2)</formula>
    </cfRule>
    <cfRule type="expression" dxfId="9855" priority="1914">
      <formula>MOD(ROW(),2)</formula>
    </cfRule>
    <cfRule type="expression" dxfId="9854" priority="1913">
      <formula>MOD(ROW(),2)</formula>
    </cfRule>
    <cfRule type="expression" dxfId="9853" priority="1908">
      <formula>DATEDIF(TODAY(),$AH1125,"D")&lt;=30</formula>
    </cfRule>
  </conditionalFormatting>
  <conditionalFormatting sqref="I1129:I1131">
    <cfRule type="expression" dxfId="9852" priority="1863">
      <formula>MOD(ROW(),2)</formula>
    </cfRule>
    <cfRule type="expression" dxfId="9851" priority="1858">
      <formula>DATEDIF(TODAY(),$AH1129,"D")&lt;=30</formula>
    </cfRule>
    <cfRule type="expression" dxfId="9850" priority="1862">
      <formula>MOD(ROW(),2)</formula>
    </cfRule>
    <cfRule type="expression" dxfId="9849" priority="1857">
      <formula>DATEDIF(TODAY(),$AH1129,"D")&lt;=30</formula>
    </cfRule>
    <cfRule type="expression" dxfId="9848" priority="1861">
      <formula>MOD(ROW(),2)</formula>
    </cfRule>
    <cfRule type="expression" dxfId="9847" priority="1859">
      <formula>MOD(ROW(),2)</formula>
    </cfRule>
  </conditionalFormatting>
  <conditionalFormatting sqref="I1132:I1134">
    <cfRule type="expression" dxfId="9846" priority="1790">
      <formula>DATEDIF(TODAY(),$AH1132,"D")&lt;=30</formula>
    </cfRule>
    <cfRule type="expression" dxfId="9845" priority="1791">
      <formula>DATEDIF(TODAY(),$AH1132,"D")&lt;=30</formula>
    </cfRule>
    <cfRule type="expression" dxfId="9844" priority="1792">
      <formula>MOD(ROW(),2)</formula>
    </cfRule>
    <cfRule type="expression" dxfId="9843" priority="1794">
      <formula>MOD(ROW(),2)</formula>
    </cfRule>
    <cfRule type="expression" dxfId="9842" priority="1795">
      <formula>MOD(ROW(),2)</formula>
    </cfRule>
    <cfRule type="expression" dxfId="9841" priority="1796">
      <formula>MOD(ROW(),2)</formula>
    </cfRule>
  </conditionalFormatting>
  <conditionalFormatting sqref="I1135:I1137">
    <cfRule type="expression" dxfId="9840" priority="1749">
      <formula>DATEDIF(TODAY(),$AH1135,"D")&lt;=30</formula>
    </cfRule>
    <cfRule type="expression" dxfId="9839" priority="1750">
      <formula>MOD(ROW(),2)</formula>
    </cfRule>
    <cfRule type="expression" dxfId="9838" priority="1754">
      <formula>MOD(ROW(),2)</formula>
    </cfRule>
    <cfRule type="expression" dxfId="9837" priority="1753">
      <formula>MOD(ROW(),2)</formula>
    </cfRule>
    <cfRule type="expression" dxfId="9836" priority="1752">
      <formula>MOD(ROW(),2)</formula>
    </cfRule>
    <cfRule type="expression" dxfId="9835" priority="1748">
      <formula>DATEDIF(TODAY(),$AH1135,"D")&lt;=30</formula>
    </cfRule>
  </conditionalFormatting>
  <conditionalFormatting sqref="I1138">
    <cfRule type="expression" dxfId="9834" priority="1663">
      <formula>DATEDIF(TODAY(),$AH1138,"D")&lt;=30</formula>
    </cfRule>
    <cfRule type="expression" dxfId="9833" priority="1665">
      <formula>MOD(ROW(),2)</formula>
    </cfRule>
    <cfRule type="expression" dxfId="9832" priority="1669">
      <formula>MOD(ROW(),2)</formula>
    </cfRule>
    <cfRule type="expression" dxfId="9831" priority="1668">
      <formula>MOD(ROW(),2)</formula>
    </cfRule>
    <cfRule type="expression" dxfId="9830" priority="1664">
      <formula>DATEDIF(TODAY(),$AH1138,"D")&lt;=30</formula>
    </cfRule>
    <cfRule type="expression" dxfId="9829" priority="1667">
      <formula>MOD(ROW(),2)</formula>
    </cfRule>
  </conditionalFormatting>
  <conditionalFormatting sqref="I1139:I1140">
    <cfRule type="expression" dxfId="9828" priority="1711">
      <formula>MOD(ROW(),2)</formula>
    </cfRule>
    <cfRule type="expression" dxfId="9827" priority="1707">
      <formula>MOD(ROW(),2)</formula>
    </cfRule>
    <cfRule type="expression" dxfId="9826" priority="1705">
      <formula>DATEDIF(TODAY(),$AH1139,"D")&lt;=30</formula>
    </cfRule>
    <cfRule type="expression" dxfId="9825" priority="1709">
      <formula>MOD(ROW(),2)</formula>
    </cfRule>
    <cfRule type="expression" dxfId="9824" priority="1710">
      <formula>MOD(ROW(),2)</formula>
    </cfRule>
    <cfRule type="expression" dxfId="9823" priority="1706">
      <formula>DATEDIF(TODAY(),$AH1139,"D")&lt;=30</formula>
    </cfRule>
  </conditionalFormatting>
  <conditionalFormatting sqref="I1141">
    <cfRule type="expression" dxfId="9822" priority="1620">
      <formula>MOD(ROW(),2)</formula>
    </cfRule>
    <cfRule type="expression" dxfId="9821" priority="1618">
      <formula>MOD(ROW(),2)</formula>
    </cfRule>
    <cfRule type="expression" dxfId="9820" priority="1616">
      <formula>MOD(ROW(),2)</formula>
    </cfRule>
    <cfRule type="expression" dxfId="9819" priority="1614">
      <formula>DATEDIF(TODAY(),$AH1141,"D")&lt;=30</formula>
    </cfRule>
    <cfRule type="expression" dxfId="9818" priority="1615">
      <formula>DATEDIF(TODAY(),$AH1141,"D")&lt;=30</formula>
    </cfRule>
    <cfRule type="expression" dxfId="9817" priority="1619">
      <formula>MOD(ROW(),2)</formula>
    </cfRule>
  </conditionalFormatting>
  <conditionalFormatting sqref="I1142">
    <cfRule type="expression" dxfId="9816" priority="1536">
      <formula>MOD(ROW(),2)</formula>
    </cfRule>
    <cfRule type="expression" dxfId="9815" priority="1531">
      <formula>DATEDIF(TODAY(),$AH1142,"D")&lt;=30</formula>
    </cfRule>
    <cfRule type="expression" dxfId="9814" priority="1535">
      <formula>MOD(ROW(),2)</formula>
    </cfRule>
    <cfRule type="expression" dxfId="9813" priority="1533">
      <formula>MOD(ROW(),2)</formula>
    </cfRule>
    <cfRule type="expression" dxfId="9812" priority="1532">
      <formula>DATEDIF(TODAY(),$AH1142,"D")&lt;=30</formula>
    </cfRule>
    <cfRule type="expression" dxfId="9811" priority="1537">
      <formula>MOD(ROW(),2)</formula>
    </cfRule>
  </conditionalFormatting>
  <conditionalFormatting sqref="I1143:I1144">
    <cfRule type="expression" dxfId="9810" priority="1573">
      <formula>DATEDIF(TODAY(),$AH1143,"D")&lt;=30</formula>
    </cfRule>
    <cfRule type="expression" dxfId="9809" priority="1579">
      <formula>MOD(ROW(),2)</formula>
    </cfRule>
    <cfRule type="expression" dxfId="9808" priority="1575">
      <formula>MOD(ROW(),2)</formula>
    </cfRule>
    <cfRule type="expression" dxfId="9807" priority="1577">
      <formula>MOD(ROW(),2)</formula>
    </cfRule>
    <cfRule type="expression" dxfId="9806" priority="1578">
      <formula>MOD(ROW(),2)</formula>
    </cfRule>
    <cfRule type="expression" dxfId="9805" priority="1574">
      <formula>DATEDIF(TODAY(),$AH1143,"D")&lt;=30</formula>
    </cfRule>
  </conditionalFormatting>
  <conditionalFormatting sqref="I1145">
    <cfRule type="expression" dxfId="9804" priority="1446">
      <formula>DATEDIF(TODAY(),$AH1145,"D")&lt;=30</formula>
    </cfRule>
    <cfRule type="expression" dxfId="9803" priority="1447">
      <formula>DATEDIF(TODAY(),$AH1145,"D")&lt;=30</formula>
    </cfRule>
    <cfRule type="expression" dxfId="9802" priority="1448">
      <formula>MOD(ROW(),2)</formula>
    </cfRule>
    <cfRule type="expression" dxfId="9801" priority="1450">
      <formula>MOD(ROW(),2)</formula>
    </cfRule>
    <cfRule type="expression" dxfId="9800" priority="1451">
      <formula>MOD(ROW(),2)</formula>
    </cfRule>
    <cfRule type="expression" dxfId="9799" priority="1452">
      <formula>MOD(ROW(),2)</formula>
    </cfRule>
  </conditionalFormatting>
  <conditionalFormatting sqref="I1146:I1147">
    <cfRule type="expression" dxfId="9798" priority="1493">
      <formula>MOD(ROW(),2)</formula>
    </cfRule>
    <cfRule type="expression" dxfId="9797" priority="1494">
      <formula>MOD(ROW(),2)</formula>
    </cfRule>
    <cfRule type="expression" dxfId="9796" priority="1492">
      <formula>MOD(ROW(),2)</formula>
    </cfRule>
    <cfRule type="expression" dxfId="9795" priority="1489">
      <formula>DATEDIF(TODAY(),$AH1146,"D")&lt;=30</formula>
    </cfRule>
    <cfRule type="expression" dxfId="9794" priority="1488">
      <formula>DATEDIF(TODAY(),$AH1146,"D")&lt;=30</formula>
    </cfRule>
    <cfRule type="expression" dxfId="9793" priority="1490">
      <formula>MOD(ROW(),2)</formula>
    </cfRule>
  </conditionalFormatting>
  <conditionalFormatting sqref="I1148">
    <cfRule type="expression" dxfId="9792" priority="1405">
      <formula>MOD(ROW(),2)</formula>
    </cfRule>
    <cfRule type="expression" dxfId="9791" priority="1407">
      <formula>MOD(ROW(),2)</formula>
    </cfRule>
    <cfRule type="expression" dxfId="9790" priority="1404">
      <formula>DATEDIF(TODAY(),$AH1148,"D")&lt;=30</formula>
    </cfRule>
    <cfRule type="expression" dxfId="9789" priority="1403">
      <formula>DATEDIF(TODAY(),$AH1148,"D")&lt;=30</formula>
    </cfRule>
    <cfRule type="expression" dxfId="9788" priority="1408">
      <formula>MOD(ROW(),2)</formula>
    </cfRule>
    <cfRule type="expression" dxfId="9787" priority="1409">
      <formula>MOD(ROW(),2)</formula>
    </cfRule>
  </conditionalFormatting>
  <conditionalFormatting sqref="I1149">
    <cfRule type="expression" dxfId="9786" priority="1324">
      <formula>MOD(ROW(),2)</formula>
    </cfRule>
    <cfRule type="expression" dxfId="9785" priority="1320">
      <formula>MOD(ROW(),2)</formula>
    </cfRule>
    <cfRule type="expression" dxfId="9784" priority="1318">
      <formula>DATEDIF(TODAY(),$AH1149,"D")&lt;=30</formula>
    </cfRule>
    <cfRule type="expression" dxfId="9783" priority="1323">
      <formula>MOD(ROW(),2)</formula>
    </cfRule>
    <cfRule type="expression" dxfId="9782" priority="1322">
      <formula>MOD(ROW(),2)</formula>
    </cfRule>
    <cfRule type="expression" dxfId="9781" priority="1319">
      <formula>DATEDIF(TODAY(),$AH1149,"D")&lt;=30</formula>
    </cfRule>
  </conditionalFormatting>
  <conditionalFormatting sqref="I1150:I1151">
    <cfRule type="expression" dxfId="9780" priority="1366">
      <formula>MOD(ROW(),2)</formula>
    </cfRule>
    <cfRule type="expression" dxfId="9779" priority="1365">
      <formula>MOD(ROW(),2)</formula>
    </cfRule>
    <cfRule type="expression" dxfId="9778" priority="1364">
      <formula>MOD(ROW(),2)</formula>
    </cfRule>
    <cfRule type="expression" dxfId="9777" priority="1362">
      <formula>MOD(ROW(),2)</formula>
    </cfRule>
    <cfRule type="expression" dxfId="9776" priority="1361">
      <formula>DATEDIF(TODAY(),$AH1150,"D")&lt;=30</formula>
    </cfRule>
    <cfRule type="expression" dxfId="9775" priority="1360">
      <formula>DATEDIF(TODAY(),$AH1150,"D")&lt;=30</formula>
    </cfRule>
  </conditionalFormatting>
  <conditionalFormatting sqref="I1152">
    <cfRule type="expression" dxfId="9774" priority="1276">
      <formula>MOD(ROW(),2)</formula>
    </cfRule>
    <cfRule type="expression" dxfId="9773" priority="1277">
      <formula>MOD(ROW(),2)</formula>
    </cfRule>
    <cfRule type="expression" dxfId="9772" priority="1275">
      <formula>MOD(ROW(),2)</formula>
    </cfRule>
    <cfRule type="expression" dxfId="9771" priority="1271">
      <formula>DATEDIF(TODAY(),$AH1152,"D")&lt;=30</formula>
    </cfRule>
    <cfRule type="expression" dxfId="9770" priority="1272">
      <formula>DATEDIF(TODAY(),$AH1152,"D")&lt;=30</formula>
    </cfRule>
    <cfRule type="expression" dxfId="9769" priority="1273">
      <formula>MOD(ROW(),2)</formula>
    </cfRule>
  </conditionalFormatting>
  <conditionalFormatting sqref="I1153">
    <cfRule type="expression" dxfId="9768" priority="1192">
      <formula>MOD(ROW(),2)</formula>
    </cfRule>
    <cfRule type="expression" dxfId="9767" priority="1194">
      <formula>MOD(ROW(),2)</formula>
    </cfRule>
    <cfRule type="expression" dxfId="9766" priority="1193">
      <formula>MOD(ROW(),2)</formula>
    </cfRule>
    <cfRule type="expression" dxfId="9765" priority="1188">
      <formula>DATEDIF(TODAY(),$AH1153,"D")&lt;=30</formula>
    </cfRule>
    <cfRule type="expression" dxfId="9764" priority="1189">
      <formula>DATEDIF(TODAY(),$AH1153,"D")&lt;=30</formula>
    </cfRule>
    <cfRule type="expression" dxfId="9763" priority="1190">
      <formula>MOD(ROW(),2)</formula>
    </cfRule>
  </conditionalFormatting>
  <conditionalFormatting sqref="I1154:I1155">
    <cfRule type="expression" dxfId="9762" priority="1232">
      <formula>MOD(ROW(),2)</formula>
    </cfRule>
    <cfRule type="expression" dxfId="9761" priority="1234">
      <formula>MOD(ROW(),2)</formula>
    </cfRule>
    <cfRule type="expression" dxfId="9760" priority="1235">
      <formula>MOD(ROW(),2)</formula>
    </cfRule>
    <cfRule type="expression" dxfId="9759" priority="1236">
      <formula>MOD(ROW(),2)</formula>
    </cfRule>
    <cfRule type="expression" dxfId="9758" priority="1230">
      <formula>DATEDIF(TODAY(),$AH1154,"D")&lt;=30</formula>
    </cfRule>
    <cfRule type="expression" dxfId="9757" priority="1231">
      <formula>DATEDIF(TODAY(),$AH1154,"D")&lt;=30</formula>
    </cfRule>
  </conditionalFormatting>
  <conditionalFormatting sqref="I1156">
    <cfRule type="expression" dxfId="9756" priority="1148">
      <formula>MOD(ROW(),2)</formula>
    </cfRule>
    <cfRule type="expression" dxfId="9755" priority="1145">
      <formula>DATEDIF(TODAY(),$AH1156,"D")&lt;=30</formula>
    </cfRule>
    <cfRule type="expression" dxfId="9754" priority="1144">
      <formula>DATEDIF(TODAY(),$AH1156,"D")&lt;=30</formula>
    </cfRule>
    <cfRule type="expression" dxfId="9753" priority="1150">
      <formula>MOD(ROW(),2)</formula>
    </cfRule>
    <cfRule type="expression" dxfId="9752" priority="1149">
      <formula>MOD(ROW(),2)</formula>
    </cfRule>
    <cfRule type="expression" dxfId="9751" priority="1146">
      <formula>MOD(ROW(),2)</formula>
    </cfRule>
  </conditionalFormatting>
  <conditionalFormatting sqref="I1157">
    <cfRule type="expression" dxfId="9750" priority="1063">
      <formula>DATEDIF(TODAY(),$AH1157,"D")&lt;=30</formula>
    </cfRule>
    <cfRule type="expression" dxfId="9749" priority="1062">
      <formula>DATEDIF(TODAY(),$AH1157,"D")&lt;=30</formula>
    </cfRule>
    <cfRule type="expression" dxfId="9748" priority="1064">
      <formula>MOD(ROW(),2)</formula>
    </cfRule>
    <cfRule type="expression" dxfId="9747" priority="1066">
      <formula>MOD(ROW(),2)</formula>
    </cfRule>
    <cfRule type="expression" dxfId="9746" priority="1067">
      <formula>MOD(ROW(),2)</formula>
    </cfRule>
    <cfRule type="expression" dxfId="9745" priority="1068">
      <formula>MOD(ROW(),2)</formula>
    </cfRule>
  </conditionalFormatting>
  <conditionalFormatting sqref="I1158:I1159">
    <cfRule type="expression" dxfId="9744" priority="1105">
      <formula>MOD(ROW(),2)</formula>
    </cfRule>
    <cfRule type="expression" dxfId="9743" priority="1107">
      <formula>MOD(ROW(),2)</formula>
    </cfRule>
    <cfRule type="expression" dxfId="9742" priority="1108">
      <formula>MOD(ROW(),2)</formula>
    </cfRule>
    <cfRule type="expression" dxfId="9741" priority="1109">
      <formula>MOD(ROW(),2)</formula>
    </cfRule>
    <cfRule type="expression" dxfId="9740" priority="1103">
      <formula>DATEDIF(TODAY(),$AH1158,"D")&lt;=30</formula>
    </cfRule>
    <cfRule type="expression" dxfId="9739" priority="1104">
      <formula>DATEDIF(TODAY(),$AH1158,"D")&lt;=30</formula>
    </cfRule>
  </conditionalFormatting>
  <conditionalFormatting sqref="I1160">
    <cfRule type="expression" dxfId="9738" priority="1015">
      <formula>MOD(ROW(),2)</formula>
    </cfRule>
    <cfRule type="expression" dxfId="9737" priority="1013">
      <formula>MOD(ROW(),2)</formula>
    </cfRule>
    <cfRule type="expression" dxfId="9736" priority="1012">
      <formula>DATEDIF(TODAY(),$AH1160,"D")&lt;=30</formula>
    </cfRule>
    <cfRule type="expression" dxfId="9735" priority="1016">
      <formula>MOD(ROW(),2)</formula>
    </cfRule>
    <cfRule type="expression" dxfId="9734" priority="1017">
      <formula>MOD(ROW(),2)</formula>
    </cfRule>
    <cfRule type="expression" dxfId="9733" priority="1011">
      <formula>DATEDIF(TODAY(),$AH1160,"D")&lt;=30</formula>
    </cfRule>
  </conditionalFormatting>
  <conditionalFormatting sqref="I1161:I1162">
    <cfRule type="expression" dxfId="9732" priority="969">
      <formula>MOD(ROW(),2)</formula>
    </cfRule>
    <cfRule type="expression" dxfId="9731" priority="971">
      <formula>MOD(ROW(),2)</formula>
    </cfRule>
    <cfRule type="expression" dxfId="9730" priority="972">
      <formula>MOD(ROW(),2)</formula>
    </cfRule>
    <cfRule type="expression" dxfId="9729" priority="973">
      <formula>MOD(ROW(),2)</formula>
    </cfRule>
    <cfRule type="expression" dxfId="9728" priority="967">
      <formula>DATEDIF(TODAY(),$AH1161,"D")&lt;=30</formula>
    </cfRule>
    <cfRule type="expression" dxfId="9727" priority="968">
      <formula>DATEDIF(TODAY(),$AH1161,"D")&lt;=30</formula>
    </cfRule>
  </conditionalFormatting>
  <conditionalFormatting sqref="I1163">
    <cfRule type="expression" dxfId="9726" priority="931">
      <formula>MOD(ROW(),2)</formula>
    </cfRule>
    <cfRule type="expression" dxfId="9725" priority="933">
      <formula>MOD(ROW(),2)</formula>
    </cfRule>
    <cfRule type="expression" dxfId="9724" priority="928">
      <formula>DATEDIF(TODAY(),$AH1163,"D")&lt;=30</formula>
    </cfRule>
    <cfRule type="expression" dxfId="9723" priority="932">
      <formula>MOD(ROW(),2)</formula>
    </cfRule>
    <cfRule type="expression" dxfId="9722" priority="927">
      <formula>DATEDIF(TODAY(),$AH1163,"D")&lt;=30</formula>
    </cfRule>
    <cfRule type="expression" dxfId="9721" priority="929">
      <formula>MOD(ROW(),2)</formula>
    </cfRule>
  </conditionalFormatting>
  <conditionalFormatting sqref="I1164">
    <cfRule type="expression" dxfId="9720" priority="885">
      <formula>DATEDIF(TODAY(),$AH1164,"D")&lt;=30</formula>
    </cfRule>
    <cfRule type="expression" dxfId="9719" priority="886">
      <formula>DATEDIF(TODAY(),$AH1164,"D")&lt;=30</formula>
    </cfRule>
    <cfRule type="expression" dxfId="9718" priority="887">
      <formula>MOD(ROW(),2)</formula>
    </cfRule>
    <cfRule type="expression" dxfId="9717" priority="889">
      <formula>MOD(ROW(),2)</formula>
    </cfRule>
    <cfRule type="expression" dxfId="9716" priority="890">
      <formula>MOD(ROW(),2)</formula>
    </cfRule>
    <cfRule type="expression" dxfId="9715" priority="891">
      <formula>MOD(ROW(),2)</formula>
    </cfRule>
  </conditionalFormatting>
  <conditionalFormatting sqref="I1165">
    <cfRule type="expression" dxfId="9714" priority="853">
      <formula>MOD(ROW(),2)</formula>
    </cfRule>
    <cfRule type="expression" dxfId="9713" priority="847">
      <formula>DATEDIF(TODAY(),$AH1165,"D")&lt;=30</formula>
    </cfRule>
    <cfRule type="expression" dxfId="9712" priority="848">
      <formula>DATEDIF(TODAY(),$AH1165,"D")&lt;=30</formula>
    </cfRule>
    <cfRule type="expression" dxfId="9711" priority="849">
      <formula>MOD(ROW(),2)</formula>
    </cfRule>
    <cfRule type="expression" dxfId="9710" priority="851">
      <formula>MOD(ROW(),2)</formula>
    </cfRule>
    <cfRule type="expression" dxfId="9709" priority="852">
      <formula>MOD(ROW(),2)</formula>
    </cfRule>
  </conditionalFormatting>
  <conditionalFormatting sqref="I1166">
    <cfRule type="expression" dxfId="9708" priority="811">
      <formula>MOD(ROW(),2)</formula>
    </cfRule>
    <cfRule type="expression" dxfId="9707" priority="813">
      <formula>MOD(ROW(),2)</formula>
    </cfRule>
    <cfRule type="expression" dxfId="9706" priority="812">
      <formula>MOD(ROW(),2)</formula>
    </cfRule>
    <cfRule type="expression" dxfId="9705" priority="808">
      <formula>DATEDIF(TODAY(),$AH1166,"D")&lt;=30</formula>
    </cfRule>
    <cfRule type="expression" dxfId="9704" priority="809">
      <formula>MOD(ROW(),2)</formula>
    </cfRule>
    <cfRule type="expression" dxfId="9703" priority="807">
      <formula>DATEDIF(TODAY(),$AH1166,"D")&lt;=30</formula>
    </cfRule>
  </conditionalFormatting>
  <conditionalFormatting sqref="I1167">
    <cfRule type="expression" dxfId="9702" priority="774">
      <formula>MOD(ROW(),2)</formula>
    </cfRule>
    <cfRule type="expression" dxfId="9701" priority="769">
      <formula>DATEDIF(TODAY(),$AH1167,"D")&lt;=30</formula>
    </cfRule>
    <cfRule type="expression" dxfId="9700" priority="770">
      <formula>DATEDIF(TODAY(),$AH1167,"D")&lt;=30</formula>
    </cfRule>
    <cfRule type="expression" dxfId="9699" priority="775">
      <formula>MOD(ROW(),2)</formula>
    </cfRule>
    <cfRule type="expression" dxfId="9698" priority="771">
      <formula>MOD(ROW(),2)</formula>
    </cfRule>
    <cfRule type="expression" dxfId="9697" priority="773">
      <formula>MOD(ROW(),2)</formula>
    </cfRule>
  </conditionalFormatting>
  <conditionalFormatting sqref="I1168">
    <cfRule type="expression" dxfId="9696" priority="736">
      <formula>MOD(ROW(),2)</formula>
    </cfRule>
    <cfRule type="expression" dxfId="9695" priority="733">
      <formula>MOD(ROW(),2)</formula>
    </cfRule>
    <cfRule type="expression" dxfId="9694" priority="735">
      <formula>MOD(ROW(),2)</formula>
    </cfRule>
    <cfRule type="expression" dxfId="9693" priority="732">
      <formula>DATEDIF(TODAY(),$AH1168,"D")&lt;=30</formula>
    </cfRule>
    <cfRule type="expression" dxfId="9692" priority="737">
      <formula>MOD(ROW(),2)</formula>
    </cfRule>
    <cfRule type="expression" dxfId="9691" priority="731">
      <formula>DATEDIF(TODAY(),$AH1168,"D")&lt;=30</formula>
    </cfRule>
  </conditionalFormatting>
  <conditionalFormatting sqref="I1169">
    <cfRule type="expression" dxfId="9690" priority="694">
      <formula>DATEDIF(TODAY(),$AH1169,"D")&lt;=30</formula>
    </cfRule>
    <cfRule type="expression" dxfId="9689" priority="695">
      <formula>MOD(ROW(),2)</formula>
    </cfRule>
    <cfRule type="expression" dxfId="9688" priority="698">
      <formula>MOD(ROW(),2)</formula>
    </cfRule>
    <cfRule type="expression" dxfId="9687" priority="693">
      <formula>DATEDIF(TODAY(),$AH1169,"D")&lt;=30</formula>
    </cfRule>
    <cfRule type="expression" dxfId="9686" priority="699">
      <formula>MOD(ROW(),2)</formula>
    </cfRule>
    <cfRule type="expression" dxfId="9685" priority="697">
      <formula>MOD(ROW(),2)</formula>
    </cfRule>
  </conditionalFormatting>
  <conditionalFormatting sqref="I1170">
    <cfRule type="expression" dxfId="9684" priority="651">
      <formula>MOD(ROW(),2)</formula>
    </cfRule>
    <cfRule type="expression" dxfId="9683" priority="652">
      <formula>MOD(ROW(),2)</formula>
    </cfRule>
    <cfRule type="expression" dxfId="9682" priority="649">
      <formula>MOD(ROW(),2)</formula>
    </cfRule>
    <cfRule type="expression" dxfId="9681" priority="648">
      <formula>DATEDIF(TODAY(),$AH1170,"D")&lt;=30</formula>
    </cfRule>
    <cfRule type="expression" dxfId="9680" priority="647">
      <formula>DATEDIF(TODAY(),$AH1170,"D")&lt;=30</formula>
    </cfRule>
    <cfRule type="expression" dxfId="9679" priority="653">
      <formula>MOD(ROW(),2)</formula>
    </cfRule>
  </conditionalFormatting>
  <conditionalFormatting sqref="I1171">
    <cfRule type="expression" dxfId="9678" priority="610">
      <formula>DATEDIF(TODAY(),$AH1171,"D")&lt;=30</formula>
    </cfRule>
    <cfRule type="expression" dxfId="9677" priority="609">
      <formula>DATEDIF(TODAY(),$AH1171,"D")&lt;=30</formula>
    </cfRule>
    <cfRule type="expression" dxfId="9676" priority="611">
      <formula>MOD(ROW(),2)</formula>
    </cfRule>
    <cfRule type="expression" dxfId="9675" priority="613">
      <formula>MOD(ROW(),2)</formula>
    </cfRule>
    <cfRule type="expression" dxfId="9674" priority="614">
      <formula>MOD(ROW(),2)</formula>
    </cfRule>
    <cfRule type="expression" dxfId="9673" priority="615">
      <formula>MOD(ROW(),2)</formula>
    </cfRule>
  </conditionalFormatting>
  <conditionalFormatting sqref="I1172">
    <cfRule type="expression" dxfId="9672" priority="575">
      <formula>MOD(ROW(),2)</formula>
    </cfRule>
    <cfRule type="expression" dxfId="9671" priority="577">
      <formula>MOD(ROW(),2)</formula>
    </cfRule>
    <cfRule type="expression" dxfId="9670" priority="576">
      <formula>MOD(ROW(),2)</formula>
    </cfRule>
    <cfRule type="expression" dxfId="9669" priority="571">
      <formula>DATEDIF(TODAY(),$AH1172,"D")&lt;=30</formula>
    </cfRule>
    <cfRule type="expression" dxfId="9668" priority="572">
      <formula>DATEDIF(TODAY(),$AH1172,"D")&lt;=30</formula>
    </cfRule>
    <cfRule type="expression" dxfId="9667" priority="573">
      <formula>MOD(ROW(),2)</formula>
    </cfRule>
  </conditionalFormatting>
  <conditionalFormatting sqref="I1173">
    <cfRule type="expression" dxfId="9666" priority="529">
      <formula>MOD(ROW(),2)</formula>
    </cfRule>
    <cfRule type="expression" dxfId="9665" priority="528">
      <formula>DATEDIF(TODAY(),$AH1173,"D")&lt;=30</formula>
    </cfRule>
    <cfRule type="expression" dxfId="9664" priority="533">
      <formula>MOD(ROW(),2)</formula>
    </cfRule>
    <cfRule type="expression" dxfId="9663" priority="527">
      <formula>DATEDIF(TODAY(),$AH1173,"D")&lt;=30</formula>
    </cfRule>
    <cfRule type="expression" dxfId="9662" priority="532">
      <formula>MOD(ROW(),2)</formula>
    </cfRule>
    <cfRule type="expression" dxfId="9661" priority="531">
      <formula>MOD(ROW(),2)</formula>
    </cfRule>
  </conditionalFormatting>
  <conditionalFormatting sqref="I1174">
    <cfRule type="expression" dxfId="9660" priority="476">
      <formula>MOD(ROW(),2)</formula>
    </cfRule>
    <cfRule type="expression" dxfId="9659" priority="477">
      <formula>MOD(ROW(),2)</formula>
    </cfRule>
    <cfRule type="expression" dxfId="9658" priority="472">
      <formula>DATEDIF(TODAY(),$AH1174,"D")&lt;=30</formula>
    </cfRule>
    <cfRule type="expression" dxfId="9657" priority="474">
      <formula>MOD(ROW(),2)</formula>
    </cfRule>
    <cfRule type="expression" dxfId="9656" priority="478">
      <formula>MOD(ROW(),2)</formula>
    </cfRule>
    <cfRule type="expression" dxfId="9655" priority="473">
      <formula>DATEDIF(TODAY(),$AH1174,"D")&lt;=30</formula>
    </cfRule>
  </conditionalFormatting>
  <conditionalFormatting sqref="I1175">
    <cfRule type="expression" dxfId="9654" priority="434">
      <formula>DATEDIF(TODAY(),$AH1175,"D")&lt;=30</formula>
    </cfRule>
    <cfRule type="expression" dxfId="9653" priority="438">
      <formula>MOD(ROW(),2)</formula>
    </cfRule>
    <cfRule type="expression" dxfId="9652" priority="435">
      <formula>DATEDIF(TODAY(),$AH1175,"D")&lt;=30</formula>
    </cfRule>
    <cfRule type="expression" dxfId="9651" priority="440">
      <formula>MOD(ROW(),2)</formula>
    </cfRule>
    <cfRule type="expression" dxfId="9650" priority="439">
      <formula>MOD(ROW(),2)</formula>
    </cfRule>
    <cfRule type="expression" dxfId="9649" priority="436">
      <formula>MOD(ROW(),2)</formula>
    </cfRule>
  </conditionalFormatting>
  <conditionalFormatting sqref="I1176">
    <cfRule type="expression" dxfId="9648" priority="394">
      <formula>DATEDIF(TODAY(),$AH1176,"D")&lt;=30</formula>
    </cfRule>
    <cfRule type="expression" dxfId="9647" priority="395">
      <formula>DATEDIF(TODAY(),$AH1176,"D")&lt;=30</formula>
    </cfRule>
    <cfRule type="expression" dxfId="9646" priority="396">
      <formula>MOD(ROW(),2)</formula>
    </cfRule>
    <cfRule type="expression" dxfId="9645" priority="398">
      <formula>MOD(ROW(),2)</formula>
    </cfRule>
    <cfRule type="expression" dxfId="9644" priority="400">
      <formula>MOD(ROW(),2)</formula>
    </cfRule>
    <cfRule type="expression" dxfId="9643" priority="399">
      <formula>MOD(ROW(),2)</formula>
    </cfRule>
  </conditionalFormatting>
  <conditionalFormatting sqref="I1177">
    <cfRule type="expression" dxfId="9642" priority="361">
      <formula>MOD(ROW(),2)</formula>
    </cfRule>
    <cfRule type="expression" dxfId="9641" priority="360">
      <formula>MOD(ROW(),2)</formula>
    </cfRule>
    <cfRule type="expression" dxfId="9640" priority="356">
      <formula>DATEDIF(TODAY(),$AH1177,"D")&lt;=30</formula>
    </cfRule>
    <cfRule type="expression" dxfId="9639" priority="362">
      <formula>MOD(ROW(),2)</formula>
    </cfRule>
    <cfRule type="expression" dxfId="9638" priority="357">
      <formula>DATEDIF(TODAY(),$AH1177,"D")&lt;=30</formula>
    </cfRule>
    <cfRule type="expression" dxfId="9637" priority="358">
      <formula>MOD(ROW(),2)</formula>
    </cfRule>
  </conditionalFormatting>
  <conditionalFormatting sqref="I1178">
    <cfRule type="expression" dxfId="9636" priority="322">
      <formula>MOD(ROW(),2)</formula>
    </cfRule>
    <cfRule type="expression" dxfId="9635" priority="320">
      <formula>MOD(ROW(),2)</formula>
    </cfRule>
    <cfRule type="expression" dxfId="9634" priority="319">
      <formula>DATEDIF(TODAY(),$AH1178,"D")&lt;=30</formula>
    </cfRule>
    <cfRule type="expression" dxfId="9633" priority="318">
      <formula>DATEDIF(TODAY(),$AH1178,"D")&lt;=30</formula>
    </cfRule>
    <cfRule type="expression" dxfId="9632" priority="324">
      <formula>MOD(ROW(),2)</formula>
    </cfRule>
    <cfRule type="expression" dxfId="9631" priority="323">
      <formula>MOD(ROW(),2)</formula>
    </cfRule>
  </conditionalFormatting>
  <conditionalFormatting sqref="I1179">
    <cfRule type="expression" dxfId="9630" priority="286">
      <formula>MOD(ROW(),2)</formula>
    </cfRule>
    <cfRule type="expression" dxfId="9629" priority="285">
      <formula>MOD(ROW(),2)</formula>
    </cfRule>
    <cfRule type="expression" dxfId="9628" priority="284">
      <formula>MOD(ROW(),2)</formula>
    </cfRule>
    <cfRule type="expression" dxfId="9627" priority="282">
      <formula>MOD(ROW(),2)</formula>
    </cfRule>
    <cfRule type="expression" dxfId="9626" priority="281">
      <formula>DATEDIF(TODAY(),$AH1179,"D")&lt;=30</formula>
    </cfRule>
    <cfRule type="expression" dxfId="9625" priority="280">
      <formula>DATEDIF(TODAY(),$AH1179,"D")&lt;=30</formula>
    </cfRule>
  </conditionalFormatting>
  <conditionalFormatting sqref="I1180">
    <cfRule type="expression" dxfId="9624" priority="240">
      <formula>DATEDIF(TODAY(),$AH1180,"D")&lt;=30</formula>
    </cfRule>
    <cfRule type="expression" dxfId="9623" priority="244">
      <formula>MOD(ROW(),2)</formula>
    </cfRule>
    <cfRule type="expression" dxfId="9622" priority="241">
      <formula>MOD(ROW(),2)</formula>
    </cfRule>
    <cfRule type="expression" dxfId="9621" priority="239">
      <formula>DATEDIF(TODAY(),$AH1180,"D")&lt;=30</formula>
    </cfRule>
    <cfRule type="expression" dxfId="9620" priority="245">
      <formula>MOD(ROW(),2)</formula>
    </cfRule>
    <cfRule type="expression" dxfId="9619" priority="243">
      <formula>MOD(ROW(),2)</formula>
    </cfRule>
  </conditionalFormatting>
  <conditionalFormatting sqref="I1181">
    <cfRule type="expression" dxfId="9618" priority="191">
      <formula>DATEDIF(TODAY(),$AH1181,"D")&lt;=30</formula>
    </cfRule>
    <cfRule type="expression" dxfId="9617" priority="192">
      <formula>DATEDIF(TODAY(),$AH1181,"D")&lt;=30</formula>
    </cfRule>
    <cfRule type="expression" dxfId="9616" priority="193">
      <formula>MOD(ROW(),2)</formula>
    </cfRule>
    <cfRule type="expression" dxfId="9615" priority="195">
      <formula>MOD(ROW(),2)</formula>
    </cfRule>
    <cfRule type="expression" dxfId="9614" priority="196">
      <formula>MOD(ROW(),2)</formula>
    </cfRule>
    <cfRule type="expression" dxfId="9613" priority="197">
      <formula>MOD(ROW(),2)</formula>
    </cfRule>
  </conditionalFormatting>
  <conditionalFormatting sqref="I1182">
    <cfRule type="expression" dxfId="9612" priority="153">
      <formula>DATEDIF(TODAY(),$AH1182,"D")&lt;=30</formula>
    </cfRule>
    <cfRule type="expression" dxfId="9611" priority="155">
      <formula>MOD(ROW(),2)</formula>
    </cfRule>
    <cfRule type="expression" dxfId="9610" priority="154">
      <formula>DATEDIF(TODAY(),$AH1182,"D")&lt;=30</formula>
    </cfRule>
    <cfRule type="expression" dxfId="9609" priority="157">
      <formula>MOD(ROW(),2)</formula>
    </cfRule>
    <cfRule type="expression" dxfId="9608" priority="158">
      <formula>MOD(ROW(),2)</formula>
    </cfRule>
    <cfRule type="expression" dxfId="9607" priority="159">
      <formula>MOD(ROW(),2)</formula>
    </cfRule>
  </conditionalFormatting>
  <conditionalFormatting sqref="I1183">
    <cfRule type="expression" dxfId="9606" priority="121">
      <formula>MOD(ROW(),2)</formula>
    </cfRule>
    <cfRule type="expression" dxfId="9605" priority="116">
      <formula>DATEDIF(TODAY(),$AH1183,"D")&lt;=30</formula>
    </cfRule>
    <cfRule type="expression" dxfId="9604" priority="115">
      <formula>DATEDIF(TODAY(),$AH1183,"D")&lt;=30</formula>
    </cfRule>
    <cfRule type="expression" dxfId="9603" priority="117">
      <formula>MOD(ROW(),2)</formula>
    </cfRule>
    <cfRule type="expression" dxfId="9602" priority="119">
      <formula>MOD(ROW(),2)</formula>
    </cfRule>
    <cfRule type="expression" dxfId="9601" priority="120">
      <formula>MOD(ROW(),2)</formula>
    </cfRule>
  </conditionalFormatting>
  <conditionalFormatting sqref="I1184">
    <cfRule type="expression" dxfId="9600" priority="59">
      <formula>MOD(ROW(),2)</formula>
    </cfRule>
    <cfRule type="expression" dxfId="9599" priority="58">
      <formula>MOD(ROW(),2)</formula>
    </cfRule>
    <cfRule type="expression" dxfId="9598" priority="55">
      <formula>DATEDIF(TODAY(),$AH1184,"D")&lt;=30</formula>
    </cfRule>
    <cfRule type="expression" dxfId="9597" priority="54">
      <formula>DATEDIF(TODAY(),$AH1184,"D")&lt;=30</formula>
    </cfRule>
    <cfRule type="expression" dxfId="9596" priority="56">
      <formula>MOD(ROW(),2)</formula>
    </cfRule>
    <cfRule type="expression" dxfId="9595" priority="60">
      <formula>MOD(ROW(),2)</formula>
    </cfRule>
  </conditionalFormatting>
  <conditionalFormatting sqref="I1185">
    <cfRule type="expression" dxfId="9594" priority="9">
      <formula>DATEDIF(TODAY(),$AH1185,"D")&lt;=30</formula>
    </cfRule>
    <cfRule type="expression" dxfId="9593" priority="10">
      <formula>MOD(ROW(),2)</formula>
    </cfRule>
    <cfRule type="expression" dxfId="9592" priority="14">
      <formula>MOD(ROW(),2)</formula>
    </cfRule>
    <cfRule type="expression" dxfId="9591" priority="8">
      <formula>DATEDIF(TODAY(),$AH1185,"D")&lt;=30</formula>
    </cfRule>
    <cfRule type="expression" dxfId="9590" priority="13">
      <formula>MOD(ROW(),2)</formula>
    </cfRule>
    <cfRule type="expression" dxfId="9589" priority="12">
      <formula>MOD(ROW(),2)</formula>
    </cfRule>
  </conditionalFormatting>
  <conditionalFormatting sqref="I45:J54">
    <cfRule type="expression" dxfId="9588" priority="16205">
      <formula>MOD(ROW(),2)</formula>
    </cfRule>
  </conditionalFormatting>
  <conditionalFormatting sqref="I172:J172">
    <cfRule type="expression" dxfId="9587" priority="14897">
      <formula>MOD(ROW(),2)</formula>
    </cfRule>
  </conditionalFormatting>
  <conditionalFormatting sqref="I299:J299">
    <cfRule type="expression" dxfId="9586" priority="13571">
      <formula>MOD(ROW(),2)</formula>
    </cfRule>
  </conditionalFormatting>
  <conditionalFormatting sqref="I427:J427">
    <cfRule type="expression" dxfId="9585" priority="12161">
      <formula>MOD(ROW(),2)</formula>
    </cfRule>
  </conditionalFormatting>
  <conditionalFormatting sqref="I558:J558">
    <cfRule type="expression" dxfId="9584" priority="10602">
      <formula>MOD(ROW(),2)</formula>
    </cfRule>
  </conditionalFormatting>
  <conditionalFormatting sqref="I694:J694">
    <cfRule type="expression" dxfId="9583" priority="8700">
      <formula>MOD(ROW(),2)</formula>
    </cfRule>
  </conditionalFormatting>
  <conditionalFormatting sqref="I834:J834">
    <cfRule type="expression" dxfId="9582" priority="6672">
      <formula>MOD(ROW(),2)</formula>
    </cfRule>
  </conditionalFormatting>
  <conditionalFormatting sqref="I979:J979">
    <cfRule type="expression" dxfId="9581" priority="4345">
      <formula>MOD(ROW(),2)</formula>
    </cfRule>
  </conditionalFormatting>
  <conditionalFormatting sqref="I14:K14">
    <cfRule type="expression" dxfId="9580" priority="16145">
      <formula>MOD(ROW(),2)</formula>
    </cfRule>
  </conditionalFormatting>
  <conditionalFormatting sqref="I45:K54">
    <cfRule type="expression" dxfId="9579" priority="16203">
      <formula>MOD(ROW(),2)</formula>
    </cfRule>
  </conditionalFormatting>
  <conditionalFormatting sqref="I65:K65">
    <cfRule type="expression" dxfId="9578" priority="16090">
      <formula>MOD(ROW(),2)</formula>
    </cfRule>
  </conditionalFormatting>
  <conditionalFormatting sqref="I87:K92">
    <cfRule type="expression" dxfId="9577" priority="16018">
      <formula>MOD(ROW(),2)</formula>
    </cfRule>
  </conditionalFormatting>
  <conditionalFormatting sqref="I93:K96">
    <cfRule type="expression" dxfId="9576" priority="15967">
      <formula>MOD(ROW(),2)</formula>
    </cfRule>
  </conditionalFormatting>
  <conditionalFormatting sqref="I97:K99">
    <cfRule type="expression" dxfId="9575" priority="15911">
      <formula>MOD(ROW(),2)</formula>
    </cfRule>
  </conditionalFormatting>
  <conditionalFormatting sqref="I100:K102">
    <cfRule type="expression" dxfId="9574" priority="15837">
      <formula>MOD(ROW(),2)</formula>
    </cfRule>
  </conditionalFormatting>
  <conditionalFormatting sqref="I103:K105">
    <cfRule type="expression" dxfId="9573" priority="15790">
      <formula>MOD(ROW(),2)</formula>
    </cfRule>
  </conditionalFormatting>
  <conditionalFormatting sqref="I106:K106">
    <cfRule type="expression" dxfId="9572" priority="15695">
      <formula>MOD(ROW(),2)</formula>
    </cfRule>
  </conditionalFormatting>
  <conditionalFormatting sqref="I107:K108">
    <cfRule type="expression" dxfId="9571" priority="15742">
      <formula>MOD(ROW(),2)</formula>
    </cfRule>
  </conditionalFormatting>
  <conditionalFormatting sqref="I109:K109">
    <cfRule type="expression" dxfId="9570" priority="15641">
      <formula>MOD(ROW(),2)</formula>
    </cfRule>
  </conditionalFormatting>
  <conditionalFormatting sqref="I110:K110">
    <cfRule type="expression" dxfId="9569" priority="15548">
      <formula>MOD(ROW(),2)</formula>
    </cfRule>
  </conditionalFormatting>
  <conditionalFormatting sqref="I111:K112">
    <cfRule type="expression" dxfId="9568" priority="15595">
      <formula>MOD(ROW(),2)</formula>
    </cfRule>
  </conditionalFormatting>
  <conditionalFormatting sqref="I113:K113">
    <cfRule type="expression" dxfId="9567" priority="15453">
      <formula>MOD(ROW(),2)</formula>
    </cfRule>
  </conditionalFormatting>
  <conditionalFormatting sqref="I114:K115">
    <cfRule type="expression" dxfId="9566" priority="15500">
      <formula>MOD(ROW(),2)</formula>
    </cfRule>
  </conditionalFormatting>
  <conditionalFormatting sqref="I116:K116">
    <cfRule type="expression" dxfId="9565" priority="15405">
      <formula>MOD(ROW(),2)</formula>
    </cfRule>
  </conditionalFormatting>
  <conditionalFormatting sqref="I117:K117">
    <cfRule type="expression" dxfId="9564" priority="15310">
      <formula>MOD(ROW(),2)</formula>
    </cfRule>
  </conditionalFormatting>
  <conditionalFormatting sqref="I118:K119">
    <cfRule type="expression" dxfId="9563" priority="15357">
      <formula>MOD(ROW(),2)</formula>
    </cfRule>
  </conditionalFormatting>
  <conditionalFormatting sqref="I120:K120">
    <cfRule type="expression" dxfId="9562" priority="15258">
      <formula>MOD(ROW(),2)</formula>
    </cfRule>
  </conditionalFormatting>
  <conditionalFormatting sqref="I121:K121">
    <cfRule type="expression" dxfId="9561" priority="15165">
      <formula>MOD(ROW(),2)</formula>
    </cfRule>
  </conditionalFormatting>
  <conditionalFormatting sqref="I122:K123">
    <cfRule type="expression" dxfId="9560" priority="15212">
      <formula>MOD(ROW(),2)</formula>
    </cfRule>
  </conditionalFormatting>
  <conditionalFormatting sqref="I124:K124">
    <cfRule type="expression" dxfId="9559" priority="15116">
      <formula>MOD(ROW(),2)</formula>
    </cfRule>
  </conditionalFormatting>
  <conditionalFormatting sqref="I125:K125">
    <cfRule type="expression" dxfId="9558" priority="15023">
      <formula>MOD(ROW(),2)</formula>
    </cfRule>
  </conditionalFormatting>
  <conditionalFormatting sqref="I126:K127">
    <cfRule type="expression" dxfId="9557" priority="15070">
      <formula>MOD(ROW(),2)</formula>
    </cfRule>
  </conditionalFormatting>
  <conditionalFormatting sqref="I128:K128">
    <cfRule type="expression" dxfId="9556" priority="14965">
      <formula>MOD(ROW(),2)</formula>
    </cfRule>
  </conditionalFormatting>
  <conditionalFormatting sqref="I141:K141">
    <cfRule type="expression" dxfId="9555" priority="14841">
      <formula>MOD(ROW(),2)</formula>
    </cfRule>
  </conditionalFormatting>
  <conditionalFormatting sqref="I172:K172">
    <cfRule type="expression" dxfId="9554" priority="14895">
      <formula>MOD(ROW(),2)</formula>
    </cfRule>
  </conditionalFormatting>
  <conditionalFormatting sqref="I190:K190">
    <cfRule type="expression" dxfId="9553" priority="14792">
      <formula>MOD(ROW(),2)</formula>
    </cfRule>
  </conditionalFormatting>
  <conditionalFormatting sqref="I212:K217">
    <cfRule type="expression" dxfId="9552" priority="14724">
      <formula>MOD(ROW(),2)</formula>
    </cfRule>
  </conditionalFormatting>
  <conditionalFormatting sqref="I218:K221">
    <cfRule type="expression" dxfId="9551" priority="14676">
      <formula>MOD(ROW(),2)</formula>
    </cfRule>
  </conditionalFormatting>
  <conditionalFormatting sqref="I222:K224">
    <cfRule type="expression" dxfId="9550" priority="14623">
      <formula>MOD(ROW(),2)</formula>
    </cfRule>
  </conditionalFormatting>
  <conditionalFormatting sqref="I225:K227">
    <cfRule type="expression" dxfId="9549" priority="14552">
      <formula>MOD(ROW(),2)</formula>
    </cfRule>
  </conditionalFormatting>
  <conditionalFormatting sqref="I228:K230">
    <cfRule type="expression" dxfId="9548" priority="14508">
      <formula>MOD(ROW(),2)</formula>
    </cfRule>
  </conditionalFormatting>
  <conditionalFormatting sqref="I231:K231">
    <cfRule type="expression" dxfId="9547" priority="14419">
      <formula>MOD(ROW(),2)</formula>
    </cfRule>
  </conditionalFormatting>
  <conditionalFormatting sqref="I232:K233">
    <cfRule type="expression" dxfId="9546" priority="14463">
      <formula>MOD(ROW(),2)</formula>
    </cfRule>
  </conditionalFormatting>
  <conditionalFormatting sqref="I234:K234">
    <cfRule type="expression" dxfId="9545" priority="14368">
      <formula>MOD(ROW(),2)</formula>
    </cfRule>
  </conditionalFormatting>
  <conditionalFormatting sqref="I235:K235">
    <cfRule type="expression" dxfId="9544" priority="14281">
      <formula>MOD(ROW(),2)</formula>
    </cfRule>
  </conditionalFormatting>
  <conditionalFormatting sqref="I236:K237">
    <cfRule type="expression" dxfId="9543" priority="14325">
      <formula>MOD(ROW(),2)</formula>
    </cfRule>
  </conditionalFormatting>
  <conditionalFormatting sqref="I238:K238">
    <cfRule type="expression" dxfId="9542" priority="14192">
      <formula>MOD(ROW(),2)</formula>
    </cfRule>
  </conditionalFormatting>
  <conditionalFormatting sqref="I239:K240">
    <cfRule type="expression" dxfId="9541" priority="14236">
      <formula>MOD(ROW(),2)</formula>
    </cfRule>
  </conditionalFormatting>
  <conditionalFormatting sqref="I241:K241">
    <cfRule type="expression" dxfId="9540" priority="14147">
      <formula>MOD(ROW(),2)</formula>
    </cfRule>
  </conditionalFormatting>
  <conditionalFormatting sqref="I242:K242">
    <cfRule type="expression" dxfId="9539" priority="14058">
      <formula>MOD(ROW(),2)</formula>
    </cfRule>
  </conditionalFormatting>
  <conditionalFormatting sqref="I243:K244">
    <cfRule type="expression" dxfId="9538" priority="14102">
      <formula>MOD(ROW(),2)</formula>
    </cfRule>
  </conditionalFormatting>
  <conditionalFormatting sqref="I245:K245">
    <cfRule type="expression" dxfId="9537" priority="14009">
      <formula>MOD(ROW(),2)</formula>
    </cfRule>
  </conditionalFormatting>
  <conditionalFormatting sqref="I246:K246">
    <cfRule type="expression" dxfId="9536" priority="13922">
      <formula>MOD(ROW(),2)</formula>
    </cfRule>
  </conditionalFormatting>
  <conditionalFormatting sqref="I247:K248">
    <cfRule type="expression" dxfId="9535" priority="13966">
      <formula>MOD(ROW(),2)</formula>
    </cfRule>
  </conditionalFormatting>
  <conditionalFormatting sqref="I249:K249">
    <cfRule type="expression" dxfId="9534" priority="13876">
      <formula>MOD(ROW(),2)</formula>
    </cfRule>
  </conditionalFormatting>
  <conditionalFormatting sqref="I250:K250">
    <cfRule type="expression" dxfId="9533" priority="13789">
      <formula>MOD(ROW(),2)</formula>
    </cfRule>
  </conditionalFormatting>
  <conditionalFormatting sqref="I251:K252">
    <cfRule type="expression" dxfId="9532" priority="13833">
      <formula>MOD(ROW(),2)</formula>
    </cfRule>
  </conditionalFormatting>
  <conditionalFormatting sqref="I253:K253">
    <cfRule type="expression" dxfId="9531" priority="13734">
      <formula>MOD(ROW(),2)</formula>
    </cfRule>
  </conditionalFormatting>
  <conditionalFormatting sqref="I254:K255">
    <cfRule type="expression" dxfId="9530" priority="13688">
      <formula>MOD(ROW(),2)</formula>
    </cfRule>
  </conditionalFormatting>
  <conditionalFormatting sqref="I256:K256">
    <cfRule type="expression" dxfId="9529" priority="13644">
      <formula>MOD(ROW(),2)</formula>
    </cfRule>
  </conditionalFormatting>
  <conditionalFormatting sqref="I269:K269">
    <cfRule type="expression" dxfId="9528" priority="13515">
      <formula>MOD(ROW(),2)</formula>
    </cfRule>
  </conditionalFormatting>
  <conditionalFormatting sqref="I299:K299">
    <cfRule type="expression" dxfId="9527" priority="13569">
      <formula>MOD(ROW(),2)</formula>
    </cfRule>
  </conditionalFormatting>
  <conditionalFormatting sqref="I316:K316">
    <cfRule type="expression" dxfId="9526" priority="13463">
      <formula>MOD(ROW(),2)</formula>
    </cfRule>
  </conditionalFormatting>
  <conditionalFormatting sqref="I338:K343">
    <cfRule type="expression" dxfId="9525" priority="13395">
      <formula>MOD(ROW(),2)</formula>
    </cfRule>
  </conditionalFormatting>
  <conditionalFormatting sqref="I344:K347">
    <cfRule type="expression" dxfId="9524" priority="13347">
      <formula>MOD(ROW(),2)</formula>
    </cfRule>
  </conditionalFormatting>
  <conditionalFormatting sqref="I348:K350">
    <cfRule type="expression" dxfId="9523" priority="13294">
      <formula>MOD(ROW(),2)</formula>
    </cfRule>
  </conditionalFormatting>
  <conditionalFormatting sqref="I351:K353">
    <cfRule type="expression" dxfId="9522" priority="13223">
      <formula>MOD(ROW(),2)</formula>
    </cfRule>
  </conditionalFormatting>
  <conditionalFormatting sqref="I354:K356">
    <cfRule type="expression" dxfId="9521" priority="13179">
      <formula>MOD(ROW(),2)</formula>
    </cfRule>
  </conditionalFormatting>
  <conditionalFormatting sqref="I357:K357">
    <cfRule type="expression" dxfId="9520" priority="13090">
      <formula>MOD(ROW(),2)</formula>
    </cfRule>
  </conditionalFormatting>
  <conditionalFormatting sqref="I358:K359">
    <cfRule type="expression" dxfId="9519" priority="13134">
      <formula>MOD(ROW(),2)</formula>
    </cfRule>
  </conditionalFormatting>
  <conditionalFormatting sqref="I360:K360">
    <cfRule type="expression" dxfId="9518" priority="13039">
      <formula>MOD(ROW(),2)</formula>
    </cfRule>
  </conditionalFormatting>
  <conditionalFormatting sqref="I361:K361">
    <cfRule type="expression" dxfId="9517" priority="12952">
      <formula>MOD(ROW(),2)</formula>
    </cfRule>
  </conditionalFormatting>
  <conditionalFormatting sqref="I362:K363">
    <cfRule type="expression" dxfId="9516" priority="12996">
      <formula>MOD(ROW(),2)</formula>
    </cfRule>
  </conditionalFormatting>
  <conditionalFormatting sqref="I364:K364">
    <cfRule type="expression" dxfId="9515" priority="12863">
      <formula>MOD(ROW(),2)</formula>
    </cfRule>
  </conditionalFormatting>
  <conditionalFormatting sqref="I365:K366">
    <cfRule type="expression" dxfId="9514" priority="12907">
      <formula>MOD(ROW(),2)</formula>
    </cfRule>
  </conditionalFormatting>
  <conditionalFormatting sqref="I367:K367">
    <cfRule type="expression" dxfId="9513" priority="12818">
      <formula>MOD(ROW(),2)</formula>
    </cfRule>
  </conditionalFormatting>
  <conditionalFormatting sqref="I368:K368">
    <cfRule type="expression" dxfId="9512" priority="12729">
      <formula>MOD(ROW(),2)</formula>
    </cfRule>
  </conditionalFormatting>
  <conditionalFormatting sqref="I369:K370">
    <cfRule type="expression" dxfId="9511" priority="12773">
      <formula>MOD(ROW(),2)</formula>
    </cfRule>
  </conditionalFormatting>
  <conditionalFormatting sqref="I371:K371">
    <cfRule type="expression" dxfId="9510" priority="12680">
      <formula>MOD(ROW(),2)</formula>
    </cfRule>
  </conditionalFormatting>
  <conditionalFormatting sqref="I372:K372">
    <cfRule type="expression" dxfId="9509" priority="12593">
      <formula>MOD(ROW(),2)</formula>
    </cfRule>
  </conditionalFormatting>
  <conditionalFormatting sqref="I373:K374">
    <cfRule type="expression" dxfId="9508" priority="12637">
      <formula>MOD(ROW(),2)</formula>
    </cfRule>
  </conditionalFormatting>
  <conditionalFormatting sqref="I375:K375">
    <cfRule type="expression" dxfId="9507" priority="12547">
      <formula>MOD(ROW(),2)</formula>
    </cfRule>
  </conditionalFormatting>
  <conditionalFormatting sqref="I376:K376">
    <cfRule type="expression" dxfId="9506" priority="12461">
      <formula>MOD(ROW(),2)</formula>
    </cfRule>
    <cfRule type="expression" dxfId="9505" priority="12460">
      <formula>MOD(ROW(),2)</formula>
    </cfRule>
  </conditionalFormatting>
  <conditionalFormatting sqref="I377:K378">
    <cfRule type="expression" dxfId="9504" priority="12504">
      <formula>MOD(ROW(),2)</formula>
    </cfRule>
  </conditionalFormatting>
  <conditionalFormatting sqref="I379:K379">
    <cfRule type="expression" dxfId="9503" priority="12406">
      <formula>MOD(ROW(),2)</formula>
    </cfRule>
    <cfRule type="expression" dxfId="9502" priority="12405">
      <formula>MOD(ROW(),2)</formula>
    </cfRule>
  </conditionalFormatting>
  <conditionalFormatting sqref="I380:K381">
    <cfRule type="expression" dxfId="9501" priority="12360">
      <formula>MOD(ROW(),2)</formula>
    </cfRule>
    <cfRule type="expression" dxfId="9500" priority="12359">
      <formula>MOD(ROW(),2)</formula>
    </cfRule>
  </conditionalFormatting>
  <conditionalFormatting sqref="I382:K382">
    <cfRule type="expression" dxfId="9499" priority="12318">
      <formula>MOD(ROW(),2)</formula>
    </cfRule>
    <cfRule type="expression" dxfId="9498" priority="12317">
      <formula>MOD(ROW(),2)</formula>
    </cfRule>
  </conditionalFormatting>
  <conditionalFormatting sqref="I383:K383">
    <cfRule type="expression" dxfId="9497" priority="12273">
      <formula>MOD(ROW(),2)</formula>
    </cfRule>
    <cfRule type="expression" dxfId="9496" priority="12274">
      <formula>MOD(ROW(),2)</formula>
    </cfRule>
  </conditionalFormatting>
  <conditionalFormatting sqref="I384:K384">
    <cfRule type="expression" dxfId="9495" priority="12231">
      <formula>MOD(ROW(),2)</formula>
    </cfRule>
    <cfRule type="expression" dxfId="9494" priority="12232">
      <formula>MOD(ROW(),2)</formula>
    </cfRule>
  </conditionalFormatting>
  <conditionalFormatting sqref="I397:K397">
    <cfRule type="expression" dxfId="9493" priority="12105">
      <formula>MOD(ROW(),2)</formula>
    </cfRule>
    <cfRule type="expression" dxfId="9492" priority="12106">
      <formula>MOD(ROW(),2)</formula>
    </cfRule>
  </conditionalFormatting>
  <conditionalFormatting sqref="I427:K427">
    <cfRule type="expression" dxfId="9491" priority="12160">
      <formula>MOD(ROW(),2)</formula>
    </cfRule>
    <cfRule type="expression" dxfId="9490" priority="12159">
      <formula>MOD(ROW(),2)</formula>
    </cfRule>
    <cfRule type="expression" dxfId="9489" priority="12163">
      <formula>MOD(ROW(),2)</formula>
    </cfRule>
  </conditionalFormatting>
  <conditionalFormatting sqref="I444:K444">
    <cfRule type="expression" dxfId="9488" priority="12056">
      <formula>MOD(ROW(),2)</formula>
    </cfRule>
    <cfRule type="expression" dxfId="9487" priority="12057">
      <formula>MOD(ROW(),2)</formula>
    </cfRule>
  </conditionalFormatting>
  <conditionalFormatting sqref="I466:K471">
    <cfRule type="expression" dxfId="9486" priority="11988">
      <formula>MOD(ROW(),2)</formula>
    </cfRule>
    <cfRule type="expression" dxfId="9485" priority="11990">
      <formula>MOD(ROW(),2)</formula>
    </cfRule>
  </conditionalFormatting>
  <conditionalFormatting sqref="I472:K475">
    <cfRule type="expression" dxfId="9484" priority="11941">
      <formula>MOD(ROW(),2)</formula>
    </cfRule>
    <cfRule type="expression" dxfId="9483" priority="11940">
      <formula>MOD(ROW(),2)</formula>
    </cfRule>
  </conditionalFormatting>
  <conditionalFormatting sqref="I476:K478">
    <cfRule type="expression" dxfId="9482" priority="11888">
      <formula>MOD(ROW(),2)</formula>
    </cfRule>
    <cfRule type="expression" dxfId="9481" priority="11887">
      <formula>MOD(ROW(),2)</formula>
    </cfRule>
  </conditionalFormatting>
  <conditionalFormatting sqref="I479:K481">
    <cfRule type="expression" dxfId="9480" priority="11817">
      <formula>MOD(ROW(),2)</formula>
    </cfRule>
    <cfRule type="expression" dxfId="9479" priority="11816">
      <formula>MOD(ROW(),2)</formula>
    </cfRule>
  </conditionalFormatting>
  <conditionalFormatting sqref="I482:K484">
    <cfRule type="expression" dxfId="9478" priority="11772">
      <formula>MOD(ROW(),2)</formula>
    </cfRule>
    <cfRule type="expression" dxfId="9477" priority="11773">
      <formula>MOD(ROW(),2)</formula>
    </cfRule>
  </conditionalFormatting>
  <conditionalFormatting sqref="I485:K485">
    <cfRule type="expression" dxfId="9476" priority="11684">
      <formula>MOD(ROW(),2)</formula>
    </cfRule>
    <cfRule type="expression" dxfId="9475" priority="11683">
      <formula>MOD(ROW(),2)</formula>
    </cfRule>
  </conditionalFormatting>
  <conditionalFormatting sqref="I486:K487">
    <cfRule type="expression" dxfId="9474" priority="11727">
      <formula>MOD(ROW(),2)</formula>
    </cfRule>
    <cfRule type="expression" dxfId="9473" priority="11728">
      <formula>MOD(ROW(),2)</formula>
    </cfRule>
  </conditionalFormatting>
  <conditionalFormatting sqref="I488:K488">
    <cfRule type="expression" dxfId="9472" priority="11633">
      <formula>MOD(ROW(),2)</formula>
    </cfRule>
    <cfRule type="expression" dxfId="9471" priority="11632">
      <formula>MOD(ROW(),2)</formula>
    </cfRule>
  </conditionalFormatting>
  <conditionalFormatting sqref="I489:K489">
    <cfRule type="expression" dxfId="9470" priority="11546">
      <formula>MOD(ROW(),2)</formula>
    </cfRule>
    <cfRule type="expression" dxfId="9469" priority="11545">
      <formula>MOD(ROW(),2)</formula>
    </cfRule>
  </conditionalFormatting>
  <conditionalFormatting sqref="I490:K491">
    <cfRule type="expression" dxfId="9468" priority="11590">
      <formula>MOD(ROW(),2)</formula>
    </cfRule>
    <cfRule type="expression" dxfId="9467" priority="11589">
      <formula>MOD(ROW(),2)</formula>
    </cfRule>
  </conditionalFormatting>
  <conditionalFormatting sqref="I492:K492">
    <cfRule type="expression" dxfId="9466" priority="11457">
      <formula>MOD(ROW(),2)</formula>
    </cfRule>
    <cfRule type="expression" dxfId="9465" priority="11456">
      <formula>MOD(ROW(),2)</formula>
    </cfRule>
  </conditionalFormatting>
  <conditionalFormatting sqref="I493:K494">
    <cfRule type="expression" dxfId="9464" priority="11501">
      <formula>MOD(ROW(),2)</formula>
    </cfRule>
    <cfRule type="expression" dxfId="9463" priority="11500">
      <formula>MOD(ROW(),2)</formula>
    </cfRule>
  </conditionalFormatting>
  <conditionalFormatting sqref="I495:K495">
    <cfRule type="expression" dxfId="9462" priority="11411">
      <formula>MOD(ROW(),2)</formula>
    </cfRule>
    <cfRule type="expression" dxfId="9461" priority="11412">
      <formula>MOD(ROW(),2)</formula>
    </cfRule>
  </conditionalFormatting>
  <conditionalFormatting sqref="I496:K496">
    <cfRule type="expression" dxfId="9460" priority="11323">
      <formula>MOD(ROW(),2)</formula>
    </cfRule>
    <cfRule type="expression" dxfId="9459" priority="11322">
      <formula>MOD(ROW(),2)</formula>
    </cfRule>
  </conditionalFormatting>
  <conditionalFormatting sqref="I497:K498">
    <cfRule type="expression" dxfId="9458" priority="11367">
      <formula>MOD(ROW(),2)</formula>
    </cfRule>
    <cfRule type="expression" dxfId="9457" priority="11366">
      <formula>MOD(ROW(),2)</formula>
    </cfRule>
  </conditionalFormatting>
  <conditionalFormatting sqref="I499:K499">
    <cfRule type="expression" dxfId="9456" priority="11274">
      <formula>MOD(ROW(),2)</formula>
    </cfRule>
    <cfRule type="expression" dxfId="9455" priority="11273">
      <formula>MOD(ROW(),2)</formula>
    </cfRule>
  </conditionalFormatting>
  <conditionalFormatting sqref="I500:K500">
    <cfRule type="expression" dxfId="9454" priority="11186">
      <formula>MOD(ROW(),2)</formula>
    </cfRule>
    <cfRule type="expression" dxfId="9453" priority="11187">
      <formula>MOD(ROW(),2)</formula>
    </cfRule>
  </conditionalFormatting>
  <conditionalFormatting sqref="I501:K502">
    <cfRule type="expression" dxfId="9452" priority="11231">
      <formula>MOD(ROW(),2)</formula>
    </cfRule>
    <cfRule type="expression" dxfId="9451" priority="11230">
      <formula>MOD(ROW(),2)</formula>
    </cfRule>
  </conditionalFormatting>
  <conditionalFormatting sqref="I503:K503">
    <cfRule type="expression" dxfId="9450" priority="11141">
      <formula>MOD(ROW(),2)</formula>
    </cfRule>
    <cfRule type="expression" dxfId="9449" priority="11140">
      <formula>MOD(ROW(),2)</formula>
    </cfRule>
  </conditionalFormatting>
  <conditionalFormatting sqref="I504:K504">
    <cfRule type="expression" dxfId="9448" priority="11057">
      <formula>MOD(ROW(),2)</formula>
    </cfRule>
    <cfRule type="expression" dxfId="9447" priority="11056">
      <formula>MOD(ROW(),2)</formula>
    </cfRule>
  </conditionalFormatting>
  <conditionalFormatting sqref="I505:K506">
    <cfRule type="expression" dxfId="9446" priority="11099">
      <formula>MOD(ROW(),2)</formula>
    </cfRule>
    <cfRule type="expression" dxfId="9445" priority="11098">
      <formula>MOD(ROW(),2)</formula>
    </cfRule>
  </conditionalFormatting>
  <conditionalFormatting sqref="I507:K507">
    <cfRule type="expression" dxfId="9444" priority="11003">
      <formula>MOD(ROW(),2)</formula>
    </cfRule>
    <cfRule type="expression" dxfId="9443" priority="11002">
      <formula>MOD(ROW(),2)</formula>
    </cfRule>
  </conditionalFormatting>
  <conditionalFormatting sqref="I508:K509">
    <cfRule type="expression" dxfId="9442" priority="10957">
      <formula>MOD(ROW(),2)</formula>
    </cfRule>
    <cfRule type="expression" dxfId="9441" priority="10958">
      <formula>MOD(ROW(),2)</formula>
    </cfRule>
  </conditionalFormatting>
  <conditionalFormatting sqref="I510:K510">
    <cfRule type="expression" dxfId="9440" priority="10916">
      <formula>MOD(ROW(),2)</formula>
    </cfRule>
    <cfRule type="expression" dxfId="9439" priority="10917">
      <formula>MOD(ROW(),2)</formula>
    </cfRule>
  </conditionalFormatting>
  <conditionalFormatting sqref="I511:K511">
    <cfRule type="expression" dxfId="9438" priority="10874">
      <formula>MOD(ROW(),2)</formula>
    </cfRule>
    <cfRule type="expression" dxfId="9437" priority="10873">
      <formula>MOD(ROW(),2)</formula>
    </cfRule>
  </conditionalFormatting>
  <conditionalFormatting sqref="I512:K512">
    <cfRule type="expression" dxfId="9436" priority="10834">
      <formula>MOD(ROW(),2)</formula>
    </cfRule>
    <cfRule type="expression" dxfId="9435" priority="10835">
      <formula>MOD(ROW(),2)</formula>
    </cfRule>
  </conditionalFormatting>
  <conditionalFormatting sqref="I513:K513">
    <cfRule type="expression" dxfId="9434" priority="10790">
      <formula>MOD(ROW(),2)</formula>
    </cfRule>
    <cfRule type="expression" dxfId="9433" priority="10791">
      <formula>MOD(ROW(),2)</formula>
    </cfRule>
  </conditionalFormatting>
  <conditionalFormatting sqref="I514:K514">
    <cfRule type="expression" dxfId="9432" priority="10752">
      <formula>MOD(ROW(),2)</formula>
    </cfRule>
    <cfRule type="expression" dxfId="9431" priority="10751">
      <formula>MOD(ROW(),2)</formula>
    </cfRule>
  </conditionalFormatting>
  <conditionalFormatting sqref="I515:K515">
    <cfRule type="expression" dxfId="9430" priority="10712">
      <formula>MOD(ROW(),2)</formula>
    </cfRule>
    <cfRule type="expression" dxfId="9429" priority="10713">
      <formula>MOD(ROW(),2)</formula>
    </cfRule>
  </conditionalFormatting>
  <conditionalFormatting sqref="I516:K516">
    <cfRule type="expression" dxfId="9428" priority="10674">
      <formula>MOD(ROW(),2)</formula>
    </cfRule>
    <cfRule type="expression" dxfId="9427" priority="10673">
      <formula>MOD(ROW(),2)</formula>
    </cfRule>
  </conditionalFormatting>
  <conditionalFormatting sqref="I528:K528">
    <cfRule type="expression" dxfId="9426" priority="10547">
      <formula>MOD(ROW(),2)</formula>
    </cfRule>
    <cfRule type="expression" dxfId="9425" priority="10546">
      <formula>MOD(ROW(),2)</formula>
    </cfRule>
  </conditionalFormatting>
  <conditionalFormatting sqref="I558:K558">
    <cfRule type="expression" dxfId="9424" priority="10604">
      <formula>MOD(ROW(),2)</formula>
    </cfRule>
    <cfRule type="expression" dxfId="9423" priority="10601">
      <formula>MOD(ROW(),2)</formula>
    </cfRule>
    <cfRule type="expression" dxfId="9422" priority="10600">
      <formula>MOD(ROW(),2)</formula>
    </cfRule>
  </conditionalFormatting>
  <conditionalFormatting sqref="I575:K575">
    <cfRule type="expression" dxfId="9421" priority="10494">
      <formula>MOD(ROW(),2)</formula>
    </cfRule>
    <cfRule type="expression" dxfId="9420" priority="10495">
      <formula>MOD(ROW(),2)</formula>
    </cfRule>
  </conditionalFormatting>
  <conditionalFormatting sqref="I597:K602">
    <cfRule type="expression" dxfId="9419" priority="10422">
      <formula>MOD(ROW(),2)</formula>
    </cfRule>
    <cfRule type="expression" dxfId="9418" priority="10424">
      <formula>MOD(ROW(),2)</formula>
    </cfRule>
  </conditionalFormatting>
  <conditionalFormatting sqref="I603:K606">
    <cfRule type="expression" dxfId="9417" priority="10371">
      <formula>MOD(ROW(),2)</formula>
    </cfRule>
    <cfRule type="expression" dxfId="9416" priority="10372">
      <formula>MOD(ROW(),2)</formula>
    </cfRule>
  </conditionalFormatting>
  <conditionalFormatting sqref="I607:K609">
    <cfRule type="expression" dxfId="9415" priority="10315">
      <formula>MOD(ROW(),2)</formula>
    </cfRule>
    <cfRule type="expression" dxfId="9414" priority="10316">
      <formula>MOD(ROW(),2)</formula>
    </cfRule>
  </conditionalFormatting>
  <conditionalFormatting sqref="I610:K612">
    <cfRule type="expression" dxfId="9413" priority="10242">
      <formula>MOD(ROW(),2)</formula>
    </cfRule>
    <cfRule type="expression" dxfId="9412" priority="10241">
      <formula>MOD(ROW(),2)</formula>
    </cfRule>
  </conditionalFormatting>
  <conditionalFormatting sqref="I613:K615">
    <cfRule type="expression" dxfId="9411" priority="10195">
      <formula>MOD(ROW(),2)</formula>
    </cfRule>
    <cfRule type="expression" dxfId="9410" priority="10194">
      <formula>MOD(ROW(),2)</formula>
    </cfRule>
  </conditionalFormatting>
  <conditionalFormatting sqref="I616:K616">
    <cfRule type="expression" dxfId="9409" priority="10100">
      <formula>MOD(ROW(),2)</formula>
    </cfRule>
    <cfRule type="expression" dxfId="9408" priority="10099">
      <formula>MOD(ROW(),2)</formula>
    </cfRule>
  </conditionalFormatting>
  <conditionalFormatting sqref="I617:K618">
    <cfRule type="expression" dxfId="9407" priority="10146">
      <formula>MOD(ROW(),2)</formula>
    </cfRule>
    <cfRule type="expression" dxfId="9406" priority="10147">
      <formula>MOD(ROW(),2)</formula>
    </cfRule>
  </conditionalFormatting>
  <conditionalFormatting sqref="I619:K619">
    <cfRule type="expression" dxfId="9405" priority="10046">
      <formula>MOD(ROW(),2)</formula>
    </cfRule>
    <cfRule type="expression" dxfId="9404" priority="10045">
      <formula>MOD(ROW(),2)</formula>
    </cfRule>
  </conditionalFormatting>
  <conditionalFormatting sqref="I620:K620">
    <cfRule type="expression" dxfId="9403" priority="9953">
      <formula>MOD(ROW(),2)</formula>
    </cfRule>
    <cfRule type="expression" dxfId="9402" priority="9952">
      <formula>MOD(ROW(),2)</formula>
    </cfRule>
  </conditionalFormatting>
  <conditionalFormatting sqref="I621:K622">
    <cfRule type="expression" dxfId="9401" priority="9999">
      <formula>MOD(ROW(),2)</formula>
    </cfRule>
    <cfRule type="expression" dxfId="9400" priority="10000">
      <formula>MOD(ROW(),2)</formula>
    </cfRule>
  </conditionalFormatting>
  <conditionalFormatting sqref="I623:K623">
    <cfRule type="expression" dxfId="9399" priority="9858">
      <formula>MOD(ROW(),2)</formula>
    </cfRule>
    <cfRule type="expression" dxfId="9398" priority="9857">
      <formula>MOD(ROW(),2)</formula>
    </cfRule>
  </conditionalFormatting>
  <conditionalFormatting sqref="I624:K625">
    <cfRule type="expression" dxfId="9397" priority="9904">
      <formula>MOD(ROW(),2)</formula>
    </cfRule>
    <cfRule type="expression" dxfId="9396" priority="9905">
      <formula>MOD(ROW(),2)</formula>
    </cfRule>
  </conditionalFormatting>
  <conditionalFormatting sqref="I626:K626">
    <cfRule type="expression" dxfId="9395" priority="9810">
      <formula>MOD(ROW(),2)</formula>
    </cfRule>
    <cfRule type="expression" dxfId="9394" priority="9809">
      <formula>MOD(ROW(),2)</formula>
    </cfRule>
  </conditionalFormatting>
  <conditionalFormatting sqref="I627:K627">
    <cfRule type="expression" dxfId="9393" priority="9714">
      <formula>MOD(ROW(),2)</formula>
    </cfRule>
    <cfRule type="expression" dxfId="9392" priority="9715">
      <formula>MOD(ROW(),2)</formula>
    </cfRule>
  </conditionalFormatting>
  <conditionalFormatting sqref="I628:K629">
    <cfRule type="expression" dxfId="9391" priority="9762">
      <formula>MOD(ROW(),2)</formula>
    </cfRule>
    <cfRule type="expression" dxfId="9390" priority="9761">
      <formula>MOD(ROW(),2)</formula>
    </cfRule>
  </conditionalFormatting>
  <conditionalFormatting sqref="I630:K630">
    <cfRule type="expression" dxfId="9389" priority="9663">
      <formula>MOD(ROW(),2)</formula>
    </cfRule>
    <cfRule type="expression" dxfId="9388" priority="9662">
      <formula>MOD(ROW(),2)</formula>
    </cfRule>
  </conditionalFormatting>
  <conditionalFormatting sqref="I631:K631">
    <cfRule type="expression" dxfId="9387" priority="9570">
      <formula>MOD(ROW(),2)</formula>
    </cfRule>
    <cfRule type="expression" dxfId="9386" priority="9569">
      <formula>MOD(ROW(),2)</formula>
    </cfRule>
  </conditionalFormatting>
  <conditionalFormatting sqref="I632:K633">
    <cfRule type="expression" dxfId="9385" priority="9617">
      <formula>MOD(ROW(),2)</formula>
    </cfRule>
    <cfRule type="expression" dxfId="9384" priority="9616">
      <formula>MOD(ROW(),2)</formula>
    </cfRule>
  </conditionalFormatting>
  <conditionalFormatting sqref="I634:K634">
    <cfRule type="expression" dxfId="9383" priority="9520">
      <formula>MOD(ROW(),2)</formula>
    </cfRule>
    <cfRule type="expression" dxfId="9382" priority="9521">
      <formula>MOD(ROW(),2)</formula>
    </cfRule>
  </conditionalFormatting>
  <conditionalFormatting sqref="I635:K635">
    <cfRule type="expression" dxfId="9381" priority="9430">
      <formula>MOD(ROW(),2)</formula>
    </cfRule>
    <cfRule type="expression" dxfId="9380" priority="9431">
      <formula>MOD(ROW(),2)</formula>
    </cfRule>
  </conditionalFormatting>
  <conditionalFormatting sqref="I636:K637">
    <cfRule type="expression" dxfId="9379" priority="9475">
      <formula>MOD(ROW(),2)</formula>
    </cfRule>
    <cfRule type="expression" dxfId="9378" priority="9476">
      <formula>MOD(ROW(),2)</formula>
    </cfRule>
  </conditionalFormatting>
  <conditionalFormatting sqref="I638:K638">
    <cfRule type="expression" dxfId="9377" priority="9376">
      <formula>MOD(ROW(),2)</formula>
    </cfRule>
    <cfRule type="expression" dxfId="9376" priority="9375">
      <formula>MOD(ROW(),2)</formula>
    </cfRule>
  </conditionalFormatting>
  <conditionalFormatting sqref="I639:K640">
    <cfRule type="expression" dxfId="9375" priority="9328">
      <formula>MOD(ROW(),2)</formula>
    </cfRule>
    <cfRule type="expression" dxfId="9374" priority="9327">
      <formula>MOD(ROW(),2)</formula>
    </cfRule>
  </conditionalFormatting>
  <conditionalFormatting sqref="I641:K641">
    <cfRule type="expression" dxfId="9373" priority="9283">
      <formula>MOD(ROW(),2)</formula>
    </cfRule>
    <cfRule type="expression" dxfId="9372" priority="9284">
      <formula>MOD(ROW(),2)</formula>
    </cfRule>
  </conditionalFormatting>
  <conditionalFormatting sqref="I642:K642">
    <cfRule type="expression" dxfId="9371" priority="9237">
      <formula>MOD(ROW(),2)</formula>
    </cfRule>
    <cfRule type="expression" dxfId="9370" priority="9238">
      <formula>MOD(ROW(),2)</formula>
    </cfRule>
  </conditionalFormatting>
  <conditionalFormatting sqref="I643:K643">
    <cfRule type="expression" dxfId="9369" priority="9196">
      <formula>MOD(ROW(),2)</formula>
    </cfRule>
    <cfRule type="expression" dxfId="9368" priority="9195">
      <formula>MOD(ROW(),2)</formula>
    </cfRule>
  </conditionalFormatting>
  <conditionalFormatting sqref="I644:K644">
    <cfRule type="expression" dxfId="9367" priority="9152">
      <formula>MOD(ROW(),2)</formula>
    </cfRule>
    <cfRule type="expression" dxfId="9366" priority="9151">
      <formula>MOD(ROW(),2)</formula>
    </cfRule>
  </conditionalFormatting>
  <conditionalFormatting sqref="I645:K645">
    <cfRule type="expression" dxfId="9365" priority="9110">
      <formula>MOD(ROW(),2)</formula>
    </cfRule>
    <cfRule type="expression" dxfId="9364" priority="9109">
      <formula>MOD(ROW(),2)</formula>
    </cfRule>
  </conditionalFormatting>
  <conditionalFormatting sqref="I646:K646">
    <cfRule type="expression" dxfId="9363" priority="9068">
      <formula>MOD(ROW(),2)</formula>
    </cfRule>
    <cfRule type="expression" dxfId="9362" priority="9067">
      <formula>MOD(ROW(),2)</formula>
    </cfRule>
  </conditionalFormatting>
  <conditionalFormatting sqref="I647:K647">
    <cfRule type="expression" dxfId="9361" priority="9026">
      <formula>MOD(ROW(),2)</formula>
    </cfRule>
    <cfRule type="expression" dxfId="9360" priority="9025">
      <formula>MOD(ROW(),2)</formula>
    </cfRule>
  </conditionalFormatting>
  <conditionalFormatting sqref="I648:K648">
    <cfRule type="expression" dxfId="9359" priority="8975">
      <formula>MOD(ROW(),2)</formula>
    </cfRule>
    <cfRule type="expression" dxfId="9358" priority="8974">
      <formula>MOD(ROW(),2)</formula>
    </cfRule>
  </conditionalFormatting>
  <conditionalFormatting sqref="I649:K649">
    <cfRule type="expression" dxfId="9357" priority="8933">
      <formula>MOD(ROW(),2)</formula>
    </cfRule>
    <cfRule type="expression" dxfId="9356" priority="8932">
      <formula>MOD(ROW(),2)</formula>
    </cfRule>
  </conditionalFormatting>
  <conditionalFormatting sqref="I650:K650">
    <cfRule type="expression" dxfId="9355" priority="8891">
      <formula>MOD(ROW(),2)</formula>
    </cfRule>
    <cfRule type="expression" dxfId="9354" priority="8890">
      <formula>MOD(ROW(),2)</formula>
    </cfRule>
  </conditionalFormatting>
  <conditionalFormatting sqref="I651:K651">
    <cfRule type="expression" dxfId="9353" priority="8842">
      <formula>MOD(ROW(),2)</formula>
    </cfRule>
    <cfRule type="expression" dxfId="9352" priority="8841">
      <formula>MOD(ROW(),2)</formula>
    </cfRule>
  </conditionalFormatting>
  <conditionalFormatting sqref="I652:K652">
    <cfRule type="expression" dxfId="9351" priority="8771">
      <formula>MOD(ROW(),2)</formula>
    </cfRule>
    <cfRule type="expression" dxfId="9350" priority="8772">
      <formula>MOD(ROW(),2)</formula>
    </cfRule>
  </conditionalFormatting>
  <conditionalFormatting sqref="I664:K664">
    <cfRule type="expression" dxfId="9349" priority="8645">
      <formula>MOD(ROW(),2)</formula>
    </cfRule>
    <cfRule type="expression" dxfId="9348" priority="8644">
      <formula>MOD(ROW(),2)</formula>
    </cfRule>
  </conditionalFormatting>
  <conditionalFormatting sqref="I694:K694">
    <cfRule type="expression" dxfId="9347" priority="8698">
      <formula>MOD(ROW(),2)</formula>
    </cfRule>
    <cfRule type="expression" dxfId="9346" priority="8702">
      <formula>MOD(ROW(),2)</formula>
    </cfRule>
    <cfRule type="expression" dxfId="9345" priority="8699">
      <formula>MOD(ROW(),2)</formula>
    </cfRule>
  </conditionalFormatting>
  <conditionalFormatting sqref="I711:K711">
    <cfRule type="expression" dxfId="9344" priority="8593">
      <formula>MOD(ROW(),2)</formula>
    </cfRule>
    <cfRule type="expression" dxfId="9343" priority="8592">
      <formula>MOD(ROW(),2)</formula>
    </cfRule>
  </conditionalFormatting>
  <conditionalFormatting sqref="I733:K738">
    <cfRule type="expression" dxfId="9342" priority="8526">
      <formula>MOD(ROW(),2)</formula>
    </cfRule>
    <cfRule type="expression" dxfId="9341" priority="8524">
      <formula>MOD(ROW(),2)</formula>
    </cfRule>
  </conditionalFormatting>
  <conditionalFormatting sqref="I739:K742">
    <cfRule type="expression" dxfId="9340" priority="8477">
      <formula>MOD(ROW(),2)</formula>
    </cfRule>
    <cfRule type="expression" dxfId="9339" priority="8476">
      <formula>MOD(ROW(),2)</formula>
    </cfRule>
  </conditionalFormatting>
  <conditionalFormatting sqref="I743:K745">
    <cfRule type="expression" dxfId="9338" priority="8423">
      <formula>MOD(ROW(),2)</formula>
    </cfRule>
    <cfRule type="expression" dxfId="9337" priority="8424">
      <formula>MOD(ROW(),2)</formula>
    </cfRule>
  </conditionalFormatting>
  <conditionalFormatting sqref="I746:K748">
    <cfRule type="expression" dxfId="9336" priority="8353">
      <formula>MOD(ROW(),2)</formula>
    </cfRule>
    <cfRule type="expression" dxfId="9335" priority="8352">
      <formula>MOD(ROW(),2)</formula>
    </cfRule>
  </conditionalFormatting>
  <conditionalFormatting sqref="I749:K751">
    <cfRule type="expression" dxfId="9334" priority="8308">
      <formula>MOD(ROW(),2)</formula>
    </cfRule>
    <cfRule type="expression" dxfId="9333" priority="8309">
      <formula>MOD(ROW(),2)</formula>
    </cfRule>
  </conditionalFormatting>
  <conditionalFormatting sqref="I752:K752">
    <cfRule type="expression" dxfId="9332" priority="8219">
      <formula>MOD(ROW(),2)</formula>
    </cfRule>
    <cfRule type="expression" dxfId="9331" priority="8220">
      <formula>MOD(ROW(),2)</formula>
    </cfRule>
  </conditionalFormatting>
  <conditionalFormatting sqref="I753:K754">
    <cfRule type="expression" dxfId="9330" priority="8263">
      <formula>MOD(ROW(),2)</formula>
    </cfRule>
    <cfRule type="expression" dxfId="9329" priority="8264">
      <formula>MOD(ROW(),2)</formula>
    </cfRule>
  </conditionalFormatting>
  <conditionalFormatting sqref="I755:K755">
    <cfRule type="expression" dxfId="9328" priority="8169">
      <formula>MOD(ROW(),2)</formula>
    </cfRule>
    <cfRule type="expression" dxfId="9327" priority="8168">
      <formula>MOD(ROW(),2)</formula>
    </cfRule>
  </conditionalFormatting>
  <conditionalFormatting sqref="I756:K756">
    <cfRule type="expression" dxfId="9326" priority="8081">
      <formula>MOD(ROW(),2)</formula>
    </cfRule>
    <cfRule type="expression" dxfId="9325" priority="8082">
      <formula>MOD(ROW(),2)</formula>
    </cfRule>
  </conditionalFormatting>
  <conditionalFormatting sqref="I757:K758">
    <cfRule type="expression" dxfId="9324" priority="8125">
      <formula>MOD(ROW(),2)</formula>
    </cfRule>
    <cfRule type="expression" dxfId="9323" priority="8126">
      <formula>MOD(ROW(),2)</formula>
    </cfRule>
  </conditionalFormatting>
  <conditionalFormatting sqref="I759:K759">
    <cfRule type="expression" dxfId="9322" priority="7993">
      <formula>MOD(ROW(),2)</formula>
    </cfRule>
    <cfRule type="expression" dxfId="9321" priority="7992">
      <formula>MOD(ROW(),2)</formula>
    </cfRule>
  </conditionalFormatting>
  <conditionalFormatting sqref="I760:K761">
    <cfRule type="expression" dxfId="9320" priority="8037">
      <formula>MOD(ROW(),2)</formula>
    </cfRule>
    <cfRule type="expression" dxfId="9319" priority="8036">
      <formula>MOD(ROW(),2)</formula>
    </cfRule>
  </conditionalFormatting>
  <conditionalFormatting sqref="I762:K762">
    <cfRule type="expression" dxfId="9318" priority="7947">
      <formula>MOD(ROW(),2)</formula>
    </cfRule>
    <cfRule type="expression" dxfId="9317" priority="7948">
      <formula>MOD(ROW(),2)</formula>
    </cfRule>
  </conditionalFormatting>
  <conditionalFormatting sqref="I763:K763">
    <cfRule type="expression" dxfId="9316" priority="7859">
      <formula>MOD(ROW(),2)</formula>
    </cfRule>
    <cfRule type="expression" dxfId="9315" priority="7858">
      <formula>MOD(ROW(),2)</formula>
    </cfRule>
  </conditionalFormatting>
  <conditionalFormatting sqref="I764:K765">
    <cfRule type="expression" dxfId="9314" priority="7903">
      <formula>MOD(ROW(),2)</formula>
    </cfRule>
    <cfRule type="expression" dxfId="9313" priority="7902">
      <formula>MOD(ROW(),2)</formula>
    </cfRule>
  </conditionalFormatting>
  <conditionalFormatting sqref="I766:K766">
    <cfRule type="expression" dxfId="9312" priority="7809">
      <formula>MOD(ROW(),2)</formula>
    </cfRule>
    <cfRule type="expression" dxfId="9311" priority="7810">
      <formula>MOD(ROW(),2)</formula>
    </cfRule>
  </conditionalFormatting>
  <conditionalFormatting sqref="I767:K767">
    <cfRule type="expression" dxfId="9310" priority="7723">
      <formula>MOD(ROW(),2)</formula>
    </cfRule>
    <cfRule type="expression" dxfId="9309" priority="7722">
      <formula>MOD(ROW(),2)</formula>
    </cfRule>
  </conditionalFormatting>
  <conditionalFormatting sqref="I768:K769">
    <cfRule type="expression" dxfId="9308" priority="7766">
      <formula>MOD(ROW(),2)</formula>
    </cfRule>
    <cfRule type="expression" dxfId="9307" priority="7767">
      <formula>MOD(ROW(),2)</formula>
    </cfRule>
  </conditionalFormatting>
  <conditionalFormatting sqref="I770:K770">
    <cfRule type="expression" dxfId="9306" priority="7677">
      <formula>MOD(ROW(),2)</formula>
    </cfRule>
    <cfRule type="expression" dxfId="9305" priority="7676">
      <formula>MOD(ROW(),2)</formula>
    </cfRule>
  </conditionalFormatting>
  <conditionalFormatting sqref="I771:K771">
    <cfRule type="expression" dxfId="9304" priority="7593">
      <formula>MOD(ROW(),2)</formula>
    </cfRule>
    <cfRule type="expression" dxfId="9303" priority="7592">
      <formula>MOD(ROW(),2)</formula>
    </cfRule>
  </conditionalFormatting>
  <conditionalFormatting sqref="I772:K773">
    <cfRule type="expression" dxfId="9302" priority="7635">
      <formula>MOD(ROW(),2)</formula>
    </cfRule>
    <cfRule type="expression" dxfId="9301" priority="7634">
      <formula>MOD(ROW(),2)</formula>
    </cfRule>
  </conditionalFormatting>
  <conditionalFormatting sqref="I774:K774">
    <cfRule type="expression" dxfId="9300" priority="7540">
      <formula>MOD(ROW(),2)</formula>
    </cfRule>
    <cfRule type="expression" dxfId="9299" priority="7541">
      <formula>MOD(ROW(),2)</formula>
    </cfRule>
  </conditionalFormatting>
  <conditionalFormatting sqref="I775:K776">
    <cfRule type="expression" dxfId="9298" priority="7495">
      <formula>MOD(ROW(),2)</formula>
    </cfRule>
    <cfRule type="expression" dxfId="9297" priority="7496">
      <formula>MOD(ROW(),2)</formula>
    </cfRule>
  </conditionalFormatting>
  <conditionalFormatting sqref="I777:K777">
    <cfRule type="expression" dxfId="9296" priority="7455">
      <formula>MOD(ROW(),2)</formula>
    </cfRule>
    <cfRule type="expression" dxfId="9295" priority="7454">
      <formula>MOD(ROW(),2)</formula>
    </cfRule>
  </conditionalFormatting>
  <conditionalFormatting sqref="I778:K778">
    <cfRule type="expression" dxfId="9294" priority="7412">
      <formula>MOD(ROW(),2)</formula>
    </cfRule>
    <cfRule type="expression" dxfId="9293" priority="7411">
      <formula>MOD(ROW(),2)</formula>
    </cfRule>
  </conditionalFormatting>
  <conditionalFormatting sqref="I779:K779">
    <cfRule type="expression" dxfId="9292" priority="7372">
      <formula>MOD(ROW(),2)</formula>
    </cfRule>
    <cfRule type="expression" dxfId="9291" priority="7373">
      <formula>MOD(ROW(),2)</formula>
    </cfRule>
  </conditionalFormatting>
  <conditionalFormatting sqref="I780:K780">
    <cfRule type="expression" dxfId="9290" priority="7332">
      <formula>MOD(ROW(),2)</formula>
    </cfRule>
    <cfRule type="expression" dxfId="9289" priority="7331">
      <formula>MOD(ROW(),2)</formula>
    </cfRule>
  </conditionalFormatting>
  <conditionalFormatting sqref="I781:K781">
    <cfRule type="expression" dxfId="9288" priority="7292">
      <formula>MOD(ROW(),2)</formula>
    </cfRule>
    <cfRule type="expression" dxfId="9287" priority="7293">
      <formula>MOD(ROW(),2)</formula>
    </cfRule>
  </conditionalFormatting>
  <conditionalFormatting sqref="I782:K782">
    <cfRule type="expression" dxfId="9286" priority="7254">
      <formula>MOD(ROW(),2)</formula>
    </cfRule>
    <cfRule type="expression" dxfId="9285" priority="7253">
      <formula>MOD(ROW(),2)</formula>
    </cfRule>
  </conditionalFormatting>
  <conditionalFormatting sqref="I783:K783">
    <cfRule type="expression" dxfId="9284" priority="7214">
      <formula>MOD(ROW(),2)</formula>
    </cfRule>
    <cfRule type="expression" dxfId="9283" priority="7215">
      <formula>MOD(ROW(),2)</formula>
    </cfRule>
  </conditionalFormatting>
  <conditionalFormatting sqref="I784:K784">
    <cfRule type="expression" dxfId="9282" priority="7167">
      <formula>MOD(ROW(),2)</formula>
    </cfRule>
    <cfRule type="expression" dxfId="9281" priority="7166">
      <formula>MOD(ROW(),2)</formula>
    </cfRule>
  </conditionalFormatting>
  <conditionalFormatting sqref="I785:K785">
    <cfRule type="expression" dxfId="9280" priority="7128">
      <formula>MOD(ROW(),2)</formula>
    </cfRule>
    <cfRule type="expression" dxfId="9279" priority="7127">
      <formula>MOD(ROW(),2)</formula>
    </cfRule>
  </conditionalFormatting>
  <conditionalFormatting sqref="I786:K786">
    <cfRule type="expression" dxfId="9278" priority="7089">
      <formula>MOD(ROW(),2)</formula>
    </cfRule>
    <cfRule type="expression" dxfId="9277" priority="7088">
      <formula>MOD(ROW(),2)</formula>
    </cfRule>
  </conditionalFormatting>
  <conditionalFormatting sqref="I787:K787">
    <cfRule type="expression" dxfId="9276" priority="7043">
      <formula>MOD(ROW(),2)</formula>
    </cfRule>
    <cfRule type="expression" dxfId="9275" priority="7042">
      <formula>MOD(ROW(),2)</formula>
    </cfRule>
  </conditionalFormatting>
  <conditionalFormatting sqref="I788:K788">
    <cfRule type="expression" dxfId="9274" priority="6986">
      <formula>MOD(ROW(),2)</formula>
    </cfRule>
    <cfRule type="expression" dxfId="9273" priority="6985">
      <formula>MOD(ROW(),2)</formula>
    </cfRule>
  </conditionalFormatting>
  <conditionalFormatting sqref="I789:K789">
    <cfRule type="expression" dxfId="9272" priority="6947">
      <formula>MOD(ROW(),2)</formula>
    </cfRule>
    <cfRule type="expression" dxfId="9271" priority="6946">
      <formula>MOD(ROW(),2)</formula>
    </cfRule>
  </conditionalFormatting>
  <conditionalFormatting sqref="I790:K790">
    <cfRule type="expression" dxfId="9270" priority="6905">
      <formula>MOD(ROW(),2)</formula>
    </cfRule>
    <cfRule type="expression" dxfId="9269" priority="6906">
      <formula>MOD(ROW(),2)</formula>
    </cfRule>
  </conditionalFormatting>
  <conditionalFormatting sqref="I791:K791">
    <cfRule type="expression" dxfId="9268" priority="6867">
      <formula>MOD(ROW(),2)</formula>
    </cfRule>
    <cfRule type="expression" dxfId="9267" priority="6866">
      <formula>MOD(ROW(),2)</formula>
    </cfRule>
  </conditionalFormatting>
  <conditionalFormatting sqref="I792:K792">
    <cfRule type="expression" dxfId="9266" priority="6828">
      <formula>MOD(ROW(),2)</formula>
    </cfRule>
    <cfRule type="expression" dxfId="9265" priority="6827">
      <formula>MOD(ROW(),2)</formula>
    </cfRule>
  </conditionalFormatting>
  <conditionalFormatting sqref="I793:K793">
    <cfRule type="expression" dxfId="9264" priority="6788">
      <formula>MOD(ROW(),2)</formula>
    </cfRule>
    <cfRule type="expression" dxfId="9263" priority="6789">
      <formula>MOD(ROW(),2)</formula>
    </cfRule>
  </conditionalFormatting>
  <conditionalFormatting sqref="I794:K794">
    <cfRule type="expression" dxfId="9262" priority="6742">
      <formula>MOD(ROW(),2)</formula>
    </cfRule>
    <cfRule type="expression" dxfId="9261" priority="6741">
      <formula>MOD(ROW(),2)</formula>
    </cfRule>
  </conditionalFormatting>
  <conditionalFormatting sqref="I834:K834">
    <cfRule type="expression" dxfId="9260" priority="6670">
      <formula>MOD(ROW(),2)</formula>
    </cfRule>
    <cfRule type="expression" dxfId="9259" priority="6671">
      <formula>MOD(ROW(),2)</formula>
    </cfRule>
    <cfRule type="expression" dxfId="9258" priority="6674">
      <formula>MOD(ROW(),2)</formula>
    </cfRule>
  </conditionalFormatting>
  <conditionalFormatting sqref="I851:K851">
    <cfRule type="expression" dxfId="9257" priority="6617">
      <formula>MOD(ROW(),2)</formula>
    </cfRule>
    <cfRule type="expression" dxfId="9256" priority="6618">
      <formula>MOD(ROW(),2)</formula>
    </cfRule>
  </conditionalFormatting>
  <conditionalFormatting sqref="I873:K878">
    <cfRule type="expression" dxfId="9255" priority="6547">
      <formula>MOD(ROW(),2)</formula>
    </cfRule>
    <cfRule type="expression" dxfId="9254" priority="6549">
      <formula>MOD(ROW(),2)</formula>
    </cfRule>
  </conditionalFormatting>
  <conditionalFormatting sqref="I879:K882">
    <cfRule type="expression" dxfId="9253" priority="6498">
      <formula>MOD(ROW(),2)</formula>
    </cfRule>
    <cfRule type="expression" dxfId="9252" priority="6497">
      <formula>MOD(ROW(),2)</formula>
    </cfRule>
  </conditionalFormatting>
  <conditionalFormatting sqref="I883:K885">
    <cfRule type="expression" dxfId="9251" priority="6442">
      <formula>MOD(ROW(),2)</formula>
    </cfRule>
    <cfRule type="expression" dxfId="9250" priority="6443">
      <formula>MOD(ROW(),2)</formula>
    </cfRule>
  </conditionalFormatting>
  <conditionalFormatting sqref="I886:K888">
    <cfRule type="expression" dxfId="9249" priority="6372">
      <formula>MOD(ROW(),2)</formula>
    </cfRule>
    <cfRule type="expression" dxfId="9248" priority="6371">
      <formula>MOD(ROW(),2)</formula>
    </cfRule>
  </conditionalFormatting>
  <conditionalFormatting sqref="I889:K891">
    <cfRule type="expression" dxfId="9247" priority="6325">
      <formula>MOD(ROW(),2)</formula>
    </cfRule>
    <cfRule type="expression" dxfId="9246" priority="6326">
      <formula>MOD(ROW(),2)</formula>
    </cfRule>
  </conditionalFormatting>
  <conditionalFormatting sqref="I892:K892">
    <cfRule type="expression" dxfId="9245" priority="6233">
      <formula>MOD(ROW(),2)</formula>
    </cfRule>
    <cfRule type="expression" dxfId="9244" priority="6232">
      <formula>MOD(ROW(),2)</formula>
    </cfRule>
  </conditionalFormatting>
  <conditionalFormatting sqref="I893:K894">
    <cfRule type="expression" dxfId="9243" priority="6279">
      <formula>MOD(ROW(),2)</formula>
    </cfRule>
    <cfRule type="expression" dxfId="9242" priority="6278">
      <formula>MOD(ROW(),2)</formula>
    </cfRule>
  </conditionalFormatting>
  <conditionalFormatting sqref="I895:K895">
    <cfRule type="expression" dxfId="9241" priority="6180">
      <formula>MOD(ROW(),2)</formula>
    </cfRule>
    <cfRule type="expression" dxfId="9240" priority="6179">
      <formula>MOD(ROW(),2)</formula>
    </cfRule>
  </conditionalFormatting>
  <conditionalFormatting sqref="I896:K896">
    <cfRule type="expression" dxfId="9239" priority="6089">
      <formula>MOD(ROW(),2)</formula>
    </cfRule>
    <cfRule type="expression" dxfId="9238" priority="6088">
      <formula>MOD(ROW(),2)</formula>
    </cfRule>
  </conditionalFormatting>
  <conditionalFormatting sqref="I897:K898">
    <cfRule type="expression" dxfId="9237" priority="6135">
      <formula>MOD(ROW(),2)</formula>
    </cfRule>
    <cfRule type="expression" dxfId="9236" priority="6134">
      <formula>MOD(ROW(),2)</formula>
    </cfRule>
  </conditionalFormatting>
  <conditionalFormatting sqref="I899:K899">
    <cfRule type="expression" dxfId="9235" priority="5995">
      <formula>MOD(ROW(),2)</formula>
    </cfRule>
    <cfRule type="expression" dxfId="9234" priority="5996">
      <formula>MOD(ROW(),2)</formula>
    </cfRule>
  </conditionalFormatting>
  <conditionalFormatting sqref="I900:K901">
    <cfRule type="expression" dxfId="9233" priority="6041">
      <formula>MOD(ROW(),2)</formula>
    </cfRule>
    <cfRule type="expression" dxfId="9232" priority="6042">
      <formula>MOD(ROW(),2)</formula>
    </cfRule>
  </conditionalFormatting>
  <conditionalFormatting sqref="I902:K902">
    <cfRule type="expression" dxfId="9231" priority="5948">
      <formula>MOD(ROW(),2)</formula>
    </cfRule>
    <cfRule type="expression" dxfId="9230" priority="5949">
      <formula>MOD(ROW(),2)</formula>
    </cfRule>
  </conditionalFormatting>
  <conditionalFormatting sqref="I903:K903">
    <cfRule type="expression" dxfId="9229" priority="5856">
      <formula>MOD(ROW(),2)</formula>
    </cfRule>
    <cfRule type="expression" dxfId="9228" priority="5855">
      <formula>MOD(ROW(),2)</formula>
    </cfRule>
  </conditionalFormatting>
  <conditionalFormatting sqref="I904:K905">
    <cfRule type="expression" dxfId="9227" priority="5902">
      <formula>MOD(ROW(),2)</formula>
    </cfRule>
    <cfRule type="expression" dxfId="9226" priority="5901">
      <formula>MOD(ROW(),2)</formula>
    </cfRule>
  </conditionalFormatting>
  <conditionalFormatting sqref="I906:K906">
    <cfRule type="expression" dxfId="9225" priority="5804">
      <formula>MOD(ROW(),2)</formula>
    </cfRule>
    <cfRule type="expression" dxfId="9224" priority="5805">
      <formula>MOD(ROW(),2)</formula>
    </cfRule>
  </conditionalFormatting>
  <conditionalFormatting sqref="I907:K907">
    <cfRule type="expression" dxfId="9223" priority="5714">
      <formula>MOD(ROW(),2)</formula>
    </cfRule>
    <cfRule type="expression" dxfId="9222" priority="5713">
      <formula>MOD(ROW(),2)</formula>
    </cfRule>
  </conditionalFormatting>
  <conditionalFormatting sqref="I908:K909">
    <cfRule type="expression" dxfId="9221" priority="5759">
      <formula>MOD(ROW(),2)</formula>
    </cfRule>
    <cfRule type="expression" dxfId="9220" priority="5760">
      <formula>MOD(ROW(),2)</formula>
    </cfRule>
  </conditionalFormatting>
  <conditionalFormatting sqref="I910:K910">
    <cfRule type="expression" dxfId="9219" priority="5666">
      <formula>MOD(ROW(),2)</formula>
    </cfRule>
    <cfRule type="expression" dxfId="9218" priority="5665">
      <formula>MOD(ROW(),2)</formula>
    </cfRule>
  </conditionalFormatting>
  <conditionalFormatting sqref="I911:K911">
    <cfRule type="expression" dxfId="9217" priority="5575">
      <formula>MOD(ROW(),2)</formula>
    </cfRule>
    <cfRule type="expression" dxfId="9216" priority="5576">
      <formula>MOD(ROW(),2)</formula>
    </cfRule>
  </conditionalFormatting>
  <conditionalFormatting sqref="I912:K913">
    <cfRule type="expression" dxfId="9215" priority="5621">
      <formula>MOD(ROW(),2)</formula>
    </cfRule>
    <cfRule type="expression" dxfId="9214" priority="5620">
      <formula>MOD(ROW(),2)</formula>
    </cfRule>
  </conditionalFormatting>
  <conditionalFormatting sqref="I914:K914">
    <cfRule type="expression" dxfId="9213" priority="5521">
      <formula>MOD(ROW(),2)</formula>
    </cfRule>
    <cfRule type="expression" dxfId="9212" priority="5520">
      <formula>MOD(ROW(),2)</formula>
    </cfRule>
  </conditionalFormatting>
  <conditionalFormatting sqref="I915:K916">
    <cfRule type="expression" dxfId="9211" priority="5472">
      <formula>MOD(ROW(),2)</formula>
    </cfRule>
    <cfRule type="expression" dxfId="9210" priority="5473">
      <formula>MOD(ROW(),2)</formula>
    </cfRule>
  </conditionalFormatting>
  <conditionalFormatting sqref="I917:K917">
    <cfRule type="expression" dxfId="9209" priority="5428">
      <formula>MOD(ROW(),2)</formula>
    </cfRule>
    <cfRule type="expression" dxfId="9208" priority="5429">
      <formula>MOD(ROW(),2)</formula>
    </cfRule>
  </conditionalFormatting>
  <conditionalFormatting sqref="I918:K918">
    <cfRule type="expression" dxfId="9207" priority="5382">
      <formula>MOD(ROW(),2)</formula>
    </cfRule>
    <cfRule type="expression" dxfId="9206" priority="5383">
      <formula>MOD(ROW(),2)</formula>
    </cfRule>
  </conditionalFormatting>
  <conditionalFormatting sqref="I919:K919">
    <cfRule type="expression" dxfId="9205" priority="5341">
      <formula>MOD(ROW(),2)</formula>
    </cfRule>
    <cfRule type="expression" dxfId="9204" priority="5340">
      <formula>MOD(ROW(),2)</formula>
    </cfRule>
  </conditionalFormatting>
  <conditionalFormatting sqref="I920:K920">
    <cfRule type="expression" dxfId="9203" priority="5296">
      <formula>MOD(ROW(),2)</formula>
    </cfRule>
    <cfRule type="expression" dxfId="9202" priority="5297">
      <formula>MOD(ROW(),2)</formula>
    </cfRule>
  </conditionalFormatting>
  <conditionalFormatting sqref="I921:K921">
    <cfRule type="expression" dxfId="9201" priority="5255">
      <formula>MOD(ROW(),2)</formula>
    </cfRule>
    <cfRule type="expression" dxfId="9200" priority="5254">
      <formula>MOD(ROW(),2)</formula>
    </cfRule>
  </conditionalFormatting>
  <conditionalFormatting sqref="I922:K922">
    <cfRule type="expression" dxfId="9199" priority="5213">
      <formula>MOD(ROW(),2)</formula>
    </cfRule>
    <cfRule type="expression" dxfId="9198" priority="5212">
      <formula>MOD(ROW(),2)</formula>
    </cfRule>
  </conditionalFormatting>
  <conditionalFormatting sqref="I923:K923">
    <cfRule type="expression" dxfId="9197" priority="5170">
      <formula>MOD(ROW(),2)</formula>
    </cfRule>
    <cfRule type="expression" dxfId="9196" priority="5171">
      <formula>MOD(ROW(),2)</formula>
    </cfRule>
  </conditionalFormatting>
  <conditionalFormatting sqref="I924:K924">
    <cfRule type="expression" dxfId="9195" priority="5120">
      <formula>MOD(ROW(),2)</formula>
    </cfRule>
    <cfRule type="expression" dxfId="9194" priority="5119">
      <formula>MOD(ROW(),2)</formula>
    </cfRule>
  </conditionalFormatting>
  <conditionalFormatting sqref="I925:K925">
    <cfRule type="expression" dxfId="9193" priority="5078">
      <formula>MOD(ROW(),2)</formula>
    </cfRule>
    <cfRule type="expression" dxfId="9192" priority="5077">
      <formula>MOD(ROW(),2)</formula>
    </cfRule>
  </conditionalFormatting>
  <conditionalFormatting sqref="I926:K926">
    <cfRule type="expression" dxfId="9191" priority="5036">
      <formula>MOD(ROW(),2)</formula>
    </cfRule>
    <cfRule type="expression" dxfId="9190" priority="5035">
      <formula>MOD(ROW(),2)</formula>
    </cfRule>
  </conditionalFormatting>
  <conditionalFormatting sqref="I927:K927">
    <cfRule type="expression" dxfId="9189" priority="4986">
      <formula>MOD(ROW(),2)</formula>
    </cfRule>
    <cfRule type="expression" dxfId="9188" priority="4987">
      <formula>MOD(ROW(),2)</formula>
    </cfRule>
  </conditionalFormatting>
  <conditionalFormatting sqref="I928:K928">
    <cfRule type="expression" dxfId="9187" priority="4926">
      <formula>MOD(ROW(),2)</formula>
    </cfRule>
    <cfRule type="expression" dxfId="9186" priority="4927">
      <formula>MOD(ROW(),2)</formula>
    </cfRule>
  </conditionalFormatting>
  <conditionalFormatting sqref="I929:K929">
    <cfRule type="expression" dxfId="9185" priority="4884">
      <formula>MOD(ROW(),2)</formula>
    </cfRule>
    <cfRule type="expression" dxfId="9184" priority="4885">
      <formula>MOD(ROW(),2)</formula>
    </cfRule>
  </conditionalFormatting>
  <conditionalFormatting sqref="I930:K930">
    <cfRule type="expression" dxfId="9183" priority="4840">
      <formula>MOD(ROW(),2)</formula>
    </cfRule>
    <cfRule type="expression" dxfId="9182" priority="4841">
      <formula>MOD(ROW(),2)</formula>
    </cfRule>
  </conditionalFormatting>
  <conditionalFormatting sqref="I931:K931">
    <cfRule type="expression" dxfId="9181" priority="4798">
      <formula>MOD(ROW(),2)</formula>
    </cfRule>
    <cfRule type="expression" dxfId="9180" priority="4799">
      <formula>MOD(ROW(),2)</formula>
    </cfRule>
  </conditionalFormatting>
  <conditionalFormatting sqref="I932:K932">
    <cfRule type="expression" dxfId="9179" priority="4756">
      <formula>MOD(ROW(),2)</formula>
    </cfRule>
    <cfRule type="expression" dxfId="9178" priority="4757">
      <formula>MOD(ROW(),2)</formula>
    </cfRule>
  </conditionalFormatting>
  <conditionalFormatting sqref="I933:K933">
    <cfRule type="expression" dxfId="9177" priority="4714">
      <formula>MOD(ROW(),2)</formula>
    </cfRule>
    <cfRule type="expression" dxfId="9176" priority="4715">
      <formula>MOD(ROW(),2)</formula>
    </cfRule>
  </conditionalFormatting>
  <conditionalFormatting sqref="I934:K934">
    <cfRule type="expression" dxfId="9175" priority="4670">
      <formula>MOD(ROW(),2)</formula>
    </cfRule>
    <cfRule type="expression" dxfId="9174" priority="4669">
      <formula>MOD(ROW(),2)</formula>
    </cfRule>
  </conditionalFormatting>
  <conditionalFormatting sqref="I935:K935">
    <cfRule type="expression" dxfId="9173" priority="4618">
      <formula>MOD(ROW(),2)</formula>
    </cfRule>
    <cfRule type="expression" dxfId="9172" priority="4617">
      <formula>MOD(ROW(),2)</formula>
    </cfRule>
  </conditionalFormatting>
  <conditionalFormatting sqref="I936:K936">
    <cfRule type="expression" dxfId="9171" priority="4575">
      <formula>MOD(ROW(),2)</formula>
    </cfRule>
    <cfRule type="expression" dxfId="9170" priority="4576">
      <formula>MOD(ROW(),2)</formula>
    </cfRule>
  </conditionalFormatting>
  <conditionalFormatting sqref="I937:K937">
    <cfRule type="expression" dxfId="9169" priority="4534">
      <formula>MOD(ROW(),2)</formula>
    </cfRule>
    <cfRule type="expression" dxfId="9168" priority="4533">
      <formula>MOD(ROW(),2)</formula>
    </cfRule>
  </conditionalFormatting>
  <conditionalFormatting sqref="I938:K938">
    <cfRule type="expression" dxfId="9167" priority="4466">
      <formula>MOD(ROW(),2)</formula>
    </cfRule>
    <cfRule type="expression" dxfId="9166" priority="4467">
      <formula>MOD(ROW(),2)</formula>
    </cfRule>
  </conditionalFormatting>
  <conditionalFormatting sqref="I939:K939">
    <cfRule type="expression" dxfId="9165" priority="4416">
      <formula>MOD(ROW(),2)</formula>
    </cfRule>
    <cfRule type="expression" dxfId="9164" priority="4417">
      <formula>MOD(ROW(),2)</formula>
    </cfRule>
  </conditionalFormatting>
  <conditionalFormatting sqref="I979:K979">
    <cfRule type="expression" dxfId="9163" priority="4343">
      <formula>MOD(ROW(),2)</formula>
    </cfRule>
    <cfRule type="expression" dxfId="9162" priority="4347">
      <formula>MOD(ROW(),2)</formula>
    </cfRule>
    <cfRule type="expression" dxfId="9161" priority="4344">
      <formula>MOD(ROW(),2)</formula>
    </cfRule>
  </conditionalFormatting>
  <conditionalFormatting sqref="I996:K996">
    <cfRule type="expression" dxfId="9160" priority="4291">
      <formula>MOD(ROW(),2)</formula>
    </cfRule>
    <cfRule type="expression" dxfId="9159" priority="4290">
      <formula>MOD(ROW(),2)</formula>
    </cfRule>
  </conditionalFormatting>
  <conditionalFormatting sqref="I1018:K1023">
    <cfRule type="expression" dxfId="9158" priority="4222">
      <formula>MOD(ROW(),2)</formula>
    </cfRule>
    <cfRule type="expression" dxfId="9157" priority="4220">
      <formula>MOD(ROW(),2)</formula>
    </cfRule>
  </conditionalFormatting>
  <conditionalFormatting sqref="I1024:K1027">
    <cfRule type="expression" dxfId="9156" priority="4171">
      <formula>MOD(ROW(),2)</formula>
    </cfRule>
    <cfRule type="expression" dxfId="9155" priority="4170">
      <formula>MOD(ROW(),2)</formula>
    </cfRule>
  </conditionalFormatting>
  <conditionalFormatting sqref="I1028:K1030">
    <cfRule type="expression" dxfId="9154" priority="4116">
      <formula>MOD(ROW(),2)</formula>
    </cfRule>
    <cfRule type="expression" dxfId="9153" priority="4115">
      <formula>MOD(ROW(),2)</formula>
    </cfRule>
  </conditionalFormatting>
  <conditionalFormatting sqref="I1031:K1033">
    <cfRule type="expression" dxfId="9152" priority="4044">
      <formula>MOD(ROW(),2)</formula>
    </cfRule>
    <cfRule type="expression" dxfId="9151" priority="4045">
      <formula>MOD(ROW(),2)</formula>
    </cfRule>
  </conditionalFormatting>
  <conditionalFormatting sqref="I1034:K1036">
    <cfRule type="expression" dxfId="9150" priority="3998">
      <formula>MOD(ROW(),2)</formula>
    </cfRule>
    <cfRule type="expression" dxfId="9149" priority="3999">
      <formula>MOD(ROW(),2)</formula>
    </cfRule>
  </conditionalFormatting>
  <conditionalFormatting sqref="I1037:K1037">
    <cfRule type="expression" dxfId="9148" priority="3906">
      <formula>MOD(ROW(),2)</formula>
    </cfRule>
    <cfRule type="expression" dxfId="9147" priority="3905">
      <formula>MOD(ROW(),2)</formula>
    </cfRule>
  </conditionalFormatting>
  <conditionalFormatting sqref="I1038:K1039">
    <cfRule type="expression" dxfId="9146" priority="3952">
      <formula>MOD(ROW(),2)</formula>
    </cfRule>
    <cfRule type="expression" dxfId="9145" priority="3951">
      <formula>MOD(ROW(),2)</formula>
    </cfRule>
  </conditionalFormatting>
  <conditionalFormatting sqref="I1040:K1040">
    <cfRule type="expression" dxfId="9144" priority="3852">
      <formula>MOD(ROW(),2)</formula>
    </cfRule>
    <cfRule type="expression" dxfId="9143" priority="3853">
      <formula>MOD(ROW(),2)</formula>
    </cfRule>
  </conditionalFormatting>
  <conditionalFormatting sqref="I1041:K1041">
    <cfRule type="expression" dxfId="9142" priority="3762">
      <formula>MOD(ROW(),2)</formula>
    </cfRule>
    <cfRule type="expression" dxfId="9141" priority="3761">
      <formula>MOD(ROW(),2)</formula>
    </cfRule>
  </conditionalFormatting>
  <conditionalFormatting sqref="I1042:K1043">
    <cfRule type="expression" dxfId="9140" priority="3808">
      <formula>MOD(ROW(),2)</formula>
    </cfRule>
    <cfRule type="expression" dxfId="9139" priority="3807">
      <formula>MOD(ROW(),2)</formula>
    </cfRule>
  </conditionalFormatting>
  <conditionalFormatting sqref="I1044:K1044">
    <cfRule type="expression" dxfId="9138" priority="3668">
      <formula>MOD(ROW(),2)</formula>
    </cfRule>
    <cfRule type="expression" dxfId="9137" priority="3669">
      <formula>MOD(ROW(),2)</formula>
    </cfRule>
  </conditionalFormatting>
  <conditionalFormatting sqref="I1045:K1046">
    <cfRule type="expression" dxfId="9136" priority="3714">
      <formula>MOD(ROW(),2)</formula>
    </cfRule>
    <cfRule type="expression" dxfId="9135" priority="3715">
      <formula>MOD(ROW(),2)</formula>
    </cfRule>
  </conditionalFormatting>
  <conditionalFormatting sqref="I1047:K1047">
    <cfRule type="expression" dxfId="9134" priority="3622">
      <formula>MOD(ROW(),2)</formula>
    </cfRule>
    <cfRule type="expression" dxfId="9133" priority="3621">
      <formula>MOD(ROW(),2)</formula>
    </cfRule>
  </conditionalFormatting>
  <conditionalFormatting sqref="I1048:K1048">
    <cfRule type="expression" dxfId="9132" priority="3529">
      <formula>MOD(ROW(),2)</formula>
    </cfRule>
    <cfRule type="expression" dxfId="9131" priority="3528">
      <formula>MOD(ROW(),2)</formula>
    </cfRule>
  </conditionalFormatting>
  <conditionalFormatting sqref="I1049:K1050">
    <cfRule type="expression" dxfId="9130" priority="3574">
      <formula>MOD(ROW(),2)</formula>
    </cfRule>
    <cfRule type="expression" dxfId="9129" priority="3575">
      <formula>MOD(ROW(),2)</formula>
    </cfRule>
  </conditionalFormatting>
  <conditionalFormatting sqref="I1051:K1051">
    <cfRule type="expression" dxfId="9128" priority="3477">
      <formula>MOD(ROW(),2)</formula>
    </cfRule>
    <cfRule type="expression" dxfId="9127" priority="3478">
      <formula>MOD(ROW(),2)</formula>
    </cfRule>
  </conditionalFormatting>
  <conditionalFormatting sqref="I1052:K1052">
    <cfRule type="expression" dxfId="9126" priority="3387">
      <formula>MOD(ROW(),2)</formula>
    </cfRule>
    <cfRule type="expression" dxfId="9125" priority="3386">
      <formula>MOD(ROW(),2)</formula>
    </cfRule>
  </conditionalFormatting>
  <conditionalFormatting sqref="I1053:K1054">
    <cfRule type="expression" dxfId="9124" priority="3432">
      <formula>MOD(ROW(),2)</formula>
    </cfRule>
    <cfRule type="expression" dxfId="9123" priority="3433">
      <formula>MOD(ROW(),2)</formula>
    </cfRule>
  </conditionalFormatting>
  <conditionalFormatting sqref="I1055:K1055">
    <cfRule type="expression" dxfId="9122" priority="3338">
      <formula>MOD(ROW(),2)</formula>
    </cfRule>
    <cfRule type="expression" dxfId="9121" priority="3339">
      <formula>MOD(ROW(),2)</formula>
    </cfRule>
  </conditionalFormatting>
  <conditionalFormatting sqref="I1056:K1056">
    <cfRule type="expression" dxfId="9120" priority="3248">
      <formula>MOD(ROW(),2)</formula>
    </cfRule>
    <cfRule type="expression" dxfId="9119" priority="3249">
      <formula>MOD(ROW(),2)</formula>
    </cfRule>
  </conditionalFormatting>
  <conditionalFormatting sqref="I1057:K1058">
    <cfRule type="expression" dxfId="9118" priority="3294">
      <formula>MOD(ROW(),2)</formula>
    </cfRule>
    <cfRule type="expression" dxfId="9117" priority="3293">
      <formula>MOD(ROW(),2)</formula>
    </cfRule>
  </conditionalFormatting>
  <conditionalFormatting sqref="I1059:K1059">
    <cfRule type="expression" dxfId="9116" priority="3193">
      <formula>MOD(ROW(),2)</formula>
    </cfRule>
    <cfRule type="expression" dxfId="9115" priority="3194">
      <formula>MOD(ROW(),2)</formula>
    </cfRule>
  </conditionalFormatting>
  <conditionalFormatting sqref="I1060:K1061">
    <cfRule type="expression" dxfId="9114" priority="3146">
      <formula>MOD(ROW(),2)</formula>
    </cfRule>
    <cfRule type="expression" dxfId="9113" priority="3145">
      <formula>MOD(ROW(),2)</formula>
    </cfRule>
  </conditionalFormatting>
  <conditionalFormatting sqref="I1062:K1062">
    <cfRule type="expression" dxfId="9112" priority="3101">
      <formula>MOD(ROW(),2)</formula>
    </cfRule>
    <cfRule type="expression" dxfId="9111" priority="3102">
      <formula>MOD(ROW(),2)</formula>
    </cfRule>
  </conditionalFormatting>
  <conditionalFormatting sqref="I1063:K1063">
    <cfRule type="expression" dxfId="9110" priority="3056">
      <formula>MOD(ROW(),2)</formula>
    </cfRule>
    <cfRule type="expression" dxfId="9109" priority="3055">
      <formula>MOD(ROW(),2)</formula>
    </cfRule>
  </conditionalFormatting>
  <conditionalFormatting sqref="I1064:K1064">
    <cfRule type="expression" dxfId="9108" priority="3014">
      <formula>MOD(ROW(),2)</formula>
    </cfRule>
    <cfRule type="expression" dxfId="9107" priority="3013">
      <formula>MOD(ROW(),2)</formula>
    </cfRule>
  </conditionalFormatting>
  <conditionalFormatting sqref="I1065:K1065">
    <cfRule type="expression" dxfId="9106" priority="2969">
      <formula>MOD(ROW(),2)</formula>
    </cfRule>
    <cfRule type="expression" dxfId="9105" priority="2970">
      <formula>MOD(ROW(),2)</formula>
    </cfRule>
  </conditionalFormatting>
  <conditionalFormatting sqref="I1066:K1066">
    <cfRule type="expression" dxfId="9104" priority="2927">
      <formula>MOD(ROW(),2)</formula>
    </cfRule>
    <cfRule type="expression" dxfId="9103" priority="2928">
      <formula>MOD(ROW(),2)</formula>
    </cfRule>
  </conditionalFormatting>
  <conditionalFormatting sqref="I1067:K1067">
    <cfRule type="expression" dxfId="9102" priority="2886">
      <formula>MOD(ROW(),2)</formula>
    </cfRule>
    <cfRule type="expression" dxfId="9101" priority="2885">
      <formula>MOD(ROW(),2)</formula>
    </cfRule>
  </conditionalFormatting>
  <conditionalFormatting sqref="I1068:K1068">
    <cfRule type="expression" dxfId="9100" priority="2844">
      <formula>MOD(ROW(),2)</formula>
    </cfRule>
    <cfRule type="expression" dxfId="9099" priority="2843">
      <formula>MOD(ROW(),2)</formula>
    </cfRule>
  </conditionalFormatting>
  <conditionalFormatting sqref="I1069:K1069">
    <cfRule type="expression" dxfId="9098" priority="2793">
      <formula>MOD(ROW(),2)</formula>
    </cfRule>
    <cfRule type="expression" dxfId="9097" priority="2792">
      <formula>MOD(ROW(),2)</formula>
    </cfRule>
  </conditionalFormatting>
  <conditionalFormatting sqref="I1070:K1070">
    <cfRule type="expression" dxfId="9096" priority="2750">
      <formula>MOD(ROW(),2)</formula>
    </cfRule>
    <cfRule type="expression" dxfId="9095" priority="2751">
      <formula>MOD(ROW(),2)</formula>
    </cfRule>
  </conditionalFormatting>
  <conditionalFormatting sqref="I1071:K1071">
    <cfRule type="expression" dxfId="9094" priority="2709">
      <formula>MOD(ROW(),2)</formula>
    </cfRule>
    <cfRule type="expression" dxfId="9093" priority="2708">
      <formula>MOD(ROW(),2)</formula>
    </cfRule>
  </conditionalFormatting>
  <conditionalFormatting sqref="I1072:K1072">
    <cfRule type="expression" dxfId="9092" priority="2659">
      <formula>MOD(ROW(),2)</formula>
    </cfRule>
    <cfRule type="expression" dxfId="9091" priority="2660">
      <formula>MOD(ROW(),2)</formula>
    </cfRule>
  </conditionalFormatting>
  <conditionalFormatting sqref="I1073:K1073">
    <cfRule type="expression" dxfId="9090" priority="2599">
      <formula>MOD(ROW(),2)</formula>
    </cfRule>
    <cfRule type="expression" dxfId="9089" priority="2600">
      <formula>MOD(ROW(),2)</formula>
    </cfRule>
  </conditionalFormatting>
  <conditionalFormatting sqref="I1074:K1074">
    <cfRule type="expression" dxfId="9088" priority="2558">
      <formula>MOD(ROW(),2)</formula>
    </cfRule>
    <cfRule type="expression" dxfId="9087" priority="2557">
      <formula>MOD(ROW(),2)</formula>
    </cfRule>
  </conditionalFormatting>
  <conditionalFormatting sqref="I1075:K1075">
    <cfRule type="expression" dxfId="9086" priority="2514">
      <formula>MOD(ROW(),2)</formula>
    </cfRule>
    <cfRule type="expression" dxfId="9085" priority="2513">
      <formula>MOD(ROW(),2)</formula>
    </cfRule>
  </conditionalFormatting>
  <conditionalFormatting sqref="I1076:K1076">
    <cfRule type="expression" dxfId="9084" priority="2471">
      <formula>MOD(ROW(),2)</formula>
    </cfRule>
    <cfRule type="expression" dxfId="9083" priority="2472">
      <formula>MOD(ROW(),2)</formula>
    </cfRule>
  </conditionalFormatting>
  <conditionalFormatting sqref="I1077:K1077">
    <cfRule type="expression" dxfId="9082" priority="2430">
      <formula>MOD(ROW(),2)</formula>
    </cfRule>
    <cfRule type="expression" dxfId="9081" priority="2429">
      <formula>MOD(ROW(),2)</formula>
    </cfRule>
  </conditionalFormatting>
  <conditionalFormatting sqref="I1078:K1078">
    <cfRule type="expression" dxfId="9080" priority="2388">
      <formula>MOD(ROW(),2)</formula>
    </cfRule>
    <cfRule type="expression" dxfId="9079" priority="2387">
      <formula>MOD(ROW(),2)</formula>
    </cfRule>
  </conditionalFormatting>
  <conditionalFormatting sqref="I1079:K1079">
    <cfRule type="expression" dxfId="9078" priority="2342">
      <formula>MOD(ROW(),2)</formula>
    </cfRule>
    <cfRule type="expression" dxfId="9077" priority="2343">
      <formula>MOD(ROW(),2)</formula>
    </cfRule>
  </conditionalFormatting>
  <conditionalFormatting sqref="I1080:K1080">
    <cfRule type="expression" dxfId="9076" priority="2291">
      <formula>MOD(ROW(),2)</formula>
    </cfRule>
    <cfRule type="expression" dxfId="9075" priority="2290">
      <formula>MOD(ROW(),2)</formula>
    </cfRule>
  </conditionalFormatting>
  <conditionalFormatting sqref="I1081:K1081">
    <cfRule type="expression" dxfId="9074" priority="2248">
      <formula>MOD(ROW(),2)</formula>
    </cfRule>
    <cfRule type="expression" dxfId="9073" priority="2249">
      <formula>MOD(ROW(),2)</formula>
    </cfRule>
  </conditionalFormatting>
  <conditionalFormatting sqref="I1082:K1082">
    <cfRule type="expression" dxfId="9072" priority="2207">
      <formula>MOD(ROW(),2)</formula>
    </cfRule>
    <cfRule type="expression" dxfId="9071" priority="2206">
      <formula>MOD(ROW(),2)</formula>
    </cfRule>
  </conditionalFormatting>
  <conditionalFormatting sqref="I1083:K1083">
    <cfRule type="expression" dxfId="9070" priority="2140">
      <formula>MOD(ROW(),2)</formula>
    </cfRule>
    <cfRule type="expression" dxfId="9069" priority="2139">
      <formula>MOD(ROW(),2)</formula>
    </cfRule>
  </conditionalFormatting>
  <conditionalFormatting sqref="I1084:K1084">
    <cfRule type="expression" dxfId="9068" priority="2090">
      <formula>MOD(ROW(),2)</formula>
    </cfRule>
    <cfRule type="expression" dxfId="9067" priority="2089">
      <formula>MOD(ROW(),2)</formula>
    </cfRule>
  </conditionalFormatting>
  <conditionalFormatting sqref="I1097:K1097">
    <cfRule type="expression" dxfId="9066" priority="2029">
      <formula>MOD(ROW(),2)</formula>
    </cfRule>
    <cfRule type="expression" dxfId="9065" priority="2028">
      <formula>MOD(ROW(),2)</formula>
    </cfRule>
  </conditionalFormatting>
  <conditionalFormatting sqref="I1119:K1124">
    <cfRule type="expression" dxfId="9064" priority="1964">
      <formula>MOD(ROW(),2)</formula>
    </cfRule>
    <cfRule type="expression" dxfId="9063" priority="1966">
      <formula>MOD(ROW(),2)</formula>
    </cfRule>
  </conditionalFormatting>
  <conditionalFormatting sqref="I1125:K1128">
    <cfRule type="expression" dxfId="9062" priority="1918">
      <formula>MOD(ROW(),2)</formula>
    </cfRule>
    <cfRule type="expression" dxfId="9061" priority="1919">
      <formula>MOD(ROW(),2)</formula>
    </cfRule>
  </conditionalFormatting>
  <conditionalFormatting sqref="I1129:K1131">
    <cfRule type="expression" dxfId="9060" priority="1868">
      <formula>MOD(ROW(),2)</formula>
    </cfRule>
    <cfRule type="expression" dxfId="9059" priority="1867">
      <formula>MOD(ROW(),2)</formula>
    </cfRule>
  </conditionalFormatting>
  <conditionalFormatting sqref="I1132:K1134">
    <cfRule type="expression" dxfId="9058" priority="1801">
      <formula>MOD(ROW(),2)</formula>
    </cfRule>
    <cfRule type="expression" dxfId="9057" priority="1800">
      <formula>MOD(ROW(),2)</formula>
    </cfRule>
  </conditionalFormatting>
  <conditionalFormatting sqref="I1135:K1137">
    <cfRule type="expression" dxfId="9056" priority="1759">
      <formula>MOD(ROW(),2)</formula>
    </cfRule>
    <cfRule type="expression" dxfId="9055" priority="1758">
      <formula>MOD(ROW(),2)</formula>
    </cfRule>
  </conditionalFormatting>
  <conditionalFormatting sqref="I1138:K1138">
    <cfRule type="expression" dxfId="9054" priority="1674">
      <formula>MOD(ROW(),2)</formula>
    </cfRule>
    <cfRule type="expression" dxfId="9053" priority="1673">
      <formula>MOD(ROW(),2)</formula>
    </cfRule>
  </conditionalFormatting>
  <conditionalFormatting sqref="I1139:K1140">
    <cfRule type="expression" dxfId="9052" priority="1715">
      <formula>MOD(ROW(),2)</formula>
    </cfRule>
    <cfRule type="expression" dxfId="9051" priority="1716">
      <formula>MOD(ROW(),2)</formula>
    </cfRule>
  </conditionalFormatting>
  <conditionalFormatting sqref="I1141:K1141">
    <cfRule type="expression" dxfId="9050" priority="1625">
      <formula>MOD(ROW(),2)</formula>
    </cfRule>
    <cfRule type="expression" dxfId="9049" priority="1624">
      <formula>MOD(ROW(),2)</formula>
    </cfRule>
  </conditionalFormatting>
  <conditionalFormatting sqref="I1142:K1142">
    <cfRule type="expression" dxfId="9048" priority="1542">
      <formula>MOD(ROW(),2)</formula>
    </cfRule>
    <cfRule type="expression" dxfId="9047" priority="1541">
      <formula>MOD(ROW(),2)</formula>
    </cfRule>
  </conditionalFormatting>
  <conditionalFormatting sqref="I1143:K1144">
    <cfRule type="expression" dxfId="9046" priority="1583">
      <formula>MOD(ROW(),2)</formula>
    </cfRule>
    <cfRule type="expression" dxfId="9045" priority="1584">
      <formula>MOD(ROW(),2)</formula>
    </cfRule>
  </conditionalFormatting>
  <conditionalFormatting sqref="I1145:K1145">
    <cfRule type="expression" dxfId="9044" priority="1456">
      <formula>MOD(ROW(),2)</formula>
    </cfRule>
    <cfRule type="expression" dxfId="9043" priority="1457">
      <formula>MOD(ROW(),2)</formula>
    </cfRule>
  </conditionalFormatting>
  <conditionalFormatting sqref="I1146:K1147">
    <cfRule type="expression" dxfId="9042" priority="1499">
      <formula>MOD(ROW(),2)</formula>
    </cfRule>
    <cfRule type="expression" dxfId="9041" priority="1498">
      <formula>MOD(ROW(),2)</formula>
    </cfRule>
  </conditionalFormatting>
  <conditionalFormatting sqref="I1148:K1148">
    <cfRule type="expression" dxfId="9040" priority="1414">
      <formula>MOD(ROW(),2)</formula>
    </cfRule>
    <cfRule type="expression" dxfId="9039" priority="1413">
      <formula>MOD(ROW(),2)</formula>
    </cfRule>
  </conditionalFormatting>
  <conditionalFormatting sqref="I1149:K1149">
    <cfRule type="expression" dxfId="9038" priority="1329">
      <formula>MOD(ROW(),2)</formula>
    </cfRule>
    <cfRule type="expression" dxfId="9037" priority="1328">
      <formula>MOD(ROW(),2)</formula>
    </cfRule>
  </conditionalFormatting>
  <conditionalFormatting sqref="I1150:K1151">
    <cfRule type="expression" dxfId="9036" priority="1370">
      <formula>MOD(ROW(),2)</formula>
    </cfRule>
    <cfRule type="expression" dxfId="9035" priority="1371">
      <formula>MOD(ROW(),2)</formula>
    </cfRule>
  </conditionalFormatting>
  <conditionalFormatting sqref="I1152:K1152">
    <cfRule type="expression" dxfId="9034" priority="1282">
      <formula>MOD(ROW(),2)</formula>
    </cfRule>
    <cfRule type="expression" dxfId="9033" priority="1281">
      <formula>MOD(ROW(),2)</formula>
    </cfRule>
  </conditionalFormatting>
  <conditionalFormatting sqref="I1153:K1153">
    <cfRule type="expression" dxfId="9032" priority="1198">
      <formula>MOD(ROW(),2)</formula>
    </cfRule>
    <cfRule type="expression" dxfId="9031" priority="1199">
      <formula>MOD(ROW(),2)</formula>
    </cfRule>
  </conditionalFormatting>
  <conditionalFormatting sqref="I1154:K1155">
    <cfRule type="expression" dxfId="9030" priority="1240">
      <formula>MOD(ROW(),2)</formula>
    </cfRule>
    <cfRule type="expression" dxfId="9029" priority="1241">
      <formula>MOD(ROW(),2)</formula>
    </cfRule>
  </conditionalFormatting>
  <conditionalFormatting sqref="I1156:K1156">
    <cfRule type="expression" dxfId="9028" priority="1155">
      <formula>MOD(ROW(),2)</formula>
    </cfRule>
    <cfRule type="expression" dxfId="9027" priority="1154">
      <formula>MOD(ROW(),2)</formula>
    </cfRule>
  </conditionalFormatting>
  <conditionalFormatting sqref="I1157:K1157">
    <cfRule type="expression" dxfId="9026" priority="1073">
      <formula>MOD(ROW(),2)</formula>
    </cfRule>
    <cfRule type="expression" dxfId="9025" priority="1072">
      <formula>MOD(ROW(),2)</formula>
    </cfRule>
  </conditionalFormatting>
  <conditionalFormatting sqref="I1158:K1159">
    <cfRule type="expression" dxfId="9024" priority="1113">
      <formula>MOD(ROW(),2)</formula>
    </cfRule>
    <cfRule type="expression" dxfId="9023" priority="1114">
      <formula>MOD(ROW(),2)</formula>
    </cfRule>
  </conditionalFormatting>
  <conditionalFormatting sqref="I1160:K1160">
    <cfRule type="expression" dxfId="9022" priority="1022">
      <formula>MOD(ROW(),2)</formula>
    </cfRule>
    <cfRule type="expression" dxfId="9021" priority="1021">
      <formula>MOD(ROW(),2)</formula>
    </cfRule>
  </conditionalFormatting>
  <conditionalFormatting sqref="I1161:K1162">
    <cfRule type="expression" dxfId="9020" priority="978">
      <formula>MOD(ROW(),2)</formula>
    </cfRule>
    <cfRule type="expression" dxfId="9019" priority="977">
      <formula>MOD(ROW(),2)</formula>
    </cfRule>
  </conditionalFormatting>
  <conditionalFormatting sqref="I1163:K1163">
    <cfRule type="expression" dxfId="9018" priority="937">
      <formula>MOD(ROW(),2)</formula>
    </cfRule>
    <cfRule type="expression" dxfId="9017" priority="938">
      <formula>MOD(ROW(),2)</formula>
    </cfRule>
  </conditionalFormatting>
  <conditionalFormatting sqref="I1164:K1164">
    <cfRule type="expression" dxfId="9016" priority="895">
      <formula>MOD(ROW(),2)</formula>
    </cfRule>
    <cfRule type="expression" dxfId="9015" priority="896">
      <formula>MOD(ROW(),2)</formula>
    </cfRule>
  </conditionalFormatting>
  <conditionalFormatting sqref="I1165:K1165">
    <cfRule type="expression" dxfId="9014" priority="858">
      <formula>MOD(ROW(),2)</formula>
    </cfRule>
    <cfRule type="expression" dxfId="9013" priority="857">
      <formula>MOD(ROW(),2)</formula>
    </cfRule>
  </conditionalFormatting>
  <conditionalFormatting sqref="I1166:K1166">
    <cfRule type="expression" dxfId="9012" priority="818">
      <formula>MOD(ROW(),2)</formula>
    </cfRule>
    <cfRule type="expression" dxfId="9011" priority="817">
      <formula>MOD(ROW(),2)</formula>
    </cfRule>
  </conditionalFormatting>
  <conditionalFormatting sqref="I1167:K1167">
    <cfRule type="expression" dxfId="9010" priority="779">
      <formula>MOD(ROW(),2)</formula>
    </cfRule>
    <cfRule type="expression" dxfId="9009" priority="780">
      <formula>MOD(ROW(),2)</formula>
    </cfRule>
  </conditionalFormatting>
  <conditionalFormatting sqref="I1168:K1168">
    <cfRule type="expression" dxfId="9008" priority="741">
      <formula>MOD(ROW(),2)</formula>
    </cfRule>
    <cfRule type="expression" dxfId="9007" priority="742">
      <formula>MOD(ROW(),2)</formula>
    </cfRule>
  </conditionalFormatting>
  <conditionalFormatting sqref="I1169:K1169">
    <cfRule type="expression" dxfId="9006" priority="704">
      <formula>MOD(ROW(),2)</formula>
    </cfRule>
    <cfRule type="expression" dxfId="9005" priority="703">
      <formula>MOD(ROW(),2)</formula>
    </cfRule>
  </conditionalFormatting>
  <conditionalFormatting sqref="I1170:K1170">
    <cfRule type="expression" dxfId="9004" priority="658">
      <formula>MOD(ROW(),2)</formula>
    </cfRule>
    <cfRule type="expression" dxfId="9003" priority="657">
      <formula>MOD(ROW(),2)</formula>
    </cfRule>
  </conditionalFormatting>
  <conditionalFormatting sqref="I1171:K1171">
    <cfRule type="expression" dxfId="9002" priority="619">
      <formula>MOD(ROW(),2)</formula>
    </cfRule>
    <cfRule type="expression" dxfId="9001" priority="620">
      <formula>MOD(ROW(),2)</formula>
    </cfRule>
  </conditionalFormatting>
  <conditionalFormatting sqref="I1172:K1172">
    <cfRule type="expression" dxfId="9000" priority="581">
      <formula>MOD(ROW(),2)</formula>
    </cfRule>
    <cfRule type="expression" dxfId="8999" priority="582">
      <formula>MOD(ROW(),2)</formula>
    </cfRule>
  </conditionalFormatting>
  <conditionalFormatting sqref="I1173:K1173">
    <cfRule type="expression" dxfId="8998" priority="538">
      <formula>MOD(ROW(),2)</formula>
    </cfRule>
    <cfRule type="expression" dxfId="8997" priority="537">
      <formula>MOD(ROW(),2)</formula>
    </cfRule>
  </conditionalFormatting>
  <conditionalFormatting sqref="I1174:K1174">
    <cfRule type="expression" dxfId="8996" priority="482">
      <formula>MOD(ROW(),2)</formula>
    </cfRule>
    <cfRule type="expression" dxfId="8995" priority="483">
      <formula>MOD(ROW(),2)</formula>
    </cfRule>
  </conditionalFormatting>
  <conditionalFormatting sqref="I1175:K1175">
    <cfRule type="expression" dxfId="8994" priority="444">
      <formula>MOD(ROW(),2)</formula>
    </cfRule>
    <cfRule type="expression" dxfId="8993" priority="445">
      <formula>MOD(ROW(),2)</formula>
    </cfRule>
  </conditionalFormatting>
  <conditionalFormatting sqref="I1176:K1176">
    <cfRule type="expression" dxfId="8992" priority="404">
      <formula>MOD(ROW(),2)</formula>
    </cfRule>
    <cfRule type="expression" dxfId="8991" priority="405">
      <formula>MOD(ROW(),2)</formula>
    </cfRule>
  </conditionalFormatting>
  <conditionalFormatting sqref="I1177:K1177">
    <cfRule type="expression" dxfId="8990" priority="366">
      <formula>MOD(ROW(),2)</formula>
    </cfRule>
    <cfRule type="expression" dxfId="8989" priority="367">
      <formula>MOD(ROW(),2)</formula>
    </cfRule>
  </conditionalFormatting>
  <conditionalFormatting sqref="I1178:K1178">
    <cfRule type="expression" dxfId="8988" priority="328">
      <formula>MOD(ROW(),2)</formula>
    </cfRule>
    <cfRule type="expression" dxfId="8987" priority="329">
      <formula>MOD(ROW(),2)</formula>
    </cfRule>
  </conditionalFormatting>
  <conditionalFormatting sqref="I1179:K1179">
    <cfRule type="expression" dxfId="8986" priority="291">
      <formula>MOD(ROW(),2)</formula>
    </cfRule>
    <cfRule type="expression" dxfId="8985" priority="290">
      <formula>MOD(ROW(),2)</formula>
    </cfRule>
  </conditionalFormatting>
  <conditionalFormatting sqref="I1180:K1180">
    <cfRule type="expression" dxfId="8984" priority="250">
      <formula>MOD(ROW(),2)</formula>
    </cfRule>
    <cfRule type="expression" dxfId="8983" priority="249">
      <formula>MOD(ROW(),2)</formula>
    </cfRule>
  </conditionalFormatting>
  <conditionalFormatting sqref="I1181:K1181">
    <cfRule type="expression" dxfId="8982" priority="201">
      <formula>MOD(ROW(),2)</formula>
    </cfRule>
    <cfRule type="expression" dxfId="8981" priority="202">
      <formula>MOD(ROW(),2)</formula>
    </cfRule>
  </conditionalFormatting>
  <conditionalFormatting sqref="I1182:K1182">
    <cfRule type="expression" dxfId="8980" priority="164">
      <formula>MOD(ROW(),2)</formula>
    </cfRule>
    <cfRule type="expression" dxfId="8979" priority="163">
      <formula>MOD(ROW(),2)</formula>
    </cfRule>
  </conditionalFormatting>
  <conditionalFormatting sqref="I1183:K1183">
    <cfRule type="expression" dxfId="8978" priority="125">
      <formula>MOD(ROW(),2)</formula>
    </cfRule>
    <cfRule type="expression" dxfId="8977" priority="126">
      <formula>MOD(ROW(),2)</formula>
    </cfRule>
  </conditionalFormatting>
  <conditionalFormatting sqref="I1184:K1184">
    <cfRule type="expression" dxfId="8976" priority="64">
      <formula>MOD(ROW(),2)</formula>
    </cfRule>
    <cfRule type="expression" dxfId="8975" priority="65">
      <formula>MOD(ROW(),2)</formula>
    </cfRule>
  </conditionalFormatting>
  <conditionalFormatting sqref="I1185:K1185">
    <cfRule type="expression" dxfId="8974" priority="19">
      <formula>MOD(ROW(),2)</formula>
    </cfRule>
    <cfRule type="expression" dxfId="8973" priority="18">
      <formula>MOD(ROW(),2)</formula>
    </cfRule>
  </conditionalFormatting>
  <conditionalFormatting sqref="K14">
    <cfRule type="expression" dxfId="8972" priority="16147">
      <formula>MOD(ROW(),2)</formula>
    </cfRule>
    <cfRule type="expression" dxfId="8971" priority="16144">
      <formula>DATEDIF(TODAY(),$AH14,"D")&lt;=30</formula>
    </cfRule>
  </conditionalFormatting>
  <conditionalFormatting sqref="K45">
    <cfRule type="expression" dxfId="8970" priority="16202">
      <formula>DATEDIF(TODAY(),$AH45,"D")&lt;=30</formula>
    </cfRule>
  </conditionalFormatting>
  <conditionalFormatting sqref="K45:K54">
    <cfRule type="expression" dxfId="8969" priority="16206">
      <formula>MOD(ROW(),2)</formula>
    </cfRule>
  </conditionalFormatting>
  <conditionalFormatting sqref="K56 K63 K67 K70 K82">
    <cfRule type="expression" dxfId="8968" priority="16214">
      <formula>MOD(ROW(),2)</formula>
    </cfRule>
  </conditionalFormatting>
  <conditionalFormatting sqref="K65">
    <cfRule type="expression" dxfId="8967" priority="16089">
      <formula>DATEDIF(TODAY(),$AH65,"D")&lt;=30</formula>
    </cfRule>
    <cfRule type="expression" dxfId="8966" priority="16092">
      <formula>MOD(ROW(),2)</formula>
    </cfRule>
    <cfRule type="expression" dxfId="8965" priority="16088">
      <formula>DATEDIF(TODAY(),$AH65,"D")&lt;=30</formula>
    </cfRule>
  </conditionalFormatting>
  <conditionalFormatting sqref="K87:K92">
    <cfRule type="expression" dxfId="8964" priority="16017">
      <formula>DATEDIF(TODAY(),$AH87,"D")&lt;=30</formula>
    </cfRule>
    <cfRule type="expression" dxfId="8963" priority="16016">
      <formula>DATEDIF(TODAY(),$AH87,"D")&lt;=30</formula>
    </cfRule>
    <cfRule type="expression" dxfId="8962" priority="16019">
      <formula>MOD(ROW(),2)</formula>
    </cfRule>
  </conditionalFormatting>
  <conditionalFormatting sqref="K93:K96">
    <cfRule type="expression" dxfId="8961" priority="15966">
      <formula>DATEDIF(TODAY(),$AH93,"D")&lt;=30</formula>
    </cfRule>
    <cfRule type="expression" dxfId="8960" priority="15969">
      <formula>MOD(ROW(),2)</formula>
    </cfRule>
    <cfRule type="expression" dxfId="8959" priority="15965">
      <formula>DATEDIF(TODAY(),$AH93,"D")&lt;=30</formula>
    </cfRule>
  </conditionalFormatting>
  <conditionalFormatting sqref="K97:K99">
    <cfRule type="expression" dxfId="8958" priority="15913">
      <formula>MOD(ROW(),2)</formula>
    </cfRule>
    <cfRule type="expression" dxfId="8957" priority="15909">
      <formula>DATEDIF(TODAY(),$AH97,"D")&lt;=30</formula>
    </cfRule>
    <cfRule type="expression" dxfId="8956" priority="15910">
      <formula>DATEDIF(TODAY(),$AH97,"D")&lt;=30</formula>
    </cfRule>
  </conditionalFormatting>
  <conditionalFormatting sqref="K100:K102">
    <cfRule type="expression" dxfId="8955" priority="15839">
      <formula>MOD(ROW(),2)</formula>
    </cfRule>
    <cfRule type="expression" dxfId="8954" priority="15836">
      <formula>DATEDIF(TODAY(),$AH100,"D")&lt;=30</formula>
    </cfRule>
    <cfRule type="expression" dxfId="8953" priority="15835">
      <formula>DATEDIF(TODAY(),$AH100,"D")&lt;=30</formula>
    </cfRule>
  </conditionalFormatting>
  <conditionalFormatting sqref="K103:K105">
    <cfRule type="expression" dxfId="8952" priority="15788">
      <formula>DATEDIF(TODAY(),$AH103,"D")&lt;=30</formula>
    </cfRule>
    <cfRule type="expression" dxfId="8951" priority="15792">
      <formula>MOD(ROW(),2)</formula>
    </cfRule>
    <cfRule type="expression" dxfId="8950" priority="15789">
      <formula>DATEDIF(TODAY(),$AH103,"D")&lt;=30</formula>
    </cfRule>
  </conditionalFormatting>
  <conditionalFormatting sqref="K106">
    <cfRule type="expression" dxfId="8949" priority="15694">
      <formula>DATEDIF(TODAY(),$AH106,"D")&lt;=30</formula>
    </cfRule>
    <cfRule type="expression" dxfId="8948" priority="15693">
      <formula>DATEDIF(TODAY(),$AH106,"D")&lt;=30</formula>
    </cfRule>
    <cfRule type="expression" dxfId="8947" priority="15697">
      <formula>MOD(ROW(),2)</formula>
    </cfRule>
  </conditionalFormatting>
  <conditionalFormatting sqref="K107:K108">
    <cfRule type="expression" dxfId="8946" priority="15741">
      <formula>DATEDIF(TODAY(),$AH107,"D")&lt;=30</formula>
    </cfRule>
    <cfRule type="expression" dxfId="8945" priority="15740">
      <formula>DATEDIF(TODAY(),$AH107,"D")&lt;=30</formula>
    </cfRule>
    <cfRule type="expression" dxfId="8944" priority="15744">
      <formula>MOD(ROW(),2)</formula>
    </cfRule>
  </conditionalFormatting>
  <conditionalFormatting sqref="K109">
    <cfRule type="expression" dxfId="8943" priority="15643">
      <formula>MOD(ROW(),2)</formula>
    </cfRule>
    <cfRule type="expression" dxfId="8942" priority="15640">
      <formula>DATEDIF(TODAY(),$AH109,"D")&lt;=30</formula>
    </cfRule>
    <cfRule type="expression" dxfId="8941" priority="15639">
      <formula>DATEDIF(TODAY(),$AH109,"D")&lt;=30</formula>
    </cfRule>
  </conditionalFormatting>
  <conditionalFormatting sqref="K110">
    <cfRule type="expression" dxfId="8940" priority="15546">
      <formula>DATEDIF(TODAY(),$AH110,"D")&lt;=30</formula>
    </cfRule>
    <cfRule type="expression" dxfId="8939" priority="15547">
      <formula>DATEDIF(TODAY(),$AH110,"D")&lt;=30</formula>
    </cfRule>
    <cfRule type="expression" dxfId="8938" priority="15550">
      <formula>MOD(ROW(),2)</formula>
    </cfRule>
  </conditionalFormatting>
  <conditionalFormatting sqref="K111:K112">
    <cfRule type="expression" dxfId="8937" priority="15593">
      <formula>DATEDIF(TODAY(),$AH111,"D")&lt;=30</formula>
    </cfRule>
    <cfRule type="expression" dxfId="8936" priority="15597">
      <formula>MOD(ROW(),2)</formula>
    </cfRule>
    <cfRule type="expression" dxfId="8935" priority="15594">
      <formula>DATEDIF(TODAY(),$AH111,"D")&lt;=30</formula>
    </cfRule>
  </conditionalFormatting>
  <conditionalFormatting sqref="K113">
    <cfRule type="expression" dxfId="8934" priority="15451">
      <formula>DATEDIF(TODAY(),$AH113,"D")&lt;=30</formula>
    </cfRule>
    <cfRule type="expression" dxfId="8933" priority="15455">
      <formula>MOD(ROW(),2)</formula>
    </cfRule>
    <cfRule type="expression" dxfId="8932" priority="15452">
      <formula>DATEDIF(TODAY(),$AH113,"D")&lt;=30</formula>
    </cfRule>
  </conditionalFormatting>
  <conditionalFormatting sqref="K114:K115">
    <cfRule type="expression" dxfId="8931" priority="15498">
      <formula>DATEDIF(TODAY(),$AH114,"D")&lt;=30</formula>
    </cfRule>
    <cfRule type="expression" dxfId="8930" priority="15499">
      <formula>DATEDIF(TODAY(),$AH114,"D")&lt;=30</formula>
    </cfRule>
    <cfRule type="expression" dxfId="8929" priority="15502">
      <formula>MOD(ROW(),2)</formula>
    </cfRule>
  </conditionalFormatting>
  <conditionalFormatting sqref="K116">
    <cfRule type="expression" dxfId="8928" priority="15404">
      <formula>DATEDIF(TODAY(),$AH116,"D")&lt;=30</formula>
    </cfRule>
    <cfRule type="expression" dxfId="8927" priority="15403">
      <formula>DATEDIF(TODAY(),$AH116,"D")&lt;=30</formula>
    </cfRule>
    <cfRule type="expression" dxfId="8926" priority="15407">
      <formula>MOD(ROW(),2)</formula>
    </cfRule>
  </conditionalFormatting>
  <conditionalFormatting sqref="K117">
    <cfRule type="expression" dxfId="8925" priority="15309">
      <formula>DATEDIF(TODAY(),$AH117,"D")&lt;=30</formula>
    </cfRule>
    <cfRule type="expression" dxfId="8924" priority="15308">
      <formula>DATEDIF(TODAY(),$AH117,"D")&lt;=30</formula>
    </cfRule>
    <cfRule type="expression" dxfId="8923" priority="15312">
      <formula>MOD(ROW(),2)</formula>
    </cfRule>
  </conditionalFormatting>
  <conditionalFormatting sqref="K118:K119">
    <cfRule type="expression" dxfId="8922" priority="15359">
      <formula>MOD(ROW(),2)</formula>
    </cfRule>
    <cfRule type="expression" dxfId="8921" priority="15355">
      <formula>DATEDIF(TODAY(),$AH118,"D")&lt;=30</formula>
    </cfRule>
    <cfRule type="expression" dxfId="8920" priority="15356">
      <formula>DATEDIF(TODAY(),$AH118,"D")&lt;=30</formula>
    </cfRule>
  </conditionalFormatting>
  <conditionalFormatting sqref="K120">
    <cfRule type="expression" dxfId="8919" priority="15260">
      <formula>MOD(ROW(),2)</formula>
    </cfRule>
    <cfRule type="expression" dxfId="8918" priority="15257">
      <formula>DATEDIF(TODAY(),$AH120,"D")&lt;=30</formula>
    </cfRule>
    <cfRule type="expression" dxfId="8917" priority="15256">
      <formula>DATEDIF(TODAY(),$AH120,"D")&lt;=30</formula>
    </cfRule>
  </conditionalFormatting>
  <conditionalFormatting sqref="K121">
    <cfRule type="expression" dxfId="8916" priority="15163">
      <formula>DATEDIF(TODAY(),$AH121,"D")&lt;=30</formula>
    </cfRule>
    <cfRule type="expression" dxfId="8915" priority="15164">
      <formula>DATEDIF(TODAY(),$AH121,"D")&lt;=30</formula>
    </cfRule>
    <cfRule type="expression" dxfId="8914" priority="15167">
      <formula>MOD(ROW(),2)</formula>
    </cfRule>
  </conditionalFormatting>
  <conditionalFormatting sqref="K122:K123">
    <cfRule type="expression" dxfId="8913" priority="15211">
      <formula>DATEDIF(TODAY(),$AH122,"D")&lt;=30</formula>
    </cfRule>
    <cfRule type="expression" dxfId="8912" priority="15214">
      <formula>MOD(ROW(),2)</formula>
    </cfRule>
    <cfRule type="expression" dxfId="8911" priority="15210">
      <formula>DATEDIF(TODAY(),$AH122,"D")&lt;=30</formula>
    </cfRule>
  </conditionalFormatting>
  <conditionalFormatting sqref="K124">
    <cfRule type="expression" dxfId="8910" priority="15115">
      <formula>DATEDIF(TODAY(),$AH124,"D")&lt;=30</formula>
    </cfRule>
    <cfRule type="expression" dxfId="8909" priority="15114">
      <formula>DATEDIF(TODAY(),$AH124,"D")&lt;=30</formula>
    </cfRule>
    <cfRule type="expression" dxfId="8908" priority="15118">
      <formula>MOD(ROW(),2)</formula>
    </cfRule>
  </conditionalFormatting>
  <conditionalFormatting sqref="K125">
    <cfRule type="expression" dxfId="8907" priority="15022">
      <formula>DATEDIF(TODAY(),$AH125,"D")&lt;=30</formula>
    </cfRule>
    <cfRule type="expression" dxfId="8906" priority="15025">
      <formula>MOD(ROW(),2)</formula>
    </cfRule>
    <cfRule type="expression" dxfId="8905" priority="15021">
      <formula>DATEDIF(TODAY(),$AH125,"D")&lt;=30</formula>
    </cfRule>
  </conditionalFormatting>
  <conditionalFormatting sqref="K126:K127">
    <cfRule type="expression" dxfId="8904" priority="15072">
      <formula>MOD(ROW(),2)</formula>
    </cfRule>
    <cfRule type="expression" dxfId="8903" priority="15069">
      <formula>DATEDIF(TODAY(),$AH126,"D")&lt;=30</formula>
    </cfRule>
    <cfRule type="expression" dxfId="8902" priority="15068">
      <formula>DATEDIF(TODAY(),$AH126,"D")&lt;=30</formula>
    </cfRule>
  </conditionalFormatting>
  <conditionalFormatting sqref="K128">
    <cfRule type="expression" dxfId="8901" priority="14964">
      <formula>DATEDIF(TODAY(),$AH128,"D")&lt;=30</formula>
    </cfRule>
    <cfRule type="expression" dxfId="8900" priority="14967">
      <formula>MOD(ROW(),2)</formula>
    </cfRule>
    <cfRule type="expression" dxfId="8899" priority="14963">
      <formula>DATEDIF(TODAY(),$AH128,"D")&lt;=30</formula>
    </cfRule>
  </conditionalFormatting>
  <conditionalFormatting sqref="K141">
    <cfRule type="expression" dxfId="8898" priority="14840">
      <formula>DATEDIF(TODAY(),$AH141,"D")&lt;=30</formula>
    </cfRule>
    <cfRule type="expression" dxfId="8897" priority="14843">
      <formula>MOD(ROW(),2)</formula>
    </cfRule>
  </conditionalFormatting>
  <conditionalFormatting sqref="K172">
    <cfRule type="expression" dxfId="8896" priority="14894">
      <formula>DATEDIF(TODAY(),$AH172,"D")&lt;=30</formula>
    </cfRule>
    <cfRule type="expression" dxfId="8895" priority="14898">
      <formula>MOD(ROW(),2)</formula>
    </cfRule>
  </conditionalFormatting>
  <conditionalFormatting sqref="K182 K188 K192 K195 K207">
    <cfRule type="expression" dxfId="8894" priority="14904">
      <formula>MOD(ROW(),2)</formula>
    </cfRule>
  </conditionalFormatting>
  <conditionalFormatting sqref="K190">
    <cfRule type="expression" dxfId="8893" priority="14794">
      <formula>MOD(ROW(),2)</formula>
    </cfRule>
    <cfRule type="expression" dxfId="8892" priority="14791">
      <formula>DATEDIF(TODAY(),$AH190,"D")&lt;=30</formula>
    </cfRule>
    <cfRule type="expression" dxfId="8891" priority="14790">
      <formula>DATEDIF(TODAY(),$AH190,"D")&lt;=30</formula>
    </cfRule>
  </conditionalFormatting>
  <conditionalFormatting sqref="K212:K217">
    <cfRule type="expression" dxfId="8890" priority="14722">
      <formula>DATEDIF(TODAY(),$AH212,"D")&lt;=30</formula>
    </cfRule>
    <cfRule type="expression" dxfId="8889" priority="14723">
      <formula>DATEDIF(TODAY(),$AH212,"D")&lt;=30</formula>
    </cfRule>
    <cfRule type="expression" dxfId="8888" priority="14725">
      <formula>MOD(ROW(),2)</formula>
    </cfRule>
  </conditionalFormatting>
  <conditionalFormatting sqref="K218:K221">
    <cfRule type="expression" dxfId="8887" priority="14674">
      <formula>DATEDIF(TODAY(),$AH218,"D")&lt;=30</formula>
    </cfRule>
    <cfRule type="expression" dxfId="8886" priority="14678">
      <formula>MOD(ROW(),2)</formula>
    </cfRule>
    <cfRule type="expression" dxfId="8885" priority="14675">
      <formula>DATEDIF(TODAY(),$AH218,"D")&lt;=30</formula>
    </cfRule>
  </conditionalFormatting>
  <conditionalFormatting sqref="K222:K224">
    <cfRule type="expression" dxfId="8884" priority="14621">
      <formula>DATEDIF(TODAY(),$AH222,"D")&lt;=30</formula>
    </cfRule>
    <cfRule type="expression" dxfId="8883" priority="14625">
      <formula>MOD(ROW(),2)</formula>
    </cfRule>
    <cfRule type="expression" dxfId="8882" priority="14622">
      <formula>DATEDIF(TODAY(),$AH222,"D")&lt;=30</formula>
    </cfRule>
  </conditionalFormatting>
  <conditionalFormatting sqref="K225:K227">
    <cfRule type="expression" dxfId="8881" priority="14554">
      <formula>MOD(ROW(),2)</formula>
    </cfRule>
    <cfRule type="expression" dxfId="8880" priority="14551">
      <formula>DATEDIF(TODAY(),$AH225,"D")&lt;=30</formula>
    </cfRule>
    <cfRule type="expression" dxfId="8879" priority="14550">
      <formula>DATEDIF(TODAY(),$AH225,"D")&lt;=30</formula>
    </cfRule>
  </conditionalFormatting>
  <conditionalFormatting sqref="K228:K230">
    <cfRule type="expression" dxfId="8878" priority="14506">
      <formula>DATEDIF(TODAY(),$AH228,"D")&lt;=30</formula>
    </cfRule>
    <cfRule type="expression" dxfId="8877" priority="14510">
      <formula>MOD(ROW(),2)</formula>
    </cfRule>
    <cfRule type="expression" dxfId="8876" priority="14507">
      <formula>DATEDIF(TODAY(),$AH228,"D")&lt;=30</formula>
    </cfRule>
  </conditionalFormatting>
  <conditionalFormatting sqref="K231">
    <cfRule type="expression" dxfId="8875" priority="14421">
      <formula>MOD(ROW(),2)</formula>
    </cfRule>
    <cfRule type="expression" dxfId="8874" priority="14418">
      <formula>DATEDIF(TODAY(),$AH231,"D")&lt;=30</formula>
    </cfRule>
    <cfRule type="expression" dxfId="8873" priority="14417">
      <formula>DATEDIF(TODAY(),$AH231,"D")&lt;=30</formula>
    </cfRule>
  </conditionalFormatting>
  <conditionalFormatting sqref="K232:K233">
    <cfRule type="expression" dxfId="8872" priority="14462">
      <formula>DATEDIF(TODAY(),$AH232,"D")&lt;=30</formula>
    </cfRule>
    <cfRule type="expression" dxfId="8871" priority="14461">
      <formula>DATEDIF(TODAY(),$AH232,"D")&lt;=30</formula>
    </cfRule>
    <cfRule type="expression" dxfId="8870" priority="14465">
      <formula>MOD(ROW(),2)</formula>
    </cfRule>
  </conditionalFormatting>
  <conditionalFormatting sqref="K234">
    <cfRule type="expression" dxfId="8869" priority="14370">
      <formula>MOD(ROW(),2)</formula>
    </cfRule>
    <cfRule type="expression" dxfId="8868" priority="14367">
      <formula>DATEDIF(TODAY(),$AH234,"D")&lt;=30</formula>
    </cfRule>
    <cfRule type="expression" dxfId="8867" priority="14366">
      <formula>DATEDIF(TODAY(),$AH234,"D")&lt;=30</formula>
    </cfRule>
  </conditionalFormatting>
  <conditionalFormatting sqref="K235">
    <cfRule type="expression" dxfId="8866" priority="14280">
      <formula>DATEDIF(TODAY(),$AH235,"D")&lt;=30</formula>
    </cfRule>
    <cfRule type="expression" dxfId="8865" priority="14279">
      <formula>DATEDIF(TODAY(),$AH235,"D")&lt;=30</formula>
    </cfRule>
    <cfRule type="expression" dxfId="8864" priority="14283">
      <formula>MOD(ROW(),2)</formula>
    </cfRule>
  </conditionalFormatting>
  <conditionalFormatting sqref="K236:K237">
    <cfRule type="expression" dxfId="8863" priority="14324">
      <formula>DATEDIF(TODAY(),$AH236,"D")&lt;=30</formula>
    </cfRule>
    <cfRule type="expression" dxfId="8862" priority="14323">
      <formula>DATEDIF(TODAY(),$AH236,"D")&lt;=30</formula>
    </cfRule>
    <cfRule type="expression" dxfId="8861" priority="14327">
      <formula>MOD(ROW(),2)</formula>
    </cfRule>
  </conditionalFormatting>
  <conditionalFormatting sqref="K238">
    <cfRule type="expression" dxfId="8860" priority="14194">
      <formula>MOD(ROW(),2)</formula>
    </cfRule>
    <cfRule type="expression" dxfId="8859" priority="14191">
      <formula>DATEDIF(TODAY(),$AH238,"D")&lt;=30</formula>
    </cfRule>
    <cfRule type="expression" dxfId="8858" priority="14190">
      <formula>DATEDIF(TODAY(),$AH238,"D")&lt;=30</formula>
    </cfRule>
  </conditionalFormatting>
  <conditionalFormatting sqref="K239:K240">
    <cfRule type="expression" dxfId="8857" priority="14234">
      <formula>DATEDIF(TODAY(),$AH239,"D")&lt;=30</formula>
    </cfRule>
    <cfRule type="expression" dxfId="8856" priority="14238">
      <formula>MOD(ROW(),2)</formula>
    </cfRule>
    <cfRule type="expression" dxfId="8855" priority="14235">
      <formula>DATEDIF(TODAY(),$AH239,"D")&lt;=30</formula>
    </cfRule>
  </conditionalFormatting>
  <conditionalFormatting sqref="K241">
    <cfRule type="expression" dxfId="8854" priority="14146">
      <formula>DATEDIF(TODAY(),$AH241,"D")&lt;=30</formula>
    </cfRule>
    <cfRule type="expression" dxfId="8853" priority="14149">
      <formula>MOD(ROW(),2)</formula>
    </cfRule>
    <cfRule type="expression" dxfId="8852" priority="14145">
      <formula>DATEDIF(TODAY(),$AH241,"D")&lt;=30</formula>
    </cfRule>
  </conditionalFormatting>
  <conditionalFormatting sqref="K242">
    <cfRule type="expression" dxfId="8851" priority="14060">
      <formula>MOD(ROW(),2)</formula>
    </cfRule>
    <cfRule type="expression" dxfId="8850" priority="14057">
      <formula>DATEDIF(TODAY(),$AH242,"D")&lt;=30</formula>
    </cfRule>
    <cfRule type="expression" dxfId="8849" priority="14056">
      <formula>DATEDIF(TODAY(),$AH242,"D")&lt;=30</formula>
    </cfRule>
  </conditionalFormatting>
  <conditionalFormatting sqref="K243:K244">
    <cfRule type="expression" dxfId="8848" priority="14101">
      <formula>DATEDIF(TODAY(),$AH243,"D")&lt;=30</formula>
    </cfRule>
    <cfRule type="expression" dxfId="8847" priority="14100">
      <formula>DATEDIF(TODAY(),$AH243,"D")&lt;=30</formula>
    </cfRule>
    <cfRule type="expression" dxfId="8846" priority="14104">
      <formula>MOD(ROW(),2)</formula>
    </cfRule>
  </conditionalFormatting>
  <conditionalFormatting sqref="K245">
    <cfRule type="expression" dxfId="8845" priority="14011">
      <formula>MOD(ROW(),2)</formula>
    </cfRule>
    <cfRule type="expression" dxfId="8844" priority="14007">
      <formula>DATEDIF(TODAY(),$AH245,"D")&lt;=30</formula>
    </cfRule>
    <cfRule type="expression" dxfId="8843" priority="14008">
      <formula>DATEDIF(TODAY(),$AH245,"D")&lt;=30</formula>
    </cfRule>
  </conditionalFormatting>
  <conditionalFormatting sqref="K246">
    <cfRule type="expression" dxfId="8842" priority="13920">
      <formula>DATEDIF(TODAY(),$AH246,"D")&lt;=30</formula>
    </cfRule>
    <cfRule type="expression" dxfId="8841" priority="13921">
      <formula>DATEDIF(TODAY(),$AH246,"D")&lt;=30</formula>
    </cfRule>
    <cfRule type="expression" dxfId="8840" priority="13924">
      <formula>MOD(ROW(),2)</formula>
    </cfRule>
  </conditionalFormatting>
  <conditionalFormatting sqref="K247:K248">
    <cfRule type="expression" dxfId="8839" priority="13964">
      <formula>DATEDIF(TODAY(),$AH247,"D")&lt;=30</formula>
    </cfRule>
    <cfRule type="expression" dxfId="8838" priority="13965">
      <formula>DATEDIF(TODAY(),$AH247,"D")&lt;=30</formula>
    </cfRule>
    <cfRule type="expression" dxfId="8837" priority="13968">
      <formula>MOD(ROW(),2)</formula>
    </cfRule>
  </conditionalFormatting>
  <conditionalFormatting sqref="K249">
    <cfRule type="expression" dxfId="8836" priority="13875">
      <formula>DATEDIF(TODAY(),$AH249,"D")&lt;=30</formula>
    </cfRule>
    <cfRule type="expression" dxfId="8835" priority="13874">
      <formula>DATEDIF(TODAY(),$AH249,"D")&lt;=30</formula>
    </cfRule>
    <cfRule type="expression" dxfId="8834" priority="13878">
      <formula>MOD(ROW(),2)</formula>
    </cfRule>
  </conditionalFormatting>
  <conditionalFormatting sqref="K250">
    <cfRule type="expression" dxfId="8833" priority="13787">
      <formula>DATEDIF(TODAY(),$AH250,"D")&lt;=30</formula>
    </cfRule>
    <cfRule type="expression" dxfId="8832" priority="13788">
      <formula>DATEDIF(TODAY(),$AH250,"D")&lt;=30</formula>
    </cfRule>
    <cfRule type="expression" dxfId="8831" priority="13791">
      <formula>MOD(ROW(),2)</formula>
    </cfRule>
  </conditionalFormatting>
  <conditionalFormatting sqref="K251:K252">
    <cfRule type="expression" dxfId="8830" priority="13835">
      <formula>MOD(ROW(),2)</formula>
    </cfRule>
    <cfRule type="expression" dxfId="8829" priority="13831">
      <formula>DATEDIF(TODAY(),$AH251,"D")&lt;=30</formula>
    </cfRule>
    <cfRule type="expression" dxfId="8828" priority="13832">
      <formula>DATEDIF(TODAY(),$AH251,"D")&lt;=30</formula>
    </cfRule>
  </conditionalFormatting>
  <conditionalFormatting sqref="K253">
    <cfRule type="expression" dxfId="8827" priority="13732">
      <formula>DATEDIF(TODAY(),$AH253,"D")&lt;=30</formula>
    </cfRule>
    <cfRule type="expression" dxfId="8826" priority="13733">
      <formula>DATEDIF(TODAY(),$AH253,"D")&lt;=30</formula>
    </cfRule>
    <cfRule type="expression" dxfId="8825" priority="13736">
      <formula>MOD(ROW(),2)</formula>
    </cfRule>
  </conditionalFormatting>
  <conditionalFormatting sqref="K254:K255">
    <cfRule type="expression" dxfId="8824" priority="13686">
      <formula>DATEDIF(TODAY(),$AH254,"D")&lt;=30</formula>
    </cfRule>
    <cfRule type="expression" dxfId="8823" priority="13690">
      <formula>MOD(ROW(),2)</formula>
    </cfRule>
    <cfRule type="expression" dxfId="8822" priority="13687">
      <formula>DATEDIF(TODAY(),$AH254,"D")&lt;=30</formula>
    </cfRule>
  </conditionalFormatting>
  <conditionalFormatting sqref="K256">
    <cfRule type="expression" dxfId="8821" priority="13642">
      <formula>DATEDIF(TODAY(),$AH256,"D")&lt;=30</formula>
    </cfRule>
    <cfRule type="expression" dxfId="8820" priority="13646">
      <formula>MOD(ROW(),2)</formula>
    </cfRule>
    <cfRule type="expression" dxfId="8819" priority="13643">
      <formula>DATEDIF(TODAY(),$AH256,"D")&lt;=30</formula>
    </cfRule>
  </conditionalFormatting>
  <conditionalFormatting sqref="K269">
    <cfRule type="expression" dxfId="8818" priority="13517">
      <formula>MOD(ROW(),2)</formula>
    </cfRule>
    <cfRule type="expression" dxfId="8817" priority="13514">
      <formula>DATEDIF(TODAY(),$AH269,"D")&lt;=30</formula>
    </cfRule>
  </conditionalFormatting>
  <conditionalFormatting sqref="K299">
    <cfRule type="expression" dxfId="8816" priority="13572">
      <formula>MOD(ROW(),2)</formula>
    </cfRule>
    <cfRule type="expression" dxfId="8815" priority="13568">
      <formula>DATEDIF(TODAY(),$AH299,"D")&lt;=30</formula>
    </cfRule>
  </conditionalFormatting>
  <conditionalFormatting sqref="K308 K314 K318 K321 K333">
    <cfRule type="expression" dxfId="8814" priority="13578">
      <formula>MOD(ROW(),2)</formula>
    </cfRule>
  </conditionalFormatting>
  <conditionalFormatting sqref="K316">
    <cfRule type="expression" dxfId="8813" priority="13465">
      <formula>MOD(ROW(),2)</formula>
    </cfRule>
    <cfRule type="expression" dxfId="8812" priority="13462">
      <formula>DATEDIF(TODAY(),$AH316,"D")&lt;=30</formula>
    </cfRule>
    <cfRule type="expression" dxfId="8811" priority="13461">
      <formula>DATEDIF(TODAY(),$AH316,"D")&lt;=30</formula>
    </cfRule>
  </conditionalFormatting>
  <conditionalFormatting sqref="K338:K343">
    <cfRule type="expression" dxfId="8810" priority="13396">
      <formula>MOD(ROW(),2)</formula>
    </cfRule>
    <cfRule type="expression" dxfId="8809" priority="13394">
      <formula>DATEDIF(TODAY(),$AH338,"D")&lt;=30</formula>
    </cfRule>
    <cfRule type="expression" dxfId="8808" priority="13393">
      <formula>DATEDIF(TODAY(),$AH338,"D")&lt;=30</formula>
    </cfRule>
  </conditionalFormatting>
  <conditionalFormatting sqref="K344:K347">
    <cfRule type="expression" dxfId="8807" priority="13349">
      <formula>MOD(ROW(),2)</formula>
    </cfRule>
    <cfRule type="expression" dxfId="8806" priority="13346">
      <formula>DATEDIF(TODAY(),$AH344,"D")&lt;=30</formula>
    </cfRule>
    <cfRule type="expression" dxfId="8805" priority="13345">
      <formula>DATEDIF(TODAY(),$AH344,"D")&lt;=30</formula>
    </cfRule>
  </conditionalFormatting>
  <conditionalFormatting sqref="K348:K350">
    <cfRule type="expression" dxfId="8804" priority="13292">
      <formula>DATEDIF(TODAY(),$AH348,"D")&lt;=30</formula>
    </cfRule>
    <cfRule type="expression" dxfId="8803" priority="13296">
      <formula>MOD(ROW(),2)</formula>
    </cfRule>
    <cfRule type="expression" dxfId="8802" priority="13293">
      <formula>DATEDIF(TODAY(),$AH348,"D")&lt;=30</formula>
    </cfRule>
  </conditionalFormatting>
  <conditionalFormatting sqref="K351:K353">
    <cfRule type="expression" dxfId="8801" priority="13221">
      <formula>DATEDIF(TODAY(),$AH351,"D")&lt;=30</formula>
    </cfRule>
    <cfRule type="expression" dxfId="8800" priority="13222">
      <formula>DATEDIF(TODAY(),$AH351,"D")&lt;=30</formula>
    </cfRule>
    <cfRule type="expression" dxfId="8799" priority="13225">
      <formula>MOD(ROW(),2)</formula>
    </cfRule>
  </conditionalFormatting>
  <conditionalFormatting sqref="K354:K356">
    <cfRule type="expression" dxfId="8798" priority="13177">
      <formula>DATEDIF(TODAY(),$AH354,"D")&lt;=30</formula>
    </cfRule>
    <cfRule type="expression" dxfId="8797" priority="13178">
      <formula>DATEDIF(TODAY(),$AH354,"D")&lt;=30</formula>
    </cfRule>
    <cfRule type="expression" dxfId="8796" priority="13181">
      <formula>MOD(ROW(),2)</formula>
    </cfRule>
  </conditionalFormatting>
  <conditionalFormatting sqref="K357">
    <cfRule type="expression" dxfId="8795" priority="13088">
      <formula>DATEDIF(TODAY(),$AH357,"D")&lt;=30</formula>
    </cfRule>
    <cfRule type="expression" dxfId="8794" priority="13089">
      <formula>DATEDIF(TODAY(),$AH357,"D")&lt;=30</formula>
    </cfRule>
    <cfRule type="expression" dxfId="8793" priority="13092">
      <formula>MOD(ROW(),2)</formula>
    </cfRule>
  </conditionalFormatting>
  <conditionalFormatting sqref="K358:K359">
    <cfRule type="expression" dxfId="8792" priority="13136">
      <formula>MOD(ROW(),2)</formula>
    </cfRule>
    <cfRule type="expression" dxfId="8791" priority="13133">
      <formula>DATEDIF(TODAY(),$AH358,"D")&lt;=30</formula>
    </cfRule>
    <cfRule type="expression" dxfId="8790" priority="13132">
      <formula>DATEDIF(TODAY(),$AH358,"D")&lt;=30</formula>
    </cfRule>
  </conditionalFormatting>
  <conditionalFormatting sqref="K360">
    <cfRule type="expression" dxfId="8789" priority="13041">
      <formula>MOD(ROW(),2)</formula>
    </cfRule>
    <cfRule type="expression" dxfId="8788" priority="13037">
      <formula>DATEDIF(TODAY(),$AH360,"D")&lt;=30</formula>
    </cfRule>
    <cfRule type="expression" dxfId="8787" priority="13038">
      <formula>DATEDIF(TODAY(),$AH360,"D")&lt;=30</formula>
    </cfRule>
  </conditionalFormatting>
  <conditionalFormatting sqref="K361">
    <cfRule type="expression" dxfId="8786" priority="12950">
      <formula>DATEDIF(TODAY(),$AH361,"D")&lt;=30</formula>
    </cfRule>
    <cfRule type="expression" dxfId="8785" priority="12951">
      <formula>DATEDIF(TODAY(),$AH361,"D")&lt;=30</formula>
    </cfRule>
    <cfRule type="expression" dxfId="8784" priority="12954">
      <formula>MOD(ROW(),2)</formula>
    </cfRule>
  </conditionalFormatting>
  <conditionalFormatting sqref="K362:K363">
    <cfRule type="expression" dxfId="8783" priority="12995">
      <formula>DATEDIF(TODAY(),$AH362,"D")&lt;=30</formula>
    </cfRule>
    <cfRule type="expression" dxfId="8782" priority="12998">
      <formula>MOD(ROW(),2)</formula>
    </cfRule>
    <cfRule type="expression" dxfId="8781" priority="12994">
      <formula>DATEDIF(TODAY(),$AH362,"D")&lt;=30</formula>
    </cfRule>
  </conditionalFormatting>
  <conditionalFormatting sqref="K364">
    <cfRule type="expression" dxfId="8780" priority="12865">
      <formula>MOD(ROW(),2)</formula>
    </cfRule>
    <cfRule type="expression" dxfId="8779" priority="12862">
      <formula>DATEDIF(TODAY(),$AH364,"D")&lt;=30</formula>
    </cfRule>
    <cfRule type="expression" dxfId="8778" priority="12861">
      <formula>DATEDIF(TODAY(),$AH364,"D")&lt;=30</formula>
    </cfRule>
  </conditionalFormatting>
  <conditionalFormatting sqref="K365:K366">
    <cfRule type="expression" dxfId="8777" priority="12905">
      <formula>DATEDIF(TODAY(),$AH365,"D")&lt;=30</formula>
    </cfRule>
    <cfRule type="expression" dxfId="8776" priority="12909">
      <formula>MOD(ROW(),2)</formula>
    </cfRule>
    <cfRule type="expression" dxfId="8775" priority="12906">
      <formula>DATEDIF(TODAY(),$AH365,"D")&lt;=30</formula>
    </cfRule>
  </conditionalFormatting>
  <conditionalFormatting sqref="K367">
    <cfRule type="expression" dxfId="8774" priority="12820">
      <formula>MOD(ROW(),2)</formula>
    </cfRule>
    <cfRule type="expression" dxfId="8773" priority="12817">
      <formula>DATEDIF(TODAY(),$AH367,"D")&lt;=30</formula>
    </cfRule>
    <cfRule type="expression" dxfId="8772" priority="12816">
      <formula>DATEDIF(TODAY(),$AH367,"D")&lt;=30</formula>
    </cfRule>
  </conditionalFormatting>
  <conditionalFormatting sqref="K368">
    <cfRule type="expression" dxfId="8771" priority="12727">
      <formula>DATEDIF(TODAY(),$AH368,"D")&lt;=30</formula>
    </cfRule>
    <cfRule type="expression" dxfId="8770" priority="12731">
      <formula>MOD(ROW(),2)</formula>
    </cfRule>
    <cfRule type="expression" dxfId="8769" priority="12728">
      <formula>DATEDIF(TODAY(),$AH368,"D")&lt;=30</formula>
    </cfRule>
  </conditionalFormatting>
  <conditionalFormatting sqref="K369:K370">
    <cfRule type="expression" dxfId="8768" priority="12775">
      <formula>MOD(ROW(),2)</formula>
    </cfRule>
    <cfRule type="expression" dxfId="8767" priority="12771">
      <formula>DATEDIF(TODAY(),$AH369,"D")&lt;=30</formula>
    </cfRule>
    <cfRule type="expression" dxfId="8766" priority="12772">
      <formula>DATEDIF(TODAY(),$AH369,"D")&lt;=30</formula>
    </cfRule>
  </conditionalFormatting>
  <conditionalFormatting sqref="K371">
    <cfRule type="expression" dxfId="8765" priority="12678">
      <formula>DATEDIF(TODAY(),$AH371,"D")&lt;=30</formula>
    </cfRule>
    <cfRule type="expression" dxfId="8764" priority="12679">
      <formula>DATEDIF(TODAY(),$AH371,"D")&lt;=30</formula>
    </cfRule>
    <cfRule type="expression" dxfId="8763" priority="12682">
      <formula>MOD(ROW(),2)</formula>
    </cfRule>
  </conditionalFormatting>
  <conditionalFormatting sqref="K372">
    <cfRule type="expression" dxfId="8762" priority="12592">
      <formula>DATEDIF(TODAY(),$AH372,"D")&lt;=30</formula>
    </cfRule>
    <cfRule type="expression" dxfId="8761" priority="12591">
      <formula>DATEDIF(TODAY(),$AH372,"D")&lt;=30</formula>
    </cfRule>
    <cfRule type="expression" dxfId="8760" priority="12595">
      <formula>MOD(ROW(),2)</formula>
    </cfRule>
  </conditionalFormatting>
  <conditionalFormatting sqref="K373:K374">
    <cfRule type="expression" dxfId="8759" priority="12639">
      <formula>MOD(ROW(),2)</formula>
    </cfRule>
    <cfRule type="expression" dxfId="8758" priority="12636">
      <formula>DATEDIF(TODAY(),$AH373,"D")&lt;=30</formula>
    </cfRule>
    <cfRule type="expression" dxfId="8757" priority="12635">
      <formula>DATEDIF(TODAY(),$AH373,"D")&lt;=30</formula>
    </cfRule>
  </conditionalFormatting>
  <conditionalFormatting sqref="K375">
    <cfRule type="expression" dxfId="8756" priority="12549">
      <formula>MOD(ROW(),2)</formula>
    </cfRule>
    <cfRule type="expression" dxfId="8755" priority="12545">
      <formula>DATEDIF(TODAY(),$AH375,"D")&lt;=30</formula>
    </cfRule>
    <cfRule type="expression" dxfId="8754" priority="12546">
      <formula>DATEDIF(TODAY(),$AH375,"D")&lt;=30</formula>
    </cfRule>
  </conditionalFormatting>
  <conditionalFormatting sqref="K376">
    <cfRule type="expression" dxfId="8753" priority="12459">
      <formula>DATEDIF(TODAY(),$AH376,"D")&lt;=30</formula>
    </cfRule>
    <cfRule type="expression" dxfId="8752" priority="12458">
      <formula>DATEDIF(TODAY(),$AH376,"D")&lt;=30</formula>
    </cfRule>
    <cfRule type="expression" dxfId="8751" priority="12462">
      <formula>MOD(ROW(),2)</formula>
    </cfRule>
  </conditionalFormatting>
  <conditionalFormatting sqref="K377:K378">
    <cfRule type="expression" dxfId="8750" priority="12506">
      <formula>MOD(ROW(),2)</formula>
    </cfRule>
    <cfRule type="expression" dxfId="8749" priority="12502">
      <formula>DATEDIF(TODAY(),$AH377,"D")&lt;=30</formula>
    </cfRule>
    <cfRule type="expression" dxfId="8748" priority="12503">
      <formula>DATEDIF(TODAY(),$AH377,"D")&lt;=30</formula>
    </cfRule>
  </conditionalFormatting>
  <conditionalFormatting sqref="K379">
    <cfRule type="expression" dxfId="8747" priority="12403">
      <formula>DATEDIF(TODAY(),$AH379,"D")&lt;=30</formula>
    </cfRule>
    <cfRule type="expression" dxfId="8746" priority="12407">
      <formula>MOD(ROW(),2)</formula>
    </cfRule>
    <cfRule type="expression" dxfId="8745" priority="12404">
      <formula>DATEDIF(TODAY(),$AH379,"D")&lt;=30</formula>
    </cfRule>
  </conditionalFormatting>
  <conditionalFormatting sqref="K380:K381">
    <cfRule type="expression" dxfId="8744" priority="12357">
      <formula>DATEDIF(TODAY(),$AH380,"D")&lt;=30</formula>
    </cfRule>
    <cfRule type="expression" dxfId="8743" priority="12358">
      <formula>DATEDIF(TODAY(),$AH380,"D")&lt;=30</formula>
    </cfRule>
    <cfRule type="expression" dxfId="8742" priority="12361">
      <formula>MOD(ROW(),2)</formula>
    </cfRule>
  </conditionalFormatting>
  <conditionalFormatting sqref="K382">
    <cfRule type="expression" dxfId="8741" priority="12319">
      <formula>MOD(ROW(),2)</formula>
    </cfRule>
    <cfRule type="expression" dxfId="8740" priority="12315">
      <formula>DATEDIF(TODAY(),$AH382,"D")&lt;=30</formula>
    </cfRule>
    <cfRule type="expression" dxfId="8739" priority="12316">
      <formula>DATEDIF(TODAY(),$AH382,"D")&lt;=30</formula>
    </cfRule>
  </conditionalFormatting>
  <conditionalFormatting sqref="K383">
    <cfRule type="expression" dxfId="8738" priority="12275">
      <formula>MOD(ROW(),2)</formula>
    </cfRule>
    <cfRule type="expression" dxfId="8737" priority="12271">
      <formula>DATEDIF(TODAY(),$AH383,"D")&lt;=30</formula>
    </cfRule>
    <cfRule type="expression" dxfId="8736" priority="12272">
      <formula>DATEDIF(TODAY(),$AH383,"D")&lt;=30</formula>
    </cfRule>
  </conditionalFormatting>
  <conditionalFormatting sqref="K384">
    <cfRule type="expression" dxfId="8735" priority="12229">
      <formula>DATEDIF(TODAY(),$AH384,"D")&lt;=30</formula>
    </cfRule>
    <cfRule type="expression" dxfId="8734" priority="12230">
      <formula>DATEDIF(TODAY(),$AH384,"D")&lt;=30</formula>
    </cfRule>
    <cfRule type="expression" dxfId="8733" priority="12233">
      <formula>MOD(ROW(),2)</formula>
    </cfRule>
  </conditionalFormatting>
  <conditionalFormatting sqref="K397">
    <cfRule type="expression" dxfId="8732" priority="12107">
      <formula>MOD(ROW(),2)</formula>
    </cfRule>
    <cfRule type="expression" dxfId="8731" priority="12104">
      <formula>DATEDIF(TODAY(),$AH397,"D")&lt;=30</formula>
    </cfRule>
  </conditionalFormatting>
  <conditionalFormatting sqref="K427">
    <cfRule type="expression" dxfId="8730" priority="12158">
      <formula>DATEDIF(TODAY(),$AH427,"D")&lt;=30</formula>
    </cfRule>
    <cfRule type="expression" dxfId="8729" priority="12162">
      <formula>MOD(ROW(),2)</formula>
    </cfRule>
  </conditionalFormatting>
  <conditionalFormatting sqref="K436 K442 K446 K449 K461">
    <cfRule type="expression" dxfId="8728" priority="12168">
      <formula>MOD(ROW(),2)</formula>
    </cfRule>
  </conditionalFormatting>
  <conditionalFormatting sqref="K444">
    <cfRule type="expression" dxfId="8727" priority="12054">
      <formula>DATEDIF(TODAY(),$AH444,"D")&lt;=30</formula>
    </cfRule>
    <cfRule type="expression" dxfId="8726" priority="12058">
      <formula>MOD(ROW(),2)</formula>
    </cfRule>
    <cfRule type="expression" dxfId="8725" priority="12055">
      <formula>DATEDIF(TODAY(),$AH444,"D")&lt;=30</formula>
    </cfRule>
  </conditionalFormatting>
  <conditionalFormatting sqref="K466:K471">
    <cfRule type="expression" dxfId="8724" priority="11986">
      <formula>DATEDIF(TODAY(),$AH466,"D")&lt;=30</formula>
    </cfRule>
    <cfRule type="expression" dxfId="8723" priority="11987">
      <formula>DATEDIF(TODAY(),$AH466,"D")&lt;=30</formula>
    </cfRule>
    <cfRule type="expression" dxfId="8722" priority="11991">
      <formula>MOD(ROW(),2)</formula>
    </cfRule>
  </conditionalFormatting>
  <conditionalFormatting sqref="K467">
    <cfRule type="expression" dxfId="8721" priority="11989">
      <formula>MOD(ROW(),2)</formula>
    </cfRule>
  </conditionalFormatting>
  <conditionalFormatting sqref="K472:K475">
    <cfRule type="expression" dxfId="8720" priority="11939">
      <formula>DATEDIF(TODAY(),$AH472,"D")&lt;=30</formula>
    </cfRule>
    <cfRule type="expression" dxfId="8719" priority="11942">
      <formula>MOD(ROW(),2)</formula>
    </cfRule>
    <cfRule type="expression" dxfId="8718" priority="11938">
      <formula>DATEDIF(TODAY(),$AH472,"D")&lt;=30</formula>
    </cfRule>
  </conditionalFormatting>
  <conditionalFormatting sqref="K476:K478">
    <cfRule type="expression" dxfId="8717" priority="11885">
      <formula>DATEDIF(TODAY(),$AH476,"D")&lt;=30</formula>
    </cfRule>
    <cfRule type="expression" dxfId="8716" priority="11886">
      <formula>DATEDIF(TODAY(),$AH476,"D")&lt;=30</formula>
    </cfRule>
    <cfRule type="expression" dxfId="8715" priority="11889">
      <formula>MOD(ROW(),2)</formula>
    </cfRule>
  </conditionalFormatting>
  <conditionalFormatting sqref="K479:K481">
    <cfRule type="expression" dxfId="8714" priority="11818">
      <formula>MOD(ROW(),2)</formula>
    </cfRule>
    <cfRule type="expression" dxfId="8713" priority="11814">
      <formula>DATEDIF(TODAY(),$AH479,"D")&lt;=30</formula>
    </cfRule>
    <cfRule type="expression" dxfId="8712" priority="11815">
      <formula>DATEDIF(TODAY(),$AH479,"D")&lt;=30</formula>
    </cfRule>
  </conditionalFormatting>
  <conditionalFormatting sqref="K482:K484">
    <cfRule type="expression" dxfId="8711" priority="11774">
      <formula>MOD(ROW(),2)</formula>
    </cfRule>
    <cfRule type="expression" dxfId="8710" priority="11770">
      <formula>DATEDIF(TODAY(),$AH482,"D")&lt;=30</formula>
    </cfRule>
    <cfRule type="expression" dxfId="8709" priority="11771">
      <formula>DATEDIF(TODAY(),$AH482,"D")&lt;=30</formula>
    </cfRule>
  </conditionalFormatting>
  <conditionalFormatting sqref="K485">
    <cfRule type="expression" dxfId="8708" priority="11682">
      <formula>DATEDIF(TODAY(),$AH485,"D")&lt;=30</formula>
    </cfRule>
    <cfRule type="expression" dxfId="8707" priority="11685">
      <formula>MOD(ROW(),2)</formula>
    </cfRule>
    <cfRule type="expression" dxfId="8706" priority="11681">
      <formula>DATEDIF(TODAY(),$AH485,"D")&lt;=30</formula>
    </cfRule>
  </conditionalFormatting>
  <conditionalFormatting sqref="K486:K487">
    <cfRule type="expression" dxfId="8705" priority="11729">
      <formula>MOD(ROW(),2)</formula>
    </cfRule>
    <cfRule type="expression" dxfId="8704" priority="11726">
      <formula>DATEDIF(TODAY(),$AH486,"D")&lt;=30</formula>
    </cfRule>
    <cfRule type="expression" dxfId="8703" priority="11725">
      <formula>DATEDIF(TODAY(),$AH486,"D")&lt;=30</formula>
    </cfRule>
  </conditionalFormatting>
  <conditionalFormatting sqref="K488">
    <cfRule type="expression" dxfId="8702" priority="11630">
      <formula>DATEDIF(TODAY(),$AH488,"D")&lt;=30</formula>
    </cfRule>
    <cfRule type="expression" dxfId="8701" priority="11631">
      <formula>DATEDIF(TODAY(),$AH488,"D")&lt;=30</formula>
    </cfRule>
    <cfRule type="expression" dxfId="8700" priority="11634">
      <formula>MOD(ROW(),2)</formula>
    </cfRule>
  </conditionalFormatting>
  <conditionalFormatting sqref="K489">
    <cfRule type="expression" dxfId="8699" priority="11543">
      <formula>DATEDIF(TODAY(),$AH489,"D")&lt;=30</formula>
    </cfRule>
    <cfRule type="expression" dxfId="8698" priority="11544">
      <formula>DATEDIF(TODAY(),$AH489,"D")&lt;=30</formula>
    </cfRule>
    <cfRule type="expression" dxfId="8697" priority="11547">
      <formula>MOD(ROW(),2)</formula>
    </cfRule>
  </conditionalFormatting>
  <conditionalFormatting sqref="K490:K491">
    <cfRule type="expression" dxfId="8696" priority="11588">
      <formula>DATEDIF(TODAY(),$AH490,"D")&lt;=30</formula>
    </cfRule>
    <cfRule type="expression" dxfId="8695" priority="11587">
      <formula>DATEDIF(TODAY(),$AH490,"D")&lt;=30</formula>
    </cfRule>
    <cfRule type="expression" dxfId="8694" priority="11591">
      <formula>MOD(ROW(),2)</formula>
    </cfRule>
  </conditionalFormatting>
  <conditionalFormatting sqref="K492">
    <cfRule type="expression" dxfId="8693" priority="11458">
      <formula>MOD(ROW(),2)</formula>
    </cfRule>
    <cfRule type="expression" dxfId="8692" priority="11455">
      <formula>DATEDIF(TODAY(),$AH492,"D")&lt;=30</formula>
    </cfRule>
    <cfRule type="expression" dxfId="8691" priority="11454">
      <formula>DATEDIF(TODAY(),$AH492,"D")&lt;=30</formula>
    </cfRule>
  </conditionalFormatting>
  <conditionalFormatting sqref="K493:K494">
    <cfRule type="expression" dxfId="8690" priority="11499">
      <formula>DATEDIF(TODAY(),$AH493,"D")&lt;=30</formula>
    </cfRule>
    <cfRule type="expression" dxfId="8689" priority="11498">
      <formula>DATEDIF(TODAY(),$AH493,"D")&lt;=30</formula>
    </cfRule>
    <cfRule type="expression" dxfId="8688" priority="11502">
      <formula>MOD(ROW(),2)</formula>
    </cfRule>
  </conditionalFormatting>
  <conditionalFormatting sqref="K495">
    <cfRule type="expression" dxfId="8687" priority="11413">
      <formula>MOD(ROW(),2)</formula>
    </cfRule>
    <cfRule type="expression" dxfId="8686" priority="11410">
      <formula>DATEDIF(TODAY(),$AH495,"D")&lt;=30</formula>
    </cfRule>
    <cfRule type="expression" dxfId="8685" priority="11409">
      <formula>DATEDIF(TODAY(),$AH495,"D")&lt;=30</formula>
    </cfRule>
  </conditionalFormatting>
  <conditionalFormatting sqref="K496">
    <cfRule type="expression" dxfId="8684" priority="11321">
      <formula>DATEDIF(TODAY(),$AH496,"D")&lt;=30</formula>
    </cfRule>
    <cfRule type="expression" dxfId="8683" priority="11320">
      <formula>DATEDIF(TODAY(),$AH496,"D")&lt;=30</formula>
    </cfRule>
    <cfRule type="expression" dxfId="8682" priority="11324">
      <formula>MOD(ROW(),2)</formula>
    </cfRule>
  </conditionalFormatting>
  <conditionalFormatting sqref="K497:K498">
    <cfRule type="expression" dxfId="8681" priority="11368">
      <formula>MOD(ROW(),2)</formula>
    </cfRule>
    <cfRule type="expression" dxfId="8680" priority="11365">
      <formula>DATEDIF(TODAY(),$AH497,"D")&lt;=30</formula>
    </cfRule>
    <cfRule type="expression" dxfId="8679" priority="11364">
      <formula>DATEDIF(TODAY(),$AH497,"D")&lt;=30</formula>
    </cfRule>
  </conditionalFormatting>
  <conditionalFormatting sqref="K499">
    <cfRule type="expression" dxfId="8678" priority="11272">
      <formula>DATEDIF(TODAY(),$AH499,"D")&lt;=30</formula>
    </cfRule>
    <cfRule type="expression" dxfId="8677" priority="11275">
      <formula>MOD(ROW(),2)</formula>
    </cfRule>
    <cfRule type="expression" dxfId="8676" priority="11271">
      <formula>DATEDIF(TODAY(),$AH499,"D")&lt;=30</formula>
    </cfRule>
  </conditionalFormatting>
  <conditionalFormatting sqref="K500">
    <cfRule type="expression" dxfId="8675" priority="11188">
      <formula>MOD(ROW(),2)</formula>
    </cfRule>
    <cfRule type="expression" dxfId="8674" priority="11185">
      <formula>DATEDIF(TODAY(),$AH500,"D")&lt;=30</formula>
    </cfRule>
    <cfRule type="expression" dxfId="8673" priority="11184">
      <formula>DATEDIF(TODAY(),$AH500,"D")&lt;=30</formula>
    </cfRule>
  </conditionalFormatting>
  <conditionalFormatting sqref="K501:K502">
    <cfRule type="expression" dxfId="8672" priority="11232">
      <formula>MOD(ROW(),2)</formula>
    </cfRule>
    <cfRule type="expression" dxfId="8671" priority="11229">
      <formula>DATEDIF(TODAY(),$AH501,"D")&lt;=30</formula>
    </cfRule>
    <cfRule type="expression" dxfId="8670" priority="11228">
      <formula>DATEDIF(TODAY(),$AH501,"D")&lt;=30</formula>
    </cfRule>
  </conditionalFormatting>
  <conditionalFormatting sqref="K503">
    <cfRule type="expression" dxfId="8669" priority="11139">
      <formula>DATEDIF(TODAY(),$AH503,"D")&lt;=30</formula>
    </cfRule>
    <cfRule type="expression" dxfId="8668" priority="11138">
      <formula>DATEDIF(TODAY(),$AH503,"D")&lt;=30</formula>
    </cfRule>
    <cfRule type="expression" dxfId="8667" priority="11142">
      <formula>MOD(ROW(),2)</formula>
    </cfRule>
  </conditionalFormatting>
  <conditionalFormatting sqref="K504">
    <cfRule type="expression" dxfId="8666" priority="11058">
      <formula>MOD(ROW(),2)</formula>
    </cfRule>
    <cfRule type="expression" dxfId="8665" priority="11054">
      <formula>DATEDIF(TODAY(),$AH504,"D")&lt;=30</formula>
    </cfRule>
    <cfRule type="expression" dxfId="8664" priority="11055">
      <formula>DATEDIF(TODAY(),$AH504,"D")&lt;=30</formula>
    </cfRule>
  </conditionalFormatting>
  <conditionalFormatting sqref="K505:K506">
    <cfRule type="expression" dxfId="8663" priority="11096">
      <formula>DATEDIF(TODAY(),$AH505,"D")&lt;=30</formula>
    </cfRule>
    <cfRule type="expression" dxfId="8662" priority="11097">
      <formula>DATEDIF(TODAY(),$AH505,"D")&lt;=30</formula>
    </cfRule>
    <cfRule type="expression" dxfId="8661" priority="11100">
      <formula>MOD(ROW(),2)</formula>
    </cfRule>
  </conditionalFormatting>
  <conditionalFormatting sqref="K507">
    <cfRule type="expression" dxfId="8660" priority="11000">
      <formula>DATEDIF(TODAY(),$AH507,"D")&lt;=30</formula>
    </cfRule>
    <cfRule type="expression" dxfId="8659" priority="11001">
      <formula>DATEDIF(TODAY(),$AH507,"D")&lt;=30</formula>
    </cfRule>
    <cfRule type="expression" dxfId="8658" priority="11004">
      <formula>MOD(ROW(),2)</formula>
    </cfRule>
  </conditionalFormatting>
  <conditionalFormatting sqref="K508:K509">
    <cfRule type="expression" dxfId="8657" priority="10956">
      <formula>DATEDIF(TODAY(),$AH508,"D")&lt;=30</formula>
    </cfRule>
    <cfRule type="expression" dxfId="8656" priority="10955">
      <formula>DATEDIF(TODAY(),$AH508,"D")&lt;=30</formula>
    </cfRule>
    <cfRule type="expression" dxfId="8655" priority="10959">
      <formula>MOD(ROW(),2)</formula>
    </cfRule>
  </conditionalFormatting>
  <conditionalFormatting sqref="K510">
    <cfRule type="expression" dxfId="8654" priority="10918">
      <formula>MOD(ROW(),2)</formula>
    </cfRule>
    <cfRule type="expression" dxfId="8653" priority="10915">
      <formula>DATEDIF(TODAY(),$AH510,"D")&lt;=30</formula>
    </cfRule>
    <cfRule type="expression" dxfId="8652" priority="10914">
      <formula>DATEDIF(TODAY(),$AH510,"D")&lt;=30</formula>
    </cfRule>
  </conditionalFormatting>
  <conditionalFormatting sqref="K511">
    <cfRule type="expression" dxfId="8651" priority="10871">
      <formula>DATEDIF(TODAY(),$AH511,"D")&lt;=30</formula>
    </cfRule>
    <cfRule type="expression" dxfId="8650" priority="10875">
      <formula>MOD(ROW(),2)</formula>
    </cfRule>
    <cfRule type="expression" dxfId="8649" priority="10872">
      <formula>DATEDIF(TODAY(),$AH511,"D")&lt;=30</formula>
    </cfRule>
  </conditionalFormatting>
  <conditionalFormatting sqref="K512">
    <cfRule type="expression" dxfId="8648" priority="10833">
      <formula>DATEDIF(TODAY(),$AH512,"D")&lt;=30</formula>
    </cfRule>
    <cfRule type="expression" dxfId="8647" priority="10836">
      <formula>MOD(ROW(),2)</formula>
    </cfRule>
    <cfRule type="expression" dxfId="8646" priority="10832">
      <formula>DATEDIF(TODAY(),$AH512,"D")&lt;=30</formula>
    </cfRule>
  </conditionalFormatting>
  <conditionalFormatting sqref="K513">
    <cfRule type="expression" dxfId="8645" priority="10792">
      <formula>MOD(ROW(),2)</formula>
    </cfRule>
    <cfRule type="expression" dxfId="8644" priority="10789">
      <formula>DATEDIF(TODAY(),$AH513,"D")&lt;=30</formula>
    </cfRule>
    <cfRule type="expression" dxfId="8643" priority="10788">
      <formula>DATEDIF(TODAY(),$AH513,"D")&lt;=30</formula>
    </cfRule>
  </conditionalFormatting>
  <conditionalFormatting sqref="K514">
    <cfRule type="expression" dxfId="8642" priority="10753">
      <formula>MOD(ROW(),2)</formula>
    </cfRule>
    <cfRule type="expression" dxfId="8641" priority="10750">
      <formula>DATEDIF(TODAY(),$AH514,"D")&lt;=30</formula>
    </cfRule>
    <cfRule type="expression" dxfId="8640" priority="10749">
      <formula>DATEDIF(TODAY(),$AH514,"D")&lt;=30</formula>
    </cfRule>
  </conditionalFormatting>
  <conditionalFormatting sqref="K515">
    <cfRule type="expression" dxfId="8639" priority="10710">
      <formula>DATEDIF(TODAY(),$AH515,"D")&lt;=30</formula>
    </cfRule>
    <cfRule type="expression" dxfId="8638" priority="10714">
      <formula>MOD(ROW(),2)</formula>
    </cfRule>
    <cfRule type="expression" dxfId="8637" priority="10711">
      <formula>DATEDIF(TODAY(),$AH515,"D")&lt;=30</formula>
    </cfRule>
  </conditionalFormatting>
  <conditionalFormatting sqref="K516">
    <cfRule type="expression" dxfId="8636" priority="10672">
      <formula>DATEDIF(TODAY(),$AH516,"D")&lt;=30</formula>
    </cfRule>
    <cfRule type="expression" dxfId="8635" priority="10671">
      <formula>DATEDIF(TODAY(),$AH516,"D")&lt;=30</formula>
    </cfRule>
    <cfRule type="expression" dxfId="8634" priority="10675">
      <formula>MOD(ROW(),2)</formula>
    </cfRule>
  </conditionalFormatting>
  <conditionalFormatting sqref="K528">
    <cfRule type="expression" dxfId="8633" priority="10545">
      <formula>DATEDIF(TODAY(),$AH528,"D")&lt;=30</formula>
    </cfRule>
    <cfRule type="expression" dxfId="8632" priority="10548">
      <formula>MOD(ROW(),2)</formula>
    </cfRule>
  </conditionalFormatting>
  <conditionalFormatting sqref="K558">
    <cfRule type="expression" dxfId="8631" priority="10599">
      <formula>DATEDIF(TODAY(),$AH558,"D")&lt;=30</formula>
    </cfRule>
    <cfRule type="expression" dxfId="8630" priority="10603">
      <formula>MOD(ROW(),2)</formula>
    </cfRule>
  </conditionalFormatting>
  <conditionalFormatting sqref="K567 K573 K577 K580 K592">
    <cfRule type="expression" dxfId="8629" priority="10609">
      <formula>MOD(ROW(),2)</formula>
    </cfRule>
  </conditionalFormatting>
  <conditionalFormatting sqref="K575">
    <cfRule type="expression" dxfId="8628" priority="10492">
      <formula>DATEDIF(TODAY(),$AH575,"D")&lt;=30</formula>
    </cfRule>
    <cfRule type="expression" dxfId="8627" priority="10496">
      <formula>MOD(ROW(),2)</formula>
    </cfRule>
    <cfRule type="expression" dxfId="8626" priority="10493">
      <formula>DATEDIF(TODAY(),$AH575,"D")&lt;=30</formula>
    </cfRule>
  </conditionalFormatting>
  <conditionalFormatting sqref="K597:K602">
    <cfRule type="expression" dxfId="8625" priority="10425">
      <formula>MOD(ROW(),2)</formula>
    </cfRule>
    <cfRule type="expression" dxfId="8624" priority="10420">
      <formula>DATEDIF(TODAY(),$AH597,"D")&lt;=30</formula>
    </cfRule>
    <cfRule type="expression" dxfId="8623" priority="10421">
      <formula>DATEDIF(TODAY(),$AH597,"D")&lt;=30</formula>
    </cfRule>
  </conditionalFormatting>
  <conditionalFormatting sqref="K598">
    <cfRule type="expression" dxfId="8622" priority="10423">
      <formula>MOD(ROW(),2)</formula>
    </cfRule>
  </conditionalFormatting>
  <conditionalFormatting sqref="K603:K606">
    <cfRule type="expression" dxfId="8621" priority="10373">
      <formula>MOD(ROW(),2)</formula>
    </cfRule>
    <cfRule type="expression" dxfId="8620" priority="10369">
      <formula>DATEDIF(TODAY(),$AH603,"D")&lt;=30</formula>
    </cfRule>
    <cfRule type="expression" dxfId="8619" priority="10370">
      <formula>DATEDIF(TODAY(),$AH603,"D")&lt;=30</formula>
    </cfRule>
  </conditionalFormatting>
  <conditionalFormatting sqref="K607:K609">
    <cfRule type="expression" dxfId="8618" priority="10317">
      <formula>MOD(ROW(),2)</formula>
    </cfRule>
    <cfRule type="expression" dxfId="8617" priority="10314">
      <formula>DATEDIF(TODAY(),$AH607,"D")&lt;=30</formula>
    </cfRule>
    <cfRule type="expression" dxfId="8616" priority="10313">
      <formula>DATEDIF(TODAY(),$AH607,"D")&lt;=30</formula>
    </cfRule>
  </conditionalFormatting>
  <conditionalFormatting sqref="K610:K612">
    <cfRule type="expression" dxfId="8615" priority="10243">
      <formula>MOD(ROW(),2)</formula>
    </cfRule>
    <cfRule type="expression" dxfId="8614" priority="10240">
      <formula>DATEDIF(TODAY(),$AH610,"D")&lt;=30</formula>
    </cfRule>
    <cfRule type="expression" dxfId="8613" priority="10239">
      <formula>DATEDIF(TODAY(),$AH610,"D")&lt;=30</formula>
    </cfRule>
  </conditionalFormatting>
  <conditionalFormatting sqref="K613:K615">
    <cfRule type="expression" dxfId="8612" priority="10193">
      <formula>DATEDIF(TODAY(),$AH613,"D")&lt;=30</formula>
    </cfRule>
    <cfRule type="expression" dxfId="8611" priority="10192">
      <formula>DATEDIF(TODAY(),$AH613,"D")&lt;=30</formula>
    </cfRule>
    <cfRule type="expression" dxfId="8610" priority="10196">
      <formula>MOD(ROW(),2)</formula>
    </cfRule>
  </conditionalFormatting>
  <conditionalFormatting sqref="K616">
    <cfRule type="expression" dxfId="8609" priority="10101">
      <formula>MOD(ROW(),2)</formula>
    </cfRule>
    <cfRule type="expression" dxfId="8608" priority="10097">
      <formula>DATEDIF(TODAY(),$AH616,"D")&lt;=30</formula>
    </cfRule>
    <cfRule type="expression" dxfId="8607" priority="10098">
      <formula>DATEDIF(TODAY(),$AH616,"D")&lt;=30</formula>
    </cfRule>
  </conditionalFormatting>
  <conditionalFormatting sqref="K617:K618">
    <cfRule type="expression" dxfId="8606" priority="10148">
      <formula>MOD(ROW(),2)</formula>
    </cfRule>
    <cfRule type="expression" dxfId="8605" priority="10145">
      <formula>DATEDIF(TODAY(),$AH617,"D")&lt;=30</formula>
    </cfRule>
    <cfRule type="expression" dxfId="8604" priority="10144">
      <formula>DATEDIF(TODAY(),$AH617,"D")&lt;=30</formula>
    </cfRule>
  </conditionalFormatting>
  <conditionalFormatting sqref="K619">
    <cfRule type="expression" dxfId="8603" priority="10047">
      <formula>MOD(ROW(),2)</formula>
    </cfRule>
    <cfRule type="expression" dxfId="8602" priority="10044">
      <formula>DATEDIF(TODAY(),$AH619,"D")&lt;=30</formula>
    </cfRule>
    <cfRule type="expression" dxfId="8601" priority="10043">
      <formula>DATEDIF(TODAY(),$AH619,"D")&lt;=30</formula>
    </cfRule>
  </conditionalFormatting>
  <conditionalFormatting sqref="K620">
    <cfRule type="expression" dxfId="8600" priority="9951">
      <formula>DATEDIF(TODAY(),$AH620,"D")&lt;=30</formula>
    </cfRule>
    <cfRule type="expression" dxfId="8599" priority="9950">
      <formula>DATEDIF(TODAY(),$AH620,"D")&lt;=30</formula>
    </cfRule>
    <cfRule type="expression" dxfId="8598" priority="9954">
      <formula>MOD(ROW(),2)</formula>
    </cfRule>
  </conditionalFormatting>
  <conditionalFormatting sqref="K621:K622">
    <cfRule type="expression" dxfId="8597" priority="9998">
      <formula>DATEDIF(TODAY(),$AH621,"D")&lt;=30</formula>
    </cfRule>
    <cfRule type="expression" dxfId="8596" priority="9997">
      <formula>DATEDIF(TODAY(),$AH621,"D")&lt;=30</formula>
    </cfRule>
    <cfRule type="expression" dxfId="8595" priority="10001">
      <formula>MOD(ROW(),2)</formula>
    </cfRule>
  </conditionalFormatting>
  <conditionalFormatting sqref="K623">
    <cfRule type="expression" dxfId="8594" priority="9855">
      <formula>DATEDIF(TODAY(),$AH623,"D")&lt;=30</formula>
    </cfRule>
    <cfRule type="expression" dxfId="8593" priority="9856">
      <formula>DATEDIF(TODAY(),$AH623,"D")&lt;=30</formula>
    </cfRule>
    <cfRule type="expression" dxfId="8592" priority="9859">
      <formula>MOD(ROW(),2)</formula>
    </cfRule>
  </conditionalFormatting>
  <conditionalFormatting sqref="K624:K625">
    <cfRule type="expression" dxfId="8591" priority="9906">
      <formula>MOD(ROW(),2)</formula>
    </cfRule>
    <cfRule type="expression" dxfId="8590" priority="9903">
      <formula>DATEDIF(TODAY(),$AH624,"D")&lt;=30</formula>
    </cfRule>
    <cfRule type="expression" dxfId="8589" priority="9902">
      <formula>DATEDIF(TODAY(),$AH624,"D")&lt;=30</formula>
    </cfRule>
  </conditionalFormatting>
  <conditionalFormatting sqref="K626">
    <cfRule type="expression" dxfId="8588" priority="9811">
      <formula>MOD(ROW(),2)</formula>
    </cfRule>
    <cfRule type="expression" dxfId="8587" priority="9807">
      <formula>DATEDIF(TODAY(),$AH626,"D")&lt;=30</formula>
    </cfRule>
    <cfRule type="expression" dxfId="8586" priority="9808">
      <formula>DATEDIF(TODAY(),$AH626,"D")&lt;=30</formula>
    </cfRule>
  </conditionalFormatting>
  <conditionalFormatting sqref="K627">
    <cfRule type="expression" dxfId="8585" priority="9716">
      <formula>MOD(ROW(),2)</formula>
    </cfRule>
    <cfRule type="expression" dxfId="8584" priority="9713">
      <formula>DATEDIF(TODAY(),$AH627,"D")&lt;=30</formula>
    </cfRule>
    <cfRule type="expression" dxfId="8583" priority="9712">
      <formula>DATEDIF(TODAY(),$AH627,"D")&lt;=30</formula>
    </cfRule>
  </conditionalFormatting>
  <conditionalFormatting sqref="K628:K629">
    <cfRule type="expression" dxfId="8582" priority="9763">
      <formula>MOD(ROW(),2)</formula>
    </cfRule>
    <cfRule type="expression" dxfId="8581" priority="9760">
      <formula>DATEDIF(TODAY(),$AH628,"D")&lt;=30</formula>
    </cfRule>
    <cfRule type="expression" dxfId="8580" priority="9759">
      <formula>DATEDIF(TODAY(),$AH628,"D")&lt;=30</formula>
    </cfRule>
  </conditionalFormatting>
  <conditionalFormatting sqref="K630">
    <cfRule type="expression" dxfId="8579" priority="9660">
      <formula>DATEDIF(TODAY(),$AH630,"D")&lt;=30</formula>
    </cfRule>
    <cfRule type="expression" dxfId="8578" priority="9661">
      <formula>DATEDIF(TODAY(),$AH630,"D")&lt;=30</formula>
    </cfRule>
    <cfRule type="expression" dxfId="8577" priority="9664">
      <formula>MOD(ROW(),2)</formula>
    </cfRule>
  </conditionalFormatting>
  <conditionalFormatting sqref="K631">
    <cfRule type="expression" dxfId="8576" priority="9571">
      <formula>MOD(ROW(),2)</formula>
    </cfRule>
    <cfRule type="expression" dxfId="8575" priority="9568">
      <formula>DATEDIF(TODAY(),$AH631,"D")&lt;=30</formula>
    </cfRule>
    <cfRule type="expression" dxfId="8574" priority="9567">
      <formula>DATEDIF(TODAY(),$AH631,"D")&lt;=30</formula>
    </cfRule>
  </conditionalFormatting>
  <conditionalFormatting sqref="K632:K633">
    <cfRule type="expression" dxfId="8573" priority="9614">
      <formula>DATEDIF(TODAY(),$AH632,"D")&lt;=30</formula>
    </cfRule>
    <cfRule type="expression" dxfId="8572" priority="9615">
      <formula>DATEDIF(TODAY(),$AH632,"D")&lt;=30</formula>
    </cfRule>
    <cfRule type="expression" dxfId="8571" priority="9618">
      <formula>MOD(ROW(),2)</formula>
    </cfRule>
  </conditionalFormatting>
  <conditionalFormatting sqref="K634">
    <cfRule type="expression" dxfId="8570" priority="9522">
      <formula>MOD(ROW(),2)</formula>
    </cfRule>
    <cfRule type="expression" dxfId="8569" priority="9519">
      <formula>DATEDIF(TODAY(),$AH634,"D")&lt;=30</formula>
    </cfRule>
    <cfRule type="expression" dxfId="8568" priority="9518">
      <formula>DATEDIF(TODAY(),$AH634,"D")&lt;=30</formula>
    </cfRule>
  </conditionalFormatting>
  <conditionalFormatting sqref="K635">
    <cfRule type="expression" dxfId="8567" priority="9428">
      <formula>DATEDIF(TODAY(),$AH635,"D")&lt;=30</formula>
    </cfRule>
    <cfRule type="expression" dxfId="8566" priority="9432">
      <formula>MOD(ROW(),2)</formula>
    </cfRule>
    <cfRule type="expression" dxfId="8565" priority="9429">
      <formula>DATEDIF(TODAY(),$AH635,"D")&lt;=30</formula>
    </cfRule>
  </conditionalFormatting>
  <conditionalFormatting sqref="K636:K637">
    <cfRule type="expression" dxfId="8564" priority="9473">
      <formula>DATEDIF(TODAY(),$AH636,"D")&lt;=30</formula>
    </cfRule>
    <cfRule type="expression" dxfId="8563" priority="9474">
      <formula>DATEDIF(TODAY(),$AH636,"D")&lt;=30</formula>
    </cfRule>
    <cfRule type="expression" dxfId="8562" priority="9477">
      <formula>MOD(ROW(),2)</formula>
    </cfRule>
  </conditionalFormatting>
  <conditionalFormatting sqref="K638">
    <cfRule type="expression" dxfId="8561" priority="9373">
      <formula>DATEDIF(TODAY(),$AH638,"D")&lt;=30</formula>
    </cfRule>
    <cfRule type="expression" dxfId="8560" priority="9377">
      <formula>MOD(ROW(),2)</formula>
    </cfRule>
    <cfRule type="expression" dxfId="8559" priority="9374">
      <formula>DATEDIF(TODAY(),$AH638,"D")&lt;=30</formula>
    </cfRule>
  </conditionalFormatting>
  <conditionalFormatting sqref="K639:K640">
    <cfRule type="expression" dxfId="8558" priority="9329">
      <formula>MOD(ROW(),2)</formula>
    </cfRule>
    <cfRule type="expression" dxfId="8557" priority="9326">
      <formula>DATEDIF(TODAY(),$AH639,"D")&lt;=30</formula>
    </cfRule>
    <cfRule type="expression" dxfId="8556" priority="9325">
      <formula>DATEDIF(TODAY(),$AH639,"D")&lt;=30</formula>
    </cfRule>
  </conditionalFormatting>
  <conditionalFormatting sqref="K641">
    <cfRule type="expression" dxfId="8555" priority="9282">
      <formula>DATEDIF(TODAY(),$AH641,"D")&lt;=30</formula>
    </cfRule>
    <cfRule type="expression" dxfId="8554" priority="9281">
      <formula>DATEDIF(TODAY(),$AH641,"D")&lt;=30</formula>
    </cfRule>
    <cfRule type="expression" dxfId="8553" priority="9285">
      <formula>MOD(ROW(),2)</formula>
    </cfRule>
  </conditionalFormatting>
  <conditionalFormatting sqref="K642">
    <cfRule type="expression" dxfId="8552" priority="9235">
      <formula>DATEDIF(TODAY(),$AH642,"D")&lt;=30</formula>
    </cfRule>
    <cfRule type="expression" dxfId="8551" priority="9239">
      <formula>MOD(ROW(),2)</formula>
    </cfRule>
    <cfRule type="expression" dxfId="8550" priority="9236">
      <formula>DATEDIF(TODAY(),$AH642,"D")&lt;=30</formula>
    </cfRule>
  </conditionalFormatting>
  <conditionalFormatting sqref="K643">
    <cfRule type="expression" dxfId="8549" priority="9193">
      <formula>DATEDIF(TODAY(),$AH643,"D")&lt;=30</formula>
    </cfRule>
    <cfRule type="expression" dxfId="8548" priority="9197">
      <formula>MOD(ROW(),2)</formula>
    </cfRule>
    <cfRule type="expression" dxfId="8547" priority="9194">
      <formula>DATEDIF(TODAY(),$AH643,"D")&lt;=30</formula>
    </cfRule>
  </conditionalFormatting>
  <conditionalFormatting sqref="K644">
    <cfRule type="expression" dxfId="8546" priority="9149">
      <formula>DATEDIF(TODAY(),$AH644,"D")&lt;=30</formula>
    </cfRule>
    <cfRule type="expression" dxfId="8545" priority="9150">
      <formula>DATEDIF(TODAY(),$AH644,"D")&lt;=30</formula>
    </cfRule>
    <cfRule type="expression" dxfId="8544" priority="9153">
      <formula>MOD(ROW(),2)</formula>
    </cfRule>
  </conditionalFormatting>
  <conditionalFormatting sqref="K645">
    <cfRule type="expression" dxfId="8543" priority="9108">
      <formula>DATEDIF(TODAY(),$AH645,"D")&lt;=30</formula>
    </cfRule>
    <cfRule type="expression" dxfId="8542" priority="9107">
      <formula>DATEDIF(TODAY(),$AH645,"D")&lt;=30</formula>
    </cfRule>
    <cfRule type="expression" dxfId="8541" priority="9111">
      <formula>MOD(ROW(),2)</formula>
    </cfRule>
  </conditionalFormatting>
  <conditionalFormatting sqref="K646">
    <cfRule type="expression" dxfId="8540" priority="9069">
      <formula>MOD(ROW(),2)</formula>
    </cfRule>
    <cfRule type="expression" dxfId="8539" priority="9065">
      <formula>DATEDIF(TODAY(),$AH646,"D")&lt;=30</formula>
    </cfRule>
    <cfRule type="expression" dxfId="8538" priority="9066">
      <formula>DATEDIF(TODAY(),$AH646,"D")&lt;=30</formula>
    </cfRule>
  </conditionalFormatting>
  <conditionalFormatting sqref="K647">
    <cfRule type="expression" dxfId="8537" priority="9023">
      <formula>DATEDIF(TODAY(),$AH647,"D")&lt;=30</formula>
    </cfRule>
    <cfRule type="expression" dxfId="8536" priority="9024">
      <formula>DATEDIF(TODAY(),$AH647,"D")&lt;=30</formula>
    </cfRule>
    <cfRule type="expression" dxfId="8535" priority="9027">
      <formula>MOD(ROW(),2)</formula>
    </cfRule>
  </conditionalFormatting>
  <conditionalFormatting sqref="K648">
    <cfRule type="expression" dxfId="8534" priority="8976">
      <formula>MOD(ROW(),2)</formula>
    </cfRule>
    <cfRule type="expression" dxfId="8533" priority="8973">
      <formula>DATEDIF(TODAY(),$AH648,"D")&lt;=30</formula>
    </cfRule>
    <cfRule type="expression" dxfId="8532" priority="8972">
      <formula>DATEDIF(TODAY(),$AH648,"D")&lt;=30</formula>
    </cfRule>
  </conditionalFormatting>
  <conditionalFormatting sqref="K649">
    <cfRule type="expression" dxfId="8531" priority="8930">
      <formula>DATEDIF(TODAY(),$AH649,"D")&lt;=30</formula>
    </cfRule>
    <cfRule type="expression" dxfId="8530" priority="8931">
      <formula>DATEDIF(TODAY(),$AH649,"D")&lt;=30</formula>
    </cfRule>
    <cfRule type="expression" dxfId="8529" priority="8934">
      <formula>MOD(ROW(),2)</formula>
    </cfRule>
  </conditionalFormatting>
  <conditionalFormatting sqref="K650">
    <cfRule type="expression" dxfId="8528" priority="8892">
      <formula>MOD(ROW(),2)</formula>
    </cfRule>
    <cfRule type="expression" dxfId="8527" priority="8889">
      <formula>DATEDIF(TODAY(),$AH650,"D")&lt;=30</formula>
    </cfRule>
    <cfRule type="expression" dxfId="8526" priority="8888">
      <formula>DATEDIF(TODAY(),$AH650,"D")&lt;=30</formula>
    </cfRule>
  </conditionalFormatting>
  <conditionalFormatting sqref="K651">
    <cfRule type="expression" dxfId="8525" priority="8839">
      <formula>DATEDIF(TODAY(),$AH651,"D")&lt;=30</formula>
    </cfRule>
    <cfRule type="expression" dxfId="8524" priority="8840">
      <formula>DATEDIF(TODAY(),$AH651,"D")&lt;=30</formula>
    </cfRule>
    <cfRule type="expression" dxfId="8523" priority="8843">
      <formula>MOD(ROW(),2)</formula>
    </cfRule>
  </conditionalFormatting>
  <conditionalFormatting sqref="K652">
    <cfRule type="expression" dxfId="8522" priority="8770">
      <formula>DATEDIF(TODAY(),$AH652,"D")&lt;=30</formula>
    </cfRule>
    <cfRule type="expression" dxfId="8521" priority="8773">
      <formula>MOD(ROW(),2)</formula>
    </cfRule>
    <cfRule type="expression" dxfId="8520" priority="8769">
      <formula>DATEDIF(TODAY(),$AH652,"D")&lt;=30</formula>
    </cfRule>
  </conditionalFormatting>
  <conditionalFormatting sqref="K664">
    <cfRule type="expression" dxfId="8519" priority="8646">
      <formula>MOD(ROW(),2)</formula>
    </cfRule>
    <cfRule type="expression" dxfId="8518" priority="8643">
      <formula>DATEDIF(TODAY(),$AH664,"D")&lt;=30</formula>
    </cfRule>
  </conditionalFormatting>
  <conditionalFormatting sqref="K694">
    <cfRule type="expression" dxfId="8517" priority="8697">
      <formula>DATEDIF(TODAY(),$AH694,"D")&lt;=30</formula>
    </cfRule>
    <cfRule type="expression" dxfId="8516" priority="8701">
      <formula>MOD(ROW(),2)</formula>
    </cfRule>
  </conditionalFormatting>
  <conditionalFormatting sqref="K703 K709 K713 K716 K728">
    <cfRule type="expression" dxfId="8515" priority="8707">
      <formula>MOD(ROW(),2)</formula>
    </cfRule>
  </conditionalFormatting>
  <conditionalFormatting sqref="K711">
    <cfRule type="expression" dxfId="8514" priority="8594">
      <formula>MOD(ROW(),2)</formula>
    </cfRule>
    <cfRule type="expression" dxfId="8513" priority="8591">
      <formula>DATEDIF(TODAY(),$AH711,"D")&lt;=30</formula>
    </cfRule>
    <cfRule type="expression" dxfId="8512" priority="8590">
      <formula>DATEDIF(TODAY(),$AH711,"D")&lt;=30</formula>
    </cfRule>
  </conditionalFormatting>
  <conditionalFormatting sqref="K733:K738">
    <cfRule type="expression" dxfId="8511" priority="8522">
      <formula>DATEDIF(TODAY(),$AH733,"D")&lt;=30</formula>
    </cfRule>
    <cfRule type="expression" dxfId="8510" priority="8523">
      <formula>DATEDIF(TODAY(),$AH733,"D")&lt;=30</formula>
    </cfRule>
    <cfRule type="expression" dxfId="8509" priority="8527">
      <formula>MOD(ROW(),2)</formula>
    </cfRule>
  </conditionalFormatting>
  <conditionalFormatting sqref="K734">
    <cfRule type="expression" dxfId="8508" priority="8525">
      <formula>MOD(ROW(),2)</formula>
    </cfRule>
  </conditionalFormatting>
  <conditionalFormatting sqref="K739:K742">
    <cfRule type="expression" dxfId="8507" priority="8474">
      <formula>DATEDIF(TODAY(),$AH739,"D")&lt;=30</formula>
    </cfRule>
    <cfRule type="expression" dxfId="8506" priority="8478">
      <formula>MOD(ROW(),2)</formula>
    </cfRule>
    <cfRule type="expression" dxfId="8505" priority="8475">
      <formula>DATEDIF(TODAY(),$AH739,"D")&lt;=30</formula>
    </cfRule>
  </conditionalFormatting>
  <conditionalFormatting sqref="K743:K745">
    <cfRule type="expression" dxfId="8504" priority="8425">
      <formula>MOD(ROW(),2)</formula>
    </cfRule>
    <cfRule type="expression" dxfId="8503" priority="8421">
      <formula>DATEDIF(TODAY(),$AH743,"D")&lt;=30</formula>
    </cfRule>
    <cfRule type="expression" dxfId="8502" priority="8422">
      <formula>DATEDIF(TODAY(),$AH743,"D")&lt;=30</formula>
    </cfRule>
  </conditionalFormatting>
  <conditionalFormatting sqref="K746:K748">
    <cfRule type="expression" dxfId="8501" priority="8354">
      <formula>MOD(ROW(),2)</formula>
    </cfRule>
    <cfRule type="expression" dxfId="8500" priority="8350">
      <formula>DATEDIF(TODAY(),$AH746,"D")&lt;=30</formula>
    </cfRule>
    <cfRule type="expression" dxfId="8499" priority="8351">
      <formula>DATEDIF(TODAY(),$AH746,"D")&lt;=30</formula>
    </cfRule>
  </conditionalFormatting>
  <conditionalFormatting sqref="K749:K751">
    <cfRule type="expression" dxfId="8498" priority="8306">
      <formula>DATEDIF(TODAY(),$AH749,"D")&lt;=30</formula>
    </cfRule>
    <cfRule type="expression" dxfId="8497" priority="8307">
      <formula>DATEDIF(TODAY(),$AH749,"D")&lt;=30</formula>
    </cfRule>
    <cfRule type="expression" dxfId="8496" priority="8310">
      <formula>MOD(ROW(),2)</formula>
    </cfRule>
  </conditionalFormatting>
  <conditionalFormatting sqref="K752">
    <cfRule type="expression" dxfId="8495" priority="8217">
      <formula>DATEDIF(TODAY(),$AH752,"D")&lt;=30</formula>
    </cfRule>
    <cfRule type="expression" dxfId="8494" priority="8218">
      <formula>DATEDIF(TODAY(),$AH752,"D")&lt;=30</formula>
    </cfRule>
    <cfRule type="expression" dxfId="8493" priority="8221">
      <formula>MOD(ROW(),2)</formula>
    </cfRule>
  </conditionalFormatting>
  <conditionalFormatting sqref="K753:K754">
    <cfRule type="expression" dxfId="8492" priority="8262">
      <formula>DATEDIF(TODAY(),$AH753,"D")&lt;=30</formula>
    </cfRule>
    <cfRule type="expression" dxfId="8491" priority="8265">
      <formula>MOD(ROW(),2)</formula>
    </cfRule>
    <cfRule type="expression" dxfId="8490" priority="8261">
      <formula>DATEDIF(TODAY(),$AH753,"D")&lt;=30</formula>
    </cfRule>
  </conditionalFormatting>
  <conditionalFormatting sqref="K755">
    <cfRule type="expression" dxfId="8489" priority="8166">
      <formula>DATEDIF(TODAY(),$AH755,"D")&lt;=30</formula>
    </cfRule>
    <cfRule type="expression" dxfId="8488" priority="8167">
      <formula>DATEDIF(TODAY(),$AH755,"D")&lt;=30</formula>
    </cfRule>
    <cfRule type="expression" dxfId="8487" priority="8170">
      <formula>MOD(ROW(),2)</formula>
    </cfRule>
  </conditionalFormatting>
  <conditionalFormatting sqref="K756">
    <cfRule type="expression" dxfId="8486" priority="8080">
      <formula>DATEDIF(TODAY(),$AH756,"D")&lt;=30</formula>
    </cfRule>
    <cfRule type="expression" dxfId="8485" priority="8079">
      <formula>DATEDIF(TODAY(),$AH756,"D")&lt;=30</formula>
    </cfRule>
    <cfRule type="expression" dxfId="8484" priority="8083">
      <formula>MOD(ROW(),2)</formula>
    </cfRule>
  </conditionalFormatting>
  <conditionalFormatting sqref="K757:K758">
    <cfRule type="expression" dxfId="8483" priority="8123">
      <formula>DATEDIF(TODAY(),$AH757,"D")&lt;=30</formula>
    </cfRule>
    <cfRule type="expression" dxfId="8482" priority="8124">
      <formula>DATEDIF(TODAY(),$AH757,"D")&lt;=30</formula>
    </cfRule>
    <cfRule type="expression" dxfId="8481" priority="8127">
      <formula>MOD(ROW(),2)</formula>
    </cfRule>
  </conditionalFormatting>
  <conditionalFormatting sqref="K759">
    <cfRule type="expression" dxfId="8480" priority="7990">
      <formula>DATEDIF(TODAY(),$AH759,"D")&lt;=30</formula>
    </cfRule>
    <cfRule type="expression" dxfId="8479" priority="7991">
      <formula>DATEDIF(TODAY(),$AH759,"D")&lt;=30</formula>
    </cfRule>
    <cfRule type="expression" dxfId="8478" priority="7994">
      <formula>MOD(ROW(),2)</formula>
    </cfRule>
  </conditionalFormatting>
  <conditionalFormatting sqref="K760:K761">
    <cfRule type="expression" dxfId="8477" priority="8034">
      <formula>DATEDIF(TODAY(),$AH760,"D")&lt;=30</formula>
    </cfRule>
    <cfRule type="expression" dxfId="8476" priority="8035">
      <formula>DATEDIF(TODAY(),$AH760,"D")&lt;=30</formula>
    </cfRule>
    <cfRule type="expression" dxfId="8475" priority="8038">
      <formula>MOD(ROW(),2)</formula>
    </cfRule>
  </conditionalFormatting>
  <conditionalFormatting sqref="K762">
    <cfRule type="expression" dxfId="8474" priority="7949">
      <formula>MOD(ROW(),2)</formula>
    </cfRule>
    <cfRule type="expression" dxfId="8473" priority="7945">
      <formula>DATEDIF(TODAY(),$AH762,"D")&lt;=30</formula>
    </cfRule>
    <cfRule type="expression" dxfId="8472" priority="7946">
      <formula>DATEDIF(TODAY(),$AH762,"D")&lt;=30</formula>
    </cfRule>
  </conditionalFormatting>
  <conditionalFormatting sqref="K763">
    <cfRule type="expression" dxfId="8471" priority="7856">
      <formula>DATEDIF(TODAY(),$AH763,"D")&lt;=30</formula>
    </cfRule>
    <cfRule type="expression" dxfId="8470" priority="7860">
      <formula>MOD(ROW(),2)</formula>
    </cfRule>
    <cfRule type="expression" dxfId="8469" priority="7857">
      <formula>DATEDIF(TODAY(),$AH763,"D")&lt;=30</formula>
    </cfRule>
  </conditionalFormatting>
  <conditionalFormatting sqref="K764:K765">
    <cfRule type="expression" dxfId="8468" priority="7904">
      <formula>MOD(ROW(),2)</formula>
    </cfRule>
    <cfRule type="expression" dxfId="8467" priority="7901">
      <formula>DATEDIF(TODAY(),$AH764,"D")&lt;=30</formula>
    </cfRule>
    <cfRule type="expression" dxfId="8466" priority="7900">
      <formula>DATEDIF(TODAY(),$AH764,"D")&lt;=30</formula>
    </cfRule>
  </conditionalFormatting>
  <conditionalFormatting sqref="K766">
    <cfRule type="expression" dxfId="8465" priority="7807">
      <formula>DATEDIF(TODAY(),$AH766,"D")&lt;=30</formula>
    </cfRule>
    <cfRule type="expression" dxfId="8464" priority="7811">
      <formula>MOD(ROW(),2)</formula>
    </cfRule>
    <cfRule type="expression" dxfId="8463" priority="7808">
      <formula>DATEDIF(TODAY(),$AH766,"D")&lt;=30</formula>
    </cfRule>
  </conditionalFormatting>
  <conditionalFormatting sqref="K767">
    <cfRule type="expression" dxfId="8462" priority="7721">
      <formula>DATEDIF(TODAY(),$AH767,"D")&lt;=30</formula>
    </cfRule>
    <cfRule type="expression" dxfId="8461" priority="7724">
      <formula>MOD(ROW(),2)</formula>
    </cfRule>
    <cfRule type="expression" dxfId="8460" priority="7720">
      <formula>DATEDIF(TODAY(),$AH767,"D")&lt;=30</formula>
    </cfRule>
  </conditionalFormatting>
  <conditionalFormatting sqref="K768:K769">
    <cfRule type="expression" dxfId="8459" priority="7764">
      <formula>DATEDIF(TODAY(),$AH768,"D")&lt;=30</formula>
    </cfRule>
    <cfRule type="expression" dxfId="8458" priority="7765">
      <formula>DATEDIF(TODAY(),$AH768,"D")&lt;=30</formula>
    </cfRule>
    <cfRule type="expression" dxfId="8457" priority="7768">
      <formula>MOD(ROW(),2)</formula>
    </cfRule>
  </conditionalFormatting>
  <conditionalFormatting sqref="K770">
    <cfRule type="expression" dxfId="8456" priority="7678">
      <formula>MOD(ROW(),2)</formula>
    </cfRule>
    <cfRule type="expression" dxfId="8455" priority="7675">
      <formula>DATEDIF(TODAY(),$AH770,"D")&lt;=30</formula>
    </cfRule>
    <cfRule type="expression" dxfId="8454" priority="7674">
      <formula>DATEDIF(TODAY(),$AH770,"D")&lt;=30</formula>
    </cfRule>
  </conditionalFormatting>
  <conditionalFormatting sqref="K771">
    <cfRule type="expression" dxfId="8453" priority="7594">
      <formula>MOD(ROW(),2)</formula>
    </cfRule>
    <cfRule type="expression" dxfId="8452" priority="7590">
      <formula>DATEDIF(TODAY(),$AH771,"D")&lt;=30</formula>
    </cfRule>
    <cfRule type="expression" dxfId="8451" priority="7591">
      <formula>DATEDIF(TODAY(),$AH771,"D")&lt;=30</formula>
    </cfRule>
  </conditionalFormatting>
  <conditionalFormatting sqref="K772:K773">
    <cfRule type="expression" dxfId="8450" priority="7633">
      <formula>DATEDIF(TODAY(),$AH772,"D")&lt;=30</formula>
    </cfRule>
    <cfRule type="expression" dxfId="8449" priority="7636">
      <formula>MOD(ROW(),2)</formula>
    </cfRule>
    <cfRule type="expression" dxfId="8448" priority="7632">
      <formula>DATEDIF(TODAY(),$AH772,"D")&lt;=30</formula>
    </cfRule>
  </conditionalFormatting>
  <conditionalFormatting sqref="K774">
    <cfRule type="expression" dxfId="8447" priority="7538">
      <formula>DATEDIF(TODAY(),$AH774,"D")&lt;=30</formula>
    </cfRule>
    <cfRule type="expression" dxfId="8446" priority="7542">
      <formula>MOD(ROW(),2)</formula>
    </cfRule>
    <cfRule type="expression" dxfId="8445" priority="7539">
      <formula>DATEDIF(TODAY(),$AH774,"D")&lt;=30</formula>
    </cfRule>
  </conditionalFormatting>
  <conditionalFormatting sqref="K775:K776">
    <cfRule type="expression" dxfId="8444" priority="7497">
      <formula>MOD(ROW(),2)</formula>
    </cfRule>
    <cfRule type="expression" dxfId="8443" priority="7493">
      <formula>DATEDIF(TODAY(),$AH775,"D")&lt;=30</formula>
    </cfRule>
    <cfRule type="expression" dxfId="8442" priority="7494">
      <formula>DATEDIF(TODAY(),$AH775,"D")&lt;=30</formula>
    </cfRule>
  </conditionalFormatting>
  <conditionalFormatting sqref="K777">
    <cfRule type="expression" dxfId="8441" priority="7453">
      <formula>DATEDIF(TODAY(),$AH777,"D")&lt;=30</formula>
    </cfRule>
    <cfRule type="expression" dxfId="8440" priority="7452">
      <formula>DATEDIF(TODAY(),$AH777,"D")&lt;=30</formula>
    </cfRule>
    <cfRule type="expression" dxfId="8439" priority="7456">
      <formula>MOD(ROW(),2)</formula>
    </cfRule>
  </conditionalFormatting>
  <conditionalFormatting sqref="K778">
    <cfRule type="expression" dxfId="8438" priority="7413">
      <formula>MOD(ROW(),2)</formula>
    </cfRule>
    <cfRule type="expression" dxfId="8437" priority="7410">
      <formula>DATEDIF(TODAY(),$AH778,"D")&lt;=30</formula>
    </cfRule>
    <cfRule type="expression" dxfId="8436" priority="7409">
      <formula>DATEDIF(TODAY(),$AH778,"D")&lt;=30</formula>
    </cfRule>
  </conditionalFormatting>
  <conditionalFormatting sqref="K779">
    <cfRule type="expression" dxfId="8435" priority="7374">
      <formula>MOD(ROW(),2)</formula>
    </cfRule>
    <cfRule type="expression" dxfId="8434" priority="7370">
      <formula>DATEDIF(TODAY(),$AH779,"D")&lt;=30</formula>
    </cfRule>
    <cfRule type="expression" dxfId="8433" priority="7371">
      <formula>DATEDIF(TODAY(),$AH779,"D")&lt;=30</formula>
    </cfRule>
  </conditionalFormatting>
  <conditionalFormatting sqref="K780">
    <cfRule type="expression" dxfId="8432" priority="7333">
      <formula>MOD(ROW(),2)</formula>
    </cfRule>
    <cfRule type="expression" dxfId="8431" priority="7330">
      <formula>DATEDIF(TODAY(),$AH780,"D")&lt;=30</formula>
    </cfRule>
    <cfRule type="expression" dxfId="8430" priority="7329">
      <formula>DATEDIF(TODAY(),$AH780,"D")&lt;=30</formula>
    </cfRule>
  </conditionalFormatting>
  <conditionalFormatting sqref="K781">
    <cfRule type="expression" dxfId="8429" priority="7294">
      <formula>MOD(ROW(),2)</formula>
    </cfRule>
    <cfRule type="expression" dxfId="8428" priority="7291">
      <formula>DATEDIF(TODAY(),$AH781,"D")&lt;=30</formula>
    </cfRule>
    <cfRule type="expression" dxfId="8427" priority="7290">
      <formula>DATEDIF(TODAY(),$AH781,"D")&lt;=30</formula>
    </cfRule>
  </conditionalFormatting>
  <conditionalFormatting sqref="K782">
    <cfRule type="expression" dxfId="8426" priority="7255">
      <formula>MOD(ROW(),2)</formula>
    </cfRule>
    <cfRule type="expression" dxfId="8425" priority="7252">
      <formula>DATEDIF(TODAY(),$AH782,"D")&lt;=30</formula>
    </cfRule>
    <cfRule type="expression" dxfId="8424" priority="7251">
      <formula>DATEDIF(TODAY(),$AH782,"D")&lt;=30</formula>
    </cfRule>
  </conditionalFormatting>
  <conditionalFormatting sqref="K783">
    <cfRule type="expression" dxfId="8423" priority="7212">
      <formula>DATEDIF(TODAY(),$AH783,"D")&lt;=30</formula>
    </cfRule>
    <cfRule type="expression" dxfId="8422" priority="7216">
      <formula>MOD(ROW(),2)</formula>
    </cfRule>
    <cfRule type="expression" dxfId="8421" priority="7213">
      <formula>DATEDIF(TODAY(),$AH783,"D")&lt;=30</formula>
    </cfRule>
  </conditionalFormatting>
  <conditionalFormatting sqref="K784">
    <cfRule type="expression" dxfId="8420" priority="7168">
      <formula>MOD(ROW(),2)</formula>
    </cfRule>
    <cfRule type="expression" dxfId="8419" priority="7165">
      <formula>DATEDIF(TODAY(),$AH784,"D")&lt;=30</formula>
    </cfRule>
    <cfRule type="expression" dxfId="8418" priority="7164">
      <formula>DATEDIF(TODAY(),$AH784,"D")&lt;=30</formula>
    </cfRule>
  </conditionalFormatting>
  <conditionalFormatting sqref="K785">
    <cfRule type="expression" dxfId="8417" priority="7126">
      <formula>DATEDIF(TODAY(),$AH785,"D")&lt;=30</formula>
    </cfRule>
    <cfRule type="expression" dxfId="8416" priority="7125">
      <formula>DATEDIF(TODAY(),$AH785,"D")&lt;=30</formula>
    </cfRule>
    <cfRule type="expression" dxfId="8415" priority="7129">
      <formula>MOD(ROW(),2)</formula>
    </cfRule>
  </conditionalFormatting>
  <conditionalFormatting sqref="K786">
    <cfRule type="expression" dxfId="8414" priority="7087">
      <formula>DATEDIF(TODAY(),$AH786,"D")&lt;=30</formula>
    </cfRule>
    <cfRule type="expression" dxfId="8413" priority="7090">
      <formula>MOD(ROW(),2)</formula>
    </cfRule>
    <cfRule type="expression" dxfId="8412" priority="7086">
      <formula>DATEDIF(TODAY(),$AH786,"D")&lt;=30</formula>
    </cfRule>
  </conditionalFormatting>
  <conditionalFormatting sqref="K787">
    <cfRule type="expression" dxfId="8411" priority="7041">
      <formula>DATEDIF(TODAY(),$AH787,"D")&lt;=30</formula>
    </cfRule>
    <cfRule type="expression" dxfId="8410" priority="7040">
      <formula>DATEDIF(TODAY(),$AH787,"D")&lt;=30</formula>
    </cfRule>
    <cfRule type="expression" dxfId="8409" priority="7044">
      <formula>MOD(ROW(),2)</formula>
    </cfRule>
  </conditionalFormatting>
  <conditionalFormatting sqref="K788">
    <cfRule type="expression" dxfId="8408" priority="6984">
      <formula>DATEDIF(TODAY(),$AH788,"D")&lt;=30</formula>
    </cfRule>
    <cfRule type="expression" dxfId="8407" priority="6987">
      <formula>MOD(ROW(),2)</formula>
    </cfRule>
    <cfRule type="expression" dxfId="8406" priority="6983">
      <formula>DATEDIF(TODAY(),$AH788,"D")&lt;=30</formula>
    </cfRule>
  </conditionalFormatting>
  <conditionalFormatting sqref="K789">
    <cfRule type="expression" dxfId="8405" priority="6948">
      <formula>MOD(ROW(),2)</formula>
    </cfRule>
    <cfRule type="expression" dxfId="8404" priority="6945">
      <formula>DATEDIF(TODAY(),$AH789,"D")&lt;=30</formula>
    </cfRule>
    <cfRule type="expression" dxfId="8403" priority="6944">
      <formula>DATEDIF(TODAY(),$AH789,"D")&lt;=30</formula>
    </cfRule>
  </conditionalFormatting>
  <conditionalFormatting sqref="K790">
    <cfRule type="expression" dxfId="8402" priority="6907">
      <formula>MOD(ROW(),2)</formula>
    </cfRule>
    <cfRule type="expression" dxfId="8401" priority="6903">
      <formula>DATEDIF(TODAY(),$AH790,"D")&lt;=30</formula>
    </cfRule>
    <cfRule type="expression" dxfId="8400" priority="6904">
      <formula>DATEDIF(TODAY(),$AH790,"D")&lt;=30</formula>
    </cfRule>
  </conditionalFormatting>
  <conditionalFormatting sqref="K791">
    <cfRule type="expression" dxfId="8399" priority="6864">
      <formula>DATEDIF(TODAY(),$AH791,"D")&lt;=30</formula>
    </cfRule>
    <cfRule type="expression" dxfId="8398" priority="6865">
      <formula>DATEDIF(TODAY(),$AH791,"D")&lt;=30</formula>
    </cfRule>
    <cfRule type="expression" dxfId="8397" priority="6868">
      <formula>MOD(ROW(),2)</formula>
    </cfRule>
  </conditionalFormatting>
  <conditionalFormatting sqref="K792">
    <cfRule type="expression" dxfId="8396" priority="6826">
      <formula>DATEDIF(TODAY(),$AH792,"D")&lt;=30</formula>
    </cfRule>
    <cfRule type="expression" dxfId="8395" priority="6829">
      <formula>MOD(ROW(),2)</formula>
    </cfRule>
    <cfRule type="expression" dxfId="8394" priority="6825">
      <formula>DATEDIF(TODAY(),$AH792,"D")&lt;=30</formula>
    </cfRule>
  </conditionalFormatting>
  <conditionalFormatting sqref="K793">
    <cfRule type="expression" dxfId="8393" priority="6786">
      <formula>DATEDIF(TODAY(),$AH793,"D")&lt;=30</formula>
    </cfRule>
    <cfRule type="expression" dxfId="8392" priority="6787">
      <formula>DATEDIF(TODAY(),$AH793,"D")&lt;=30</formula>
    </cfRule>
    <cfRule type="expression" dxfId="8391" priority="6790">
      <formula>MOD(ROW(),2)</formula>
    </cfRule>
  </conditionalFormatting>
  <conditionalFormatting sqref="K794">
    <cfRule type="expression" dxfId="8390" priority="6740">
      <formula>DATEDIF(TODAY(),$AH794,"D")&lt;=30</formula>
    </cfRule>
    <cfRule type="expression" dxfId="8389" priority="6743">
      <formula>MOD(ROW(),2)</formula>
    </cfRule>
    <cfRule type="expression" dxfId="8388" priority="6739">
      <formula>DATEDIF(TODAY(),$AH794,"D")&lt;=30</formula>
    </cfRule>
  </conditionalFormatting>
  <conditionalFormatting sqref="K834">
    <cfRule type="expression" dxfId="8387" priority="6669">
      <formula>DATEDIF(TODAY(),$AH834,"D")&lt;=30</formula>
    </cfRule>
    <cfRule type="expression" dxfId="8386" priority="6673">
      <formula>MOD(ROW(),2)</formula>
    </cfRule>
  </conditionalFormatting>
  <conditionalFormatting sqref="K843 K849 K853 K856 K868">
    <cfRule type="expression" dxfId="8385" priority="6679">
      <formula>MOD(ROW(),2)</formula>
    </cfRule>
  </conditionalFormatting>
  <conditionalFormatting sqref="K851">
    <cfRule type="expression" dxfId="8384" priority="6615">
      <formula>DATEDIF(TODAY(),$AH851,"D")&lt;=30</formula>
    </cfRule>
    <cfRule type="expression" dxfId="8383" priority="6616">
      <formula>DATEDIF(TODAY(),$AH851,"D")&lt;=30</formula>
    </cfRule>
    <cfRule type="expression" dxfId="8382" priority="6619">
      <formula>MOD(ROW(),2)</formula>
    </cfRule>
  </conditionalFormatting>
  <conditionalFormatting sqref="K873:K878">
    <cfRule type="expression" dxfId="8381" priority="6545">
      <formula>DATEDIF(TODAY(),$AH873,"D")&lt;=30</formula>
    </cfRule>
    <cfRule type="expression" dxfId="8380" priority="6550">
      <formula>MOD(ROW(),2)</formula>
    </cfRule>
    <cfRule type="expression" dxfId="8379" priority="6546">
      <formula>DATEDIF(TODAY(),$AH873,"D")&lt;=30</formula>
    </cfRule>
  </conditionalFormatting>
  <conditionalFormatting sqref="K874">
    <cfRule type="expression" dxfId="8378" priority="6548">
      <formula>MOD(ROW(),2)</formula>
    </cfRule>
  </conditionalFormatting>
  <conditionalFormatting sqref="K879:K882">
    <cfRule type="expression" dxfId="8377" priority="6495">
      <formula>DATEDIF(TODAY(),$AH879,"D")&lt;=30</formula>
    </cfRule>
    <cfRule type="expression" dxfId="8376" priority="6496">
      <formula>DATEDIF(TODAY(),$AH879,"D")&lt;=30</formula>
    </cfRule>
    <cfRule type="expression" dxfId="8375" priority="6499">
      <formula>MOD(ROW(),2)</formula>
    </cfRule>
  </conditionalFormatting>
  <conditionalFormatting sqref="K883:K885">
    <cfRule type="expression" dxfId="8374" priority="6444">
      <formula>MOD(ROW(),2)</formula>
    </cfRule>
    <cfRule type="expression" dxfId="8373" priority="6440">
      <formula>DATEDIF(TODAY(),$AH883,"D")&lt;=30</formula>
    </cfRule>
    <cfRule type="expression" dxfId="8372" priority="6441">
      <formula>DATEDIF(TODAY(),$AH883,"D")&lt;=30</formula>
    </cfRule>
  </conditionalFormatting>
  <conditionalFormatting sqref="K886:K888">
    <cfRule type="expression" dxfId="8371" priority="6370">
      <formula>DATEDIF(TODAY(),$AH886,"D")&lt;=30</formula>
    </cfRule>
    <cfRule type="expression" dxfId="8370" priority="6373">
      <formula>MOD(ROW(),2)</formula>
    </cfRule>
    <cfRule type="expression" dxfId="8369" priority="6369">
      <formula>DATEDIF(TODAY(),$AH886,"D")&lt;=30</formula>
    </cfRule>
  </conditionalFormatting>
  <conditionalFormatting sqref="K889:K891">
    <cfRule type="expression" dxfId="8368" priority="6323">
      <formula>DATEDIF(TODAY(),$AH889,"D")&lt;=30</formula>
    </cfRule>
    <cfRule type="expression" dxfId="8367" priority="6324">
      <formula>DATEDIF(TODAY(),$AH889,"D")&lt;=30</formula>
    </cfRule>
    <cfRule type="expression" dxfId="8366" priority="6327">
      <formula>MOD(ROW(),2)</formula>
    </cfRule>
  </conditionalFormatting>
  <conditionalFormatting sqref="K892">
    <cfRule type="expression" dxfId="8365" priority="6234">
      <formula>MOD(ROW(),2)</formula>
    </cfRule>
    <cfRule type="expression" dxfId="8364" priority="6231">
      <formula>DATEDIF(TODAY(),$AH892,"D")&lt;=30</formula>
    </cfRule>
    <cfRule type="expression" dxfId="8363" priority="6230">
      <formula>DATEDIF(TODAY(),$AH892,"D")&lt;=30</formula>
    </cfRule>
  </conditionalFormatting>
  <conditionalFormatting sqref="K893:K894">
    <cfRule type="expression" dxfId="8362" priority="6280">
      <formula>MOD(ROW(),2)</formula>
    </cfRule>
    <cfRule type="expression" dxfId="8361" priority="6277">
      <formula>DATEDIF(TODAY(),$AH893,"D")&lt;=30</formula>
    </cfRule>
    <cfRule type="expression" dxfId="8360" priority="6276">
      <formula>DATEDIF(TODAY(),$AH893,"D")&lt;=30</formula>
    </cfRule>
  </conditionalFormatting>
  <conditionalFormatting sqref="K895">
    <cfRule type="expression" dxfId="8359" priority="6181">
      <formula>MOD(ROW(),2)</formula>
    </cfRule>
    <cfRule type="expression" dxfId="8358" priority="6178">
      <formula>DATEDIF(TODAY(),$AH895,"D")&lt;=30</formula>
    </cfRule>
    <cfRule type="expression" dxfId="8357" priority="6177">
      <formula>DATEDIF(TODAY(),$AH895,"D")&lt;=30</formula>
    </cfRule>
  </conditionalFormatting>
  <conditionalFormatting sqref="K896">
    <cfRule type="expression" dxfId="8356" priority="6090">
      <formula>MOD(ROW(),2)</formula>
    </cfRule>
    <cfRule type="expression" dxfId="8355" priority="6086">
      <formula>DATEDIF(TODAY(),$AH896,"D")&lt;=30</formula>
    </cfRule>
    <cfRule type="expression" dxfId="8354" priority="6087">
      <formula>DATEDIF(TODAY(),$AH896,"D")&lt;=30</formula>
    </cfRule>
  </conditionalFormatting>
  <conditionalFormatting sqref="K897:K898">
    <cfRule type="expression" dxfId="8353" priority="6136">
      <formula>MOD(ROW(),2)</formula>
    </cfRule>
    <cfRule type="expression" dxfId="8352" priority="6132">
      <formula>DATEDIF(TODAY(),$AH897,"D")&lt;=30</formula>
    </cfRule>
    <cfRule type="expression" dxfId="8351" priority="6133">
      <formula>DATEDIF(TODAY(),$AH897,"D")&lt;=30</formula>
    </cfRule>
  </conditionalFormatting>
  <conditionalFormatting sqref="K899">
    <cfRule type="expression" dxfId="8350" priority="5997">
      <formula>MOD(ROW(),2)</formula>
    </cfRule>
    <cfRule type="expression" dxfId="8349" priority="5994">
      <formula>DATEDIF(TODAY(),$AH899,"D")&lt;=30</formula>
    </cfRule>
    <cfRule type="expression" dxfId="8348" priority="5993">
      <formula>DATEDIF(TODAY(),$AH899,"D")&lt;=30</formula>
    </cfRule>
  </conditionalFormatting>
  <conditionalFormatting sqref="K900:K901">
    <cfRule type="expression" dxfId="8347" priority="6039">
      <formula>DATEDIF(TODAY(),$AH900,"D")&lt;=30</formula>
    </cfRule>
    <cfRule type="expression" dxfId="8346" priority="6040">
      <formula>DATEDIF(TODAY(),$AH900,"D")&lt;=30</formula>
    </cfRule>
    <cfRule type="expression" dxfId="8345" priority="6043">
      <formula>MOD(ROW(),2)</formula>
    </cfRule>
  </conditionalFormatting>
  <conditionalFormatting sqref="K902">
    <cfRule type="expression" dxfId="8344" priority="5950">
      <formula>MOD(ROW(),2)</formula>
    </cfRule>
    <cfRule type="expression" dxfId="8343" priority="5947">
      <formula>DATEDIF(TODAY(),$AH902,"D")&lt;=30</formula>
    </cfRule>
    <cfRule type="expression" dxfId="8342" priority="5946">
      <formula>DATEDIF(TODAY(),$AH902,"D")&lt;=30</formula>
    </cfRule>
  </conditionalFormatting>
  <conditionalFormatting sqref="K903">
    <cfRule type="expression" dxfId="8341" priority="5853">
      <formula>DATEDIF(TODAY(),$AH903,"D")&lt;=30</formula>
    </cfRule>
    <cfRule type="expression" dxfId="8340" priority="5857">
      <formula>MOD(ROW(),2)</formula>
    </cfRule>
    <cfRule type="expression" dxfId="8339" priority="5854">
      <formula>DATEDIF(TODAY(),$AH903,"D")&lt;=30</formula>
    </cfRule>
  </conditionalFormatting>
  <conditionalFormatting sqref="K904:K905">
    <cfRule type="expression" dxfId="8338" priority="5899">
      <formula>DATEDIF(TODAY(),$AH904,"D")&lt;=30</formula>
    </cfRule>
    <cfRule type="expression" dxfId="8337" priority="5900">
      <formula>DATEDIF(TODAY(),$AH904,"D")&lt;=30</formula>
    </cfRule>
    <cfRule type="expression" dxfId="8336" priority="5903">
      <formula>MOD(ROW(),2)</formula>
    </cfRule>
  </conditionalFormatting>
  <conditionalFormatting sqref="K906">
    <cfRule type="expression" dxfId="8335" priority="5802">
      <formula>DATEDIF(TODAY(),$AH906,"D")&lt;=30</formula>
    </cfRule>
    <cfRule type="expression" dxfId="8334" priority="5803">
      <formula>DATEDIF(TODAY(),$AH906,"D")&lt;=30</formula>
    </cfRule>
    <cfRule type="expression" dxfId="8333" priority="5806">
      <formula>MOD(ROW(),2)</formula>
    </cfRule>
  </conditionalFormatting>
  <conditionalFormatting sqref="K907">
    <cfRule type="expression" dxfId="8332" priority="5715">
      <formula>MOD(ROW(),2)</formula>
    </cfRule>
    <cfRule type="expression" dxfId="8331" priority="5712">
      <formula>DATEDIF(TODAY(),$AH907,"D")&lt;=30</formula>
    </cfRule>
    <cfRule type="expression" dxfId="8330" priority="5711">
      <formula>DATEDIF(TODAY(),$AH907,"D")&lt;=30</formula>
    </cfRule>
  </conditionalFormatting>
  <conditionalFormatting sqref="K908:K909">
    <cfRule type="expression" dxfId="8329" priority="5758">
      <formula>DATEDIF(TODAY(),$AH908,"D")&lt;=30</formula>
    </cfRule>
    <cfRule type="expression" dxfId="8328" priority="5757">
      <formula>DATEDIF(TODAY(),$AH908,"D")&lt;=30</formula>
    </cfRule>
    <cfRule type="expression" dxfId="8327" priority="5761">
      <formula>MOD(ROW(),2)</formula>
    </cfRule>
  </conditionalFormatting>
  <conditionalFormatting sqref="K910">
    <cfRule type="expression" dxfId="8326" priority="5664">
      <formula>DATEDIF(TODAY(),$AH910,"D")&lt;=30</formula>
    </cfRule>
    <cfRule type="expression" dxfId="8325" priority="5667">
      <formula>MOD(ROW(),2)</formula>
    </cfRule>
    <cfRule type="expression" dxfId="8324" priority="5663">
      <formula>DATEDIF(TODAY(),$AH910,"D")&lt;=30</formula>
    </cfRule>
  </conditionalFormatting>
  <conditionalFormatting sqref="K911">
    <cfRule type="expression" dxfId="8323" priority="5573">
      <formula>DATEDIF(TODAY(),$AH911,"D")&lt;=30</formula>
    </cfRule>
    <cfRule type="expression" dxfId="8322" priority="5577">
      <formula>MOD(ROW(),2)</formula>
    </cfRule>
    <cfRule type="expression" dxfId="8321" priority="5574">
      <formula>DATEDIF(TODAY(),$AH911,"D")&lt;=30</formula>
    </cfRule>
  </conditionalFormatting>
  <conditionalFormatting sqref="K912:K913">
    <cfRule type="expression" dxfId="8320" priority="5618">
      <formula>DATEDIF(TODAY(),$AH912,"D")&lt;=30</formula>
    </cfRule>
    <cfRule type="expression" dxfId="8319" priority="5622">
      <formula>MOD(ROW(),2)</formula>
    </cfRule>
    <cfRule type="expression" dxfId="8318" priority="5619">
      <formula>DATEDIF(TODAY(),$AH912,"D")&lt;=30</formula>
    </cfRule>
  </conditionalFormatting>
  <conditionalFormatting sqref="K914">
    <cfRule type="expression" dxfId="8317" priority="5522">
      <formula>MOD(ROW(),2)</formula>
    </cfRule>
    <cfRule type="expression" dxfId="8316" priority="5519">
      <formula>DATEDIF(TODAY(),$AH914,"D")&lt;=30</formula>
    </cfRule>
    <cfRule type="expression" dxfId="8315" priority="5518">
      <formula>DATEDIF(TODAY(),$AH914,"D")&lt;=30</formula>
    </cfRule>
  </conditionalFormatting>
  <conditionalFormatting sqref="K915:K916">
    <cfRule type="expression" dxfId="8314" priority="5471">
      <formula>DATEDIF(TODAY(),$AH915,"D")&lt;=30</formula>
    </cfRule>
    <cfRule type="expression" dxfId="8313" priority="5474">
      <formula>MOD(ROW(),2)</formula>
    </cfRule>
    <cfRule type="expression" dxfId="8312" priority="5470">
      <formula>DATEDIF(TODAY(),$AH915,"D")&lt;=30</formula>
    </cfRule>
  </conditionalFormatting>
  <conditionalFormatting sqref="K917">
    <cfRule type="expression" dxfId="8311" priority="5427">
      <formula>DATEDIF(TODAY(),$AH917,"D")&lt;=30</formula>
    </cfRule>
    <cfRule type="expression" dxfId="8310" priority="5430">
      <formula>MOD(ROW(),2)</formula>
    </cfRule>
    <cfRule type="expression" dxfId="8309" priority="5426">
      <formula>DATEDIF(TODAY(),$AH917,"D")&lt;=30</formula>
    </cfRule>
  </conditionalFormatting>
  <conditionalFormatting sqref="K918">
    <cfRule type="expression" dxfId="8308" priority="5381">
      <formula>DATEDIF(TODAY(),$AH918,"D")&lt;=30</formula>
    </cfRule>
    <cfRule type="expression" dxfId="8307" priority="5380">
      <formula>DATEDIF(TODAY(),$AH918,"D")&lt;=30</formula>
    </cfRule>
    <cfRule type="expression" dxfId="8306" priority="5384">
      <formula>MOD(ROW(),2)</formula>
    </cfRule>
  </conditionalFormatting>
  <conditionalFormatting sqref="K919">
    <cfRule type="expression" dxfId="8305" priority="5338">
      <formula>DATEDIF(TODAY(),$AH919,"D")&lt;=30</formula>
    </cfRule>
    <cfRule type="expression" dxfId="8304" priority="5339">
      <formula>DATEDIF(TODAY(),$AH919,"D")&lt;=30</formula>
    </cfRule>
    <cfRule type="expression" dxfId="8303" priority="5342">
      <formula>MOD(ROW(),2)</formula>
    </cfRule>
  </conditionalFormatting>
  <conditionalFormatting sqref="K920">
    <cfRule type="expression" dxfId="8302" priority="5298">
      <formula>MOD(ROW(),2)</formula>
    </cfRule>
    <cfRule type="expression" dxfId="8301" priority="5295">
      <formula>DATEDIF(TODAY(),$AH920,"D")&lt;=30</formula>
    </cfRule>
    <cfRule type="expression" dxfId="8300" priority="5294">
      <formula>DATEDIF(TODAY(),$AH920,"D")&lt;=30</formula>
    </cfRule>
  </conditionalFormatting>
  <conditionalFormatting sqref="K921">
    <cfRule type="expression" dxfId="8299" priority="5256">
      <formula>MOD(ROW(),2)</formula>
    </cfRule>
    <cfRule type="expression" dxfId="8298" priority="5252">
      <formula>DATEDIF(TODAY(),$AH921,"D")&lt;=30</formula>
    </cfRule>
    <cfRule type="expression" dxfId="8297" priority="5253">
      <formula>DATEDIF(TODAY(),$AH921,"D")&lt;=30</formula>
    </cfRule>
  </conditionalFormatting>
  <conditionalFormatting sqref="K922">
    <cfRule type="expression" dxfId="8296" priority="5210">
      <formula>DATEDIF(TODAY(),$AH922,"D")&lt;=30</formula>
    </cfRule>
    <cfRule type="expression" dxfId="8295" priority="5211">
      <formula>DATEDIF(TODAY(),$AH922,"D")&lt;=30</formula>
    </cfRule>
    <cfRule type="expression" dxfId="8294" priority="5214">
      <formula>MOD(ROW(),2)</formula>
    </cfRule>
  </conditionalFormatting>
  <conditionalFormatting sqref="K923">
    <cfRule type="expression" dxfId="8293" priority="5169">
      <formula>DATEDIF(TODAY(),$AH923,"D")&lt;=30</formula>
    </cfRule>
    <cfRule type="expression" dxfId="8292" priority="5168">
      <formula>DATEDIF(TODAY(),$AH923,"D")&lt;=30</formula>
    </cfRule>
    <cfRule type="expression" dxfId="8291" priority="5172">
      <formula>MOD(ROW(),2)</formula>
    </cfRule>
  </conditionalFormatting>
  <conditionalFormatting sqref="K924">
    <cfRule type="expression" dxfId="8290" priority="5117">
      <formula>DATEDIF(TODAY(),$AH924,"D")&lt;=30</formula>
    </cfRule>
    <cfRule type="expression" dxfId="8289" priority="5121">
      <formula>MOD(ROW(),2)</formula>
    </cfRule>
    <cfRule type="expression" dxfId="8288" priority="5118">
      <formula>DATEDIF(TODAY(),$AH924,"D")&lt;=30</formula>
    </cfRule>
  </conditionalFormatting>
  <conditionalFormatting sqref="K925">
    <cfRule type="expression" dxfId="8287" priority="5075">
      <formula>DATEDIF(TODAY(),$AH925,"D")&lt;=30</formula>
    </cfRule>
    <cfRule type="expression" dxfId="8286" priority="5076">
      <formula>DATEDIF(TODAY(),$AH925,"D")&lt;=30</formula>
    </cfRule>
    <cfRule type="expression" dxfId="8285" priority="5079">
      <formula>MOD(ROW(),2)</formula>
    </cfRule>
  </conditionalFormatting>
  <conditionalFormatting sqref="K926">
    <cfRule type="expression" dxfId="8284" priority="5034">
      <formula>DATEDIF(TODAY(),$AH926,"D")&lt;=30</formula>
    </cfRule>
    <cfRule type="expression" dxfId="8283" priority="5033">
      <formula>DATEDIF(TODAY(),$AH926,"D")&lt;=30</formula>
    </cfRule>
    <cfRule type="expression" dxfId="8282" priority="5037">
      <formula>MOD(ROW(),2)</formula>
    </cfRule>
  </conditionalFormatting>
  <conditionalFormatting sqref="K927">
    <cfRule type="expression" dxfId="8281" priority="4985">
      <formula>DATEDIF(TODAY(),$AH927,"D")&lt;=30</formula>
    </cfRule>
    <cfRule type="expression" dxfId="8280" priority="4984">
      <formula>DATEDIF(TODAY(),$AH927,"D")&lt;=30</formula>
    </cfRule>
    <cfRule type="expression" dxfId="8279" priority="4988">
      <formula>MOD(ROW(),2)</formula>
    </cfRule>
  </conditionalFormatting>
  <conditionalFormatting sqref="K928">
    <cfRule type="expression" dxfId="8278" priority="4924">
      <formula>DATEDIF(TODAY(),$AH928,"D")&lt;=30</formula>
    </cfRule>
    <cfRule type="expression" dxfId="8277" priority="4928">
      <formula>MOD(ROW(),2)</formula>
    </cfRule>
    <cfRule type="expression" dxfId="8276" priority="4925">
      <formula>DATEDIF(TODAY(),$AH928,"D")&lt;=30</formula>
    </cfRule>
  </conditionalFormatting>
  <conditionalFormatting sqref="K929">
    <cfRule type="expression" dxfId="8275" priority="4882">
      <formula>DATEDIF(TODAY(),$AH929,"D")&lt;=30</formula>
    </cfRule>
    <cfRule type="expression" dxfId="8274" priority="4886">
      <formula>MOD(ROW(),2)</formula>
    </cfRule>
    <cfRule type="expression" dxfId="8273" priority="4883">
      <formula>DATEDIF(TODAY(),$AH929,"D")&lt;=30</formula>
    </cfRule>
  </conditionalFormatting>
  <conditionalFormatting sqref="K930">
    <cfRule type="expression" dxfId="8272" priority="4838">
      <formula>DATEDIF(TODAY(),$AH930,"D")&lt;=30</formula>
    </cfRule>
    <cfRule type="expression" dxfId="8271" priority="4842">
      <formula>MOD(ROW(),2)</formula>
    </cfRule>
    <cfRule type="expression" dxfId="8270" priority="4839">
      <formula>DATEDIF(TODAY(),$AH930,"D")&lt;=30</formula>
    </cfRule>
  </conditionalFormatting>
  <conditionalFormatting sqref="K931">
    <cfRule type="expression" dxfId="8269" priority="4800">
      <formula>MOD(ROW(),2)</formula>
    </cfRule>
    <cfRule type="expression" dxfId="8268" priority="4796">
      <formula>DATEDIF(TODAY(),$AH931,"D")&lt;=30</formula>
    </cfRule>
    <cfRule type="expression" dxfId="8267" priority="4797">
      <formula>DATEDIF(TODAY(),$AH931,"D")&lt;=30</formula>
    </cfRule>
  </conditionalFormatting>
  <conditionalFormatting sqref="K932">
    <cfRule type="expression" dxfId="8266" priority="4758">
      <formula>MOD(ROW(),2)</formula>
    </cfRule>
    <cfRule type="expression" dxfId="8265" priority="4755">
      <formula>DATEDIF(TODAY(),$AH932,"D")&lt;=30</formula>
    </cfRule>
    <cfRule type="expression" dxfId="8264" priority="4754">
      <formula>DATEDIF(TODAY(),$AH932,"D")&lt;=30</formula>
    </cfRule>
  </conditionalFormatting>
  <conditionalFormatting sqref="K933">
    <cfRule type="expression" dxfId="8263" priority="4712">
      <formula>DATEDIF(TODAY(),$AH933,"D")&lt;=30</formula>
    </cfRule>
    <cfRule type="expression" dxfId="8262" priority="4713">
      <formula>DATEDIF(TODAY(),$AH933,"D")&lt;=30</formula>
    </cfRule>
    <cfRule type="expression" dxfId="8261" priority="4716">
      <formula>MOD(ROW(),2)</formula>
    </cfRule>
  </conditionalFormatting>
  <conditionalFormatting sqref="K934">
    <cfRule type="expression" dxfId="8260" priority="4671">
      <formula>MOD(ROW(),2)</formula>
    </cfRule>
    <cfRule type="expression" dxfId="8259" priority="4668">
      <formula>DATEDIF(TODAY(),$AH934,"D")&lt;=30</formula>
    </cfRule>
    <cfRule type="expression" dxfId="8258" priority="4667">
      <formula>DATEDIF(TODAY(),$AH934,"D")&lt;=30</formula>
    </cfRule>
  </conditionalFormatting>
  <conditionalFormatting sqref="K935">
    <cfRule type="expression" dxfId="8257" priority="4615">
      <formula>DATEDIF(TODAY(),$AH935,"D")&lt;=30</formula>
    </cfRule>
    <cfRule type="expression" dxfId="8256" priority="4616">
      <formula>DATEDIF(TODAY(),$AH935,"D")&lt;=30</formula>
    </cfRule>
    <cfRule type="expression" dxfId="8255" priority="4619">
      <formula>MOD(ROW(),2)</formula>
    </cfRule>
  </conditionalFormatting>
  <conditionalFormatting sqref="K936">
    <cfRule type="expression" dxfId="8254" priority="4573">
      <formula>DATEDIF(TODAY(),$AH936,"D")&lt;=30</formula>
    </cfRule>
    <cfRule type="expression" dxfId="8253" priority="4574">
      <formula>DATEDIF(TODAY(),$AH936,"D")&lt;=30</formula>
    </cfRule>
    <cfRule type="expression" dxfId="8252" priority="4577">
      <formula>MOD(ROW(),2)</formula>
    </cfRule>
  </conditionalFormatting>
  <conditionalFormatting sqref="K937">
    <cfRule type="expression" dxfId="8251" priority="4532">
      <formula>DATEDIF(TODAY(),$AH937,"D")&lt;=30</formula>
    </cfRule>
    <cfRule type="expression" dxfId="8250" priority="4531">
      <formula>DATEDIF(TODAY(),$AH937,"D")&lt;=30</formula>
    </cfRule>
    <cfRule type="expression" dxfId="8249" priority="4535">
      <formula>MOD(ROW(),2)</formula>
    </cfRule>
  </conditionalFormatting>
  <conditionalFormatting sqref="K938">
    <cfRule type="expression" dxfId="8248" priority="4468">
      <formula>MOD(ROW(),2)</formula>
    </cfRule>
    <cfRule type="expression" dxfId="8247" priority="4464">
      <formula>DATEDIF(TODAY(),$AH938,"D")&lt;=30</formula>
    </cfRule>
    <cfRule type="expression" dxfId="8246" priority="4465">
      <formula>DATEDIF(TODAY(),$AH938,"D")&lt;=30</formula>
    </cfRule>
  </conditionalFormatting>
  <conditionalFormatting sqref="K939">
    <cfRule type="expression" dxfId="8245" priority="4418">
      <formula>MOD(ROW(),2)</formula>
    </cfRule>
    <cfRule type="expression" dxfId="8244" priority="4415">
      <formula>DATEDIF(TODAY(),$AH939,"D")&lt;=30</formula>
    </cfRule>
    <cfRule type="expression" dxfId="8243" priority="4414">
      <formula>DATEDIF(TODAY(),$AH939,"D")&lt;=30</formula>
    </cfRule>
  </conditionalFormatting>
  <conditionalFormatting sqref="K979">
    <cfRule type="expression" dxfId="8242" priority="4342">
      <formula>DATEDIF(TODAY(),$AH979,"D")&lt;=30</formula>
    </cfRule>
    <cfRule type="expression" dxfId="8241" priority="4346">
      <formula>MOD(ROW(),2)</formula>
    </cfRule>
  </conditionalFormatting>
  <conditionalFormatting sqref="K988 K994 K998 K1001 K1013">
    <cfRule type="expression" dxfId="8240" priority="4352">
      <formula>MOD(ROW(),2)</formula>
    </cfRule>
  </conditionalFormatting>
  <conditionalFormatting sqref="K996">
    <cfRule type="expression" dxfId="8239" priority="4292">
      <formula>MOD(ROW(),2)</formula>
    </cfRule>
    <cfRule type="expression" dxfId="8238" priority="4289">
      <formula>DATEDIF(TODAY(),$AH996,"D")&lt;=30</formula>
    </cfRule>
    <cfRule type="expression" dxfId="8237" priority="4288">
      <formula>DATEDIF(TODAY(),$AH996,"D")&lt;=30</formula>
    </cfRule>
  </conditionalFormatting>
  <conditionalFormatting sqref="K1018:K1023">
    <cfRule type="expression" dxfId="8236" priority="4218">
      <formula>DATEDIF(TODAY(),$AH1018,"D")&lt;=30</formula>
    </cfRule>
    <cfRule type="expression" dxfId="8235" priority="4219">
      <formula>DATEDIF(TODAY(),$AH1018,"D")&lt;=30</formula>
    </cfRule>
    <cfRule type="expression" dxfId="8234" priority="4223">
      <formula>MOD(ROW(),2)</formula>
    </cfRule>
  </conditionalFormatting>
  <conditionalFormatting sqref="K1019">
    <cfRule type="expression" dxfId="8233" priority="4221">
      <formula>MOD(ROW(),2)</formula>
    </cfRule>
  </conditionalFormatting>
  <conditionalFormatting sqref="K1024:K1027">
    <cfRule type="expression" dxfId="8232" priority="4169">
      <formula>DATEDIF(TODAY(),$AH1024,"D")&lt;=30</formula>
    </cfRule>
    <cfRule type="expression" dxfId="8231" priority="4168">
      <formula>DATEDIF(TODAY(),$AH1024,"D")&lt;=30</formula>
    </cfRule>
    <cfRule type="expression" dxfId="8230" priority="4172">
      <formula>MOD(ROW(),2)</formula>
    </cfRule>
  </conditionalFormatting>
  <conditionalFormatting sqref="K1028:K1030">
    <cfRule type="expression" dxfId="8229" priority="4117">
      <formula>MOD(ROW(),2)</formula>
    </cfRule>
    <cfRule type="expression" dxfId="8228" priority="4114">
      <formula>DATEDIF(TODAY(),$AH1028,"D")&lt;=30</formula>
    </cfRule>
    <cfRule type="expression" dxfId="8227" priority="4113">
      <formula>DATEDIF(TODAY(),$AH1028,"D")&lt;=30</formula>
    </cfRule>
  </conditionalFormatting>
  <conditionalFormatting sqref="K1031:K1033">
    <cfRule type="expression" dxfId="8226" priority="4046">
      <formula>MOD(ROW(),2)</formula>
    </cfRule>
    <cfRule type="expression" dxfId="8225" priority="4043">
      <formula>DATEDIF(TODAY(),$AH1031,"D")&lt;=30</formula>
    </cfRule>
    <cfRule type="expression" dxfId="8224" priority="4042">
      <formula>DATEDIF(TODAY(),$AH1031,"D")&lt;=30</formula>
    </cfRule>
  </conditionalFormatting>
  <conditionalFormatting sqref="K1034:K1036">
    <cfRule type="expression" dxfId="8223" priority="4000">
      <formula>MOD(ROW(),2)</formula>
    </cfRule>
    <cfRule type="expression" dxfId="8222" priority="3997">
      <formula>DATEDIF(TODAY(),$AH1034,"D")&lt;=30</formula>
    </cfRule>
    <cfRule type="expression" dxfId="8221" priority="3996">
      <formula>DATEDIF(TODAY(),$AH1034,"D")&lt;=30</formula>
    </cfRule>
  </conditionalFormatting>
  <conditionalFormatting sqref="K1037">
    <cfRule type="expression" dxfId="8220" priority="3904">
      <formula>DATEDIF(TODAY(),$AH1037,"D")&lt;=30</formula>
    </cfRule>
    <cfRule type="expression" dxfId="8219" priority="3907">
      <formula>MOD(ROW(),2)</formula>
    </cfRule>
    <cfRule type="expression" dxfId="8218" priority="3903">
      <formula>DATEDIF(TODAY(),$AH1037,"D")&lt;=30</formula>
    </cfRule>
  </conditionalFormatting>
  <conditionalFormatting sqref="K1038:K1039">
    <cfRule type="expression" dxfId="8217" priority="3949">
      <formula>DATEDIF(TODAY(),$AH1038,"D")&lt;=30</formula>
    </cfRule>
    <cfRule type="expression" dxfId="8216" priority="3950">
      <formula>DATEDIF(TODAY(),$AH1038,"D")&lt;=30</formula>
    </cfRule>
    <cfRule type="expression" dxfId="8215" priority="3953">
      <formula>MOD(ROW(),2)</formula>
    </cfRule>
  </conditionalFormatting>
  <conditionalFormatting sqref="K1040">
    <cfRule type="expression" dxfId="8214" priority="3850">
      <formula>DATEDIF(TODAY(),$AH1040,"D")&lt;=30</formula>
    </cfRule>
    <cfRule type="expression" dxfId="8213" priority="3851">
      <formula>DATEDIF(TODAY(),$AH1040,"D")&lt;=30</formula>
    </cfRule>
    <cfRule type="expression" dxfId="8212" priority="3854">
      <formula>MOD(ROW(),2)</formula>
    </cfRule>
  </conditionalFormatting>
  <conditionalFormatting sqref="K1041">
    <cfRule type="expression" dxfId="8211" priority="3763">
      <formula>MOD(ROW(),2)</formula>
    </cfRule>
    <cfRule type="expression" dxfId="8210" priority="3759">
      <formula>DATEDIF(TODAY(),$AH1041,"D")&lt;=30</formula>
    </cfRule>
    <cfRule type="expression" dxfId="8209" priority="3760">
      <formula>DATEDIF(TODAY(),$AH1041,"D")&lt;=30</formula>
    </cfRule>
  </conditionalFormatting>
  <conditionalFormatting sqref="K1042:K1043">
    <cfRule type="expression" dxfId="8208" priority="3805">
      <formula>DATEDIF(TODAY(),$AH1042,"D")&lt;=30</formula>
    </cfRule>
    <cfRule type="expression" dxfId="8207" priority="3806">
      <formula>DATEDIF(TODAY(),$AH1042,"D")&lt;=30</formula>
    </cfRule>
    <cfRule type="expression" dxfId="8206" priority="3809">
      <formula>MOD(ROW(),2)</formula>
    </cfRule>
  </conditionalFormatting>
  <conditionalFormatting sqref="K1044">
    <cfRule type="expression" dxfId="8205" priority="3667">
      <formula>DATEDIF(TODAY(),$AH1044,"D")&lt;=30</formula>
    </cfRule>
    <cfRule type="expression" dxfId="8204" priority="3670">
      <formula>MOD(ROW(),2)</formula>
    </cfRule>
    <cfRule type="expression" dxfId="8203" priority="3666">
      <formula>DATEDIF(TODAY(),$AH1044,"D")&lt;=30</formula>
    </cfRule>
  </conditionalFormatting>
  <conditionalFormatting sqref="K1045:K1046">
    <cfRule type="expression" dxfId="8202" priority="3716">
      <formula>MOD(ROW(),2)</formula>
    </cfRule>
    <cfRule type="expression" dxfId="8201" priority="3712">
      <formula>DATEDIF(TODAY(),$AH1045,"D")&lt;=30</formula>
    </cfRule>
    <cfRule type="expression" dxfId="8200" priority="3713">
      <formula>DATEDIF(TODAY(),$AH1045,"D")&lt;=30</formula>
    </cfRule>
  </conditionalFormatting>
  <conditionalFormatting sqref="K1047">
    <cfRule type="expression" dxfId="8199" priority="3619">
      <formula>DATEDIF(TODAY(),$AH1047,"D")&lt;=30</formula>
    </cfRule>
    <cfRule type="expression" dxfId="8198" priority="3620">
      <formula>DATEDIF(TODAY(),$AH1047,"D")&lt;=30</formula>
    </cfRule>
    <cfRule type="expression" dxfId="8197" priority="3623">
      <formula>MOD(ROW(),2)</formula>
    </cfRule>
  </conditionalFormatting>
  <conditionalFormatting sqref="K1048">
    <cfRule type="expression" dxfId="8196" priority="3526">
      <formula>DATEDIF(TODAY(),$AH1048,"D")&lt;=30</formula>
    </cfRule>
    <cfRule type="expression" dxfId="8195" priority="3530">
      <formula>MOD(ROW(),2)</formula>
    </cfRule>
    <cfRule type="expression" dxfId="8194" priority="3527">
      <formula>DATEDIF(TODAY(),$AH1048,"D")&lt;=30</formula>
    </cfRule>
  </conditionalFormatting>
  <conditionalFormatting sqref="K1049:K1050">
    <cfRule type="expression" dxfId="8193" priority="3573">
      <formula>DATEDIF(TODAY(),$AH1049,"D")&lt;=30</formula>
    </cfRule>
    <cfRule type="expression" dxfId="8192" priority="3576">
      <formula>MOD(ROW(),2)</formula>
    </cfRule>
    <cfRule type="expression" dxfId="8191" priority="3572">
      <formula>DATEDIF(TODAY(),$AH1049,"D")&lt;=30</formula>
    </cfRule>
  </conditionalFormatting>
  <conditionalFormatting sqref="K1051">
    <cfRule type="expression" dxfId="8190" priority="3475">
      <formula>DATEDIF(TODAY(),$AH1051,"D")&lt;=30</formula>
    </cfRule>
    <cfRule type="expression" dxfId="8189" priority="3476">
      <formula>DATEDIF(TODAY(),$AH1051,"D")&lt;=30</formula>
    </cfRule>
    <cfRule type="expression" dxfId="8188" priority="3479">
      <formula>MOD(ROW(),2)</formula>
    </cfRule>
  </conditionalFormatting>
  <conditionalFormatting sqref="K1052">
    <cfRule type="expression" dxfId="8187" priority="3388">
      <formula>MOD(ROW(),2)</formula>
    </cfRule>
    <cfRule type="expression" dxfId="8186" priority="3385">
      <formula>DATEDIF(TODAY(),$AH1052,"D")&lt;=30</formula>
    </cfRule>
    <cfRule type="expression" dxfId="8185" priority="3384">
      <formula>DATEDIF(TODAY(),$AH1052,"D")&lt;=30</formula>
    </cfRule>
  </conditionalFormatting>
  <conditionalFormatting sqref="K1053:K1054">
    <cfRule type="expression" dxfId="8184" priority="3430">
      <formula>DATEDIF(TODAY(),$AH1053,"D")&lt;=30</formula>
    </cfRule>
    <cfRule type="expression" dxfId="8183" priority="3431">
      <formula>DATEDIF(TODAY(),$AH1053,"D")&lt;=30</formula>
    </cfRule>
    <cfRule type="expression" dxfId="8182" priority="3434">
      <formula>MOD(ROW(),2)</formula>
    </cfRule>
  </conditionalFormatting>
  <conditionalFormatting sqref="K1055">
    <cfRule type="expression" dxfId="8181" priority="3340">
      <formula>MOD(ROW(),2)</formula>
    </cfRule>
    <cfRule type="expression" dxfId="8180" priority="3337">
      <formula>DATEDIF(TODAY(),$AH1055,"D")&lt;=30</formula>
    </cfRule>
    <cfRule type="expression" dxfId="8179" priority="3336">
      <formula>DATEDIF(TODAY(),$AH1055,"D")&lt;=30</formula>
    </cfRule>
  </conditionalFormatting>
  <conditionalFormatting sqref="K1056">
    <cfRule type="expression" dxfId="8178" priority="3246">
      <formula>DATEDIF(TODAY(),$AH1056,"D")&lt;=30</formula>
    </cfRule>
    <cfRule type="expression" dxfId="8177" priority="3247">
      <formula>DATEDIF(TODAY(),$AH1056,"D")&lt;=30</formula>
    </cfRule>
    <cfRule type="expression" dxfId="8176" priority="3250">
      <formula>MOD(ROW(),2)</formula>
    </cfRule>
  </conditionalFormatting>
  <conditionalFormatting sqref="K1057:K1058">
    <cfRule type="expression" dxfId="8175" priority="3291">
      <formula>DATEDIF(TODAY(),$AH1057,"D")&lt;=30</formula>
    </cfRule>
    <cfRule type="expression" dxfId="8174" priority="3292">
      <formula>DATEDIF(TODAY(),$AH1057,"D")&lt;=30</formula>
    </cfRule>
    <cfRule type="expression" dxfId="8173" priority="3295">
      <formula>MOD(ROW(),2)</formula>
    </cfRule>
  </conditionalFormatting>
  <conditionalFormatting sqref="K1059">
    <cfRule type="expression" dxfId="8172" priority="3191">
      <formula>DATEDIF(TODAY(),$AH1059,"D")&lt;=30</formula>
    </cfRule>
    <cfRule type="expression" dxfId="8171" priority="3192">
      <formula>DATEDIF(TODAY(),$AH1059,"D")&lt;=30</formula>
    </cfRule>
    <cfRule type="expression" dxfId="8170" priority="3195">
      <formula>MOD(ROW(),2)</formula>
    </cfRule>
  </conditionalFormatting>
  <conditionalFormatting sqref="K1060:K1061">
    <cfRule type="expression" dxfId="8169" priority="3147">
      <formula>MOD(ROW(),2)</formula>
    </cfRule>
    <cfRule type="expression" dxfId="8168" priority="3143">
      <formula>DATEDIF(TODAY(),$AH1060,"D")&lt;=30</formula>
    </cfRule>
    <cfRule type="expression" dxfId="8167" priority="3144">
      <formula>DATEDIF(TODAY(),$AH1060,"D")&lt;=30</formula>
    </cfRule>
  </conditionalFormatting>
  <conditionalFormatting sqref="K1062">
    <cfRule type="expression" dxfId="8166" priority="3099">
      <formula>DATEDIF(TODAY(),$AH1062,"D")&lt;=30</formula>
    </cfRule>
    <cfRule type="expression" dxfId="8165" priority="3100">
      <formula>DATEDIF(TODAY(),$AH1062,"D")&lt;=30</formula>
    </cfRule>
    <cfRule type="expression" dxfId="8164" priority="3103">
      <formula>MOD(ROW(),2)</formula>
    </cfRule>
  </conditionalFormatting>
  <conditionalFormatting sqref="K1063">
    <cfRule type="expression" dxfId="8163" priority="3057">
      <formula>MOD(ROW(),2)</formula>
    </cfRule>
    <cfRule type="expression" dxfId="8162" priority="3053">
      <formula>DATEDIF(TODAY(),$AH1063,"D")&lt;=30</formula>
    </cfRule>
    <cfRule type="expression" dxfId="8161" priority="3054">
      <formula>DATEDIF(TODAY(),$AH1063,"D")&lt;=30</formula>
    </cfRule>
  </conditionalFormatting>
  <conditionalFormatting sqref="K1064">
    <cfRule type="expression" dxfId="8160" priority="3015">
      <formula>MOD(ROW(),2)</formula>
    </cfRule>
    <cfRule type="expression" dxfId="8159" priority="3011">
      <formula>DATEDIF(TODAY(),$AH1064,"D")&lt;=30</formula>
    </cfRule>
    <cfRule type="expression" dxfId="8158" priority="3012">
      <formula>DATEDIF(TODAY(),$AH1064,"D")&lt;=30</formula>
    </cfRule>
  </conditionalFormatting>
  <conditionalFormatting sqref="K1065">
    <cfRule type="expression" dxfId="8157" priority="2971">
      <formula>MOD(ROW(),2)</formula>
    </cfRule>
    <cfRule type="expression" dxfId="8156" priority="2968">
      <formula>DATEDIF(TODAY(),$AH1065,"D")&lt;=30</formula>
    </cfRule>
    <cfRule type="expression" dxfId="8155" priority="2967">
      <formula>DATEDIF(TODAY(),$AH1065,"D")&lt;=30</formula>
    </cfRule>
  </conditionalFormatting>
  <conditionalFormatting sqref="K1066">
    <cfRule type="expression" dxfId="8154" priority="2926">
      <formula>DATEDIF(TODAY(),$AH1066,"D")&lt;=30</formula>
    </cfRule>
    <cfRule type="expression" dxfId="8153" priority="2929">
      <formula>MOD(ROW(),2)</formula>
    </cfRule>
    <cfRule type="expression" dxfId="8152" priority="2925">
      <formula>DATEDIF(TODAY(),$AH1066,"D")&lt;=30</formula>
    </cfRule>
  </conditionalFormatting>
  <conditionalFormatting sqref="K1067">
    <cfRule type="expression" dxfId="8151" priority="2884">
      <formula>DATEDIF(TODAY(),$AH1067,"D")&lt;=30</formula>
    </cfRule>
    <cfRule type="expression" dxfId="8150" priority="2887">
      <formula>MOD(ROW(),2)</formula>
    </cfRule>
    <cfRule type="expression" dxfId="8149" priority="2883">
      <formula>DATEDIF(TODAY(),$AH1067,"D")&lt;=30</formula>
    </cfRule>
  </conditionalFormatting>
  <conditionalFormatting sqref="K1068">
    <cfRule type="expression" dxfId="8148" priority="2845">
      <formula>MOD(ROW(),2)</formula>
    </cfRule>
    <cfRule type="expression" dxfId="8147" priority="2842">
      <formula>DATEDIF(TODAY(),$AH1068,"D")&lt;=30</formula>
    </cfRule>
    <cfRule type="expression" dxfId="8146" priority="2841">
      <formula>DATEDIF(TODAY(),$AH1068,"D")&lt;=30</formula>
    </cfRule>
  </conditionalFormatting>
  <conditionalFormatting sqref="K1069">
    <cfRule type="expression" dxfId="8145" priority="2794">
      <formula>MOD(ROW(),2)</formula>
    </cfRule>
    <cfRule type="expression" dxfId="8144" priority="2791">
      <formula>DATEDIF(TODAY(),$AH1069,"D")&lt;=30</formula>
    </cfRule>
    <cfRule type="expression" dxfId="8143" priority="2790">
      <formula>DATEDIF(TODAY(),$AH1069,"D")&lt;=30</formula>
    </cfRule>
  </conditionalFormatting>
  <conditionalFormatting sqref="K1070">
    <cfRule type="expression" dxfId="8142" priority="2752">
      <formula>MOD(ROW(),2)</formula>
    </cfRule>
    <cfRule type="expression" dxfId="8141" priority="2748">
      <formula>DATEDIF(TODAY(),$AH1070,"D")&lt;=30</formula>
    </cfRule>
    <cfRule type="expression" dxfId="8140" priority="2749">
      <formula>DATEDIF(TODAY(),$AH1070,"D")&lt;=30</formula>
    </cfRule>
  </conditionalFormatting>
  <conditionalFormatting sqref="K1071">
    <cfRule type="expression" dxfId="8139" priority="2710">
      <formula>MOD(ROW(),2)</formula>
    </cfRule>
    <cfRule type="expression" dxfId="8138" priority="2707">
      <formula>DATEDIF(TODAY(),$AH1071,"D")&lt;=30</formula>
    </cfRule>
    <cfRule type="expression" dxfId="8137" priority="2706">
      <formula>DATEDIF(TODAY(),$AH1071,"D")&lt;=30</formula>
    </cfRule>
  </conditionalFormatting>
  <conditionalFormatting sqref="K1072">
    <cfRule type="expression" dxfId="8136" priority="2657">
      <formula>DATEDIF(TODAY(),$AH1072,"D")&lt;=30</formula>
    </cfRule>
    <cfRule type="expression" dxfId="8135" priority="2661">
      <formula>MOD(ROW(),2)</formula>
    </cfRule>
    <cfRule type="expression" dxfId="8134" priority="2658">
      <formula>DATEDIF(TODAY(),$AH1072,"D")&lt;=30</formula>
    </cfRule>
  </conditionalFormatting>
  <conditionalFormatting sqref="K1073">
    <cfRule type="expression" dxfId="8133" priority="2597">
      <formula>DATEDIF(TODAY(),$AH1073,"D")&lt;=30</formula>
    </cfRule>
    <cfRule type="expression" dxfId="8132" priority="2598">
      <formula>DATEDIF(TODAY(),$AH1073,"D")&lt;=30</formula>
    </cfRule>
    <cfRule type="expression" dxfId="8131" priority="2601">
      <formula>MOD(ROW(),2)</formula>
    </cfRule>
  </conditionalFormatting>
  <conditionalFormatting sqref="K1074">
    <cfRule type="expression" dxfId="8130" priority="2556">
      <formula>DATEDIF(TODAY(),$AH1074,"D")&lt;=30</formula>
    </cfRule>
    <cfRule type="expression" dxfId="8129" priority="2555">
      <formula>DATEDIF(TODAY(),$AH1074,"D")&lt;=30</formula>
    </cfRule>
    <cfRule type="expression" dxfId="8128" priority="2559">
      <formula>MOD(ROW(),2)</formula>
    </cfRule>
  </conditionalFormatting>
  <conditionalFormatting sqref="K1075">
    <cfRule type="expression" dxfId="8127" priority="2515">
      <formula>MOD(ROW(),2)</formula>
    </cfRule>
    <cfRule type="expression" dxfId="8126" priority="2511">
      <formula>DATEDIF(TODAY(),$AH1075,"D")&lt;=30</formula>
    </cfRule>
    <cfRule type="expression" dxfId="8125" priority="2512">
      <formula>DATEDIF(TODAY(),$AH1075,"D")&lt;=30</formula>
    </cfRule>
  </conditionalFormatting>
  <conditionalFormatting sqref="K1076">
    <cfRule type="expression" dxfId="8124" priority="2469">
      <formula>DATEDIF(TODAY(),$AH1076,"D")&lt;=30</formula>
    </cfRule>
    <cfRule type="expression" dxfId="8123" priority="2470">
      <formula>DATEDIF(TODAY(),$AH1076,"D")&lt;=30</formula>
    </cfRule>
    <cfRule type="expression" dxfId="8122" priority="2473">
      <formula>MOD(ROW(),2)</formula>
    </cfRule>
  </conditionalFormatting>
  <conditionalFormatting sqref="K1077">
    <cfRule type="expression" dxfId="8121" priority="2427">
      <formula>DATEDIF(TODAY(),$AH1077,"D")&lt;=30</formula>
    </cfRule>
    <cfRule type="expression" dxfId="8120" priority="2428">
      <formula>DATEDIF(TODAY(),$AH1077,"D")&lt;=30</formula>
    </cfRule>
    <cfRule type="expression" dxfId="8119" priority="2431">
      <formula>MOD(ROW(),2)</formula>
    </cfRule>
  </conditionalFormatting>
  <conditionalFormatting sqref="K1078">
    <cfRule type="expression" dxfId="8118" priority="2386">
      <formula>DATEDIF(TODAY(),$AH1078,"D")&lt;=30</formula>
    </cfRule>
    <cfRule type="expression" dxfId="8117" priority="2389">
      <formula>MOD(ROW(),2)</formula>
    </cfRule>
    <cfRule type="expression" dxfId="8116" priority="2385">
      <formula>DATEDIF(TODAY(),$AH1078,"D")&lt;=30</formula>
    </cfRule>
  </conditionalFormatting>
  <conditionalFormatting sqref="K1079">
    <cfRule type="expression" dxfId="8115" priority="2341">
      <formula>DATEDIF(TODAY(),$AH1079,"D")&lt;=30</formula>
    </cfRule>
    <cfRule type="expression" dxfId="8114" priority="2344">
      <formula>MOD(ROW(),2)</formula>
    </cfRule>
    <cfRule type="expression" dxfId="8113" priority="2340">
      <formula>DATEDIF(TODAY(),$AH1079,"D")&lt;=30</formula>
    </cfRule>
  </conditionalFormatting>
  <conditionalFormatting sqref="K1080">
    <cfRule type="expression" dxfId="8112" priority="2289">
      <formula>DATEDIF(TODAY(),$AH1080,"D")&lt;=30</formula>
    </cfRule>
    <cfRule type="expression" dxfId="8111" priority="2292">
      <formula>MOD(ROW(),2)</formula>
    </cfRule>
    <cfRule type="expression" dxfId="8110" priority="2288">
      <formula>DATEDIF(TODAY(),$AH1080,"D")&lt;=30</formula>
    </cfRule>
  </conditionalFormatting>
  <conditionalFormatting sqref="K1081">
    <cfRule type="expression" dxfId="8109" priority="2246">
      <formula>DATEDIF(TODAY(),$AH1081,"D")&lt;=30</formula>
    </cfRule>
    <cfRule type="expression" dxfId="8108" priority="2247">
      <formula>DATEDIF(TODAY(),$AH1081,"D")&lt;=30</formula>
    </cfRule>
    <cfRule type="expression" dxfId="8107" priority="2250">
      <formula>MOD(ROW(),2)</formula>
    </cfRule>
  </conditionalFormatting>
  <conditionalFormatting sqref="K1082">
    <cfRule type="expression" dxfId="8106" priority="2208">
      <formula>MOD(ROW(),2)</formula>
    </cfRule>
    <cfRule type="expression" dxfId="8105" priority="2205">
      <formula>DATEDIF(TODAY(),$AH1082,"D")&lt;=30</formula>
    </cfRule>
    <cfRule type="expression" dxfId="8104" priority="2204">
      <formula>DATEDIF(TODAY(),$AH1082,"D")&lt;=30</formula>
    </cfRule>
  </conditionalFormatting>
  <conditionalFormatting sqref="K1083">
    <cfRule type="expression" dxfId="8103" priority="2137">
      <formula>DATEDIF(TODAY(),$AH1083,"D")&lt;=30</formula>
    </cfRule>
    <cfRule type="expression" dxfId="8102" priority="2138">
      <formula>DATEDIF(TODAY(),$AH1083,"D")&lt;=30</formula>
    </cfRule>
    <cfRule type="expression" dxfId="8101" priority="2141">
      <formula>MOD(ROW(),2)</formula>
    </cfRule>
  </conditionalFormatting>
  <conditionalFormatting sqref="K1084">
    <cfRule type="expression" dxfId="8100" priority="2091">
      <formula>MOD(ROW(),2)</formula>
    </cfRule>
    <cfRule type="expression" dxfId="8099" priority="2087">
      <formula>DATEDIF(TODAY(),$AH1084,"D")&lt;=30</formula>
    </cfRule>
    <cfRule type="expression" dxfId="8098" priority="2088">
      <formula>DATEDIF(TODAY(),$AH1084,"D")&lt;=30</formula>
    </cfRule>
  </conditionalFormatting>
  <conditionalFormatting sqref="K1089 K1095 K1099 K1102 K1114">
    <cfRule type="expression" dxfId="8097" priority="2063">
      <formula>MOD(ROW(),2)</formula>
    </cfRule>
  </conditionalFormatting>
  <conditionalFormatting sqref="K1097">
    <cfRule type="expression" dxfId="8096" priority="2026">
      <formula>DATEDIF(TODAY(),$AH1097,"D")&lt;=30</formula>
    </cfRule>
    <cfRule type="expression" dxfId="8095" priority="2030">
      <formula>MOD(ROW(),2)</formula>
    </cfRule>
    <cfRule type="expression" dxfId="8094" priority="2027">
      <formula>DATEDIF(TODAY(),$AH1097,"D")&lt;=30</formula>
    </cfRule>
  </conditionalFormatting>
  <conditionalFormatting sqref="K1119:K1124">
    <cfRule type="expression" dxfId="8093" priority="1963">
      <formula>DATEDIF(TODAY(),$AH1119,"D")&lt;=30</formula>
    </cfRule>
    <cfRule type="expression" dxfId="8092" priority="1962">
      <formula>DATEDIF(TODAY(),$AH1119,"D")&lt;=30</formula>
    </cfRule>
    <cfRule type="expression" dxfId="8091" priority="1967">
      <formula>MOD(ROW(),2)</formula>
    </cfRule>
  </conditionalFormatting>
  <conditionalFormatting sqref="K1120">
    <cfRule type="expression" dxfId="8090" priority="1965">
      <formula>MOD(ROW(),2)</formula>
    </cfRule>
  </conditionalFormatting>
  <conditionalFormatting sqref="K1125:K1128">
    <cfRule type="expression" dxfId="8089" priority="1916">
      <formula>DATEDIF(TODAY(),$AH1125,"D")&lt;=30</formula>
    </cfRule>
    <cfRule type="expression" dxfId="8088" priority="1917">
      <formula>DATEDIF(TODAY(),$AH1125,"D")&lt;=30</formula>
    </cfRule>
    <cfRule type="expression" dxfId="8087" priority="1920">
      <formula>MOD(ROW(),2)</formula>
    </cfRule>
  </conditionalFormatting>
  <conditionalFormatting sqref="K1129:K1131">
    <cfRule type="expression" dxfId="8086" priority="1869">
      <formula>MOD(ROW(),2)</formula>
    </cfRule>
    <cfRule type="expression" dxfId="8085" priority="1866">
      <formula>DATEDIF(TODAY(),$AH1129,"D")&lt;=30</formula>
    </cfRule>
    <cfRule type="expression" dxfId="8084" priority="1865">
      <formula>DATEDIF(TODAY(),$AH1129,"D")&lt;=30</formula>
    </cfRule>
  </conditionalFormatting>
  <conditionalFormatting sqref="K1132:K1134">
    <cfRule type="expression" dxfId="8083" priority="1798">
      <formula>DATEDIF(TODAY(),$AH1132,"D")&lt;=30</formula>
    </cfRule>
    <cfRule type="expression" dxfId="8082" priority="1802">
      <formula>MOD(ROW(),2)</formula>
    </cfRule>
    <cfRule type="expression" dxfId="8081" priority="1799">
      <formula>DATEDIF(TODAY(),$AH1132,"D")&lt;=30</formula>
    </cfRule>
  </conditionalFormatting>
  <conditionalFormatting sqref="K1135:K1137">
    <cfRule type="expression" dxfId="8080" priority="1760">
      <formula>MOD(ROW(),2)</formula>
    </cfRule>
    <cfRule type="expression" dxfId="8079" priority="1757">
      <formula>DATEDIF(TODAY(),$AH1135,"D")&lt;=30</formula>
    </cfRule>
    <cfRule type="expression" dxfId="8078" priority="1756">
      <formula>DATEDIF(TODAY(),$AH1135,"D")&lt;=30</formula>
    </cfRule>
  </conditionalFormatting>
  <conditionalFormatting sqref="K1138">
    <cfRule type="expression" dxfId="8077" priority="1671">
      <formula>DATEDIF(TODAY(),$AH1138,"D")&lt;=30</formula>
    </cfRule>
    <cfRule type="expression" dxfId="8076" priority="1672">
      <formula>DATEDIF(TODAY(),$AH1138,"D")&lt;=30</formula>
    </cfRule>
    <cfRule type="expression" dxfId="8075" priority="1675">
      <formula>MOD(ROW(),2)</formula>
    </cfRule>
  </conditionalFormatting>
  <conditionalFormatting sqref="K1139:K1140">
    <cfRule type="expression" dxfId="8074" priority="1717">
      <formula>MOD(ROW(),2)</formula>
    </cfRule>
    <cfRule type="expression" dxfId="8073" priority="1714">
      <formula>DATEDIF(TODAY(),$AH1139,"D")&lt;=30</formula>
    </cfRule>
    <cfRule type="expression" dxfId="8072" priority="1713">
      <formula>DATEDIF(TODAY(),$AH1139,"D")&lt;=30</formula>
    </cfRule>
  </conditionalFormatting>
  <conditionalFormatting sqref="K1141">
    <cfRule type="expression" dxfId="8071" priority="1626">
      <formula>MOD(ROW(),2)</formula>
    </cfRule>
    <cfRule type="expression" dxfId="8070" priority="1622">
      <formula>DATEDIF(TODAY(),$AH1141,"D")&lt;=30</formula>
    </cfRule>
    <cfRule type="expression" dxfId="8069" priority="1623">
      <formula>DATEDIF(TODAY(),$AH1141,"D")&lt;=30</formula>
    </cfRule>
  </conditionalFormatting>
  <conditionalFormatting sqref="K1142">
    <cfRule type="expression" dxfId="8068" priority="1543">
      <formula>MOD(ROW(),2)</formula>
    </cfRule>
    <cfRule type="expression" dxfId="8067" priority="1539">
      <formula>DATEDIF(TODAY(),$AH1142,"D")&lt;=30</formula>
    </cfRule>
    <cfRule type="expression" dxfId="8066" priority="1540">
      <formula>DATEDIF(TODAY(),$AH1142,"D")&lt;=30</formula>
    </cfRule>
  </conditionalFormatting>
  <conditionalFormatting sqref="K1143:K1144">
    <cfRule type="expression" dxfId="8065" priority="1585">
      <formula>MOD(ROW(),2)</formula>
    </cfRule>
    <cfRule type="expression" dxfId="8064" priority="1581">
      <formula>DATEDIF(TODAY(),$AH1143,"D")&lt;=30</formula>
    </cfRule>
    <cfRule type="expression" dxfId="8063" priority="1582">
      <formula>DATEDIF(TODAY(),$AH1143,"D")&lt;=30</formula>
    </cfRule>
  </conditionalFormatting>
  <conditionalFormatting sqref="K1145">
    <cfRule type="expression" dxfId="8062" priority="1458">
      <formula>MOD(ROW(),2)</formula>
    </cfRule>
    <cfRule type="expression" dxfId="8061" priority="1455">
      <formula>DATEDIF(TODAY(),$AH1145,"D")&lt;=30</formula>
    </cfRule>
    <cfRule type="expression" dxfId="8060" priority="1454">
      <formula>DATEDIF(TODAY(),$AH1145,"D")&lt;=30</formula>
    </cfRule>
  </conditionalFormatting>
  <conditionalFormatting sqref="K1146:K1147">
    <cfRule type="expression" dxfId="8059" priority="1500">
      <formula>MOD(ROW(),2)</formula>
    </cfRule>
    <cfRule type="expression" dxfId="8058" priority="1497">
      <formula>DATEDIF(TODAY(),$AH1146,"D")&lt;=30</formula>
    </cfRule>
    <cfRule type="expression" dxfId="8057" priority="1496">
      <formula>DATEDIF(TODAY(),$AH1146,"D")&lt;=30</formula>
    </cfRule>
  </conditionalFormatting>
  <conditionalFormatting sqref="K1148">
    <cfRule type="expression" dxfId="8056" priority="1412">
      <formula>DATEDIF(TODAY(),$AH1148,"D")&lt;=30</formula>
    </cfRule>
    <cfRule type="expression" dxfId="8055" priority="1411">
      <formula>DATEDIF(TODAY(),$AH1148,"D")&lt;=30</formula>
    </cfRule>
    <cfRule type="expression" dxfId="8054" priority="1415">
      <formula>MOD(ROW(),2)</formula>
    </cfRule>
  </conditionalFormatting>
  <conditionalFormatting sqref="K1149">
    <cfRule type="expression" dxfId="8053" priority="1327">
      <formula>DATEDIF(TODAY(),$AH1149,"D")&lt;=30</formula>
    </cfRule>
    <cfRule type="expression" dxfId="8052" priority="1326">
      <formula>DATEDIF(TODAY(),$AH1149,"D")&lt;=30</formula>
    </cfRule>
    <cfRule type="expression" dxfId="8051" priority="1330">
      <formula>MOD(ROW(),2)</formula>
    </cfRule>
  </conditionalFormatting>
  <conditionalFormatting sqref="K1150:K1151">
    <cfRule type="expression" dxfId="8050" priority="1368">
      <formula>DATEDIF(TODAY(),$AH1150,"D")&lt;=30</formula>
    </cfRule>
    <cfRule type="expression" dxfId="8049" priority="1372">
      <formula>MOD(ROW(),2)</formula>
    </cfRule>
    <cfRule type="expression" dxfId="8048" priority="1369">
      <formula>DATEDIF(TODAY(),$AH1150,"D")&lt;=30</formula>
    </cfRule>
  </conditionalFormatting>
  <conditionalFormatting sqref="K1152">
    <cfRule type="expression" dxfId="8047" priority="1283">
      <formula>MOD(ROW(),2)</formula>
    </cfRule>
    <cfRule type="expression" dxfId="8046" priority="1280">
      <formula>DATEDIF(TODAY(),$AH1152,"D")&lt;=30</formula>
    </cfRule>
    <cfRule type="expression" dxfId="8045" priority="1279">
      <formula>DATEDIF(TODAY(),$AH1152,"D")&lt;=30</formula>
    </cfRule>
  </conditionalFormatting>
  <conditionalFormatting sqref="K1153">
    <cfRule type="expression" dxfId="8044" priority="1200">
      <formula>MOD(ROW(),2)</formula>
    </cfRule>
    <cfRule type="expression" dxfId="8043" priority="1197">
      <formula>DATEDIF(TODAY(),$AH1153,"D")&lt;=30</formula>
    </cfRule>
    <cfRule type="expression" dxfId="8042" priority="1196">
      <formula>DATEDIF(TODAY(),$AH1153,"D")&lt;=30</formula>
    </cfRule>
  </conditionalFormatting>
  <conditionalFormatting sqref="K1154:K1155">
    <cfRule type="expression" dxfId="8041" priority="1238">
      <formula>DATEDIF(TODAY(),$AH1154,"D")&lt;=30</formula>
    </cfRule>
    <cfRule type="expression" dxfId="8040" priority="1239">
      <formula>DATEDIF(TODAY(),$AH1154,"D")&lt;=30</formula>
    </cfRule>
    <cfRule type="expression" dxfId="8039" priority="1242">
      <formula>MOD(ROW(),2)</formula>
    </cfRule>
  </conditionalFormatting>
  <conditionalFormatting sqref="K1156">
    <cfRule type="expression" dxfId="8038" priority="1156">
      <formula>MOD(ROW(),2)</formula>
    </cfRule>
    <cfRule type="expression" dxfId="8037" priority="1152">
      <formula>DATEDIF(TODAY(),$AH1156,"D")&lt;=30</formula>
    </cfRule>
    <cfRule type="expression" dxfId="8036" priority="1153">
      <formula>DATEDIF(TODAY(),$AH1156,"D")&lt;=30</formula>
    </cfRule>
  </conditionalFormatting>
  <conditionalFormatting sqref="K1157">
    <cfRule type="expression" dxfId="8035" priority="1070">
      <formula>DATEDIF(TODAY(),$AH1157,"D")&lt;=30</formula>
    </cfRule>
    <cfRule type="expression" dxfId="8034" priority="1074">
      <formula>MOD(ROW(),2)</formula>
    </cfRule>
    <cfRule type="expression" dxfId="8033" priority="1071">
      <formula>DATEDIF(TODAY(),$AH1157,"D")&lt;=30</formula>
    </cfRule>
  </conditionalFormatting>
  <conditionalFormatting sqref="K1158:K1159">
    <cfRule type="expression" dxfId="8032" priority="1115">
      <formula>MOD(ROW(),2)</formula>
    </cfRule>
    <cfRule type="expression" dxfId="8031" priority="1112">
      <formula>DATEDIF(TODAY(),$AH1158,"D")&lt;=30</formula>
    </cfRule>
    <cfRule type="expression" dxfId="8030" priority="1111">
      <formula>DATEDIF(TODAY(),$AH1158,"D")&lt;=30</formula>
    </cfRule>
  </conditionalFormatting>
  <conditionalFormatting sqref="K1160">
    <cfRule type="expression" dxfId="8029" priority="1019">
      <formula>DATEDIF(TODAY(),$AH1160,"D")&lt;=30</formula>
    </cfRule>
    <cfRule type="expression" dxfId="8028" priority="1020">
      <formula>DATEDIF(TODAY(),$AH1160,"D")&lt;=30</formula>
    </cfRule>
    <cfRule type="expression" dxfId="8027" priority="1023">
      <formula>MOD(ROW(),2)</formula>
    </cfRule>
  </conditionalFormatting>
  <conditionalFormatting sqref="K1161:K1162">
    <cfRule type="expression" dxfId="8026" priority="975">
      <formula>DATEDIF(TODAY(),$AH1161,"D")&lt;=30</formula>
    </cfRule>
    <cfRule type="expression" dxfId="8025" priority="979">
      <formula>MOD(ROW(),2)</formula>
    </cfRule>
    <cfRule type="expression" dxfId="8024" priority="976">
      <formula>DATEDIF(TODAY(),$AH1161,"D")&lt;=30</formula>
    </cfRule>
  </conditionalFormatting>
  <conditionalFormatting sqref="K1163">
    <cfRule type="expression" dxfId="8023" priority="939">
      <formula>MOD(ROW(),2)</formula>
    </cfRule>
    <cfRule type="expression" dxfId="8022" priority="935">
      <formula>DATEDIF(TODAY(),$AH1163,"D")&lt;=30</formula>
    </cfRule>
    <cfRule type="expression" dxfId="8021" priority="936">
      <formula>DATEDIF(TODAY(),$AH1163,"D")&lt;=30</formula>
    </cfRule>
  </conditionalFormatting>
  <conditionalFormatting sqref="K1164">
    <cfRule type="expression" dxfId="8020" priority="893">
      <formula>DATEDIF(TODAY(),$AH1164,"D")&lt;=30</formula>
    </cfRule>
    <cfRule type="expression" dxfId="8019" priority="897">
      <formula>MOD(ROW(),2)</formula>
    </cfRule>
    <cfRule type="expression" dxfId="8018" priority="894">
      <formula>DATEDIF(TODAY(),$AH1164,"D")&lt;=30</formula>
    </cfRule>
  </conditionalFormatting>
  <conditionalFormatting sqref="K1165">
    <cfRule type="expression" dxfId="8017" priority="856">
      <formula>DATEDIF(TODAY(),$AH1165,"D")&lt;=30</formula>
    </cfRule>
    <cfRule type="expression" dxfId="8016" priority="859">
      <formula>MOD(ROW(),2)</formula>
    </cfRule>
    <cfRule type="expression" dxfId="8015" priority="855">
      <formula>DATEDIF(TODAY(),$AH1165,"D")&lt;=30</formula>
    </cfRule>
  </conditionalFormatting>
  <conditionalFormatting sqref="K1166">
    <cfRule type="expression" dxfId="8014" priority="819">
      <formula>MOD(ROW(),2)</formula>
    </cfRule>
    <cfRule type="expression" dxfId="8013" priority="816">
      <formula>DATEDIF(TODAY(),$AH1166,"D")&lt;=30</formula>
    </cfRule>
    <cfRule type="expression" dxfId="8012" priority="815">
      <formula>DATEDIF(TODAY(),$AH1166,"D")&lt;=30</formula>
    </cfRule>
  </conditionalFormatting>
  <conditionalFormatting sqref="K1167">
    <cfRule type="expression" dxfId="8011" priority="781">
      <formula>MOD(ROW(),2)</formula>
    </cfRule>
    <cfRule type="expression" dxfId="8010" priority="777">
      <formula>DATEDIF(TODAY(),$AH1167,"D")&lt;=30</formula>
    </cfRule>
    <cfRule type="expression" dxfId="8009" priority="778">
      <formula>DATEDIF(TODAY(),$AH1167,"D")&lt;=30</formula>
    </cfRule>
  </conditionalFormatting>
  <conditionalFormatting sqref="K1168">
    <cfRule type="expression" dxfId="8008" priority="739">
      <formula>DATEDIF(TODAY(),$AH1168,"D")&lt;=30</formula>
    </cfRule>
    <cfRule type="expression" dxfId="8007" priority="743">
      <formula>MOD(ROW(),2)</formula>
    </cfRule>
    <cfRule type="expression" dxfId="8006" priority="740">
      <formula>DATEDIF(TODAY(),$AH1168,"D")&lt;=30</formula>
    </cfRule>
  </conditionalFormatting>
  <conditionalFormatting sqref="K1169">
    <cfRule type="expression" dxfId="8005" priority="705">
      <formula>MOD(ROW(),2)</formula>
    </cfRule>
    <cfRule type="expression" dxfId="8004" priority="701">
      <formula>DATEDIF(TODAY(),$AH1169,"D")&lt;=30</formula>
    </cfRule>
    <cfRule type="expression" dxfId="8003" priority="702">
      <formula>DATEDIF(TODAY(),$AH1169,"D")&lt;=30</formula>
    </cfRule>
  </conditionalFormatting>
  <conditionalFormatting sqref="K1170">
    <cfRule type="expression" dxfId="8002" priority="656">
      <formula>DATEDIF(TODAY(),$AH1170,"D")&lt;=30</formula>
    </cfRule>
    <cfRule type="expression" dxfId="8001" priority="659">
      <formula>MOD(ROW(),2)</formula>
    </cfRule>
    <cfRule type="expression" dxfId="8000" priority="655">
      <formula>DATEDIF(TODAY(),$AH1170,"D")&lt;=30</formula>
    </cfRule>
  </conditionalFormatting>
  <conditionalFormatting sqref="K1171">
    <cfRule type="expression" dxfId="7999" priority="621">
      <formula>MOD(ROW(),2)</formula>
    </cfRule>
    <cfRule type="expression" dxfId="7998" priority="617">
      <formula>DATEDIF(TODAY(),$AH1171,"D")&lt;=30</formula>
    </cfRule>
    <cfRule type="expression" dxfId="7997" priority="618">
      <formula>DATEDIF(TODAY(),$AH1171,"D")&lt;=30</formula>
    </cfRule>
  </conditionalFormatting>
  <conditionalFormatting sqref="K1172">
    <cfRule type="expression" dxfId="7996" priority="583">
      <formula>MOD(ROW(),2)</formula>
    </cfRule>
    <cfRule type="expression" dxfId="7995" priority="580">
      <formula>DATEDIF(TODAY(),$AH1172,"D")&lt;=30</formula>
    </cfRule>
    <cfRule type="expression" dxfId="7994" priority="579">
      <formula>DATEDIF(TODAY(),$AH1172,"D")&lt;=30</formula>
    </cfRule>
  </conditionalFormatting>
  <conditionalFormatting sqref="K1173">
    <cfRule type="expression" dxfId="7993" priority="539">
      <formula>MOD(ROW(),2)</formula>
    </cfRule>
    <cfRule type="expression" dxfId="7992" priority="536">
      <formula>DATEDIF(TODAY(),$AH1173,"D")&lt;=30</formula>
    </cfRule>
    <cfRule type="expression" dxfId="7991" priority="535">
      <formula>DATEDIF(TODAY(),$AH1173,"D")&lt;=30</formula>
    </cfRule>
  </conditionalFormatting>
  <conditionalFormatting sqref="K1174">
    <cfRule type="expression" dxfId="7990" priority="480">
      <formula>DATEDIF(TODAY(),$AH1174,"D")&lt;=30</formula>
    </cfRule>
    <cfRule type="expression" dxfId="7989" priority="484">
      <formula>MOD(ROW(),2)</formula>
    </cfRule>
    <cfRule type="expression" dxfId="7988" priority="481">
      <formula>DATEDIF(TODAY(),$AH1174,"D")&lt;=30</formula>
    </cfRule>
  </conditionalFormatting>
  <conditionalFormatting sqref="K1175">
    <cfRule type="expression" dxfId="7987" priority="446">
      <formula>MOD(ROW(),2)</formula>
    </cfRule>
    <cfRule type="expression" dxfId="7986" priority="443">
      <formula>DATEDIF(TODAY(),$AH1175,"D")&lt;=30</formula>
    </cfRule>
    <cfRule type="expression" dxfId="7985" priority="442">
      <formula>DATEDIF(TODAY(),$AH1175,"D")&lt;=30</formula>
    </cfRule>
  </conditionalFormatting>
  <conditionalFormatting sqref="K1176">
    <cfRule type="expression" dxfId="7984" priority="403">
      <formula>DATEDIF(TODAY(),$AH1176,"D")&lt;=30</formula>
    </cfRule>
    <cfRule type="expression" dxfId="7983" priority="406">
      <formula>MOD(ROW(),2)</formula>
    </cfRule>
    <cfRule type="expression" dxfId="7982" priority="402">
      <formula>DATEDIF(TODAY(),$AH1176,"D")&lt;=30</formula>
    </cfRule>
  </conditionalFormatting>
  <conditionalFormatting sqref="K1177">
    <cfRule type="expression" dxfId="7981" priority="364">
      <formula>DATEDIF(TODAY(),$AH1177,"D")&lt;=30</formula>
    </cfRule>
    <cfRule type="expression" dxfId="7980" priority="368">
      <formula>MOD(ROW(),2)</formula>
    </cfRule>
    <cfRule type="expression" dxfId="7979" priority="365">
      <formula>DATEDIF(TODAY(),$AH1177,"D")&lt;=30</formula>
    </cfRule>
  </conditionalFormatting>
  <conditionalFormatting sqref="K1178">
    <cfRule type="expression" dxfId="7978" priority="330">
      <formula>MOD(ROW(),2)</formula>
    </cfRule>
    <cfRule type="expression" dxfId="7977" priority="327">
      <formula>DATEDIF(TODAY(),$AH1178,"D")&lt;=30</formula>
    </cfRule>
    <cfRule type="expression" dxfId="7976" priority="326">
      <formula>DATEDIF(TODAY(),$AH1178,"D")&lt;=30</formula>
    </cfRule>
  </conditionalFormatting>
  <conditionalFormatting sqref="K1179">
    <cfRule type="expression" dxfId="7975" priority="292">
      <formula>MOD(ROW(),2)</formula>
    </cfRule>
    <cfRule type="expression" dxfId="7974" priority="288">
      <formula>DATEDIF(TODAY(),$AH1179,"D")&lt;=30</formula>
    </cfRule>
    <cfRule type="expression" dxfId="7973" priority="289">
      <formula>DATEDIF(TODAY(),$AH1179,"D")&lt;=30</formula>
    </cfRule>
  </conditionalFormatting>
  <conditionalFormatting sqref="K1180">
    <cfRule type="expression" dxfId="7972" priority="247">
      <formula>DATEDIF(TODAY(),$AH1180,"D")&lt;=30</formula>
    </cfRule>
    <cfRule type="expression" dxfId="7971" priority="248">
      <formula>DATEDIF(TODAY(),$AH1180,"D")&lt;=30</formula>
    </cfRule>
    <cfRule type="expression" dxfId="7970" priority="251">
      <formula>MOD(ROW(),2)</formula>
    </cfRule>
  </conditionalFormatting>
  <conditionalFormatting sqref="K1181">
    <cfRule type="expression" dxfId="7969" priority="203">
      <formula>MOD(ROW(),2)</formula>
    </cfRule>
    <cfRule type="expression" dxfId="7968" priority="200">
      <formula>DATEDIF(TODAY(),$AH1181,"D")&lt;=30</formula>
    </cfRule>
    <cfRule type="expression" dxfId="7967" priority="199">
      <formula>DATEDIF(TODAY(),$AH1181,"D")&lt;=30</formula>
    </cfRule>
  </conditionalFormatting>
  <conditionalFormatting sqref="K1182">
    <cfRule type="expression" dxfId="7966" priority="162">
      <formula>DATEDIF(TODAY(),$AH1182,"D")&lt;=30</formula>
    </cfRule>
    <cfRule type="expression" dxfId="7965" priority="165">
      <formula>MOD(ROW(),2)</formula>
    </cfRule>
    <cfRule type="expression" dxfId="7964" priority="161">
      <formula>DATEDIF(TODAY(),$AH1182,"D")&lt;=30</formula>
    </cfRule>
  </conditionalFormatting>
  <conditionalFormatting sqref="K1183">
    <cfRule type="expression" dxfId="7963" priority="127">
      <formula>MOD(ROW(),2)</formula>
    </cfRule>
    <cfRule type="expression" dxfId="7962" priority="123">
      <formula>DATEDIF(TODAY(),$AH1183,"D")&lt;=30</formula>
    </cfRule>
    <cfRule type="expression" dxfId="7961" priority="124">
      <formula>DATEDIF(TODAY(),$AH1183,"D")&lt;=30</formula>
    </cfRule>
  </conditionalFormatting>
  <conditionalFormatting sqref="K1184">
    <cfRule type="expression" dxfId="7960" priority="66">
      <formula>MOD(ROW(),2)</formula>
    </cfRule>
    <cfRule type="expression" dxfId="7959" priority="63">
      <formula>DATEDIF(TODAY(),$AH1184,"D")&lt;=30</formula>
    </cfRule>
    <cfRule type="expression" dxfId="7958" priority="62">
      <formula>DATEDIF(TODAY(),$AH1184,"D")&lt;=30</formula>
    </cfRule>
  </conditionalFormatting>
  <conditionalFormatting sqref="K1185">
    <cfRule type="expression" dxfId="7957" priority="16">
      <formula>DATEDIF(TODAY(),$AH1185,"D")&lt;=30</formula>
    </cfRule>
    <cfRule type="expression" dxfId="7956" priority="20">
      <formula>MOD(ROW(),2)</formula>
    </cfRule>
    <cfRule type="expression" dxfId="7955" priority="17">
      <formula>DATEDIF(TODAY(),$AH1185,"D")&lt;=30</formula>
    </cfRule>
  </conditionalFormatting>
  <conditionalFormatting sqref="K14:L14">
    <cfRule type="expression" dxfId="7954" priority="16151">
      <formula>MOD(ROW(),2)</formula>
    </cfRule>
  </conditionalFormatting>
  <conditionalFormatting sqref="K141:L141">
    <cfRule type="expression" dxfId="7953" priority="14847">
      <formula>MOD(ROW(),2)</formula>
    </cfRule>
  </conditionalFormatting>
  <conditionalFormatting sqref="K269:L269">
    <cfRule type="expression" dxfId="7952" priority="13521">
      <formula>MOD(ROW(),2)</formula>
    </cfRule>
  </conditionalFormatting>
  <conditionalFormatting sqref="K397:L397">
    <cfRule type="expression" dxfId="7951" priority="12111">
      <formula>MOD(ROW(),2)</formula>
    </cfRule>
  </conditionalFormatting>
  <conditionalFormatting sqref="K528:L528">
    <cfRule type="expression" dxfId="7950" priority="10552">
      <formula>MOD(ROW(),2)</formula>
    </cfRule>
  </conditionalFormatting>
  <conditionalFormatting sqref="K664:L664">
    <cfRule type="expression" dxfId="7949" priority="8650">
      <formula>MOD(ROW(),2)</formula>
    </cfRule>
  </conditionalFormatting>
  <conditionalFormatting sqref="L397 N397">
    <cfRule type="expression" dxfId="7948" priority="12115">
      <formula>MOD(ROW(),2)</formula>
    </cfRule>
    <cfRule type="expression" dxfId="7947" priority="12109">
      <formula>MOD(ROW(),2)</formula>
    </cfRule>
  </conditionalFormatting>
  <conditionalFormatting sqref="L427 N427">
    <cfRule type="expression" dxfId="7946" priority="12166">
      <formula>MOD(ROW(),2)</formula>
    </cfRule>
    <cfRule type="expression" dxfId="7945" priority="12165">
      <formula>MOD(ROW(),2)</formula>
    </cfRule>
  </conditionalFormatting>
  <conditionalFormatting sqref="L528 N528">
    <cfRule type="expression" dxfId="7944" priority="10550">
      <formula>MOD(ROW(),2)</formula>
    </cfRule>
    <cfRule type="expression" dxfId="7943" priority="10556">
      <formula>MOD(ROW(),2)</formula>
    </cfRule>
  </conditionalFormatting>
  <conditionalFormatting sqref="L558 N558">
    <cfRule type="expression" dxfId="7942" priority="10607">
      <formula>MOD(ROW(),2)</formula>
    </cfRule>
    <cfRule type="expression" dxfId="7941" priority="10606">
      <formula>MOD(ROW(),2)</formula>
    </cfRule>
  </conditionalFormatting>
  <conditionalFormatting sqref="L664 N664">
    <cfRule type="expression" dxfId="7940" priority="8654">
      <formula>MOD(ROW(),2)</formula>
    </cfRule>
    <cfRule type="expression" dxfId="7939" priority="8648">
      <formula>MOD(ROW(),2)</formula>
    </cfRule>
  </conditionalFormatting>
  <conditionalFormatting sqref="L694 N694">
    <cfRule type="expression" dxfId="7938" priority="8704">
      <formula>MOD(ROW(),2)</formula>
    </cfRule>
    <cfRule type="expression" dxfId="7937" priority="8705">
      <formula>MOD(ROW(),2)</formula>
    </cfRule>
  </conditionalFormatting>
  <conditionalFormatting sqref="L834 N834">
    <cfRule type="expression" dxfId="7936" priority="6677">
      <formula>MOD(ROW(),2)</formula>
    </cfRule>
    <cfRule type="expression" dxfId="7935" priority="6676">
      <formula>MOD(ROW(),2)</formula>
    </cfRule>
  </conditionalFormatting>
  <conditionalFormatting sqref="L979 N979">
    <cfRule type="expression" dxfId="7934" priority="4349">
      <formula>MOD(ROW(),2)</formula>
    </cfRule>
    <cfRule type="expression" dxfId="7933" priority="4350">
      <formula>MOD(ROW(),2)</formula>
    </cfRule>
  </conditionalFormatting>
  <conditionalFormatting sqref="N14 L14">
    <cfRule type="expression" dxfId="7932" priority="16149">
      <formula>MOD(ROW(),2)</formula>
    </cfRule>
  </conditionalFormatting>
  <conditionalFormatting sqref="N14">
    <cfRule type="expression" dxfId="7931" priority="16148">
      <formula>DATEDIF(TODAY(),$AH14,"D")&lt;=30</formula>
    </cfRule>
  </conditionalFormatting>
  <conditionalFormatting sqref="N45">
    <cfRule type="expression" dxfId="7930" priority="16208">
      <formula>DATEDIF(TODAY(),$AH45,"D")&lt;=30</formula>
    </cfRule>
  </conditionalFormatting>
  <conditionalFormatting sqref="N45:N54 L45">
    <cfRule type="expression" dxfId="7929" priority="16209">
      <formula>MOD(ROW(),2)</formula>
    </cfRule>
  </conditionalFormatting>
  <conditionalFormatting sqref="N56 N63 N67 N70 N82">
    <cfRule type="expression" dxfId="7928" priority="16215">
      <formula>MOD(ROW(),2)</formula>
    </cfRule>
  </conditionalFormatting>
  <conditionalFormatting sqref="N65">
    <cfRule type="expression" dxfId="7927" priority="16094">
      <formula>DATEDIF(TODAY(),$AH65,"D")&lt;=30</formula>
    </cfRule>
    <cfRule type="expression" dxfId="7926" priority="16093">
      <formula>DATEDIF(TODAY(),$AH65,"D")&lt;=30</formula>
    </cfRule>
    <cfRule type="expression" dxfId="7925" priority="16095">
      <formula>MOD(ROW(),2)</formula>
    </cfRule>
  </conditionalFormatting>
  <conditionalFormatting sqref="N87:N92">
    <cfRule type="expression" dxfId="7924" priority="16022">
      <formula>DATEDIF(TODAY(),$AH87,"D")&lt;=30</formula>
    </cfRule>
    <cfRule type="expression" dxfId="7923" priority="16023">
      <formula>DATEDIF(TODAY(),$AH87,"D")&lt;=30</formula>
    </cfRule>
    <cfRule type="expression" dxfId="7922" priority="16024">
      <formula>MOD(ROW(),2)</formula>
    </cfRule>
  </conditionalFormatting>
  <conditionalFormatting sqref="N93:N96">
    <cfRule type="expression" dxfId="7921" priority="15971">
      <formula>DATEDIF(TODAY(),$AH93,"D")&lt;=30</formula>
    </cfRule>
    <cfRule type="expression" dxfId="7920" priority="15972">
      <formula>MOD(ROW(),2)</formula>
    </cfRule>
    <cfRule type="expression" dxfId="7919" priority="15970">
      <formula>DATEDIF(TODAY(),$AH93,"D")&lt;=30</formula>
    </cfRule>
  </conditionalFormatting>
  <conditionalFormatting sqref="N97:N99">
    <cfRule type="expression" dxfId="7918" priority="15916">
      <formula>MOD(ROW(),2)</formula>
    </cfRule>
    <cfRule type="expression" dxfId="7917" priority="15914">
      <formula>DATEDIF(TODAY(),$AH97,"D")&lt;=30</formula>
    </cfRule>
    <cfRule type="expression" dxfId="7916" priority="15915">
      <formula>DATEDIF(TODAY(),$AH97,"D")&lt;=30</formula>
    </cfRule>
  </conditionalFormatting>
  <conditionalFormatting sqref="N100:N102">
    <cfRule type="expression" dxfId="7915" priority="15840">
      <formula>DATEDIF(TODAY(),$AH100,"D")&lt;=30</formula>
    </cfRule>
    <cfRule type="expression" dxfId="7914" priority="15841">
      <formula>DATEDIF(TODAY(),$AH100,"D")&lt;=30</formula>
    </cfRule>
    <cfRule type="expression" dxfId="7913" priority="15842">
      <formula>MOD(ROW(),2)</formula>
    </cfRule>
  </conditionalFormatting>
  <conditionalFormatting sqref="N103:N105">
    <cfRule type="expression" dxfId="7912" priority="15794">
      <formula>DATEDIF(TODAY(),$AH103,"D")&lt;=30</formula>
    </cfRule>
    <cfRule type="expression" dxfId="7911" priority="15795">
      <formula>MOD(ROW(),2)</formula>
    </cfRule>
    <cfRule type="expression" dxfId="7910" priority="15793">
      <formula>DATEDIF(TODAY(),$AH103,"D")&lt;=30</formula>
    </cfRule>
  </conditionalFormatting>
  <conditionalFormatting sqref="N106">
    <cfRule type="expression" dxfId="7909" priority="15699">
      <formula>DATEDIF(TODAY(),$AH106,"D")&lt;=30</formula>
    </cfRule>
    <cfRule type="expression" dxfId="7908" priority="15698">
      <formula>DATEDIF(TODAY(),$AH106,"D")&lt;=30</formula>
    </cfRule>
    <cfRule type="expression" dxfId="7907" priority="15700">
      <formula>MOD(ROW(),2)</formula>
    </cfRule>
  </conditionalFormatting>
  <conditionalFormatting sqref="N107:N108">
    <cfRule type="expression" dxfId="7906" priority="15745">
      <formula>DATEDIF(TODAY(),$AH107,"D")&lt;=30</formula>
    </cfRule>
    <cfRule type="expression" dxfId="7905" priority="15747">
      <formula>MOD(ROW(),2)</formula>
    </cfRule>
    <cfRule type="expression" dxfId="7904" priority="15746">
      <formula>DATEDIF(TODAY(),$AH107,"D")&lt;=30</formula>
    </cfRule>
  </conditionalFormatting>
  <conditionalFormatting sqref="N109">
    <cfRule type="expression" dxfId="7903" priority="15646">
      <formula>MOD(ROW(),2)</formula>
    </cfRule>
    <cfRule type="expression" dxfId="7902" priority="15645">
      <formula>DATEDIF(TODAY(),$AH109,"D")&lt;=30</formula>
    </cfRule>
    <cfRule type="expression" dxfId="7901" priority="15644">
      <formula>DATEDIF(TODAY(),$AH109,"D")&lt;=30</formula>
    </cfRule>
  </conditionalFormatting>
  <conditionalFormatting sqref="N110">
    <cfRule type="expression" dxfId="7900" priority="15552">
      <formula>DATEDIF(TODAY(),$AH110,"D")&lt;=30</formula>
    </cfRule>
    <cfRule type="expression" dxfId="7899" priority="15553">
      <formula>MOD(ROW(),2)</formula>
    </cfRule>
    <cfRule type="expression" dxfId="7898" priority="15551">
      <formula>DATEDIF(TODAY(),$AH110,"D")&lt;=30</formula>
    </cfRule>
  </conditionalFormatting>
  <conditionalFormatting sqref="N111:N112">
    <cfRule type="expression" dxfId="7897" priority="15599">
      <formula>DATEDIF(TODAY(),$AH111,"D")&lt;=30</formula>
    </cfRule>
    <cfRule type="expression" dxfId="7896" priority="15600">
      <formula>MOD(ROW(),2)</formula>
    </cfRule>
    <cfRule type="expression" dxfId="7895" priority="15598">
      <formula>DATEDIF(TODAY(),$AH111,"D")&lt;=30</formula>
    </cfRule>
  </conditionalFormatting>
  <conditionalFormatting sqref="N113">
    <cfRule type="expression" dxfId="7894" priority="15457">
      <formula>DATEDIF(TODAY(),$AH113,"D")&lt;=30</formula>
    </cfRule>
    <cfRule type="expression" dxfId="7893" priority="15456">
      <formula>DATEDIF(TODAY(),$AH113,"D")&lt;=30</formula>
    </cfRule>
    <cfRule type="expression" dxfId="7892" priority="15458">
      <formula>MOD(ROW(),2)</formula>
    </cfRule>
  </conditionalFormatting>
  <conditionalFormatting sqref="N114:N115">
    <cfRule type="expression" dxfId="7891" priority="15503">
      <formula>DATEDIF(TODAY(),$AH114,"D")&lt;=30</formula>
    </cfRule>
    <cfRule type="expression" dxfId="7890" priority="15504">
      <formula>DATEDIF(TODAY(),$AH114,"D")&lt;=30</formula>
    </cfRule>
    <cfRule type="expression" dxfId="7889" priority="15505">
      <formula>MOD(ROW(),2)</formula>
    </cfRule>
  </conditionalFormatting>
  <conditionalFormatting sqref="N116">
    <cfRule type="expression" dxfId="7888" priority="15408">
      <formula>DATEDIF(TODAY(),$AH116,"D")&lt;=30</formula>
    </cfRule>
    <cfRule type="expression" dxfId="7887" priority="15409">
      <formula>DATEDIF(TODAY(),$AH116,"D")&lt;=30</formula>
    </cfRule>
    <cfRule type="expression" dxfId="7886" priority="15410">
      <formula>MOD(ROW(),2)</formula>
    </cfRule>
  </conditionalFormatting>
  <conditionalFormatting sqref="N117">
    <cfRule type="expression" dxfId="7885" priority="15313">
      <formula>DATEDIF(TODAY(),$AH117,"D")&lt;=30</formula>
    </cfRule>
    <cfRule type="expression" dxfId="7884" priority="15314">
      <formula>DATEDIF(TODAY(),$AH117,"D")&lt;=30</formula>
    </cfRule>
    <cfRule type="expression" dxfId="7883" priority="15315">
      <formula>MOD(ROW(),2)</formula>
    </cfRule>
  </conditionalFormatting>
  <conditionalFormatting sqref="N118:N119">
    <cfRule type="expression" dxfId="7882" priority="15360">
      <formula>DATEDIF(TODAY(),$AH118,"D")&lt;=30</formula>
    </cfRule>
    <cfRule type="expression" dxfId="7881" priority="15361">
      <formula>DATEDIF(TODAY(),$AH118,"D")&lt;=30</formula>
    </cfRule>
    <cfRule type="expression" dxfId="7880" priority="15362">
      <formula>MOD(ROW(),2)</formula>
    </cfRule>
  </conditionalFormatting>
  <conditionalFormatting sqref="N120">
    <cfRule type="expression" dxfId="7879" priority="15262">
      <formula>DATEDIF(TODAY(),$AH120,"D")&lt;=30</formula>
    </cfRule>
    <cfRule type="expression" dxfId="7878" priority="15263">
      <formula>MOD(ROW(),2)</formula>
    </cfRule>
    <cfRule type="expression" dxfId="7877" priority="15261">
      <formula>DATEDIF(TODAY(),$AH120,"D")&lt;=30</formula>
    </cfRule>
  </conditionalFormatting>
  <conditionalFormatting sqref="N121">
    <cfRule type="expression" dxfId="7876" priority="15169">
      <formula>DATEDIF(TODAY(),$AH121,"D")&lt;=30</formula>
    </cfRule>
    <cfRule type="expression" dxfId="7875" priority="15168">
      <formula>DATEDIF(TODAY(),$AH121,"D")&lt;=30</formula>
    </cfRule>
    <cfRule type="expression" dxfId="7874" priority="15170">
      <formula>MOD(ROW(),2)</formula>
    </cfRule>
  </conditionalFormatting>
  <conditionalFormatting sqref="N122:N123">
    <cfRule type="expression" dxfId="7873" priority="15216">
      <formula>DATEDIF(TODAY(),$AH122,"D")&lt;=30</formula>
    </cfRule>
    <cfRule type="expression" dxfId="7872" priority="15215">
      <formula>DATEDIF(TODAY(),$AH122,"D")&lt;=30</formula>
    </cfRule>
    <cfRule type="expression" dxfId="7871" priority="15217">
      <formula>MOD(ROW(),2)</formula>
    </cfRule>
  </conditionalFormatting>
  <conditionalFormatting sqref="N124">
    <cfRule type="expression" dxfId="7870" priority="15120">
      <formula>DATEDIF(TODAY(),$AH124,"D")&lt;=30</formula>
    </cfRule>
    <cfRule type="expression" dxfId="7869" priority="15121">
      <formula>MOD(ROW(),2)</formula>
    </cfRule>
    <cfRule type="expression" dxfId="7868" priority="15119">
      <formula>DATEDIF(TODAY(),$AH124,"D")&lt;=30</formula>
    </cfRule>
  </conditionalFormatting>
  <conditionalFormatting sqref="N125">
    <cfRule type="expression" dxfId="7867" priority="15028">
      <formula>MOD(ROW(),2)</formula>
    </cfRule>
    <cfRule type="expression" dxfId="7866" priority="15026">
      <formula>DATEDIF(TODAY(),$AH125,"D")&lt;=30</formula>
    </cfRule>
    <cfRule type="expression" dxfId="7865" priority="15027">
      <formula>DATEDIF(TODAY(),$AH125,"D")&lt;=30</formula>
    </cfRule>
  </conditionalFormatting>
  <conditionalFormatting sqref="N126:N127">
    <cfRule type="expression" dxfId="7864" priority="15075">
      <formula>MOD(ROW(),2)</formula>
    </cfRule>
    <cfRule type="expression" dxfId="7863" priority="15073">
      <formula>DATEDIF(TODAY(),$AH126,"D")&lt;=30</formula>
    </cfRule>
    <cfRule type="expression" dxfId="7862" priority="15074">
      <formula>DATEDIF(TODAY(),$AH126,"D")&lt;=30</formula>
    </cfRule>
  </conditionalFormatting>
  <conditionalFormatting sqref="N128">
    <cfRule type="expression" dxfId="7861" priority="14969">
      <formula>DATEDIF(TODAY(),$AH128,"D")&lt;=30</formula>
    </cfRule>
    <cfRule type="expression" dxfId="7860" priority="14970">
      <formula>MOD(ROW(),2)</formula>
    </cfRule>
    <cfRule type="expression" dxfId="7859" priority="14968">
      <formula>DATEDIF(TODAY(),$AH128,"D")&lt;=30</formula>
    </cfRule>
  </conditionalFormatting>
  <conditionalFormatting sqref="N141 L141">
    <cfRule type="expression" dxfId="7858" priority="14845">
      <formula>MOD(ROW(),2)</formula>
    </cfRule>
  </conditionalFormatting>
  <conditionalFormatting sqref="N141">
    <cfRule type="expression" dxfId="7857" priority="14844">
      <formula>DATEDIF(TODAY(),$AH141,"D")&lt;=30</formula>
    </cfRule>
  </conditionalFormatting>
  <conditionalFormatting sqref="N172 L172">
    <cfRule type="expression" dxfId="7856" priority="14901">
      <formula>MOD(ROW(),2)</formula>
    </cfRule>
  </conditionalFormatting>
  <conditionalFormatting sqref="N172">
    <cfRule type="expression" dxfId="7855" priority="14900">
      <formula>DATEDIF(TODAY(),$AH172,"D")&lt;=30</formula>
    </cfRule>
  </conditionalFormatting>
  <conditionalFormatting sqref="N182 N188 N192 N195 N207">
    <cfRule type="expression" dxfId="7854" priority="14905">
      <formula>MOD(ROW(),2)</formula>
    </cfRule>
  </conditionalFormatting>
  <conditionalFormatting sqref="N190">
    <cfRule type="expression" dxfId="7853" priority="14795">
      <formula>DATEDIF(TODAY(),$AH190,"D")&lt;=30</formula>
    </cfRule>
    <cfRule type="expression" dxfId="7852" priority="14796">
      <formula>DATEDIF(TODAY(),$AH190,"D")&lt;=30</formula>
    </cfRule>
    <cfRule type="expression" dxfId="7851" priority="14797">
      <formula>MOD(ROW(),2)</formula>
    </cfRule>
  </conditionalFormatting>
  <conditionalFormatting sqref="N212:N217">
    <cfRule type="expression" dxfId="7850" priority="14728">
      <formula>DATEDIF(TODAY(),$AH212,"D")&lt;=30</formula>
    </cfRule>
    <cfRule type="expression" dxfId="7849" priority="14730">
      <formula>MOD(ROW(),2)</formula>
    </cfRule>
    <cfRule type="expression" dxfId="7848" priority="14729">
      <formula>DATEDIF(TODAY(),$AH212,"D")&lt;=30</formula>
    </cfRule>
  </conditionalFormatting>
  <conditionalFormatting sqref="N218:N221">
    <cfRule type="expression" dxfId="7847" priority="14681">
      <formula>MOD(ROW(),2)</formula>
    </cfRule>
    <cfRule type="expression" dxfId="7846" priority="14680">
      <formula>DATEDIF(TODAY(),$AH218,"D")&lt;=30</formula>
    </cfRule>
    <cfRule type="expression" dxfId="7845" priority="14679">
      <formula>DATEDIF(TODAY(),$AH218,"D")&lt;=30</formula>
    </cfRule>
  </conditionalFormatting>
  <conditionalFormatting sqref="N222:N224">
    <cfRule type="expression" dxfId="7844" priority="14628">
      <formula>MOD(ROW(),2)</formula>
    </cfRule>
    <cfRule type="expression" dxfId="7843" priority="14626">
      <formula>DATEDIF(TODAY(),$AH222,"D")&lt;=30</formula>
    </cfRule>
    <cfRule type="expression" dxfId="7842" priority="14627">
      <formula>DATEDIF(TODAY(),$AH222,"D")&lt;=30</formula>
    </cfRule>
  </conditionalFormatting>
  <conditionalFormatting sqref="N225:N227">
    <cfRule type="expression" dxfId="7841" priority="14556">
      <formula>DATEDIF(TODAY(),$AH225,"D")&lt;=30</formula>
    </cfRule>
    <cfRule type="expression" dxfId="7840" priority="14557">
      <formula>MOD(ROW(),2)</formula>
    </cfRule>
    <cfRule type="expression" dxfId="7839" priority="14555">
      <formula>DATEDIF(TODAY(),$AH225,"D")&lt;=30</formula>
    </cfRule>
  </conditionalFormatting>
  <conditionalFormatting sqref="N228:N230">
    <cfRule type="expression" dxfId="7838" priority="14511">
      <formula>DATEDIF(TODAY(),$AH228,"D")&lt;=30</formula>
    </cfRule>
    <cfRule type="expression" dxfId="7837" priority="14513">
      <formula>MOD(ROW(),2)</formula>
    </cfRule>
    <cfRule type="expression" dxfId="7836" priority="14512">
      <formula>DATEDIF(TODAY(),$AH228,"D")&lt;=30</formula>
    </cfRule>
  </conditionalFormatting>
  <conditionalFormatting sqref="N231">
    <cfRule type="expression" dxfId="7835" priority="14422">
      <formula>DATEDIF(TODAY(),$AH231,"D")&lt;=30</formula>
    </cfRule>
    <cfRule type="expression" dxfId="7834" priority="14424">
      <formula>MOD(ROW(),2)</formula>
    </cfRule>
    <cfRule type="expression" dxfId="7833" priority="14423">
      <formula>DATEDIF(TODAY(),$AH231,"D")&lt;=30</formula>
    </cfRule>
  </conditionalFormatting>
  <conditionalFormatting sqref="N232:N233">
    <cfRule type="expression" dxfId="7832" priority="14467">
      <formula>DATEDIF(TODAY(),$AH232,"D")&lt;=30</formula>
    </cfRule>
    <cfRule type="expression" dxfId="7831" priority="14466">
      <formula>DATEDIF(TODAY(),$AH232,"D")&lt;=30</formula>
    </cfRule>
    <cfRule type="expression" dxfId="7830" priority="14468">
      <formula>MOD(ROW(),2)</formula>
    </cfRule>
  </conditionalFormatting>
  <conditionalFormatting sqref="N234">
    <cfRule type="expression" dxfId="7829" priority="14372">
      <formula>DATEDIF(TODAY(),$AH234,"D")&lt;=30</formula>
    </cfRule>
    <cfRule type="expression" dxfId="7828" priority="14371">
      <formula>DATEDIF(TODAY(),$AH234,"D")&lt;=30</formula>
    </cfRule>
    <cfRule type="expression" dxfId="7827" priority="14373">
      <formula>MOD(ROW(),2)</formula>
    </cfRule>
  </conditionalFormatting>
  <conditionalFormatting sqref="N235">
    <cfRule type="expression" dxfId="7826" priority="14284">
      <formula>DATEDIF(TODAY(),$AH235,"D")&lt;=30</formula>
    </cfRule>
    <cfRule type="expression" dxfId="7825" priority="14285">
      <formula>DATEDIF(TODAY(),$AH235,"D")&lt;=30</formula>
    </cfRule>
    <cfRule type="expression" dxfId="7824" priority="14286">
      <formula>MOD(ROW(),2)</formula>
    </cfRule>
  </conditionalFormatting>
  <conditionalFormatting sqref="N236:N237">
    <cfRule type="expression" dxfId="7823" priority="14330">
      <formula>MOD(ROW(),2)</formula>
    </cfRule>
    <cfRule type="expression" dxfId="7822" priority="14329">
      <formula>DATEDIF(TODAY(),$AH236,"D")&lt;=30</formula>
    </cfRule>
    <cfRule type="expression" dxfId="7821" priority="14328">
      <formula>DATEDIF(TODAY(),$AH236,"D")&lt;=30</formula>
    </cfRule>
  </conditionalFormatting>
  <conditionalFormatting sqref="N238">
    <cfRule type="expression" dxfId="7820" priority="14195">
      <formula>DATEDIF(TODAY(),$AH238,"D")&lt;=30</formula>
    </cfRule>
    <cfRule type="expression" dxfId="7819" priority="14197">
      <formula>MOD(ROW(),2)</formula>
    </cfRule>
    <cfRule type="expression" dxfId="7818" priority="14196">
      <formula>DATEDIF(TODAY(),$AH238,"D")&lt;=30</formula>
    </cfRule>
  </conditionalFormatting>
  <conditionalFormatting sqref="N239:N240">
    <cfRule type="expression" dxfId="7817" priority="14239">
      <formula>DATEDIF(TODAY(),$AH239,"D")&lt;=30</formula>
    </cfRule>
    <cfRule type="expression" dxfId="7816" priority="14240">
      <formula>DATEDIF(TODAY(),$AH239,"D")&lt;=30</formula>
    </cfRule>
    <cfRule type="expression" dxfId="7815" priority="14241">
      <formula>MOD(ROW(),2)</formula>
    </cfRule>
  </conditionalFormatting>
  <conditionalFormatting sqref="N241">
    <cfRule type="expression" dxfId="7814" priority="14152">
      <formula>MOD(ROW(),2)</formula>
    </cfRule>
    <cfRule type="expression" dxfId="7813" priority="14151">
      <formula>DATEDIF(TODAY(),$AH241,"D")&lt;=30</formula>
    </cfRule>
    <cfRule type="expression" dxfId="7812" priority="14150">
      <formula>DATEDIF(TODAY(),$AH241,"D")&lt;=30</formula>
    </cfRule>
  </conditionalFormatting>
  <conditionalFormatting sqref="N242">
    <cfRule type="expression" dxfId="7811" priority="14063">
      <formula>MOD(ROW(),2)</formula>
    </cfRule>
    <cfRule type="expression" dxfId="7810" priority="14061">
      <formula>DATEDIF(TODAY(),$AH242,"D")&lt;=30</formula>
    </cfRule>
    <cfRule type="expression" dxfId="7809" priority="14062">
      <formula>DATEDIF(TODAY(),$AH242,"D")&lt;=30</formula>
    </cfRule>
  </conditionalFormatting>
  <conditionalFormatting sqref="N243:N244">
    <cfRule type="expression" dxfId="7808" priority="14105">
      <formula>DATEDIF(TODAY(),$AH243,"D")&lt;=30</formula>
    </cfRule>
    <cfRule type="expression" dxfId="7807" priority="14106">
      <formula>DATEDIF(TODAY(),$AH243,"D")&lt;=30</formula>
    </cfRule>
    <cfRule type="expression" dxfId="7806" priority="14107">
      <formula>MOD(ROW(),2)</formula>
    </cfRule>
  </conditionalFormatting>
  <conditionalFormatting sqref="N245">
    <cfRule type="expression" dxfId="7805" priority="14013">
      <formula>DATEDIF(TODAY(),$AH245,"D")&lt;=30</formula>
    </cfRule>
    <cfRule type="expression" dxfId="7804" priority="14012">
      <formula>DATEDIF(TODAY(),$AH245,"D")&lt;=30</formula>
    </cfRule>
    <cfRule type="expression" dxfId="7803" priority="14014">
      <formula>MOD(ROW(),2)</formula>
    </cfRule>
  </conditionalFormatting>
  <conditionalFormatting sqref="N246">
    <cfRule type="expression" dxfId="7802" priority="13926">
      <formula>DATEDIF(TODAY(),$AH246,"D")&lt;=30</formula>
    </cfRule>
    <cfRule type="expression" dxfId="7801" priority="13925">
      <formula>DATEDIF(TODAY(),$AH246,"D")&lt;=30</formula>
    </cfRule>
    <cfRule type="expression" dxfId="7800" priority="13927">
      <formula>MOD(ROW(),2)</formula>
    </cfRule>
  </conditionalFormatting>
  <conditionalFormatting sqref="N247:N248">
    <cfRule type="expression" dxfId="7799" priority="13970">
      <formula>DATEDIF(TODAY(),$AH247,"D")&lt;=30</formula>
    </cfRule>
    <cfRule type="expression" dxfId="7798" priority="13971">
      <formula>MOD(ROW(),2)</formula>
    </cfRule>
    <cfRule type="expression" dxfId="7797" priority="13969">
      <formula>DATEDIF(TODAY(),$AH247,"D")&lt;=30</formula>
    </cfRule>
  </conditionalFormatting>
  <conditionalFormatting sqref="N249">
    <cfRule type="expression" dxfId="7796" priority="13880">
      <formula>DATEDIF(TODAY(),$AH249,"D")&lt;=30</formula>
    </cfRule>
    <cfRule type="expression" dxfId="7795" priority="13881">
      <formula>MOD(ROW(),2)</formula>
    </cfRule>
    <cfRule type="expression" dxfId="7794" priority="13879">
      <formula>DATEDIF(TODAY(),$AH249,"D")&lt;=30</formula>
    </cfRule>
  </conditionalFormatting>
  <conditionalFormatting sqref="N250">
    <cfRule type="expression" dxfId="7793" priority="13794">
      <formula>MOD(ROW(),2)</formula>
    </cfRule>
    <cfRule type="expression" dxfId="7792" priority="13793">
      <formula>DATEDIF(TODAY(),$AH250,"D")&lt;=30</formula>
    </cfRule>
    <cfRule type="expression" dxfId="7791" priority="13792">
      <formula>DATEDIF(TODAY(),$AH250,"D")&lt;=30</formula>
    </cfRule>
  </conditionalFormatting>
  <conditionalFormatting sqref="N251:N252">
    <cfRule type="expression" dxfId="7790" priority="13838">
      <formula>MOD(ROW(),2)</formula>
    </cfRule>
    <cfRule type="expression" dxfId="7789" priority="13837">
      <formula>DATEDIF(TODAY(),$AH251,"D")&lt;=30</formula>
    </cfRule>
    <cfRule type="expression" dxfId="7788" priority="13836">
      <formula>DATEDIF(TODAY(),$AH251,"D")&lt;=30</formula>
    </cfRule>
  </conditionalFormatting>
  <conditionalFormatting sqref="N253">
    <cfRule type="expression" dxfId="7787" priority="13739">
      <formula>MOD(ROW(),2)</formula>
    </cfRule>
    <cfRule type="expression" dxfId="7786" priority="13738">
      <formula>DATEDIF(TODAY(),$AH253,"D")&lt;=30</formula>
    </cfRule>
    <cfRule type="expression" dxfId="7785" priority="13737">
      <formula>DATEDIF(TODAY(),$AH253,"D")&lt;=30</formula>
    </cfRule>
  </conditionalFormatting>
  <conditionalFormatting sqref="N254:N255">
    <cfRule type="expression" dxfId="7784" priority="13691">
      <formula>DATEDIF(TODAY(),$AH254,"D")&lt;=30</formula>
    </cfRule>
    <cfRule type="expression" dxfId="7783" priority="13692">
      <formula>DATEDIF(TODAY(),$AH254,"D")&lt;=30</formula>
    </cfRule>
    <cfRule type="expression" dxfId="7782" priority="13693">
      <formula>MOD(ROW(),2)</formula>
    </cfRule>
  </conditionalFormatting>
  <conditionalFormatting sqref="N256">
    <cfRule type="expression" dxfId="7781" priority="13649">
      <formula>MOD(ROW(),2)</formula>
    </cfRule>
    <cfRule type="expression" dxfId="7780" priority="13648">
      <formula>DATEDIF(TODAY(),$AH256,"D")&lt;=30</formula>
    </cfRule>
    <cfRule type="expression" dxfId="7779" priority="13647">
      <formula>DATEDIF(TODAY(),$AH256,"D")&lt;=30</formula>
    </cfRule>
  </conditionalFormatting>
  <conditionalFormatting sqref="N269 L269">
    <cfRule type="expression" dxfId="7778" priority="13519">
      <formula>MOD(ROW(),2)</formula>
    </cfRule>
  </conditionalFormatting>
  <conditionalFormatting sqref="N269">
    <cfRule type="expression" dxfId="7777" priority="13518">
      <formula>DATEDIF(TODAY(),$AH269,"D")&lt;=30</formula>
    </cfRule>
  </conditionalFormatting>
  <conditionalFormatting sqref="N299 L299">
    <cfRule type="expression" dxfId="7776" priority="13575">
      <formula>MOD(ROW(),2)</formula>
    </cfRule>
  </conditionalFormatting>
  <conditionalFormatting sqref="N299">
    <cfRule type="expression" dxfId="7775" priority="13574">
      <formula>DATEDIF(TODAY(),$AH299,"D")&lt;=30</formula>
    </cfRule>
  </conditionalFormatting>
  <conditionalFormatting sqref="N308 N314 N318 N321 N333">
    <cfRule type="expression" dxfId="7774" priority="13579">
      <formula>MOD(ROW(),2)</formula>
    </cfRule>
  </conditionalFormatting>
  <conditionalFormatting sqref="N316">
    <cfRule type="expression" dxfId="7773" priority="13467">
      <formula>DATEDIF(TODAY(),$AH316,"D")&lt;=30</formula>
    </cfRule>
    <cfRule type="expression" dxfId="7772" priority="13466">
      <formula>DATEDIF(TODAY(),$AH316,"D")&lt;=30</formula>
    </cfRule>
    <cfRule type="expression" dxfId="7771" priority="13468">
      <formula>MOD(ROW(),2)</formula>
    </cfRule>
  </conditionalFormatting>
  <conditionalFormatting sqref="N338:N343">
    <cfRule type="expression" dxfId="7770" priority="13399">
      <formula>DATEDIF(TODAY(),$AH338,"D")&lt;=30</formula>
    </cfRule>
    <cfRule type="expression" dxfId="7769" priority="13400">
      <formula>DATEDIF(TODAY(),$AH338,"D")&lt;=30</formula>
    </cfRule>
    <cfRule type="expression" dxfId="7768" priority="13401">
      <formula>MOD(ROW(),2)</formula>
    </cfRule>
  </conditionalFormatting>
  <conditionalFormatting sqref="N344:N347">
    <cfRule type="expression" dxfId="7767" priority="13352">
      <formula>MOD(ROW(),2)</formula>
    </cfRule>
    <cfRule type="expression" dxfId="7766" priority="13350">
      <formula>DATEDIF(TODAY(),$AH344,"D")&lt;=30</formula>
    </cfRule>
    <cfRule type="expression" dxfId="7765" priority="13351">
      <formula>DATEDIF(TODAY(),$AH344,"D")&lt;=30</formula>
    </cfRule>
  </conditionalFormatting>
  <conditionalFormatting sqref="N348:N350">
    <cfRule type="expression" dxfId="7764" priority="13299">
      <formula>MOD(ROW(),2)</formula>
    </cfRule>
    <cfRule type="expression" dxfId="7763" priority="13297">
      <formula>DATEDIF(TODAY(),$AH348,"D")&lt;=30</formula>
    </cfRule>
    <cfRule type="expression" dxfId="7762" priority="13298">
      <formula>DATEDIF(TODAY(),$AH348,"D")&lt;=30</formula>
    </cfRule>
  </conditionalFormatting>
  <conditionalFormatting sqref="N351:N353">
    <cfRule type="expression" dxfId="7761" priority="13227">
      <formula>DATEDIF(TODAY(),$AH351,"D")&lt;=30</formula>
    </cfRule>
    <cfRule type="expression" dxfId="7760" priority="13228">
      <formula>MOD(ROW(),2)</formula>
    </cfRule>
    <cfRule type="expression" dxfId="7759" priority="13226">
      <formula>DATEDIF(TODAY(),$AH351,"D")&lt;=30</formula>
    </cfRule>
  </conditionalFormatting>
  <conditionalFormatting sqref="N354:N356">
    <cfRule type="expression" dxfId="7758" priority="13184">
      <formula>MOD(ROW(),2)</formula>
    </cfRule>
    <cfRule type="expression" dxfId="7757" priority="13183">
      <formula>DATEDIF(TODAY(),$AH354,"D")&lt;=30</formula>
    </cfRule>
    <cfRule type="expression" dxfId="7756" priority="13182">
      <formula>DATEDIF(TODAY(),$AH354,"D")&lt;=30</formula>
    </cfRule>
  </conditionalFormatting>
  <conditionalFormatting sqref="N357">
    <cfRule type="expression" dxfId="7755" priority="13094">
      <formula>DATEDIF(TODAY(),$AH357,"D")&lt;=30</formula>
    </cfRule>
    <cfRule type="expression" dxfId="7754" priority="13093">
      <formula>DATEDIF(TODAY(),$AH357,"D")&lt;=30</formula>
    </cfRule>
    <cfRule type="expression" dxfId="7753" priority="13095">
      <formula>MOD(ROW(),2)</formula>
    </cfRule>
  </conditionalFormatting>
  <conditionalFormatting sqref="N358:N359">
    <cfRule type="expression" dxfId="7752" priority="13139">
      <formula>MOD(ROW(),2)</formula>
    </cfRule>
    <cfRule type="expression" dxfId="7751" priority="13138">
      <formula>DATEDIF(TODAY(),$AH358,"D")&lt;=30</formula>
    </cfRule>
    <cfRule type="expression" dxfId="7750" priority="13137">
      <formula>DATEDIF(TODAY(),$AH358,"D")&lt;=30</formula>
    </cfRule>
  </conditionalFormatting>
  <conditionalFormatting sqref="N360">
    <cfRule type="expression" dxfId="7749" priority="13044">
      <formula>MOD(ROW(),2)</formula>
    </cfRule>
    <cfRule type="expression" dxfId="7748" priority="13043">
      <formula>DATEDIF(TODAY(),$AH360,"D")&lt;=30</formula>
    </cfRule>
    <cfRule type="expression" dxfId="7747" priority="13042">
      <formula>DATEDIF(TODAY(),$AH360,"D")&lt;=30</formula>
    </cfRule>
  </conditionalFormatting>
  <conditionalFormatting sqref="N361">
    <cfRule type="expression" dxfId="7746" priority="12956">
      <formula>DATEDIF(TODAY(),$AH361,"D")&lt;=30</formula>
    </cfRule>
    <cfRule type="expression" dxfId="7745" priority="12957">
      <formula>MOD(ROW(),2)</formula>
    </cfRule>
    <cfRule type="expression" dxfId="7744" priority="12955">
      <formula>DATEDIF(TODAY(),$AH361,"D")&lt;=30</formula>
    </cfRule>
  </conditionalFormatting>
  <conditionalFormatting sqref="N362:N363">
    <cfRule type="expression" dxfId="7743" priority="12999">
      <formula>DATEDIF(TODAY(),$AH362,"D")&lt;=30</formula>
    </cfRule>
    <cfRule type="expression" dxfId="7742" priority="13000">
      <formula>DATEDIF(TODAY(),$AH362,"D")&lt;=30</formula>
    </cfRule>
    <cfRule type="expression" dxfId="7741" priority="13001">
      <formula>MOD(ROW(),2)</formula>
    </cfRule>
  </conditionalFormatting>
  <conditionalFormatting sqref="N364">
    <cfRule type="expression" dxfId="7740" priority="12868">
      <formula>MOD(ROW(),2)</formula>
    </cfRule>
    <cfRule type="expression" dxfId="7739" priority="12866">
      <formula>DATEDIF(TODAY(),$AH364,"D")&lt;=30</formula>
    </cfRule>
    <cfRule type="expression" dxfId="7738" priority="12867">
      <formula>DATEDIF(TODAY(),$AH364,"D")&lt;=30</formula>
    </cfRule>
  </conditionalFormatting>
  <conditionalFormatting sqref="N365:N366">
    <cfRule type="expression" dxfId="7737" priority="12912">
      <formula>MOD(ROW(),2)</formula>
    </cfRule>
    <cfRule type="expression" dxfId="7736" priority="12910">
      <formula>DATEDIF(TODAY(),$AH365,"D")&lt;=30</formula>
    </cfRule>
    <cfRule type="expression" dxfId="7735" priority="12911">
      <formula>DATEDIF(TODAY(),$AH365,"D")&lt;=30</formula>
    </cfRule>
  </conditionalFormatting>
  <conditionalFormatting sqref="N367">
    <cfRule type="expression" dxfId="7734" priority="12821">
      <formula>DATEDIF(TODAY(),$AH367,"D")&lt;=30</formula>
    </cfRule>
    <cfRule type="expression" dxfId="7733" priority="12822">
      <formula>DATEDIF(TODAY(),$AH367,"D")&lt;=30</formula>
    </cfRule>
    <cfRule type="expression" dxfId="7732" priority="12823">
      <formula>MOD(ROW(),2)</formula>
    </cfRule>
  </conditionalFormatting>
  <conditionalFormatting sqref="N368">
    <cfRule type="expression" dxfId="7731" priority="12732">
      <formula>DATEDIF(TODAY(),$AH368,"D")&lt;=30</formula>
    </cfRule>
    <cfRule type="expression" dxfId="7730" priority="12733">
      <formula>DATEDIF(TODAY(),$AH368,"D")&lt;=30</formula>
    </cfRule>
    <cfRule type="expression" dxfId="7729" priority="12734">
      <formula>MOD(ROW(),2)</formula>
    </cfRule>
  </conditionalFormatting>
  <conditionalFormatting sqref="N369:N370">
    <cfRule type="expression" dxfId="7728" priority="12778">
      <formula>MOD(ROW(),2)</formula>
    </cfRule>
    <cfRule type="expression" dxfId="7727" priority="12776">
      <formula>DATEDIF(TODAY(),$AH369,"D")&lt;=30</formula>
    </cfRule>
    <cfRule type="expression" dxfId="7726" priority="12777">
      <formula>DATEDIF(TODAY(),$AH369,"D")&lt;=30</formula>
    </cfRule>
  </conditionalFormatting>
  <conditionalFormatting sqref="N371">
    <cfRule type="expression" dxfId="7725" priority="12683">
      <formula>DATEDIF(TODAY(),$AH371,"D")&lt;=30</formula>
    </cfRule>
    <cfRule type="expression" dxfId="7724" priority="12684">
      <formula>DATEDIF(TODAY(),$AH371,"D")&lt;=30</formula>
    </cfRule>
    <cfRule type="expression" dxfId="7723" priority="12685">
      <formula>MOD(ROW(),2)</formula>
    </cfRule>
  </conditionalFormatting>
  <conditionalFormatting sqref="N372">
    <cfRule type="expression" dxfId="7722" priority="12598">
      <formula>MOD(ROW(),2)</formula>
    </cfRule>
    <cfRule type="expression" dxfId="7721" priority="12597">
      <formula>DATEDIF(TODAY(),$AH372,"D")&lt;=30</formula>
    </cfRule>
    <cfRule type="expression" dxfId="7720" priority="12596">
      <formula>DATEDIF(TODAY(),$AH372,"D")&lt;=30</formula>
    </cfRule>
  </conditionalFormatting>
  <conditionalFormatting sqref="N373:N374">
    <cfRule type="expression" dxfId="7719" priority="12641">
      <formula>DATEDIF(TODAY(),$AH373,"D")&lt;=30</formula>
    </cfRule>
    <cfRule type="expression" dxfId="7718" priority="12640">
      <formula>DATEDIF(TODAY(),$AH373,"D")&lt;=30</formula>
    </cfRule>
    <cfRule type="expression" dxfId="7717" priority="12642">
      <formula>MOD(ROW(),2)</formula>
    </cfRule>
  </conditionalFormatting>
  <conditionalFormatting sqref="N375">
    <cfRule type="expression" dxfId="7716" priority="12551">
      <formula>DATEDIF(TODAY(),$AH375,"D")&lt;=30</formula>
    </cfRule>
    <cfRule type="expression" dxfId="7715" priority="12552">
      <formula>MOD(ROW(),2)</formula>
    </cfRule>
    <cfRule type="expression" dxfId="7714" priority="12550">
      <formula>DATEDIF(TODAY(),$AH375,"D")&lt;=30</formula>
    </cfRule>
  </conditionalFormatting>
  <conditionalFormatting sqref="N376">
    <cfRule type="expression" dxfId="7713" priority="12464">
      <formula>DATEDIF(TODAY(),$AH376,"D")&lt;=30</formula>
    </cfRule>
    <cfRule type="expression" dxfId="7712" priority="12463">
      <formula>DATEDIF(TODAY(),$AH376,"D")&lt;=30</formula>
    </cfRule>
    <cfRule type="expression" dxfId="7711" priority="12469">
      <formula>MOD(ROW(),2)</formula>
    </cfRule>
    <cfRule type="expression" dxfId="7710" priority="12467">
      <formula>MOD(ROW(),2)</formula>
    </cfRule>
    <cfRule type="expression" dxfId="7709" priority="12468">
      <formula>MOD(ROW(),2)</formula>
    </cfRule>
    <cfRule type="expression" dxfId="7708" priority="12465">
      <formula>MOD(ROW(),2)</formula>
    </cfRule>
  </conditionalFormatting>
  <conditionalFormatting sqref="N377:N378">
    <cfRule type="expression" dxfId="7707" priority="12507">
      <formula>DATEDIF(TODAY(),$AH377,"D")&lt;=30</formula>
    </cfRule>
    <cfRule type="expression" dxfId="7706" priority="12509">
      <formula>MOD(ROW(),2)</formula>
    </cfRule>
    <cfRule type="expression" dxfId="7705" priority="12508">
      <formula>DATEDIF(TODAY(),$AH377,"D")&lt;=30</formula>
    </cfRule>
  </conditionalFormatting>
  <conditionalFormatting sqref="N379">
    <cfRule type="expression" dxfId="7704" priority="12413">
      <formula>MOD(ROW(),2)</formula>
    </cfRule>
    <cfRule type="expression" dxfId="7703" priority="12414">
      <formula>MOD(ROW(),2)</formula>
    </cfRule>
    <cfRule type="expression" dxfId="7702" priority="12408">
      <formula>DATEDIF(TODAY(),$AH379,"D")&lt;=30</formula>
    </cfRule>
    <cfRule type="expression" dxfId="7701" priority="12409">
      <formula>DATEDIF(TODAY(),$AH379,"D")&lt;=30</formula>
    </cfRule>
    <cfRule type="expression" dxfId="7700" priority="12412">
      <formula>MOD(ROW(),2)</formula>
    </cfRule>
    <cfRule type="expression" dxfId="7699" priority="12410">
      <formula>MOD(ROW(),2)</formula>
    </cfRule>
  </conditionalFormatting>
  <conditionalFormatting sqref="N380:N381">
    <cfRule type="expression" dxfId="7698" priority="12362">
      <formula>DATEDIF(TODAY(),$AH380,"D")&lt;=30</formula>
    </cfRule>
    <cfRule type="expression" dxfId="7697" priority="12364">
      <formula>MOD(ROW(),2)</formula>
    </cfRule>
    <cfRule type="expression" dxfId="7696" priority="12367">
      <formula>MOD(ROW(),2)</formula>
    </cfRule>
    <cfRule type="expression" dxfId="7695" priority="12366">
      <formula>MOD(ROW(),2)</formula>
    </cfRule>
    <cfRule type="expression" dxfId="7694" priority="12368">
      <formula>MOD(ROW(),2)</formula>
    </cfRule>
    <cfRule type="expression" dxfId="7693" priority="12363">
      <formula>DATEDIF(TODAY(),$AH380,"D")&lt;=30</formula>
    </cfRule>
  </conditionalFormatting>
  <conditionalFormatting sqref="N382">
    <cfRule type="expression" dxfId="7692" priority="12325">
      <formula>MOD(ROW(),2)</formula>
    </cfRule>
    <cfRule type="expression" dxfId="7691" priority="12320">
      <formula>DATEDIF(TODAY(),$AH382,"D")&lt;=30</formula>
    </cfRule>
    <cfRule type="expression" dxfId="7690" priority="12324">
      <formula>MOD(ROW(),2)</formula>
    </cfRule>
    <cfRule type="expression" dxfId="7689" priority="12322">
      <formula>MOD(ROW(),2)</formula>
    </cfRule>
    <cfRule type="expression" dxfId="7688" priority="12326">
      <formula>MOD(ROW(),2)</formula>
    </cfRule>
    <cfRule type="expression" dxfId="7687" priority="12321">
      <formula>DATEDIF(TODAY(),$AH382,"D")&lt;=30</formula>
    </cfRule>
  </conditionalFormatting>
  <conditionalFormatting sqref="N383">
    <cfRule type="expression" dxfId="7686" priority="12280">
      <formula>MOD(ROW(),2)</formula>
    </cfRule>
    <cfRule type="expression" dxfId="7685" priority="12277">
      <formula>DATEDIF(TODAY(),$AH383,"D")&lt;=30</formula>
    </cfRule>
    <cfRule type="expression" dxfId="7684" priority="12282">
      <formula>MOD(ROW(),2)</formula>
    </cfRule>
    <cfRule type="expression" dxfId="7683" priority="12278">
      <formula>MOD(ROW(),2)</formula>
    </cfRule>
    <cfRule type="expression" dxfId="7682" priority="12276">
      <formula>DATEDIF(TODAY(),$AH383,"D")&lt;=30</formula>
    </cfRule>
    <cfRule type="expression" dxfId="7681" priority="12281">
      <formula>MOD(ROW(),2)</formula>
    </cfRule>
  </conditionalFormatting>
  <conditionalFormatting sqref="N384">
    <cfRule type="expression" dxfId="7680" priority="12236">
      <formula>MOD(ROW(),2)</formula>
    </cfRule>
    <cfRule type="expression" dxfId="7679" priority="12235">
      <formula>DATEDIF(TODAY(),$AH384,"D")&lt;=30</formula>
    </cfRule>
    <cfRule type="expression" dxfId="7678" priority="12238">
      <formula>MOD(ROW(),2)</formula>
    </cfRule>
    <cfRule type="expression" dxfId="7677" priority="12234">
      <formula>DATEDIF(TODAY(),$AH384,"D")&lt;=30</formula>
    </cfRule>
    <cfRule type="expression" dxfId="7676" priority="12240">
      <formula>MOD(ROW(),2)</formula>
    </cfRule>
    <cfRule type="expression" dxfId="7675" priority="12239">
      <formula>MOD(ROW(),2)</formula>
    </cfRule>
  </conditionalFormatting>
  <conditionalFormatting sqref="N397">
    <cfRule type="expression" dxfId="7674" priority="12113">
      <formula>MOD(ROW(),2)</formula>
    </cfRule>
    <cfRule type="expression" dxfId="7673" priority="12116">
      <formula>MOD(ROW(),2)</formula>
    </cfRule>
    <cfRule type="expression" dxfId="7672" priority="12114">
      <formula>MOD(ROW(),2)</formula>
    </cfRule>
    <cfRule type="expression" dxfId="7671" priority="12108">
      <formula>DATEDIF(TODAY(),$AH397,"D")&lt;=30</formula>
    </cfRule>
    <cfRule type="expression" dxfId="7670" priority="12110">
      <formula>MOD(ROW(),2)</formula>
    </cfRule>
  </conditionalFormatting>
  <conditionalFormatting sqref="N427">
    <cfRule type="expression" dxfId="7669" priority="12173">
      <formula>MOD(ROW(),2)</formula>
    </cfRule>
    <cfRule type="expression" dxfId="7668" priority="12171">
      <formula>MOD(ROW(),2)</formula>
    </cfRule>
    <cfRule type="expression" dxfId="7667" priority="12164">
      <formula>DATEDIF(TODAY(),$AH427,"D")&lt;=30</formula>
    </cfRule>
    <cfRule type="expression" dxfId="7666" priority="12170">
      <formula>MOD(ROW(),2)</formula>
    </cfRule>
    <cfRule type="expression" dxfId="7665" priority="12172">
      <formula>MOD(ROW(),2)</formula>
    </cfRule>
  </conditionalFormatting>
  <conditionalFormatting sqref="N436 N442 N446 N449 N461">
    <cfRule type="expression" dxfId="7664" priority="12184">
      <formula>MOD(ROW(),2)</formula>
    </cfRule>
    <cfRule type="expression" dxfId="7663" priority="12169">
      <formula>MOD(ROW(),2)</formula>
    </cfRule>
  </conditionalFormatting>
  <conditionalFormatting sqref="N444">
    <cfRule type="expression" dxfId="7662" priority="12060">
      <formula>DATEDIF(TODAY(),$AH444,"D")&lt;=30</formula>
    </cfRule>
    <cfRule type="expression" dxfId="7661" priority="12064">
      <formula>MOD(ROW(),2)</formula>
    </cfRule>
    <cfRule type="expression" dxfId="7660" priority="12063">
      <formula>MOD(ROW(),2)</formula>
    </cfRule>
    <cfRule type="expression" dxfId="7659" priority="12061">
      <formula>MOD(ROW(),2)</formula>
    </cfRule>
    <cfRule type="expression" dxfId="7658" priority="12059">
      <formula>DATEDIF(TODAY(),$AH444,"D")&lt;=30</formula>
    </cfRule>
    <cfRule type="expression" dxfId="7657" priority="12065">
      <formula>MOD(ROW(),2)</formula>
    </cfRule>
  </conditionalFormatting>
  <conditionalFormatting sqref="N466:N471">
    <cfRule type="expression" dxfId="7656" priority="11999">
      <formula>MOD(ROW(),2)</formula>
    </cfRule>
    <cfRule type="expression" dxfId="7655" priority="11998">
      <formula>MOD(ROW(),2)</formula>
    </cfRule>
    <cfRule type="expression" dxfId="7654" priority="11995">
      <formula>MOD(ROW(),2)</formula>
    </cfRule>
    <cfRule type="expression" dxfId="7653" priority="11992">
      <formula>DATEDIF(TODAY(),$AH466,"D")&lt;=30</formula>
    </cfRule>
    <cfRule type="expression" dxfId="7652" priority="11993">
      <formula>DATEDIF(TODAY(),$AH466,"D")&lt;=30</formula>
    </cfRule>
    <cfRule type="expression" dxfId="7651" priority="12001">
      <formula>MOD(ROW(),2)</formula>
    </cfRule>
  </conditionalFormatting>
  <conditionalFormatting sqref="N467">
    <cfRule type="expression" dxfId="7650" priority="11994">
      <formula>MOD(ROW(),2)</formula>
    </cfRule>
    <cfRule type="expression" dxfId="7649" priority="12000">
      <formula>MOD(ROW(),2)</formula>
    </cfRule>
  </conditionalFormatting>
  <conditionalFormatting sqref="N472:N475">
    <cfRule type="expression" dxfId="7648" priority="11944">
      <formula>DATEDIF(TODAY(),$AH472,"D")&lt;=30</formula>
    </cfRule>
    <cfRule type="expression" dxfId="7647" priority="11947">
      <formula>MOD(ROW(),2)</formula>
    </cfRule>
    <cfRule type="expression" dxfId="7646" priority="11945">
      <formula>MOD(ROW(),2)</formula>
    </cfRule>
    <cfRule type="expression" dxfId="7645" priority="11943">
      <formula>DATEDIF(TODAY(),$AH472,"D")&lt;=30</formula>
    </cfRule>
    <cfRule type="expression" dxfId="7644" priority="11949">
      <formula>MOD(ROW(),2)</formula>
    </cfRule>
    <cfRule type="expression" dxfId="7643" priority="11948">
      <formula>MOD(ROW(),2)</formula>
    </cfRule>
  </conditionalFormatting>
  <conditionalFormatting sqref="N476:N478">
    <cfRule type="expression" dxfId="7642" priority="11892">
      <formula>MOD(ROW(),2)</formula>
    </cfRule>
    <cfRule type="expression" dxfId="7641" priority="11894">
      <formula>MOD(ROW(),2)</formula>
    </cfRule>
    <cfRule type="expression" dxfId="7640" priority="11896">
      <formula>MOD(ROW(),2)</formula>
    </cfRule>
    <cfRule type="expression" dxfId="7639" priority="11890">
      <formula>DATEDIF(TODAY(),$AH476,"D")&lt;=30</formula>
    </cfRule>
    <cfRule type="expression" dxfId="7638" priority="11895">
      <formula>MOD(ROW(),2)</formula>
    </cfRule>
    <cfRule type="expression" dxfId="7637" priority="11891">
      <formula>DATEDIF(TODAY(),$AH476,"D")&lt;=30</formula>
    </cfRule>
  </conditionalFormatting>
  <conditionalFormatting sqref="N479:N481">
    <cfRule type="expression" dxfId="7636" priority="11820">
      <formula>DATEDIF(TODAY(),$AH479,"D")&lt;=30</formula>
    </cfRule>
    <cfRule type="expression" dxfId="7635" priority="11819">
      <formula>DATEDIF(TODAY(),$AH479,"D")&lt;=30</formula>
    </cfRule>
    <cfRule type="expression" dxfId="7634" priority="11824">
      <formula>MOD(ROW(),2)</formula>
    </cfRule>
    <cfRule type="expression" dxfId="7633" priority="11823">
      <formula>MOD(ROW(),2)</formula>
    </cfRule>
    <cfRule type="expression" dxfId="7632" priority="11821">
      <formula>MOD(ROW(),2)</formula>
    </cfRule>
    <cfRule type="expression" dxfId="7631" priority="11825">
      <formula>MOD(ROW(),2)</formula>
    </cfRule>
  </conditionalFormatting>
  <conditionalFormatting sqref="N482:N484">
    <cfRule type="expression" dxfId="7630" priority="11781">
      <formula>MOD(ROW(),2)</formula>
    </cfRule>
    <cfRule type="expression" dxfId="7629" priority="11780">
      <formula>MOD(ROW(),2)</formula>
    </cfRule>
    <cfRule type="expression" dxfId="7628" priority="11779">
      <formula>MOD(ROW(),2)</formula>
    </cfRule>
    <cfRule type="expression" dxfId="7627" priority="11777">
      <formula>MOD(ROW(),2)</formula>
    </cfRule>
    <cfRule type="expression" dxfId="7626" priority="11776">
      <formula>DATEDIF(TODAY(),$AH482,"D")&lt;=30</formula>
    </cfRule>
    <cfRule type="expression" dxfId="7625" priority="11775">
      <formula>DATEDIF(TODAY(),$AH482,"D")&lt;=30</formula>
    </cfRule>
  </conditionalFormatting>
  <conditionalFormatting sqref="N485">
    <cfRule type="expression" dxfId="7624" priority="11692">
      <formula>MOD(ROW(),2)</formula>
    </cfRule>
    <cfRule type="expression" dxfId="7623" priority="11688">
      <formula>MOD(ROW(),2)</formula>
    </cfRule>
    <cfRule type="expression" dxfId="7622" priority="11687">
      <formula>DATEDIF(TODAY(),$AH485,"D")&lt;=30</formula>
    </cfRule>
    <cfRule type="expression" dxfId="7621" priority="11686">
      <formula>DATEDIF(TODAY(),$AH485,"D")&lt;=30</formula>
    </cfRule>
    <cfRule type="expression" dxfId="7620" priority="11691">
      <formula>MOD(ROW(),2)</formula>
    </cfRule>
    <cfRule type="expression" dxfId="7619" priority="11690">
      <formula>MOD(ROW(),2)</formula>
    </cfRule>
  </conditionalFormatting>
  <conditionalFormatting sqref="N486:N487">
    <cfRule type="expression" dxfId="7618" priority="11734">
      <formula>MOD(ROW(),2)</formula>
    </cfRule>
    <cfRule type="expression" dxfId="7617" priority="11736">
      <formula>MOD(ROW(),2)</formula>
    </cfRule>
    <cfRule type="expression" dxfId="7616" priority="11735">
      <formula>MOD(ROW(),2)</formula>
    </cfRule>
    <cfRule type="expression" dxfId="7615" priority="11731">
      <formula>DATEDIF(TODAY(),$AH486,"D")&lt;=30</formula>
    </cfRule>
    <cfRule type="expression" dxfId="7614" priority="11732">
      <formula>MOD(ROW(),2)</formula>
    </cfRule>
    <cfRule type="expression" dxfId="7613" priority="11730">
      <formula>DATEDIF(TODAY(),$AH486,"D")&lt;=30</formula>
    </cfRule>
  </conditionalFormatting>
  <conditionalFormatting sqref="N488">
    <cfRule type="expression" dxfId="7612" priority="11637">
      <formula>MOD(ROW(),2)</formula>
    </cfRule>
    <cfRule type="expression" dxfId="7611" priority="11636">
      <formula>DATEDIF(TODAY(),$AH488,"D")&lt;=30</formula>
    </cfRule>
    <cfRule type="expression" dxfId="7610" priority="11635">
      <formula>DATEDIF(TODAY(),$AH488,"D")&lt;=30</formula>
    </cfRule>
    <cfRule type="expression" dxfId="7609" priority="11639">
      <formula>MOD(ROW(),2)</formula>
    </cfRule>
    <cfRule type="expression" dxfId="7608" priority="11641">
      <formula>MOD(ROW(),2)</formula>
    </cfRule>
    <cfRule type="expression" dxfId="7607" priority="11640">
      <formula>MOD(ROW(),2)</formula>
    </cfRule>
  </conditionalFormatting>
  <conditionalFormatting sqref="N489">
    <cfRule type="expression" dxfId="7606" priority="11554">
      <formula>MOD(ROW(),2)</formula>
    </cfRule>
    <cfRule type="expression" dxfId="7605" priority="11553">
      <formula>MOD(ROW(),2)</formula>
    </cfRule>
    <cfRule type="expression" dxfId="7604" priority="11552">
      <formula>MOD(ROW(),2)</formula>
    </cfRule>
    <cfRule type="expression" dxfId="7603" priority="11549">
      <formula>DATEDIF(TODAY(),$AH489,"D")&lt;=30</formula>
    </cfRule>
    <cfRule type="expression" dxfId="7602" priority="11550">
      <formula>MOD(ROW(),2)</formula>
    </cfRule>
    <cfRule type="expression" dxfId="7601" priority="11548">
      <formula>DATEDIF(TODAY(),$AH489,"D")&lt;=30</formula>
    </cfRule>
  </conditionalFormatting>
  <conditionalFormatting sqref="N490:N491">
    <cfRule type="expression" dxfId="7600" priority="11598">
      <formula>MOD(ROW(),2)</formula>
    </cfRule>
    <cfRule type="expression" dxfId="7599" priority="11593">
      <formula>DATEDIF(TODAY(),$AH490,"D")&lt;=30</formula>
    </cfRule>
    <cfRule type="expression" dxfId="7598" priority="11592">
      <formula>DATEDIF(TODAY(),$AH490,"D")&lt;=30</formula>
    </cfRule>
    <cfRule type="expression" dxfId="7597" priority="11594">
      <formula>MOD(ROW(),2)</formula>
    </cfRule>
    <cfRule type="expression" dxfId="7596" priority="11596">
      <formula>MOD(ROW(),2)</formula>
    </cfRule>
    <cfRule type="expression" dxfId="7595" priority="11597">
      <formula>MOD(ROW(),2)</formula>
    </cfRule>
  </conditionalFormatting>
  <conditionalFormatting sqref="N492">
    <cfRule type="expression" dxfId="7594" priority="11463">
      <formula>MOD(ROW(),2)</formula>
    </cfRule>
    <cfRule type="expression" dxfId="7593" priority="11459">
      <formula>DATEDIF(TODAY(),$AH492,"D")&lt;=30</formula>
    </cfRule>
    <cfRule type="expression" dxfId="7592" priority="11460">
      <formula>DATEDIF(TODAY(),$AH492,"D")&lt;=30</formula>
    </cfRule>
    <cfRule type="expression" dxfId="7591" priority="11464">
      <formula>MOD(ROW(),2)</formula>
    </cfRule>
    <cfRule type="expression" dxfId="7590" priority="11461">
      <formula>MOD(ROW(),2)</formula>
    </cfRule>
    <cfRule type="expression" dxfId="7589" priority="11465">
      <formula>MOD(ROW(),2)</formula>
    </cfRule>
  </conditionalFormatting>
  <conditionalFormatting sqref="N493:N494">
    <cfRule type="expression" dxfId="7588" priority="11508">
      <formula>MOD(ROW(),2)</formula>
    </cfRule>
    <cfRule type="expression" dxfId="7587" priority="11509">
      <formula>MOD(ROW(),2)</formula>
    </cfRule>
    <cfRule type="expression" dxfId="7586" priority="11504">
      <formula>DATEDIF(TODAY(),$AH493,"D")&lt;=30</formula>
    </cfRule>
    <cfRule type="expression" dxfId="7585" priority="11505">
      <formula>MOD(ROW(),2)</formula>
    </cfRule>
    <cfRule type="expression" dxfId="7584" priority="11507">
      <formula>MOD(ROW(),2)</formula>
    </cfRule>
    <cfRule type="expression" dxfId="7583" priority="11503">
      <formula>DATEDIF(TODAY(),$AH493,"D")&lt;=30</formula>
    </cfRule>
  </conditionalFormatting>
  <conditionalFormatting sqref="N495">
    <cfRule type="expression" dxfId="7582" priority="11414">
      <formula>DATEDIF(TODAY(),$AH495,"D")&lt;=30</formula>
    </cfRule>
    <cfRule type="expression" dxfId="7581" priority="11415">
      <formula>DATEDIF(TODAY(),$AH495,"D")&lt;=30</formula>
    </cfRule>
    <cfRule type="expression" dxfId="7580" priority="11418">
      <formula>MOD(ROW(),2)</formula>
    </cfRule>
    <cfRule type="expression" dxfId="7579" priority="11419">
      <formula>MOD(ROW(),2)</formula>
    </cfRule>
    <cfRule type="expression" dxfId="7578" priority="11416">
      <formula>MOD(ROW(),2)</formula>
    </cfRule>
    <cfRule type="expression" dxfId="7577" priority="11420">
      <formula>MOD(ROW(),2)</formula>
    </cfRule>
  </conditionalFormatting>
  <conditionalFormatting sqref="N496">
    <cfRule type="expression" dxfId="7576" priority="11330">
      <formula>MOD(ROW(),2)</formula>
    </cfRule>
    <cfRule type="expression" dxfId="7575" priority="11327">
      <formula>MOD(ROW(),2)</formula>
    </cfRule>
    <cfRule type="expression" dxfId="7574" priority="11331">
      <formula>MOD(ROW(),2)</formula>
    </cfRule>
    <cfRule type="expression" dxfId="7573" priority="11329">
      <formula>MOD(ROW(),2)</formula>
    </cfRule>
    <cfRule type="expression" dxfId="7572" priority="11325">
      <formula>DATEDIF(TODAY(),$AH496,"D")&lt;=30</formula>
    </cfRule>
    <cfRule type="expression" dxfId="7571" priority="11326">
      <formula>DATEDIF(TODAY(),$AH496,"D")&lt;=30</formula>
    </cfRule>
  </conditionalFormatting>
  <conditionalFormatting sqref="N497:N498">
    <cfRule type="expression" dxfId="7570" priority="11373">
      <formula>MOD(ROW(),2)</formula>
    </cfRule>
    <cfRule type="expression" dxfId="7569" priority="11374">
      <formula>MOD(ROW(),2)</formula>
    </cfRule>
    <cfRule type="expression" dxfId="7568" priority="11375">
      <formula>MOD(ROW(),2)</formula>
    </cfRule>
    <cfRule type="expression" dxfId="7567" priority="11370">
      <formula>DATEDIF(TODAY(),$AH497,"D")&lt;=30</formula>
    </cfRule>
    <cfRule type="expression" dxfId="7566" priority="11369">
      <formula>DATEDIF(TODAY(),$AH497,"D")&lt;=30</formula>
    </cfRule>
    <cfRule type="expression" dxfId="7565" priority="11371">
      <formula>MOD(ROW(),2)</formula>
    </cfRule>
  </conditionalFormatting>
  <conditionalFormatting sqref="N499">
    <cfRule type="expression" dxfId="7564" priority="11280">
      <formula>MOD(ROW(),2)</formula>
    </cfRule>
    <cfRule type="expression" dxfId="7563" priority="11281">
      <formula>MOD(ROW(),2)</formula>
    </cfRule>
    <cfRule type="expression" dxfId="7562" priority="11277">
      <formula>DATEDIF(TODAY(),$AH499,"D")&lt;=30</formula>
    </cfRule>
    <cfRule type="expression" dxfId="7561" priority="11276">
      <formula>DATEDIF(TODAY(),$AH499,"D")&lt;=30</formula>
    </cfRule>
    <cfRule type="expression" dxfId="7560" priority="11282">
      <formula>MOD(ROW(),2)</formula>
    </cfRule>
    <cfRule type="expression" dxfId="7559" priority="11278">
      <formula>MOD(ROW(),2)</formula>
    </cfRule>
  </conditionalFormatting>
  <conditionalFormatting sqref="N500">
    <cfRule type="expression" dxfId="7558" priority="11191">
      <formula>MOD(ROW(),2)</formula>
    </cfRule>
    <cfRule type="expression" dxfId="7557" priority="11193">
      <formula>MOD(ROW(),2)</formula>
    </cfRule>
    <cfRule type="expression" dxfId="7556" priority="11189">
      <formula>DATEDIF(TODAY(),$AH500,"D")&lt;=30</formula>
    </cfRule>
    <cfRule type="expression" dxfId="7555" priority="11194">
      <formula>MOD(ROW(),2)</formula>
    </cfRule>
    <cfRule type="expression" dxfId="7554" priority="11195">
      <formula>MOD(ROW(),2)</formula>
    </cfRule>
    <cfRule type="expression" dxfId="7553" priority="11190">
      <formula>DATEDIF(TODAY(),$AH500,"D")&lt;=30</formula>
    </cfRule>
  </conditionalFormatting>
  <conditionalFormatting sqref="N501:N502">
    <cfRule type="expression" dxfId="7552" priority="11237">
      <formula>MOD(ROW(),2)</formula>
    </cfRule>
    <cfRule type="expression" dxfId="7551" priority="11238">
      <formula>MOD(ROW(),2)</formula>
    </cfRule>
    <cfRule type="expression" dxfId="7550" priority="11239">
      <formula>MOD(ROW(),2)</formula>
    </cfRule>
    <cfRule type="expression" dxfId="7549" priority="11235">
      <formula>MOD(ROW(),2)</formula>
    </cfRule>
    <cfRule type="expression" dxfId="7548" priority="11233">
      <formula>DATEDIF(TODAY(),$AH501,"D")&lt;=30</formula>
    </cfRule>
    <cfRule type="expression" dxfId="7547" priority="11234">
      <formula>DATEDIF(TODAY(),$AH501,"D")&lt;=30</formula>
    </cfRule>
  </conditionalFormatting>
  <conditionalFormatting sqref="N503">
    <cfRule type="expression" dxfId="7546" priority="11143">
      <formula>DATEDIF(TODAY(),$AH503,"D")&lt;=30</formula>
    </cfRule>
    <cfRule type="expression" dxfId="7545" priority="11149">
      <formula>MOD(ROW(),2)</formula>
    </cfRule>
    <cfRule type="expression" dxfId="7544" priority="11144">
      <formula>DATEDIF(TODAY(),$AH503,"D")&lt;=30</formula>
    </cfRule>
    <cfRule type="expression" dxfId="7543" priority="11145">
      <formula>MOD(ROW(),2)</formula>
    </cfRule>
    <cfRule type="expression" dxfId="7542" priority="11147">
      <formula>MOD(ROW(),2)</formula>
    </cfRule>
    <cfRule type="expression" dxfId="7541" priority="11148">
      <formula>MOD(ROW(),2)</formula>
    </cfRule>
  </conditionalFormatting>
  <conditionalFormatting sqref="N504">
    <cfRule type="expression" dxfId="7540" priority="11065">
      <formula>MOD(ROW(),2)</formula>
    </cfRule>
    <cfRule type="expression" dxfId="7539" priority="11064">
      <formula>MOD(ROW(),2)</formula>
    </cfRule>
    <cfRule type="expression" dxfId="7538" priority="11059">
      <formula>DATEDIF(TODAY(),$AH504,"D")&lt;=30</formula>
    </cfRule>
    <cfRule type="expression" dxfId="7537" priority="11060">
      <formula>DATEDIF(TODAY(),$AH504,"D")&lt;=30</formula>
    </cfRule>
    <cfRule type="expression" dxfId="7536" priority="11061">
      <formula>MOD(ROW(),2)</formula>
    </cfRule>
    <cfRule type="expression" dxfId="7535" priority="11063">
      <formula>MOD(ROW(),2)</formula>
    </cfRule>
  </conditionalFormatting>
  <conditionalFormatting sqref="N505:N506">
    <cfRule type="expression" dxfId="7534" priority="11106">
      <formula>MOD(ROW(),2)</formula>
    </cfRule>
    <cfRule type="expression" dxfId="7533" priority="11103">
      <formula>MOD(ROW(),2)</formula>
    </cfRule>
    <cfRule type="expression" dxfId="7532" priority="11102">
      <formula>DATEDIF(TODAY(),$AH505,"D")&lt;=30</formula>
    </cfRule>
    <cfRule type="expression" dxfId="7531" priority="11105">
      <formula>MOD(ROW(),2)</formula>
    </cfRule>
    <cfRule type="expression" dxfId="7530" priority="11107">
      <formula>MOD(ROW(),2)</formula>
    </cfRule>
    <cfRule type="expression" dxfId="7529" priority="11101">
      <formula>DATEDIF(TODAY(),$AH505,"D")&lt;=30</formula>
    </cfRule>
  </conditionalFormatting>
  <conditionalFormatting sqref="N507">
    <cfRule type="expression" dxfId="7528" priority="11005">
      <formula>DATEDIF(TODAY(),$AH507,"D")&lt;=30</formula>
    </cfRule>
    <cfRule type="expression" dxfId="7527" priority="11006">
      <formula>DATEDIF(TODAY(),$AH507,"D")&lt;=30</formula>
    </cfRule>
    <cfRule type="expression" dxfId="7526" priority="11007">
      <formula>MOD(ROW(),2)</formula>
    </cfRule>
    <cfRule type="expression" dxfId="7525" priority="11009">
      <formula>MOD(ROW(),2)</formula>
    </cfRule>
    <cfRule type="expression" dxfId="7524" priority="11010">
      <formula>MOD(ROW(),2)</formula>
    </cfRule>
    <cfRule type="expression" dxfId="7523" priority="11011">
      <formula>MOD(ROW(),2)</formula>
    </cfRule>
  </conditionalFormatting>
  <conditionalFormatting sqref="N508:N509">
    <cfRule type="expression" dxfId="7522" priority="10964">
      <formula>MOD(ROW(),2)</formula>
    </cfRule>
    <cfRule type="expression" dxfId="7521" priority="10965">
      <formula>MOD(ROW(),2)</formula>
    </cfRule>
    <cfRule type="expression" dxfId="7520" priority="10966">
      <formula>MOD(ROW(),2)</formula>
    </cfRule>
    <cfRule type="expression" dxfId="7519" priority="10962">
      <formula>MOD(ROW(),2)</formula>
    </cfRule>
    <cfRule type="expression" dxfId="7518" priority="10961">
      <formula>DATEDIF(TODAY(),$AH508,"D")&lt;=30</formula>
    </cfRule>
    <cfRule type="expression" dxfId="7517" priority="10960">
      <formula>DATEDIF(TODAY(),$AH508,"D")&lt;=30</formula>
    </cfRule>
  </conditionalFormatting>
  <conditionalFormatting sqref="N510">
    <cfRule type="expression" dxfId="7516" priority="10921">
      <formula>MOD(ROW(),2)</formula>
    </cfRule>
    <cfRule type="expression" dxfId="7515" priority="10924">
      <formula>MOD(ROW(),2)</formula>
    </cfRule>
    <cfRule type="expression" dxfId="7514" priority="10923">
      <formula>MOD(ROW(),2)</formula>
    </cfRule>
    <cfRule type="expression" dxfId="7513" priority="10919">
      <formula>DATEDIF(TODAY(),$AH510,"D")&lt;=30</formula>
    </cfRule>
    <cfRule type="expression" dxfId="7512" priority="10925">
      <formula>MOD(ROW(),2)</formula>
    </cfRule>
    <cfRule type="expression" dxfId="7511" priority="10920">
      <formula>DATEDIF(TODAY(),$AH510,"D")&lt;=30</formula>
    </cfRule>
  </conditionalFormatting>
  <conditionalFormatting sqref="N511">
    <cfRule type="expression" dxfId="7510" priority="10877">
      <formula>DATEDIF(TODAY(),$AH511,"D")&lt;=30</formula>
    </cfRule>
    <cfRule type="expression" dxfId="7509" priority="10876">
      <formula>DATEDIF(TODAY(),$AH511,"D")&lt;=30</formula>
    </cfRule>
    <cfRule type="expression" dxfId="7508" priority="10882">
      <formula>MOD(ROW(),2)</formula>
    </cfRule>
    <cfRule type="expression" dxfId="7507" priority="10881">
      <formula>MOD(ROW(),2)</formula>
    </cfRule>
    <cfRule type="expression" dxfId="7506" priority="10880">
      <formula>MOD(ROW(),2)</formula>
    </cfRule>
    <cfRule type="expression" dxfId="7505" priority="10878">
      <formula>MOD(ROW(),2)</formula>
    </cfRule>
  </conditionalFormatting>
  <conditionalFormatting sqref="N512">
    <cfRule type="expression" dxfId="7504" priority="10839">
      <formula>MOD(ROW(),2)</formula>
    </cfRule>
    <cfRule type="expression" dxfId="7503" priority="10838">
      <formula>DATEDIF(TODAY(),$AH512,"D")&lt;=30</formula>
    </cfRule>
    <cfRule type="expression" dxfId="7502" priority="10837">
      <formula>DATEDIF(TODAY(),$AH512,"D")&lt;=30</formula>
    </cfRule>
    <cfRule type="expression" dxfId="7501" priority="10841">
      <formula>MOD(ROW(),2)</formula>
    </cfRule>
    <cfRule type="expression" dxfId="7500" priority="10842">
      <formula>MOD(ROW(),2)</formula>
    </cfRule>
    <cfRule type="expression" dxfId="7499" priority="10843">
      <formula>MOD(ROW(),2)</formula>
    </cfRule>
  </conditionalFormatting>
  <conditionalFormatting sqref="N513">
    <cfRule type="expression" dxfId="7498" priority="10795">
      <formula>MOD(ROW(),2)</formula>
    </cfRule>
    <cfRule type="expression" dxfId="7497" priority="10793">
      <formula>DATEDIF(TODAY(),$AH513,"D")&lt;=30</formula>
    </cfRule>
    <cfRule type="expression" dxfId="7496" priority="10794">
      <formula>DATEDIF(TODAY(),$AH513,"D")&lt;=30</formula>
    </cfRule>
    <cfRule type="expression" dxfId="7495" priority="10797">
      <formula>MOD(ROW(),2)</formula>
    </cfRule>
    <cfRule type="expression" dxfId="7494" priority="10798">
      <formula>MOD(ROW(),2)</formula>
    </cfRule>
    <cfRule type="expression" dxfId="7493" priority="10799">
      <formula>MOD(ROW(),2)</formula>
    </cfRule>
  </conditionalFormatting>
  <conditionalFormatting sqref="N514">
    <cfRule type="expression" dxfId="7492" priority="10756">
      <formula>MOD(ROW(),2)</formula>
    </cfRule>
    <cfRule type="expression" dxfId="7491" priority="10758">
      <formula>MOD(ROW(),2)</formula>
    </cfRule>
    <cfRule type="expression" dxfId="7490" priority="10759">
      <formula>MOD(ROW(),2)</formula>
    </cfRule>
    <cfRule type="expression" dxfId="7489" priority="10760">
      <formula>MOD(ROW(),2)</formula>
    </cfRule>
    <cfRule type="expression" dxfId="7488" priority="10754">
      <formula>DATEDIF(TODAY(),$AH514,"D")&lt;=30</formula>
    </cfRule>
    <cfRule type="expression" dxfId="7487" priority="10755">
      <formula>DATEDIF(TODAY(),$AH514,"D")&lt;=30</formula>
    </cfRule>
  </conditionalFormatting>
  <conditionalFormatting sqref="N515">
    <cfRule type="expression" dxfId="7486" priority="10719">
      <formula>MOD(ROW(),2)</formula>
    </cfRule>
    <cfRule type="expression" dxfId="7485" priority="10720">
      <formula>MOD(ROW(),2)</formula>
    </cfRule>
    <cfRule type="expression" dxfId="7484" priority="10716">
      <formula>DATEDIF(TODAY(),$AH515,"D")&lt;=30</formula>
    </cfRule>
    <cfRule type="expression" dxfId="7483" priority="10721">
      <formula>MOD(ROW(),2)</formula>
    </cfRule>
    <cfRule type="expression" dxfId="7482" priority="10717">
      <formula>MOD(ROW(),2)</formula>
    </cfRule>
    <cfRule type="expression" dxfId="7481" priority="10715">
      <formula>DATEDIF(TODAY(),$AH515,"D")&lt;=30</formula>
    </cfRule>
  </conditionalFormatting>
  <conditionalFormatting sqref="N516">
    <cfRule type="expression" dxfId="7480" priority="10677">
      <formula>DATEDIF(TODAY(),$AH516,"D")&lt;=30</formula>
    </cfRule>
    <cfRule type="expression" dxfId="7479" priority="10680">
      <formula>MOD(ROW(),2)</formula>
    </cfRule>
    <cfRule type="expression" dxfId="7478" priority="10681">
      <formula>MOD(ROW(),2)</formula>
    </cfRule>
    <cfRule type="expression" dxfId="7477" priority="10682">
      <formula>MOD(ROW(),2)</formula>
    </cfRule>
    <cfRule type="expression" dxfId="7476" priority="10676">
      <formula>DATEDIF(TODAY(),$AH516,"D")&lt;=30</formula>
    </cfRule>
    <cfRule type="expression" dxfId="7475" priority="10678">
      <formula>MOD(ROW(),2)</formula>
    </cfRule>
  </conditionalFormatting>
  <conditionalFormatting sqref="N528">
    <cfRule type="expression" dxfId="7474" priority="10549">
      <formula>DATEDIF(TODAY(),$AH528,"D")&lt;=30</formula>
    </cfRule>
    <cfRule type="expression" dxfId="7473" priority="10551">
      <formula>MOD(ROW(),2)</formula>
    </cfRule>
    <cfRule type="expression" dxfId="7472" priority="10554">
      <formula>MOD(ROW(),2)</formula>
    </cfRule>
    <cfRule type="expression" dxfId="7471" priority="10557">
      <formula>MOD(ROW(),2)</formula>
    </cfRule>
    <cfRule type="expression" dxfId="7470" priority="10555">
      <formula>MOD(ROW(),2)</formula>
    </cfRule>
  </conditionalFormatting>
  <conditionalFormatting sqref="N558">
    <cfRule type="expression" dxfId="7469" priority="10613">
      <formula>MOD(ROW(),2)</formula>
    </cfRule>
    <cfRule type="expression" dxfId="7468" priority="10614">
      <formula>MOD(ROW(),2)</formula>
    </cfRule>
    <cfRule type="expression" dxfId="7467" priority="10611">
      <formula>MOD(ROW(),2)</formula>
    </cfRule>
    <cfRule type="expression" dxfId="7466" priority="10612">
      <formula>MOD(ROW(),2)</formula>
    </cfRule>
    <cfRule type="expression" dxfId="7465" priority="10605">
      <formula>DATEDIF(TODAY(),$AH558,"D")&lt;=30</formula>
    </cfRule>
  </conditionalFormatting>
  <conditionalFormatting sqref="N567 N573 N577 N580 N592">
    <cfRule type="expression" dxfId="7464" priority="10625">
      <formula>MOD(ROW(),2)</formula>
    </cfRule>
    <cfRule type="expression" dxfId="7463" priority="10610">
      <formula>MOD(ROW(),2)</formula>
    </cfRule>
  </conditionalFormatting>
  <conditionalFormatting sqref="N575">
    <cfRule type="expression" dxfId="7462" priority="10498">
      <formula>DATEDIF(TODAY(),$AH575,"D")&lt;=30</formula>
    </cfRule>
    <cfRule type="expression" dxfId="7461" priority="10499">
      <formula>MOD(ROW(),2)</formula>
    </cfRule>
    <cfRule type="expression" dxfId="7460" priority="10501">
      <formula>MOD(ROW(),2)</formula>
    </cfRule>
    <cfRule type="expression" dxfId="7459" priority="10503">
      <formula>MOD(ROW(),2)</formula>
    </cfRule>
    <cfRule type="expression" dxfId="7458" priority="10502">
      <formula>MOD(ROW(),2)</formula>
    </cfRule>
    <cfRule type="expression" dxfId="7457" priority="10497">
      <formula>DATEDIF(TODAY(),$AH575,"D")&lt;=30</formula>
    </cfRule>
  </conditionalFormatting>
  <conditionalFormatting sqref="N597:N602">
    <cfRule type="expression" dxfId="7456" priority="10432">
      <formula>MOD(ROW(),2)</formula>
    </cfRule>
    <cfRule type="expression" dxfId="7455" priority="10429">
      <formula>MOD(ROW(),2)</formula>
    </cfRule>
    <cfRule type="expression" dxfId="7454" priority="10426">
      <formula>DATEDIF(TODAY(),$AH597,"D")&lt;=30</formula>
    </cfRule>
    <cfRule type="expression" dxfId="7453" priority="10435">
      <formula>MOD(ROW(),2)</formula>
    </cfRule>
    <cfRule type="expression" dxfId="7452" priority="10427">
      <formula>DATEDIF(TODAY(),$AH597,"D")&lt;=30</formula>
    </cfRule>
    <cfRule type="expression" dxfId="7451" priority="10433">
      <formula>MOD(ROW(),2)</formula>
    </cfRule>
  </conditionalFormatting>
  <conditionalFormatting sqref="N598">
    <cfRule type="expression" dxfId="7450" priority="10428">
      <formula>MOD(ROW(),2)</formula>
    </cfRule>
    <cfRule type="expression" dxfId="7449" priority="10434">
      <formula>MOD(ROW(),2)</formula>
    </cfRule>
  </conditionalFormatting>
  <conditionalFormatting sqref="N603:N606">
    <cfRule type="expression" dxfId="7448" priority="10374">
      <formula>DATEDIF(TODAY(),$AH603,"D")&lt;=30</formula>
    </cfRule>
    <cfRule type="expression" dxfId="7447" priority="10375">
      <formula>DATEDIF(TODAY(),$AH603,"D")&lt;=30</formula>
    </cfRule>
    <cfRule type="expression" dxfId="7446" priority="10380">
      <formula>MOD(ROW(),2)</formula>
    </cfRule>
    <cfRule type="expression" dxfId="7445" priority="10379">
      <formula>MOD(ROW(),2)</formula>
    </cfRule>
    <cfRule type="expression" dxfId="7444" priority="10378">
      <formula>MOD(ROW(),2)</formula>
    </cfRule>
    <cfRule type="expression" dxfId="7443" priority="10376">
      <formula>MOD(ROW(),2)</formula>
    </cfRule>
  </conditionalFormatting>
  <conditionalFormatting sqref="N607:N609">
    <cfRule type="expression" dxfId="7442" priority="10318">
      <formula>DATEDIF(TODAY(),$AH607,"D")&lt;=30</formula>
    </cfRule>
    <cfRule type="expression" dxfId="7441" priority="10319">
      <formula>DATEDIF(TODAY(),$AH607,"D")&lt;=30</formula>
    </cfRule>
    <cfRule type="expression" dxfId="7440" priority="10320">
      <formula>MOD(ROW(),2)</formula>
    </cfRule>
    <cfRule type="expression" dxfId="7439" priority="10322">
      <formula>MOD(ROW(),2)</formula>
    </cfRule>
    <cfRule type="expression" dxfId="7438" priority="10324">
      <formula>MOD(ROW(),2)</formula>
    </cfRule>
    <cfRule type="expression" dxfId="7437" priority="10323">
      <formula>MOD(ROW(),2)</formula>
    </cfRule>
  </conditionalFormatting>
  <conditionalFormatting sqref="N610:N612">
    <cfRule type="expression" dxfId="7436" priority="10250">
      <formula>MOD(ROW(),2)</formula>
    </cfRule>
    <cfRule type="expression" dxfId="7435" priority="10249">
      <formula>MOD(ROW(),2)</formula>
    </cfRule>
    <cfRule type="expression" dxfId="7434" priority="10248">
      <formula>MOD(ROW(),2)</formula>
    </cfRule>
    <cfRule type="expression" dxfId="7433" priority="10245">
      <formula>DATEDIF(TODAY(),$AH610,"D")&lt;=30</formula>
    </cfRule>
    <cfRule type="expression" dxfId="7432" priority="10244">
      <formula>DATEDIF(TODAY(),$AH610,"D")&lt;=30</formula>
    </cfRule>
    <cfRule type="expression" dxfId="7431" priority="10246">
      <formula>MOD(ROW(),2)</formula>
    </cfRule>
  </conditionalFormatting>
  <conditionalFormatting sqref="N613:N615">
    <cfRule type="expression" dxfId="7430" priority="10201">
      <formula>MOD(ROW(),2)</formula>
    </cfRule>
    <cfRule type="expression" dxfId="7429" priority="10202">
      <formula>MOD(ROW(),2)</formula>
    </cfRule>
    <cfRule type="expression" dxfId="7428" priority="10199">
      <formula>MOD(ROW(),2)</formula>
    </cfRule>
    <cfRule type="expression" dxfId="7427" priority="10203">
      <formula>MOD(ROW(),2)</formula>
    </cfRule>
    <cfRule type="expression" dxfId="7426" priority="10197">
      <formula>DATEDIF(TODAY(),$AH613,"D")&lt;=30</formula>
    </cfRule>
    <cfRule type="expression" dxfId="7425" priority="10198">
      <formula>DATEDIF(TODAY(),$AH613,"D")&lt;=30</formula>
    </cfRule>
  </conditionalFormatting>
  <conditionalFormatting sqref="N616">
    <cfRule type="expression" dxfId="7424" priority="10103">
      <formula>DATEDIF(TODAY(),$AH616,"D")&lt;=30</formula>
    </cfRule>
    <cfRule type="expression" dxfId="7423" priority="10107">
      <formula>MOD(ROW(),2)</formula>
    </cfRule>
    <cfRule type="expression" dxfId="7422" priority="10108">
      <formula>MOD(ROW(),2)</formula>
    </cfRule>
    <cfRule type="expression" dxfId="7421" priority="10106">
      <formula>MOD(ROW(),2)</formula>
    </cfRule>
    <cfRule type="expression" dxfId="7420" priority="10104">
      <formula>MOD(ROW(),2)</formula>
    </cfRule>
    <cfRule type="expression" dxfId="7419" priority="10102">
      <formula>DATEDIF(TODAY(),$AH616,"D")&lt;=30</formula>
    </cfRule>
  </conditionalFormatting>
  <conditionalFormatting sqref="N617:N618">
    <cfRule type="expression" dxfId="7418" priority="10151">
      <formula>MOD(ROW(),2)</formula>
    </cfRule>
    <cfRule type="expression" dxfId="7417" priority="10150">
      <formula>DATEDIF(TODAY(),$AH617,"D")&lt;=30</formula>
    </cfRule>
    <cfRule type="expression" dxfId="7416" priority="10149">
      <formula>DATEDIF(TODAY(),$AH617,"D")&lt;=30</formula>
    </cfRule>
    <cfRule type="expression" dxfId="7415" priority="10155">
      <formula>MOD(ROW(),2)</formula>
    </cfRule>
    <cfRule type="expression" dxfId="7414" priority="10154">
      <formula>MOD(ROW(),2)</formula>
    </cfRule>
    <cfRule type="expression" dxfId="7413" priority="10153">
      <formula>MOD(ROW(),2)</formula>
    </cfRule>
  </conditionalFormatting>
  <conditionalFormatting sqref="N619">
    <cfRule type="expression" dxfId="7412" priority="10054">
      <formula>MOD(ROW(),2)</formula>
    </cfRule>
    <cfRule type="expression" dxfId="7411" priority="10048">
      <formula>DATEDIF(TODAY(),$AH619,"D")&lt;=30</formula>
    </cfRule>
    <cfRule type="expression" dxfId="7410" priority="10049">
      <formula>DATEDIF(TODAY(),$AH619,"D")&lt;=30</formula>
    </cfRule>
    <cfRule type="expression" dxfId="7409" priority="10052">
      <formula>MOD(ROW(),2)</formula>
    </cfRule>
    <cfRule type="expression" dxfId="7408" priority="10050">
      <formula>MOD(ROW(),2)</formula>
    </cfRule>
    <cfRule type="expression" dxfId="7407" priority="10053">
      <formula>MOD(ROW(),2)</formula>
    </cfRule>
  </conditionalFormatting>
  <conditionalFormatting sqref="N620">
    <cfRule type="expression" dxfId="7406" priority="9960">
      <formula>MOD(ROW(),2)</formula>
    </cfRule>
    <cfRule type="expression" dxfId="7405" priority="9955">
      <formula>DATEDIF(TODAY(),$AH620,"D")&lt;=30</formula>
    </cfRule>
    <cfRule type="expression" dxfId="7404" priority="9956">
      <formula>DATEDIF(TODAY(),$AH620,"D")&lt;=30</formula>
    </cfRule>
    <cfRule type="expression" dxfId="7403" priority="9961">
      <formula>MOD(ROW(),2)</formula>
    </cfRule>
    <cfRule type="expression" dxfId="7402" priority="9959">
      <formula>MOD(ROW(),2)</formula>
    </cfRule>
    <cfRule type="expression" dxfId="7401" priority="9957">
      <formula>MOD(ROW(),2)</formula>
    </cfRule>
  </conditionalFormatting>
  <conditionalFormatting sqref="N621:N622">
    <cfRule type="expression" dxfId="7400" priority="10006">
      <formula>MOD(ROW(),2)</formula>
    </cfRule>
    <cfRule type="expression" dxfId="7399" priority="10007">
      <formula>MOD(ROW(),2)</formula>
    </cfRule>
    <cfRule type="expression" dxfId="7398" priority="10008">
      <formula>MOD(ROW(),2)</formula>
    </cfRule>
    <cfRule type="expression" dxfId="7397" priority="10002">
      <formula>DATEDIF(TODAY(),$AH621,"D")&lt;=30</formula>
    </cfRule>
    <cfRule type="expression" dxfId="7396" priority="10003">
      <formula>DATEDIF(TODAY(),$AH621,"D")&lt;=30</formula>
    </cfRule>
    <cfRule type="expression" dxfId="7395" priority="10004">
      <formula>MOD(ROW(),2)</formula>
    </cfRule>
  </conditionalFormatting>
  <conditionalFormatting sqref="N623">
    <cfRule type="expression" dxfId="7394" priority="9864">
      <formula>MOD(ROW(),2)</formula>
    </cfRule>
    <cfRule type="expression" dxfId="7393" priority="9860">
      <formula>DATEDIF(TODAY(),$AH623,"D")&lt;=30</formula>
    </cfRule>
    <cfRule type="expression" dxfId="7392" priority="9862">
      <formula>MOD(ROW(),2)</formula>
    </cfRule>
    <cfRule type="expression" dxfId="7391" priority="9861">
      <formula>DATEDIF(TODAY(),$AH623,"D")&lt;=30</formula>
    </cfRule>
    <cfRule type="expression" dxfId="7390" priority="9866">
      <formula>MOD(ROW(),2)</formula>
    </cfRule>
    <cfRule type="expression" dxfId="7389" priority="9865">
      <formula>MOD(ROW(),2)</formula>
    </cfRule>
  </conditionalFormatting>
  <conditionalFormatting sqref="N624:N625">
    <cfRule type="expression" dxfId="7388" priority="9911">
      <formula>MOD(ROW(),2)</formula>
    </cfRule>
    <cfRule type="expression" dxfId="7387" priority="9913">
      <formula>MOD(ROW(),2)</formula>
    </cfRule>
    <cfRule type="expression" dxfId="7386" priority="9912">
      <formula>MOD(ROW(),2)</formula>
    </cfRule>
    <cfRule type="expression" dxfId="7385" priority="9909">
      <formula>MOD(ROW(),2)</formula>
    </cfRule>
    <cfRule type="expression" dxfId="7384" priority="9908">
      <formula>DATEDIF(TODAY(),$AH624,"D")&lt;=30</formula>
    </cfRule>
    <cfRule type="expression" dxfId="7383" priority="9907">
      <formula>DATEDIF(TODAY(),$AH624,"D")&lt;=30</formula>
    </cfRule>
  </conditionalFormatting>
  <conditionalFormatting sqref="N626">
    <cfRule type="expression" dxfId="7382" priority="9817">
      <formula>MOD(ROW(),2)</formula>
    </cfRule>
    <cfRule type="expression" dxfId="7381" priority="9818">
      <formula>MOD(ROW(),2)</formula>
    </cfRule>
    <cfRule type="expression" dxfId="7380" priority="9813">
      <formula>DATEDIF(TODAY(),$AH626,"D")&lt;=30</formula>
    </cfRule>
    <cfRule type="expression" dxfId="7379" priority="9816">
      <formula>MOD(ROW(),2)</formula>
    </cfRule>
    <cfRule type="expression" dxfId="7378" priority="9812">
      <formula>DATEDIF(TODAY(),$AH626,"D")&lt;=30</formula>
    </cfRule>
    <cfRule type="expression" dxfId="7377" priority="9814">
      <formula>MOD(ROW(),2)</formula>
    </cfRule>
  </conditionalFormatting>
  <conditionalFormatting sqref="N627">
    <cfRule type="expression" dxfId="7376" priority="9721">
      <formula>MOD(ROW(),2)</formula>
    </cfRule>
    <cfRule type="expression" dxfId="7375" priority="9717">
      <formula>DATEDIF(TODAY(),$AH627,"D")&lt;=30</formula>
    </cfRule>
    <cfRule type="expression" dxfId="7374" priority="9719">
      <formula>MOD(ROW(),2)</formula>
    </cfRule>
    <cfRule type="expression" dxfId="7373" priority="9723">
      <formula>MOD(ROW(),2)</formula>
    </cfRule>
    <cfRule type="expression" dxfId="7372" priority="9722">
      <formula>MOD(ROW(),2)</formula>
    </cfRule>
    <cfRule type="expression" dxfId="7371" priority="9718">
      <formula>DATEDIF(TODAY(),$AH627,"D")&lt;=30</formula>
    </cfRule>
  </conditionalFormatting>
  <conditionalFormatting sqref="N628:N629">
    <cfRule type="expression" dxfId="7370" priority="9770">
      <formula>MOD(ROW(),2)</formula>
    </cfRule>
    <cfRule type="expression" dxfId="7369" priority="9769">
      <formula>MOD(ROW(),2)</formula>
    </cfRule>
    <cfRule type="expression" dxfId="7368" priority="9768">
      <formula>MOD(ROW(),2)</formula>
    </cfRule>
    <cfRule type="expression" dxfId="7367" priority="9766">
      <formula>MOD(ROW(),2)</formula>
    </cfRule>
    <cfRule type="expression" dxfId="7366" priority="9765">
      <formula>DATEDIF(TODAY(),$AH628,"D")&lt;=30</formula>
    </cfRule>
    <cfRule type="expression" dxfId="7365" priority="9764">
      <formula>DATEDIF(TODAY(),$AH628,"D")&lt;=30</formula>
    </cfRule>
  </conditionalFormatting>
  <conditionalFormatting sqref="N630">
    <cfRule type="expression" dxfId="7364" priority="9669">
      <formula>MOD(ROW(),2)</formula>
    </cfRule>
    <cfRule type="expression" dxfId="7363" priority="9667">
      <formula>MOD(ROW(),2)</formula>
    </cfRule>
    <cfRule type="expression" dxfId="7362" priority="9666">
      <formula>DATEDIF(TODAY(),$AH630,"D")&lt;=30</formula>
    </cfRule>
    <cfRule type="expression" dxfId="7361" priority="9665">
      <formula>DATEDIF(TODAY(),$AH630,"D")&lt;=30</formula>
    </cfRule>
    <cfRule type="expression" dxfId="7360" priority="9671">
      <formula>MOD(ROW(),2)</formula>
    </cfRule>
    <cfRule type="expression" dxfId="7359" priority="9670">
      <formula>MOD(ROW(),2)</formula>
    </cfRule>
  </conditionalFormatting>
  <conditionalFormatting sqref="N631">
    <cfRule type="expression" dxfId="7358" priority="9578">
      <formula>MOD(ROW(),2)</formula>
    </cfRule>
    <cfRule type="expression" dxfId="7357" priority="9573">
      <formula>DATEDIF(TODAY(),$AH631,"D")&lt;=30</formula>
    </cfRule>
    <cfRule type="expression" dxfId="7356" priority="9574">
      <formula>MOD(ROW(),2)</formula>
    </cfRule>
    <cfRule type="expression" dxfId="7355" priority="9576">
      <formula>MOD(ROW(),2)</formula>
    </cfRule>
    <cfRule type="expression" dxfId="7354" priority="9577">
      <formula>MOD(ROW(),2)</formula>
    </cfRule>
    <cfRule type="expression" dxfId="7353" priority="9572">
      <formula>DATEDIF(TODAY(),$AH631,"D")&lt;=30</formula>
    </cfRule>
  </conditionalFormatting>
  <conditionalFormatting sqref="N632:N633">
    <cfRule type="expression" dxfId="7352" priority="9625">
      <formula>MOD(ROW(),2)</formula>
    </cfRule>
    <cfRule type="expression" dxfId="7351" priority="9624">
      <formula>MOD(ROW(),2)</formula>
    </cfRule>
    <cfRule type="expression" dxfId="7350" priority="9620">
      <formula>DATEDIF(TODAY(),$AH632,"D")&lt;=30</formula>
    </cfRule>
    <cfRule type="expression" dxfId="7349" priority="9621">
      <formula>MOD(ROW(),2)</formula>
    </cfRule>
    <cfRule type="expression" dxfId="7348" priority="9623">
      <formula>MOD(ROW(),2)</formula>
    </cfRule>
    <cfRule type="expression" dxfId="7347" priority="9619">
      <formula>DATEDIF(TODAY(),$AH632,"D")&lt;=30</formula>
    </cfRule>
  </conditionalFormatting>
  <conditionalFormatting sqref="N634">
    <cfRule type="expression" dxfId="7346" priority="9527">
      <formula>MOD(ROW(),2)</formula>
    </cfRule>
    <cfRule type="expression" dxfId="7345" priority="9523">
      <formula>DATEDIF(TODAY(),$AH634,"D")&lt;=30</formula>
    </cfRule>
    <cfRule type="expression" dxfId="7344" priority="9524">
      <formula>DATEDIF(TODAY(),$AH634,"D")&lt;=30</formula>
    </cfRule>
    <cfRule type="expression" dxfId="7343" priority="9528">
      <formula>MOD(ROW(),2)</formula>
    </cfRule>
    <cfRule type="expression" dxfId="7342" priority="9529">
      <formula>MOD(ROW(),2)</formula>
    </cfRule>
    <cfRule type="expression" dxfId="7341" priority="9525">
      <formula>MOD(ROW(),2)</formula>
    </cfRule>
  </conditionalFormatting>
  <conditionalFormatting sqref="N635">
    <cfRule type="expression" dxfId="7340" priority="9438">
      <formula>MOD(ROW(),2)</formula>
    </cfRule>
    <cfRule type="expression" dxfId="7339" priority="9439">
      <formula>MOD(ROW(),2)</formula>
    </cfRule>
    <cfRule type="expression" dxfId="7338" priority="9434">
      <formula>DATEDIF(TODAY(),$AH635,"D")&lt;=30</formula>
    </cfRule>
    <cfRule type="expression" dxfId="7337" priority="9435">
      <formula>MOD(ROW(),2)</formula>
    </cfRule>
    <cfRule type="expression" dxfId="7336" priority="9437">
      <formula>MOD(ROW(),2)</formula>
    </cfRule>
    <cfRule type="expression" dxfId="7335" priority="9433">
      <formula>DATEDIF(TODAY(),$AH635,"D")&lt;=30</formula>
    </cfRule>
  </conditionalFormatting>
  <conditionalFormatting sqref="N636:N637">
    <cfRule type="expression" dxfId="7334" priority="9478">
      <formula>DATEDIF(TODAY(),$AH636,"D")&lt;=30</formula>
    </cfRule>
    <cfRule type="expression" dxfId="7333" priority="9479">
      <formula>DATEDIF(TODAY(),$AH636,"D")&lt;=30</formula>
    </cfRule>
    <cfRule type="expression" dxfId="7332" priority="9480">
      <formula>MOD(ROW(),2)</formula>
    </cfRule>
    <cfRule type="expression" dxfId="7331" priority="9483">
      <formula>MOD(ROW(),2)</formula>
    </cfRule>
    <cfRule type="expression" dxfId="7330" priority="9484">
      <formula>MOD(ROW(),2)</formula>
    </cfRule>
    <cfRule type="expression" dxfId="7329" priority="9482">
      <formula>MOD(ROW(),2)</formula>
    </cfRule>
  </conditionalFormatting>
  <conditionalFormatting sqref="N638">
    <cfRule type="expression" dxfId="7328" priority="9378">
      <formula>DATEDIF(TODAY(),$AH638,"D")&lt;=30</formula>
    </cfRule>
    <cfRule type="expression" dxfId="7327" priority="9379">
      <formula>DATEDIF(TODAY(),$AH638,"D")&lt;=30</formula>
    </cfRule>
    <cfRule type="expression" dxfId="7326" priority="9380">
      <formula>MOD(ROW(),2)</formula>
    </cfRule>
    <cfRule type="expression" dxfId="7325" priority="9382">
      <formula>MOD(ROW(),2)</formula>
    </cfRule>
    <cfRule type="expression" dxfId="7324" priority="9383">
      <formula>MOD(ROW(),2)</formula>
    </cfRule>
    <cfRule type="expression" dxfId="7323" priority="9384">
      <formula>MOD(ROW(),2)</formula>
    </cfRule>
  </conditionalFormatting>
  <conditionalFormatting sqref="N639:N640">
    <cfRule type="expression" dxfId="7322" priority="9331">
      <formula>DATEDIF(TODAY(),$AH639,"D")&lt;=30</formula>
    </cfRule>
    <cfRule type="expression" dxfId="7321" priority="9330">
      <formula>DATEDIF(TODAY(),$AH639,"D")&lt;=30</formula>
    </cfRule>
    <cfRule type="expression" dxfId="7320" priority="9332">
      <formula>MOD(ROW(),2)</formula>
    </cfRule>
    <cfRule type="expression" dxfId="7319" priority="9336">
      <formula>MOD(ROW(),2)</formula>
    </cfRule>
    <cfRule type="expression" dxfId="7318" priority="9335">
      <formula>MOD(ROW(),2)</formula>
    </cfRule>
    <cfRule type="expression" dxfId="7317" priority="9334">
      <formula>MOD(ROW(),2)</formula>
    </cfRule>
  </conditionalFormatting>
  <conditionalFormatting sqref="N641">
    <cfRule type="expression" dxfId="7316" priority="9291">
      <formula>MOD(ROW(),2)</formula>
    </cfRule>
    <cfRule type="expression" dxfId="7315" priority="9290">
      <formula>MOD(ROW(),2)</formula>
    </cfRule>
    <cfRule type="expression" dxfId="7314" priority="9288">
      <formula>MOD(ROW(),2)</formula>
    </cfRule>
    <cfRule type="expression" dxfId="7313" priority="9292">
      <formula>MOD(ROW(),2)</formula>
    </cfRule>
    <cfRule type="expression" dxfId="7312" priority="9286">
      <formula>DATEDIF(TODAY(),$AH641,"D")&lt;=30</formula>
    </cfRule>
    <cfRule type="expression" dxfId="7311" priority="9287">
      <formula>DATEDIF(TODAY(),$AH641,"D")&lt;=30</formula>
    </cfRule>
  </conditionalFormatting>
  <conditionalFormatting sqref="N642">
    <cfRule type="expression" dxfId="7310" priority="9245">
      <formula>MOD(ROW(),2)</formula>
    </cfRule>
    <cfRule type="expression" dxfId="7309" priority="9246">
      <formula>MOD(ROW(),2)</formula>
    </cfRule>
    <cfRule type="expression" dxfId="7308" priority="9244">
      <formula>MOD(ROW(),2)</formula>
    </cfRule>
    <cfRule type="expression" dxfId="7307" priority="9242">
      <formula>MOD(ROW(),2)</formula>
    </cfRule>
    <cfRule type="expression" dxfId="7306" priority="9241">
      <formula>DATEDIF(TODAY(),$AH642,"D")&lt;=30</formula>
    </cfRule>
    <cfRule type="expression" dxfId="7305" priority="9240">
      <formula>DATEDIF(TODAY(),$AH642,"D")&lt;=30</formula>
    </cfRule>
  </conditionalFormatting>
  <conditionalFormatting sqref="N643">
    <cfRule type="expression" dxfId="7304" priority="9198">
      <formula>DATEDIF(TODAY(),$AH643,"D")&lt;=30</formula>
    </cfRule>
    <cfRule type="expression" dxfId="7303" priority="9204">
      <formula>MOD(ROW(),2)</formula>
    </cfRule>
    <cfRule type="expression" dxfId="7302" priority="9200">
      <formula>MOD(ROW(),2)</formula>
    </cfRule>
    <cfRule type="expression" dxfId="7301" priority="9199">
      <formula>DATEDIF(TODAY(),$AH643,"D")&lt;=30</formula>
    </cfRule>
    <cfRule type="expression" dxfId="7300" priority="9202">
      <formula>MOD(ROW(),2)</formula>
    </cfRule>
    <cfRule type="expression" dxfId="7299" priority="9203">
      <formula>MOD(ROW(),2)</formula>
    </cfRule>
  </conditionalFormatting>
  <conditionalFormatting sqref="N644">
    <cfRule type="expression" dxfId="7298" priority="9156">
      <formula>MOD(ROW(),2)</formula>
    </cfRule>
    <cfRule type="expression" dxfId="7297" priority="9160">
      <formula>MOD(ROW(),2)</formula>
    </cfRule>
    <cfRule type="expression" dxfId="7296" priority="9159">
      <formula>MOD(ROW(),2)</formula>
    </cfRule>
    <cfRule type="expression" dxfId="7295" priority="9158">
      <formula>MOD(ROW(),2)</formula>
    </cfRule>
    <cfRule type="expression" dxfId="7294" priority="9155">
      <formula>DATEDIF(TODAY(),$AH644,"D")&lt;=30</formula>
    </cfRule>
    <cfRule type="expression" dxfId="7293" priority="9154">
      <formula>DATEDIF(TODAY(),$AH644,"D")&lt;=30</formula>
    </cfRule>
  </conditionalFormatting>
  <conditionalFormatting sqref="N645">
    <cfRule type="expression" dxfId="7292" priority="9112">
      <formula>DATEDIF(TODAY(),$AH645,"D")&lt;=30</formula>
    </cfRule>
    <cfRule type="expression" dxfId="7291" priority="9113">
      <formula>DATEDIF(TODAY(),$AH645,"D")&lt;=30</formula>
    </cfRule>
    <cfRule type="expression" dxfId="7290" priority="9114">
      <formula>MOD(ROW(),2)</formula>
    </cfRule>
    <cfRule type="expression" dxfId="7289" priority="9117">
      <formula>MOD(ROW(),2)</formula>
    </cfRule>
    <cfRule type="expression" dxfId="7288" priority="9118">
      <formula>MOD(ROW(),2)</formula>
    </cfRule>
    <cfRule type="expression" dxfId="7287" priority="9116">
      <formula>MOD(ROW(),2)</formula>
    </cfRule>
  </conditionalFormatting>
  <conditionalFormatting sqref="N646">
    <cfRule type="expression" dxfId="7286" priority="9070">
      <formula>DATEDIF(TODAY(),$AH646,"D")&lt;=30</formula>
    </cfRule>
    <cfRule type="expression" dxfId="7285" priority="9072">
      <formula>MOD(ROW(),2)</formula>
    </cfRule>
    <cfRule type="expression" dxfId="7284" priority="9074">
      <formula>MOD(ROW(),2)</formula>
    </cfRule>
    <cfRule type="expression" dxfId="7283" priority="9075">
      <formula>MOD(ROW(),2)</formula>
    </cfRule>
    <cfRule type="expression" dxfId="7282" priority="9071">
      <formula>DATEDIF(TODAY(),$AH646,"D")&lt;=30</formula>
    </cfRule>
    <cfRule type="expression" dxfId="7281" priority="9076">
      <formula>MOD(ROW(),2)</formula>
    </cfRule>
  </conditionalFormatting>
  <conditionalFormatting sqref="N647">
    <cfRule type="expression" dxfId="7280" priority="9034">
      <formula>MOD(ROW(),2)</formula>
    </cfRule>
    <cfRule type="expression" dxfId="7279" priority="9033">
      <formula>MOD(ROW(),2)</formula>
    </cfRule>
    <cfRule type="expression" dxfId="7278" priority="9032">
      <formula>MOD(ROW(),2)</formula>
    </cfRule>
    <cfRule type="expression" dxfId="7277" priority="9030">
      <formula>MOD(ROW(),2)</formula>
    </cfRule>
    <cfRule type="expression" dxfId="7276" priority="9029">
      <formula>DATEDIF(TODAY(),$AH647,"D")&lt;=30</formula>
    </cfRule>
    <cfRule type="expression" dxfId="7275" priority="9028">
      <formula>DATEDIF(TODAY(),$AH647,"D")&lt;=30</formula>
    </cfRule>
  </conditionalFormatting>
  <conditionalFormatting sqref="N648">
    <cfRule type="expression" dxfId="7274" priority="8977">
      <formula>DATEDIF(TODAY(),$AH648,"D")&lt;=30</formula>
    </cfRule>
    <cfRule type="expression" dxfId="7273" priority="8983">
      <formula>MOD(ROW(),2)</formula>
    </cfRule>
    <cfRule type="expression" dxfId="7272" priority="8982">
      <formula>MOD(ROW(),2)</formula>
    </cfRule>
    <cfRule type="expression" dxfId="7271" priority="8981">
      <formula>MOD(ROW(),2)</formula>
    </cfRule>
    <cfRule type="expression" dxfId="7270" priority="8979">
      <formula>MOD(ROW(),2)</formula>
    </cfRule>
    <cfRule type="expression" dxfId="7269" priority="8978">
      <formula>DATEDIF(TODAY(),$AH648,"D")&lt;=30</formula>
    </cfRule>
  </conditionalFormatting>
  <conditionalFormatting sqref="N649">
    <cfRule type="expression" dxfId="7268" priority="8935">
      <formula>DATEDIF(TODAY(),$AH649,"D")&lt;=30</formula>
    </cfRule>
    <cfRule type="expression" dxfId="7267" priority="8937">
      <formula>MOD(ROW(),2)</formula>
    </cfRule>
    <cfRule type="expression" dxfId="7266" priority="8941">
      <formula>MOD(ROW(),2)</formula>
    </cfRule>
    <cfRule type="expression" dxfId="7265" priority="8940">
      <formula>MOD(ROW(),2)</formula>
    </cfRule>
    <cfRule type="expression" dxfId="7264" priority="8939">
      <formula>MOD(ROW(),2)</formula>
    </cfRule>
    <cfRule type="expression" dxfId="7263" priority="8936">
      <formula>DATEDIF(TODAY(),$AH649,"D")&lt;=30</formula>
    </cfRule>
  </conditionalFormatting>
  <conditionalFormatting sqref="N650">
    <cfRule type="expression" dxfId="7262" priority="8899">
      <formula>MOD(ROW(),2)</formula>
    </cfRule>
    <cfRule type="expression" dxfId="7261" priority="8893">
      <formula>DATEDIF(TODAY(),$AH650,"D")&lt;=30</formula>
    </cfRule>
    <cfRule type="expression" dxfId="7260" priority="8895">
      <formula>MOD(ROW(),2)</formula>
    </cfRule>
    <cfRule type="expression" dxfId="7259" priority="8897">
      <formula>MOD(ROW(),2)</formula>
    </cfRule>
    <cfRule type="expression" dxfId="7258" priority="8894">
      <formula>DATEDIF(TODAY(),$AH650,"D")&lt;=30</formula>
    </cfRule>
    <cfRule type="expression" dxfId="7257" priority="8898">
      <formula>MOD(ROW(),2)</formula>
    </cfRule>
  </conditionalFormatting>
  <conditionalFormatting sqref="N651">
    <cfRule type="expression" dxfId="7256" priority="8846">
      <formula>MOD(ROW(),2)</formula>
    </cfRule>
    <cfRule type="expression" dxfId="7255" priority="8845">
      <formula>DATEDIF(TODAY(),$AH651,"D")&lt;=30</formula>
    </cfRule>
    <cfRule type="expression" dxfId="7254" priority="8850">
      <formula>MOD(ROW(),2)</formula>
    </cfRule>
    <cfRule type="expression" dxfId="7253" priority="8849">
      <formula>MOD(ROW(),2)</formula>
    </cfRule>
    <cfRule type="expression" dxfId="7252" priority="8844">
      <formula>DATEDIF(TODAY(),$AH651,"D")&lt;=30</formula>
    </cfRule>
    <cfRule type="expression" dxfId="7251" priority="8848">
      <formula>MOD(ROW(),2)</formula>
    </cfRule>
  </conditionalFormatting>
  <conditionalFormatting sqref="N652">
    <cfRule type="expression" dxfId="7250" priority="8780">
      <formula>MOD(ROW(),2)</formula>
    </cfRule>
    <cfRule type="expression" dxfId="7249" priority="8774">
      <formula>DATEDIF(TODAY(),$AH652,"D")&lt;=30</formula>
    </cfRule>
    <cfRule type="expression" dxfId="7248" priority="8775">
      <formula>DATEDIF(TODAY(),$AH652,"D")&lt;=30</formula>
    </cfRule>
    <cfRule type="expression" dxfId="7247" priority="8776">
      <formula>MOD(ROW(),2)</formula>
    </cfRule>
    <cfRule type="expression" dxfId="7246" priority="8778">
      <formula>MOD(ROW(),2)</formula>
    </cfRule>
    <cfRule type="expression" dxfId="7245" priority="8779">
      <formula>MOD(ROW(),2)</formula>
    </cfRule>
  </conditionalFormatting>
  <conditionalFormatting sqref="N664">
    <cfRule type="expression" dxfId="7244" priority="8653">
      <formula>MOD(ROW(),2)</formula>
    </cfRule>
    <cfRule type="expression" dxfId="7243" priority="8655">
      <formula>MOD(ROW(),2)</formula>
    </cfRule>
    <cfRule type="expression" dxfId="7242" priority="8647">
      <formula>DATEDIF(TODAY(),$AH664,"D")&lt;=30</formula>
    </cfRule>
    <cfRule type="expression" dxfId="7241" priority="8652">
      <formula>MOD(ROW(),2)</formula>
    </cfRule>
    <cfRule type="expression" dxfId="7240" priority="8649">
      <formula>MOD(ROW(),2)</formula>
    </cfRule>
  </conditionalFormatting>
  <conditionalFormatting sqref="N694">
    <cfRule type="expression" dxfId="7239" priority="8703">
      <formula>DATEDIF(TODAY(),$AH694,"D")&lt;=30</formula>
    </cfRule>
    <cfRule type="expression" dxfId="7238" priority="8709">
      <formula>MOD(ROW(),2)</formula>
    </cfRule>
    <cfRule type="expression" dxfId="7237" priority="8710">
      <formula>MOD(ROW(),2)</formula>
    </cfRule>
    <cfRule type="expression" dxfId="7236" priority="8711">
      <formula>MOD(ROW(),2)</formula>
    </cfRule>
    <cfRule type="expression" dxfId="7235" priority="8712">
      <formula>MOD(ROW(),2)</formula>
    </cfRule>
  </conditionalFormatting>
  <conditionalFormatting sqref="N703 N709 N713 N716 N728">
    <cfRule type="expression" dxfId="7234" priority="8723">
      <formula>MOD(ROW(),2)</formula>
    </cfRule>
    <cfRule type="expression" dxfId="7233" priority="8708">
      <formula>MOD(ROW(),2)</formula>
    </cfRule>
  </conditionalFormatting>
  <conditionalFormatting sqref="N711">
    <cfRule type="expression" dxfId="7232" priority="8599">
      <formula>MOD(ROW(),2)</formula>
    </cfRule>
    <cfRule type="expression" dxfId="7231" priority="8596">
      <formula>DATEDIF(TODAY(),$AH711,"D")&lt;=30</formula>
    </cfRule>
    <cfRule type="expression" dxfId="7230" priority="8597">
      <formula>MOD(ROW(),2)</formula>
    </cfRule>
    <cfRule type="expression" dxfId="7229" priority="8595">
      <formula>DATEDIF(TODAY(),$AH711,"D")&lt;=30</formula>
    </cfRule>
    <cfRule type="expression" dxfId="7228" priority="8600">
      <formula>MOD(ROW(),2)</formula>
    </cfRule>
    <cfRule type="expression" dxfId="7227" priority="8601">
      <formula>MOD(ROW(),2)</formula>
    </cfRule>
  </conditionalFormatting>
  <conditionalFormatting sqref="N733:N738">
    <cfRule type="expression" dxfId="7226" priority="8535">
      <formula>MOD(ROW(),2)</formula>
    </cfRule>
    <cfRule type="expression" dxfId="7225" priority="8537">
      <formula>MOD(ROW(),2)</formula>
    </cfRule>
    <cfRule type="expression" dxfId="7224" priority="8534">
      <formula>MOD(ROW(),2)</formula>
    </cfRule>
    <cfRule type="expression" dxfId="7223" priority="8531">
      <formula>MOD(ROW(),2)</formula>
    </cfRule>
    <cfRule type="expression" dxfId="7222" priority="8529">
      <formula>DATEDIF(TODAY(),$AH733,"D")&lt;=30</formula>
    </cfRule>
    <cfRule type="expression" dxfId="7221" priority="8528">
      <formula>DATEDIF(TODAY(),$AH733,"D")&lt;=30</formula>
    </cfRule>
  </conditionalFormatting>
  <conditionalFormatting sqref="N734">
    <cfRule type="expression" dxfId="7220" priority="8536">
      <formula>MOD(ROW(),2)</formula>
    </cfRule>
    <cfRule type="expression" dxfId="7219" priority="8530">
      <formula>MOD(ROW(),2)</formula>
    </cfRule>
  </conditionalFormatting>
  <conditionalFormatting sqref="N739:N742">
    <cfRule type="expression" dxfId="7218" priority="8479">
      <formula>DATEDIF(TODAY(),$AH739,"D")&lt;=30</formula>
    </cfRule>
    <cfRule type="expression" dxfId="7217" priority="8485">
      <formula>MOD(ROW(),2)</formula>
    </cfRule>
    <cfRule type="expression" dxfId="7216" priority="8484">
      <formula>MOD(ROW(),2)</formula>
    </cfRule>
    <cfRule type="expression" dxfId="7215" priority="8483">
      <formula>MOD(ROW(),2)</formula>
    </cfRule>
    <cfRule type="expression" dxfId="7214" priority="8481">
      <formula>MOD(ROW(),2)</formula>
    </cfRule>
    <cfRule type="expression" dxfId="7213" priority="8480">
      <formula>DATEDIF(TODAY(),$AH739,"D")&lt;=30</formula>
    </cfRule>
  </conditionalFormatting>
  <conditionalFormatting sqref="N743:N745">
    <cfRule type="expression" dxfId="7212" priority="8428">
      <formula>MOD(ROW(),2)</formula>
    </cfRule>
    <cfRule type="expression" dxfId="7211" priority="8426">
      <formula>DATEDIF(TODAY(),$AH743,"D")&lt;=30</formula>
    </cfRule>
    <cfRule type="expression" dxfId="7210" priority="8430">
      <formula>MOD(ROW(),2)</formula>
    </cfRule>
    <cfRule type="expression" dxfId="7209" priority="8432">
      <formula>MOD(ROW(),2)</formula>
    </cfRule>
    <cfRule type="expression" dxfId="7208" priority="8431">
      <formula>MOD(ROW(),2)</formula>
    </cfRule>
    <cfRule type="expression" dxfId="7207" priority="8427">
      <formula>DATEDIF(TODAY(),$AH743,"D")&lt;=30</formula>
    </cfRule>
  </conditionalFormatting>
  <conditionalFormatting sqref="N746:N748">
    <cfRule type="expression" dxfId="7206" priority="8357">
      <formula>MOD(ROW(),2)</formula>
    </cfRule>
    <cfRule type="expression" dxfId="7205" priority="8356">
      <formula>DATEDIF(TODAY(),$AH746,"D")&lt;=30</formula>
    </cfRule>
    <cfRule type="expression" dxfId="7204" priority="8355">
      <formula>DATEDIF(TODAY(),$AH746,"D")&lt;=30</formula>
    </cfRule>
    <cfRule type="expression" dxfId="7203" priority="8361">
      <formula>MOD(ROW(),2)</formula>
    </cfRule>
    <cfRule type="expression" dxfId="7202" priority="8359">
      <formula>MOD(ROW(),2)</formula>
    </cfRule>
    <cfRule type="expression" dxfId="7201" priority="8360">
      <formula>MOD(ROW(),2)</formula>
    </cfRule>
  </conditionalFormatting>
  <conditionalFormatting sqref="N749:N751">
    <cfRule type="expression" dxfId="7200" priority="8317">
      <formula>MOD(ROW(),2)</formula>
    </cfRule>
    <cfRule type="expression" dxfId="7199" priority="8312">
      <formula>DATEDIF(TODAY(),$AH749,"D")&lt;=30</formula>
    </cfRule>
    <cfRule type="expression" dxfId="7198" priority="8313">
      <formula>MOD(ROW(),2)</formula>
    </cfRule>
    <cfRule type="expression" dxfId="7197" priority="8315">
      <formula>MOD(ROW(),2)</formula>
    </cfRule>
    <cfRule type="expression" dxfId="7196" priority="8316">
      <formula>MOD(ROW(),2)</formula>
    </cfRule>
    <cfRule type="expression" dxfId="7195" priority="8311">
      <formula>DATEDIF(TODAY(),$AH749,"D")&lt;=30</formula>
    </cfRule>
  </conditionalFormatting>
  <conditionalFormatting sqref="N752">
    <cfRule type="expression" dxfId="7194" priority="8226">
      <formula>MOD(ROW(),2)</formula>
    </cfRule>
    <cfRule type="expression" dxfId="7193" priority="8227">
      <formula>MOD(ROW(),2)</formula>
    </cfRule>
    <cfRule type="expression" dxfId="7192" priority="8228">
      <formula>MOD(ROW(),2)</formula>
    </cfRule>
    <cfRule type="expression" dxfId="7191" priority="8224">
      <formula>MOD(ROW(),2)</formula>
    </cfRule>
    <cfRule type="expression" dxfId="7190" priority="8223">
      <formula>DATEDIF(TODAY(),$AH752,"D")&lt;=30</formula>
    </cfRule>
    <cfRule type="expression" dxfId="7189" priority="8222">
      <formula>DATEDIF(TODAY(),$AH752,"D")&lt;=30</formula>
    </cfRule>
  </conditionalFormatting>
  <conditionalFormatting sqref="N753:N754">
    <cfRule type="expression" dxfId="7188" priority="8266">
      <formula>DATEDIF(TODAY(),$AH753,"D")&lt;=30</formula>
    </cfRule>
    <cfRule type="expression" dxfId="7187" priority="8270">
      <formula>MOD(ROW(),2)</formula>
    </cfRule>
    <cfRule type="expression" dxfId="7186" priority="8271">
      <formula>MOD(ROW(),2)</formula>
    </cfRule>
    <cfRule type="expression" dxfId="7185" priority="8272">
      <formula>MOD(ROW(),2)</formula>
    </cfRule>
    <cfRule type="expression" dxfId="7184" priority="8267">
      <formula>DATEDIF(TODAY(),$AH753,"D")&lt;=30</formula>
    </cfRule>
    <cfRule type="expression" dxfId="7183" priority="8268">
      <formula>MOD(ROW(),2)</formula>
    </cfRule>
  </conditionalFormatting>
  <conditionalFormatting sqref="N755">
    <cfRule type="expression" dxfId="7182" priority="8175">
      <formula>MOD(ROW(),2)</formula>
    </cfRule>
    <cfRule type="expression" dxfId="7181" priority="8171">
      <formula>DATEDIF(TODAY(),$AH755,"D")&lt;=30</formula>
    </cfRule>
    <cfRule type="expression" dxfId="7180" priority="8177">
      <formula>MOD(ROW(),2)</formula>
    </cfRule>
    <cfRule type="expression" dxfId="7179" priority="8172">
      <formula>DATEDIF(TODAY(),$AH755,"D")&lt;=30</formula>
    </cfRule>
    <cfRule type="expression" dxfId="7178" priority="8176">
      <formula>MOD(ROW(),2)</formula>
    </cfRule>
    <cfRule type="expression" dxfId="7177" priority="8173">
      <formula>MOD(ROW(),2)</formula>
    </cfRule>
  </conditionalFormatting>
  <conditionalFormatting sqref="N756">
    <cfRule type="expression" dxfId="7176" priority="8085">
      <formula>DATEDIF(TODAY(),$AH756,"D")&lt;=30</formula>
    </cfRule>
    <cfRule type="expression" dxfId="7175" priority="8084">
      <formula>DATEDIF(TODAY(),$AH756,"D")&lt;=30</formula>
    </cfRule>
    <cfRule type="expression" dxfId="7174" priority="8090">
      <formula>MOD(ROW(),2)</formula>
    </cfRule>
    <cfRule type="expression" dxfId="7173" priority="8089">
      <formula>MOD(ROW(),2)</formula>
    </cfRule>
    <cfRule type="expression" dxfId="7172" priority="8088">
      <formula>MOD(ROW(),2)</formula>
    </cfRule>
    <cfRule type="expression" dxfId="7171" priority="8086">
      <formula>MOD(ROW(),2)</formula>
    </cfRule>
  </conditionalFormatting>
  <conditionalFormatting sqref="N757:N758">
    <cfRule type="expression" dxfId="7170" priority="8129">
      <formula>DATEDIF(TODAY(),$AH757,"D")&lt;=30</formula>
    </cfRule>
    <cfRule type="expression" dxfId="7169" priority="8133">
      <formula>MOD(ROW(),2)</formula>
    </cfRule>
    <cfRule type="expression" dxfId="7168" priority="8134">
      <formula>MOD(ROW(),2)</formula>
    </cfRule>
    <cfRule type="expression" dxfId="7167" priority="8130">
      <formula>MOD(ROW(),2)</formula>
    </cfRule>
    <cfRule type="expression" dxfId="7166" priority="8132">
      <formula>MOD(ROW(),2)</formula>
    </cfRule>
    <cfRule type="expression" dxfId="7165" priority="8128">
      <formula>DATEDIF(TODAY(),$AH757,"D")&lt;=30</formula>
    </cfRule>
  </conditionalFormatting>
  <conditionalFormatting sqref="N759">
    <cfRule type="expression" dxfId="7164" priority="7997">
      <formula>MOD(ROW(),2)</formula>
    </cfRule>
    <cfRule type="expression" dxfId="7163" priority="7996">
      <formula>DATEDIF(TODAY(),$AH759,"D")&lt;=30</formula>
    </cfRule>
    <cfRule type="expression" dxfId="7162" priority="7999">
      <formula>MOD(ROW(),2)</formula>
    </cfRule>
    <cfRule type="expression" dxfId="7161" priority="8000">
      <formula>MOD(ROW(),2)</formula>
    </cfRule>
    <cfRule type="expression" dxfId="7160" priority="7995">
      <formula>DATEDIF(TODAY(),$AH759,"D")&lt;=30</formula>
    </cfRule>
    <cfRule type="expression" dxfId="7159" priority="8001">
      <formula>MOD(ROW(),2)</formula>
    </cfRule>
  </conditionalFormatting>
  <conditionalFormatting sqref="N760:N761">
    <cfRule type="expression" dxfId="7158" priority="8044">
      <formula>MOD(ROW(),2)</formula>
    </cfRule>
    <cfRule type="expression" dxfId="7157" priority="8045">
      <formula>MOD(ROW(),2)</formula>
    </cfRule>
    <cfRule type="expression" dxfId="7156" priority="8043">
      <formula>MOD(ROW(),2)</formula>
    </cfRule>
    <cfRule type="expression" dxfId="7155" priority="8040">
      <formula>DATEDIF(TODAY(),$AH760,"D")&lt;=30</formula>
    </cfRule>
    <cfRule type="expression" dxfId="7154" priority="8041">
      <formula>MOD(ROW(),2)</formula>
    </cfRule>
    <cfRule type="expression" dxfId="7153" priority="8039">
      <formula>DATEDIF(TODAY(),$AH760,"D")&lt;=30</formula>
    </cfRule>
  </conditionalFormatting>
  <conditionalFormatting sqref="N762">
    <cfRule type="expression" dxfId="7152" priority="7951">
      <formula>DATEDIF(TODAY(),$AH762,"D")&lt;=30</formula>
    </cfRule>
    <cfRule type="expression" dxfId="7151" priority="7955">
      <formula>MOD(ROW(),2)</formula>
    </cfRule>
    <cfRule type="expression" dxfId="7150" priority="7954">
      <formula>MOD(ROW(),2)</formula>
    </cfRule>
    <cfRule type="expression" dxfId="7149" priority="7950">
      <formula>DATEDIF(TODAY(),$AH762,"D")&lt;=30</formula>
    </cfRule>
    <cfRule type="expression" dxfId="7148" priority="7952">
      <formula>MOD(ROW(),2)</formula>
    </cfRule>
    <cfRule type="expression" dxfId="7147" priority="7956">
      <formula>MOD(ROW(),2)</formula>
    </cfRule>
  </conditionalFormatting>
  <conditionalFormatting sqref="N763">
    <cfRule type="expression" dxfId="7146" priority="7861">
      <formula>DATEDIF(TODAY(),$AH763,"D")&lt;=30</formula>
    </cfRule>
    <cfRule type="expression" dxfId="7145" priority="7862">
      <formula>DATEDIF(TODAY(),$AH763,"D")&lt;=30</formula>
    </cfRule>
    <cfRule type="expression" dxfId="7144" priority="7865">
      <formula>MOD(ROW(),2)</formula>
    </cfRule>
    <cfRule type="expression" dxfId="7143" priority="7867">
      <formula>MOD(ROW(),2)</formula>
    </cfRule>
    <cfRule type="expression" dxfId="7142" priority="7866">
      <formula>MOD(ROW(),2)</formula>
    </cfRule>
    <cfRule type="expression" dxfId="7141" priority="7863">
      <formula>MOD(ROW(),2)</formula>
    </cfRule>
  </conditionalFormatting>
  <conditionalFormatting sqref="N764:N765">
    <cfRule type="expression" dxfId="7140" priority="7905">
      <formula>DATEDIF(TODAY(),$AH764,"D")&lt;=30</formula>
    </cfRule>
    <cfRule type="expression" dxfId="7139" priority="7906">
      <formula>DATEDIF(TODAY(),$AH764,"D")&lt;=30</formula>
    </cfRule>
    <cfRule type="expression" dxfId="7138" priority="7907">
      <formula>MOD(ROW(),2)</formula>
    </cfRule>
    <cfRule type="expression" dxfId="7137" priority="7909">
      <formula>MOD(ROW(),2)</formula>
    </cfRule>
    <cfRule type="expression" dxfId="7136" priority="7910">
      <formula>MOD(ROW(),2)</formula>
    </cfRule>
    <cfRule type="expression" dxfId="7135" priority="7911">
      <formula>MOD(ROW(),2)</formula>
    </cfRule>
  </conditionalFormatting>
  <conditionalFormatting sqref="N766">
    <cfRule type="expression" dxfId="7134" priority="7812">
      <formula>DATEDIF(TODAY(),$AH766,"D")&lt;=30</formula>
    </cfRule>
    <cfRule type="expression" dxfId="7133" priority="7813">
      <formula>DATEDIF(TODAY(),$AH766,"D")&lt;=30</formula>
    </cfRule>
    <cfRule type="expression" dxfId="7132" priority="7816">
      <formula>MOD(ROW(),2)</formula>
    </cfRule>
    <cfRule type="expression" dxfId="7131" priority="7818">
      <formula>MOD(ROW(),2)</formula>
    </cfRule>
    <cfRule type="expression" dxfId="7130" priority="7817">
      <formula>MOD(ROW(),2)</formula>
    </cfRule>
    <cfRule type="expression" dxfId="7129" priority="7814">
      <formula>MOD(ROW(),2)</formula>
    </cfRule>
  </conditionalFormatting>
  <conditionalFormatting sqref="N767">
    <cfRule type="expression" dxfId="7128" priority="7729">
      <formula>MOD(ROW(),2)</formula>
    </cfRule>
    <cfRule type="expression" dxfId="7127" priority="7731">
      <formula>MOD(ROW(),2)</formula>
    </cfRule>
    <cfRule type="expression" dxfId="7126" priority="7730">
      <formula>MOD(ROW(),2)</formula>
    </cfRule>
    <cfRule type="expression" dxfId="7125" priority="7725">
      <formula>DATEDIF(TODAY(),$AH767,"D")&lt;=30</formula>
    </cfRule>
    <cfRule type="expression" dxfId="7124" priority="7726">
      <formula>DATEDIF(TODAY(),$AH767,"D")&lt;=30</formula>
    </cfRule>
    <cfRule type="expression" dxfId="7123" priority="7727">
      <formula>MOD(ROW(),2)</formula>
    </cfRule>
  </conditionalFormatting>
  <conditionalFormatting sqref="N768:N769">
    <cfRule type="expression" dxfId="7122" priority="7770">
      <formula>DATEDIF(TODAY(),$AH768,"D")&lt;=30</formula>
    </cfRule>
    <cfRule type="expression" dxfId="7121" priority="7774">
      <formula>MOD(ROW(),2)</formula>
    </cfRule>
    <cfRule type="expression" dxfId="7120" priority="7771">
      <formula>MOD(ROW(),2)</formula>
    </cfRule>
    <cfRule type="expression" dxfId="7119" priority="7773">
      <formula>MOD(ROW(),2)</formula>
    </cfRule>
    <cfRule type="expression" dxfId="7118" priority="7769">
      <formula>DATEDIF(TODAY(),$AH768,"D")&lt;=30</formula>
    </cfRule>
    <cfRule type="expression" dxfId="7117" priority="7775">
      <formula>MOD(ROW(),2)</formula>
    </cfRule>
  </conditionalFormatting>
  <conditionalFormatting sqref="N770">
    <cfRule type="expression" dxfId="7116" priority="7683">
      <formula>MOD(ROW(),2)</formula>
    </cfRule>
    <cfRule type="expression" dxfId="7115" priority="7681">
      <formula>MOD(ROW(),2)</formula>
    </cfRule>
    <cfRule type="expression" dxfId="7114" priority="7680">
      <formula>DATEDIF(TODAY(),$AH770,"D")&lt;=30</formula>
    </cfRule>
    <cfRule type="expression" dxfId="7113" priority="7679">
      <formula>DATEDIF(TODAY(),$AH770,"D")&lt;=30</formula>
    </cfRule>
    <cfRule type="expression" dxfId="7112" priority="7685">
      <formula>MOD(ROW(),2)</formula>
    </cfRule>
    <cfRule type="expression" dxfId="7111" priority="7684">
      <formula>MOD(ROW(),2)</formula>
    </cfRule>
  </conditionalFormatting>
  <conditionalFormatting sqref="N771">
    <cfRule type="expression" dxfId="7110" priority="7595">
      <formula>DATEDIF(TODAY(),$AH771,"D")&lt;=30</formula>
    </cfRule>
    <cfRule type="expression" dxfId="7109" priority="7596">
      <formula>DATEDIF(TODAY(),$AH771,"D")&lt;=30</formula>
    </cfRule>
    <cfRule type="expression" dxfId="7108" priority="7597">
      <formula>MOD(ROW(),2)</formula>
    </cfRule>
    <cfRule type="expression" dxfId="7107" priority="7599">
      <formula>MOD(ROW(),2)</formula>
    </cfRule>
    <cfRule type="expression" dxfId="7106" priority="7600">
      <formula>MOD(ROW(),2)</formula>
    </cfRule>
    <cfRule type="expression" dxfId="7105" priority="7601">
      <formula>MOD(ROW(),2)</formula>
    </cfRule>
  </conditionalFormatting>
  <conditionalFormatting sqref="N772:N773">
    <cfRule type="expression" dxfId="7104" priority="7637">
      <formula>DATEDIF(TODAY(),$AH772,"D")&lt;=30</formula>
    </cfRule>
    <cfRule type="expression" dxfId="7103" priority="7643">
      <formula>MOD(ROW(),2)</formula>
    </cfRule>
    <cfRule type="expression" dxfId="7102" priority="7639">
      <formula>MOD(ROW(),2)</formula>
    </cfRule>
    <cfRule type="expression" dxfId="7101" priority="7642">
      <formula>MOD(ROW(),2)</formula>
    </cfRule>
    <cfRule type="expression" dxfId="7100" priority="7641">
      <formula>MOD(ROW(),2)</formula>
    </cfRule>
    <cfRule type="expression" dxfId="7099" priority="7638">
      <formula>DATEDIF(TODAY(),$AH772,"D")&lt;=30</formula>
    </cfRule>
  </conditionalFormatting>
  <conditionalFormatting sqref="N774">
    <cfRule type="expression" dxfId="7098" priority="7543">
      <formula>DATEDIF(TODAY(),$AH774,"D")&lt;=30</formula>
    </cfRule>
    <cfRule type="expression" dxfId="7097" priority="7548">
      <formula>MOD(ROW(),2)</formula>
    </cfRule>
    <cfRule type="expression" dxfId="7096" priority="7544">
      <formula>DATEDIF(TODAY(),$AH774,"D")&lt;=30</formula>
    </cfRule>
    <cfRule type="expression" dxfId="7095" priority="7545">
      <formula>MOD(ROW(),2)</formula>
    </cfRule>
    <cfRule type="expression" dxfId="7094" priority="7549">
      <formula>MOD(ROW(),2)</formula>
    </cfRule>
    <cfRule type="expression" dxfId="7093" priority="7547">
      <formula>MOD(ROW(),2)</formula>
    </cfRule>
  </conditionalFormatting>
  <conditionalFormatting sqref="N775:N776">
    <cfRule type="expression" dxfId="7092" priority="7498">
      <formula>DATEDIF(TODAY(),$AH775,"D")&lt;=30</formula>
    </cfRule>
    <cfRule type="expression" dxfId="7091" priority="7500">
      <formula>MOD(ROW(),2)</formula>
    </cfRule>
    <cfRule type="expression" dxfId="7090" priority="7502">
      <formula>MOD(ROW(),2)</formula>
    </cfRule>
    <cfRule type="expression" dxfId="7089" priority="7499">
      <formula>DATEDIF(TODAY(),$AH775,"D")&lt;=30</formula>
    </cfRule>
    <cfRule type="expression" dxfId="7088" priority="7504">
      <formula>MOD(ROW(),2)</formula>
    </cfRule>
    <cfRule type="expression" dxfId="7087" priority="7503">
      <formula>MOD(ROW(),2)</formula>
    </cfRule>
  </conditionalFormatting>
  <conditionalFormatting sqref="N777">
    <cfRule type="expression" dxfId="7086" priority="7462">
      <formula>MOD(ROW(),2)</formula>
    </cfRule>
    <cfRule type="expression" dxfId="7085" priority="7463">
      <formula>MOD(ROW(),2)</formula>
    </cfRule>
    <cfRule type="expression" dxfId="7084" priority="7459">
      <formula>MOD(ROW(),2)</formula>
    </cfRule>
    <cfRule type="expression" dxfId="7083" priority="7461">
      <formula>MOD(ROW(),2)</formula>
    </cfRule>
    <cfRule type="expression" dxfId="7082" priority="7458">
      <formula>DATEDIF(TODAY(),$AH777,"D")&lt;=30</formula>
    </cfRule>
    <cfRule type="expression" dxfId="7081" priority="7457">
      <formula>DATEDIF(TODAY(),$AH777,"D")&lt;=30</formula>
    </cfRule>
  </conditionalFormatting>
  <conditionalFormatting sqref="N778">
    <cfRule type="expression" dxfId="7080" priority="7415">
      <formula>DATEDIF(TODAY(),$AH778,"D")&lt;=30</formula>
    </cfRule>
    <cfRule type="expression" dxfId="7079" priority="7414">
      <formula>DATEDIF(TODAY(),$AH778,"D")&lt;=30</formula>
    </cfRule>
    <cfRule type="expression" dxfId="7078" priority="7420">
      <formula>MOD(ROW(),2)</formula>
    </cfRule>
    <cfRule type="expression" dxfId="7077" priority="7419">
      <formula>MOD(ROW(),2)</formula>
    </cfRule>
    <cfRule type="expression" dxfId="7076" priority="7418">
      <formula>MOD(ROW(),2)</formula>
    </cfRule>
    <cfRule type="expression" dxfId="7075" priority="7416">
      <formula>MOD(ROW(),2)</formula>
    </cfRule>
  </conditionalFormatting>
  <conditionalFormatting sqref="N779">
    <cfRule type="expression" dxfId="7074" priority="7376">
      <formula>DATEDIF(TODAY(),$AH779,"D")&lt;=30</formula>
    </cfRule>
    <cfRule type="expression" dxfId="7073" priority="7379">
      <formula>MOD(ROW(),2)</formula>
    </cfRule>
    <cfRule type="expression" dxfId="7072" priority="7377">
      <formula>MOD(ROW(),2)</formula>
    </cfRule>
    <cfRule type="expression" dxfId="7071" priority="7380">
      <formula>MOD(ROW(),2)</formula>
    </cfRule>
    <cfRule type="expression" dxfId="7070" priority="7381">
      <formula>MOD(ROW(),2)</formula>
    </cfRule>
    <cfRule type="expression" dxfId="7069" priority="7375">
      <formula>DATEDIF(TODAY(),$AH779,"D")&lt;=30</formula>
    </cfRule>
  </conditionalFormatting>
  <conditionalFormatting sqref="N780">
    <cfRule type="expression" dxfId="7068" priority="7339">
      <formula>MOD(ROW(),2)</formula>
    </cfRule>
    <cfRule type="expression" dxfId="7067" priority="7338">
      <formula>MOD(ROW(),2)</formula>
    </cfRule>
    <cfRule type="expression" dxfId="7066" priority="7336">
      <formula>MOD(ROW(),2)</formula>
    </cfRule>
    <cfRule type="expression" dxfId="7065" priority="7335">
      <formula>DATEDIF(TODAY(),$AH780,"D")&lt;=30</formula>
    </cfRule>
    <cfRule type="expression" dxfId="7064" priority="7334">
      <formula>DATEDIF(TODAY(),$AH780,"D")&lt;=30</formula>
    </cfRule>
    <cfRule type="expression" dxfId="7063" priority="7340">
      <formula>MOD(ROW(),2)</formula>
    </cfRule>
  </conditionalFormatting>
  <conditionalFormatting sqref="N781">
    <cfRule type="expression" dxfId="7062" priority="7295">
      <formula>DATEDIF(TODAY(),$AH781,"D")&lt;=30</formula>
    </cfRule>
    <cfRule type="expression" dxfId="7061" priority="7300">
      <formula>MOD(ROW(),2)</formula>
    </cfRule>
    <cfRule type="expression" dxfId="7060" priority="7301">
      <formula>MOD(ROW(),2)</formula>
    </cfRule>
    <cfRule type="expression" dxfId="7059" priority="7299">
      <formula>MOD(ROW(),2)</formula>
    </cfRule>
    <cfRule type="expression" dxfId="7058" priority="7297">
      <formula>MOD(ROW(),2)</formula>
    </cfRule>
    <cfRule type="expression" dxfId="7057" priority="7296">
      <formula>DATEDIF(TODAY(),$AH781,"D")&lt;=30</formula>
    </cfRule>
  </conditionalFormatting>
  <conditionalFormatting sqref="N782">
    <cfRule type="expression" dxfId="7056" priority="7256">
      <formula>DATEDIF(TODAY(),$AH782,"D")&lt;=30</formula>
    </cfRule>
    <cfRule type="expression" dxfId="7055" priority="7262">
      <formula>MOD(ROW(),2)</formula>
    </cfRule>
    <cfRule type="expression" dxfId="7054" priority="7260">
      <formula>MOD(ROW(),2)</formula>
    </cfRule>
    <cfRule type="expression" dxfId="7053" priority="7257">
      <formula>DATEDIF(TODAY(),$AH782,"D")&lt;=30</formula>
    </cfRule>
    <cfRule type="expression" dxfId="7052" priority="7258">
      <formula>MOD(ROW(),2)</formula>
    </cfRule>
    <cfRule type="expression" dxfId="7051" priority="7261">
      <formula>MOD(ROW(),2)</formula>
    </cfRule>
  </conditionalFormatting>
  <conditionalFormatting sqref="N783">
    <cfRule type="expression" dxfId="7050" priority="7217">
      <formula>DATEDIF(TODAY(),$AH783,"D")&lt;=30</formula>
    </cfRule>
    <cfRule type="expression" dxfId="7049" priority="7221">
      <formula>MOD(ROW(),2)</formula>
    </cfRule>
    <cfRule type="expression" dxfId="7048" priority="7218">
      <formula>DATEDIF(TODAY(),$AH783,"D")&lt;=30</formula>
    </cfRule>
    <cfRule type="expression" dxfId="7047" priority="7223">
      <formula>MOD(ROW(),2)</formula>
    </cfRule>
    <cfRule type="expression" dxfId="7046" priority="7222">
      <formula>MOD(ROW(),2)</formula>
    </cfRule>
    <cfRule type="expression" dxfId="7045" priority="7219">
      <formula>MOD(ROW(),2)</formula>
    </cfRule>
  </conditionalFormatting>
  <conditionalFormatting sqref="N784">
    <cfRule type="expression" dxfId="7044" priority="7175">
      <formula>MOD(ROW(),2)</formula>
    </cfRule>
    <cfRule type="expression" dxfId="7043" priority="7174">
      <formula>MOD(ROW(),2)</formula>
    </cfRule>
    <cfRule type="expression" dxfId="7042" priority="7173">
      <formula>MOD(ROW(),2)</formula>
    </cfRule>
    <cfRule type="expression" dxfId="7041" priority="7171">
      <formula>MOD(ROW(),2)</formula>
    </cfRule>
    <cfRule type="expression" dxfId="7040" priority="7170">
      <formula>DATEDIF(TODAY(),$AH784,"D")&lt;=30</formula>
    </cfRule>
    <cfRule type="expression" dxfId="7039" priority="7169">
      <formula>DATEDIF(TODAY(),$AH784,"D")&lt;=30</formula>
    </cfRule>
  </conditionalFormatting>
  <conditionalFormatting sqref="N785">
    <cfRule type="expression" dxfId="7038" priority="7130">
      <formula>DATEDIF(TODAY(),$AH785,"D")&lt;=30</formula>
    </cfRule>
    <cfRule type="expression" dxfId="7037" priority="7131">
      <formula>DATEDIF(TODAY(),$AH785,"D")&lt;=30</formula>
    </cfRule>
    <cfRule type="expression" dxfId="7036" priority="7135">
      <formula>MOD(ROW(),2)</formula>
    </cfRule>
    <cfRule type="expression" dxfId="7035" priority="7136">
      <formula>MOD(ROW(),2)</formula>
    </cfRule>
    <cfRule type="expression" dxfId="7034" priority="7132">
      <formula>MOD(ROW(),2)</formula>
    </cfRule>
    <cfRule type="expression" dxfId="7033" priority="7134">
      <formula>MOD(ROW(),2)</formula>
    </cfRule>
  </conditionalFormatting>
  <conditionalFormatting sqref="N786">
    <cfRule type="expression" dxfId="7032" priority="7096">
      <formula>MOD(ROW(),2)</formula>
    </cfRule>
    <cfRule type="expression" dxfId="7031" priority="7097">
      <formula>MOD(ROW(),2)</formula>
    </cfRule>
    <cfRule type="expression" dxfId="7030" priority="7093">
      <formula>MOD(ROW(),2)</formula>
    </cfRule>
    <cfRule type="expression" dxfId="7029" priority="7095">
      <formula>MOD(ROW(),2)</formula>
    </cfRule>
    <cfRule type="expression" dxfId="7028" priority="7091">
      <formula>DATEDIF(TODAY(),$AH786,"D")&lt;=30</formula>
    </cfRule>
    <cfRule type="expression" dxfId="7027" priority="7092">
      <formula>DATEDIF(TODAY(),$AH786,"D")&lt;=30</formula>
    </cfRule>
  </conditionalFormatting>
  <conditionalFormatting sqref="N787">
    <cfRule type="expression" dxfId="7026" priority="7049">
      <formula>MOD(ROW(),2)</formula>
    </cfRule>
    <cfRule type="expression" dxfId="7025" priority="7047">
      <formula>MOD(ROW(),2)</formula>
    </cfRule>
    <cfRule type="expression" dxfId="7024" priority="7050">
      <formula>MOD(ROW(),2)</formula>
    </cfRule>
    <cfRule type="expression" dxfId="7023" priority="7051">
      <formula>MOD(ROW(),2)</formula>
    </cfRule>
    <cfRule type="expression" dxfId="7022" priority="7046">
      <formula>DATEDIF(TODAY(),$AH787,"D")&lt;=30</formula>
    </cfRule>
    <cfRule type="expression" dxfId="7021" priority="7045">
      <formula>DATEDIF(TODAY(),$AH787,"D")&lt;=30</formula>
    </cfRule>
  </conditionalFormatting>
  <conditionalFormatting sqref="N788">
    <cfRule type="expression" dxfId="7020" priority="6988">
      <formula>DATEDIF(TODAY(),$AH788,"D")&lt;=30</formula>
    </cfRule>
    <cfRule type="expression" dxfId="7019" priority="6989">
      <formula>DATEDIF(TODAY(),$AH788,"D")&lt;=30</formula>
    </cfRule>
    <cfRule type="expression" dxfId="7018" priority="6990">
      <formula>MOD(ROW(),2)</formula>
    </cfRule>
    <cfRule type="expression" dxfId="7017" priority="6992">
      <formula>MOD(ROW(),2)</formula>
    </cfRule>
    <cfRule type="expression" dxfId="7016" priority="6993">
      <formula>MOD(ROW(),2)</formula>
    </cfRule>
    <cfRule type="expression" dxfId="7015" priority="6994">
      <formula>MOD(ROW(),2)</formula>
    </cfRule>
  </conditionalFormatting>
  <conditionalFormatting sqref="N789">
    <cfRule type="expression" dxfId="7014" priority="6953">
      <formula>MOD(ROW(),2)</formula>
    </cfRule>
    <cfRule type="expression" dxfId="7013" priority="6949">
      <formula>DATEDIF(TODAY(),$AH789,"D")&lt;=30</formula>
    </cfRule>
    <cfRule type="expression" dxfId="7012" priority="6955">
      <formula>MOD(ROW(),2)</formula>
    </cfRule>
    <cfRule type="expression" dxfId="7011" priority="6954">
      <formula>MOD(ROW(),2)</formula>
    </cfRule>
    <cfRule type="expression" dxfId="7010" priority="6950">
      <formula>DATEDIF(TODAY(),$AH789,"D")&lt;=30</formula>
    </cfRule>
    <cfRule type="expression" dxfId="7009" priority="6951">
      <formula>MOD(ROW(),2)</formula>
    </cfRule>
  </conditionalFormatting>
  <conditionalFormatting sqref="N790">
    <cfRule type="expression" dxfId="7008" priority="6909">
      <formula>DATEDIF(TODAY(),$AH790,"D")&lt;=30</formula>
    </cfRule>
    <cfRule type="expression" dxfId="7007" priority="6914">
      <formula>MOD(ROW(),2)</formula>
    </cfRule>
    <cfRule type="expression" dxfId="7006" priority="6912">
      <formula>MOD(ROW(),2)</formula>
    </cfRule>
    <cfRule type="expression" dxfId="7005" priority="6908">
      <formula>DATEDIF(TODAY(),$AH790,"D")&lt;=30</formula>
    </cfRule>
    <cfRule type="expression" dxfId="7004" priority="6910">
      <formula>MOD(ROW(),2)</formula>
    </cfRule>
    <cfRule type="expression" dxfId="7003" priority="6913">
      <formula>MOD(ROW(),2)</formula>
    </cfRule>
  </conditionalFormatting>
  <conditionalFormatting sqref="N791">
    <cfRule type="expression" dxfId="7002" priority="6871">
      <formula>MOD(ROW(),2)</formula>
    </cfRule>
    <cfRule type="expression" dxfId="7001" priority="6875">
      <formula>MOD(ROW(),2)</formula>
    </cfRule>
    <cfRule type="expression" dxfId="7000" priority="6869">
      <formula>DATEDIF(TODAY(),$AH791,"D")&lt;=30</formula>
    </cfRule>
    <cfRule type="expression" dxfId="6999" priority="6870">
      <formula>DATEDIF(TODAY(),$AH791,"D")&lt;=30</formula>
    </cfRule>
    <cfRule type="expression" dxfId="6998" priority="6873">
      <formula>MOD(ROW(),2)</formula>
    </cfRule>
    <cfRule type="expression" dxfId="6997" priority="6874">
      <formula>MOD(ROW(),2)</formula>
    </cfRule>
  </conditionalFormatting>
  <conditionalFormatting sqref="N792">
    <cfRule type="expression" dxfId="6996" priority="6831">
      <formula>DATEDIF(TODAY(),$AH792,"D")&lt;=30</formula>
    </cfRule>
    <cfRule type="expression" dxfId="6995" priority="6832">
      <formula>MOD(ROW(),2)</formula>
    </cfRule>
    <cfRule type="expression" dxfId="6994" priority="6835">
      <formula>MOD(ROW(),2)</formula>
    </cfRule>
    <cfRule type="expression" dxfId="6993" priority="6836">
      <formula>MOD(ROW(),2)</formula>
    </cfRule>
    <cfRule type="expression" dxfId="6992" priority="6834">
      <formula>MOD(ROW(),2)</formula>
    </cfRule>
    <cfRule type="expression" dxfId="6991" priority="6830">
      <formula>DATEDIF(TODAY(),$AH792,"D")&lt;=30</formula>
    </cfRule>
  </conditionalFormatting>
  <conditionalFormatting sqref="N793">
    <cfRule type="expression" dxfId="6990" priority="6792">
      <formula>DATEDIF(TODAY(),$AH793,"D")&lt;=30</formula>
    </cfRule>
    <cfRule type="expression" dxfId="6989" priority="6793">
      <formula>MOD(ROW(),2)</formula>
    </cfRule>
    <cfRule type="expression" dxfId="6988" priority="6791">
      <formula>DATEDIF(TODAY(),$AH793,"D")&lt;=30</formula>
    </cfRule>
    <cfRule type="expression" dxfId="6987" priority="6797">
      <formula>MOD(ROW(),2)</formula>
    </cfRule>
    <cfRule type="expression" dxfId="6986" priority="6795">
      <formula>MOD(ROW(),2)</formula>
    </cfRule>
    <cfRule type="expression" dxfId="6985" priority="6796">
      <formula>MOD(ROW(),2)</formula>
    </cfRule>
  </conditionalFormatting>
  <conditionalFormatting sqref="N794">
    <cfRule type="expression" dxfId="6984" priority="6745">
      <formula>DATEDIF(TODAY(),$AH794,"D")&lt;=30</formula>
    </cfRule>
    <cfRule type="expression" dxfId="6983" priority="6746">
      <formula>MOD(ROW(),2)</formula>
    </cfRule>
    <cfRule type="expression" dxfId="6982" priority="6749">
      <formula>MOD(ROW(),2)</formula>
    </cfRule>
    <cfRule type="expression" dxfId="6981" priority="6750">
      <formula>MOD(ROW(),2)</formula>
    </cfRule>
    <cfRule type="expression" dxfId="6980" priority="6748">
      <formula>MOD(ROW(),2)</formula>
    </cfRule>
    <cfRule type="expression" dxfId="6979" priority="6744">
      <formula>DATEDIF(TODAY(),$AH794,"D")&lt;=30</formula>
    </cfRule>
  </conditionalFormatting>
  <conditionalFormatting sqref="N834">
    <cfRule type="expression" dxfId="6978" priority="6675">
      <formula>DATEDIF(TODAY(),$AH834,"D")&lt;=30</formula>
    </cfRule>
    <cfRule type="expression" dxfId="6977" priority="6681">
      <formula>MOD(ROW(),2)</formula>
    </cfRule>
    <cfRule type="expression" dxfId="6976" priority="6682">
      <formula>MOD(ROW(),2)</formula>
    </cfRule>
    <cfRule type="expression" dxfId="6975" priority="6683">
      <formula>MOD(ROW(),2)</formula>
    </cfRule>
    <cfRule type="expression" dxfId="6974" priority="6684">
      <formula>MOD(ROW(),2)</formula>
    </cfRule>
  </conditionalFormatting>
  <conditionalFormatting sqref="N843 N849 N853 N856 N868">
    <cfRule type="expression" dxfId="6973" priority="6680">
      <formula>MOD(ROW(),2)</formula>
    </cfRule>
    <cfRule type="expression" dxfId="6972" priority="6695">
      <formula>MOD(ROW(),2)</formula>
    </cfRule>
  </conditionalFormatting>
  <conditionalFormatting sqref="N851">
    <cfRule type="expression" dxfId="6971" priority="6626">
      <formula>MOD(ROW(),2)</formula>
    </cfRule>
    <cfRule type="expression" dxfId="6970" priority="6625">
      <formula>MOD(ROW(),2)</formula>
    </cfRule>
    <cfRule type="expression" dxfId="6969" priority="6624">
      <formula>MOD(ROW(),2)</formula>
    </cfRule>
    <cfRule type="expression" dxfId="6968" priority="6620">
      <formula>DATEDIF(TODAY(),$AH851,"D")&lt;=30</formula>
    </cfRule>
    <cfRule type="expression" dxfId="6967" priority="6621">
      <formula>DATEDIF(TODAY(),$AH851,"D")&lt;=30</formula>
    </cfRule>
    <cfRule type="expression" dxfId="6966" priority="6622">
      <formula>MOD(ROW(),2)</formula>
    </cfRule>
  </conditionalFormatting>
  <conditionalFormatting sqref="N873:N878">
    <cfRule type="expression" dxfId="6965" priority="6551">
      <formula>DATEDIF(TODAY(),$AH873,"D")&lt;=30</formula>
    </cfRule>
    <cfRule type="expression" dxfId="6964" priority="6560">
      <formula>MOD(ROW(),2)</formula>
    </cfRule>
    <cfRule type="expression" dxfId="6963" priority="6558">
      <formula>MOD(ROW(),2)</formula>
    </cfRule>
    <cfRule type="expression" dxfId="6962" priority="6557">
      <formula>MOD(ROW(),2)</formula>
    </cfRule>
    <cfRule type="expression" dxfId="6961" priority="6554">
      <formula>MOD(ROW(),2)</formula>
    </cfRule>
    <cfRule type="expression" dxfId="6960" priority="6552">
      <formula>DATEDIF(TODAY(),$AH873,"D")&lt;=30</formula>
    </cfRule>
  </conditionalFormatting>
  <conditionalFormatting sqref="N874">
    <cfRule type="expression" dxfId="6959" priority="6553">
      <formula>MOD(ROW(),2)</formula>
    </cfRule>
    <cfRule type="expression" dxfId="6958" priority="6559">
      <formula>MOD(ROW(),2)</formula>
    </cfRule>
  </conditionalFormatting>
  <conditionalFormatting sqref="N879:N882">
    <cfRule type="expression" dxfId="6957" priority="6504">
      <formula>MOD(ROW(),2)</formula>
    </cfRule>
    <cfRule type="expression" dxfId="6956" priority="6500">
      <formula>DATEDIF(TODAY(),$AH879,"D")&lt;=30</formula>
    </cfRule>
    <cfRule type="expression" dxfId="6955" priority="6505">
      <formula>MOD(ROW(),2)</formula>
    </cfRule>
    <cfRule type="expression" dxfId="6954" priority="6501">
      <formula>DATEDIF(TODAY(),$AH879,"D")&lt;=30</formula>
    </cfRule>
    <cfRule type="expression" dxfId="6953" priority="6506">
      <formula>MOD(ROW(),2)</formula>
    </cfRule>
    <cfRule type="expression" dxfId="6952" priority="6502">
      <formula>MOD(ROW(),2)</formula>
    </cfRule>
  </conditionalFormatting>
  <conditionalFormatting sqref="N883:N885">
    <cfRule type="expression" dxfId="6951" priority="6447">
      <formula>MOD(ROW(),2)</formula>
    </cfRule>
    <cfRule type="expression" dxfId="6950" priority="6446">
      <formula>DATEDIF(TODAY(),$AH883,"D")&lt;=30</formula>
    </cfRule>
    <cfRule type="expression" dxfId="6949" priority="6450">
      <formula>MOD(ROW(),2)</formula>
    </cfRule>
    <cfRule type="expression" dxfId="6948" priority="6445">
      <formula>DATEDIF(TODAY(),$AH883,"D")&lt;=30</formula>
    </cfRule>
    <cfRule type="expression" dxfId="6947" priority="6451">
      <formula>MOD(ROW(),2)</formula>
    </cfRule>
    <cfRule type="expression" dxfId="6946" priority="6449">
      <formula>MOD(ROW(),2)</formula>
    </cfRule>
  </conditionalFormatting>
  <conditionalFormatting sqref="N886:N888">
    <cfRule type="expression" dxfId="6945" priority="6378">
      <formula>MOD(ROW(),2)</formula>
    </cfRule>
    <cfRule type="expression" dxfId="6944" priority="6380">
      <formula>MOD(ROW(),2)</formula>
    </cfRule>
    <cfRule type="expression" dxfId="6943" priority="6374">
      <formula>DATEDIF(TODAY(),$AH886,"D")&lt;=30</formula>
    </cfRule>
    <cfRule type="expression" dxfId="6942" priority="6375">
      <formula>DATEDIF(TODAY(),$AH886,"D")&lt;=30</formula>
    </cfRule>
    <cfRule type="expression" dxfId="6941" priority="6376">
      <formula>MOD(ROW(),2)</formula>
    </cfRule>
    <cfRule type="expression" dxfId="6940" priority="6379">
      <formula>MOD(ROW(),2)</formula>
    </cfRule>
  </conditionalFormatting>
  <conditionalFormatting sqref="N889:N891">
    <cfRule type="expression" dxfId="6939" priority="6334">
      <formula>MOD(ROW(),2)</formula>
    </cfRule>
    <cfRule type="expression" dxfId="6938" priority="6333">
      <formula>MOD(ROW(),2)</formula>
    </cfRule>
    <cfRule type="expression" dxfId="6937" priority="6332">
      <formula>MOD(ROW(),2)</formula>
    </cfRule>
    <cfRule type="expression" dxfId="6936" priority="6330">
      <formula>MOD(ROW(),2)</formula>
    </cfRule>
    <cfRule type="expression" dxfId="6935" priority="6329">
      <formula>DATEDIF(TODAY(),$AH889,"D")&lt;=30</formula>
    </cfRule>
    <cfRule type="expression" dxfId="6934" priority="6328">
      <formula>DATEDIF(TODAY(),$AH889,"D")&lt;=30</formula>
    </cfRule>
  </conditionalFormatting>
  <conditionalFormatting sqref="N892">
    <cfRule type="expression" dxfId="6933" priority="6240">
      <formula>MOD(ROW(),2)</formula>
    </cfRule>
    <cfRule type="expression" dxfId="6932" priority="6241">
      <formula>MOD(ROW(),2)</formula>
    </cfRule>
    <cfRule type="expression" dxfId="6931" priority="6235">
      <formula>DATEDIF(TODAY(),$AH892,"D")&lt;=30</formula>
    </cfRule>
    <cfRule type="expression" dxfId="6930" priority="6236">
      <formula>DATEDIF(TODAY(),$AH892,"D")&lt;=30</formula>
    </cfRule>
    <cfRule type="expression" dxfId="6929" priority="6237">
      <formula>MOD(ROW(),2)</formula>
    </cfRule>
    <cfRule type="expression" dxfId="6928" priority="6239">
      <formula>MOD(ROW(),2)</formula>
    </cfRule>
  </conditionalFormatting>
  <conditionalFormatting sqref="N893:N894">
    <cfRule type="expression" dxfId="6927" priority="6286">
      <formula>MOD(ROW(),2)</formula>
    </cfRule>
    <cfRule type="expression" dxfId="6926" priority="6285">
      <formula>MOD(ROW(),2)</formula>
    </cfRule>
    <cfRule type="expression" dxfId="6925" priority="6281">
      <formula>DATEDIF(TODAY(),$AH893,"D")&lt;=30</formula>
    </cfRule>
    <cfRule type="expression" dxfId="6924" priority="6282">
      <formula>DATEDIF(TODAY(),$AH893,"D")&lt;=30</formula>
    </cfRule>
    <cfRule type="expression" dxfId="6923" priority="6283">
      <formula>MOD(ROW(),2)</formula>
    </cfRule>
    <cfRule type="expression" dxfId="6922" priority="6287">
      <formula>MOD(ROW(),2)</formula>
    </cfRule>
  </conditionalFormatting>
  <conditionalFormatting sqref="N895">
    <cfRule type="expression" dxfId="6921" priority="6188">
      <formula>MOD(ROW(),2)</formula>
    </cfRule>
    <cfRule type="expression" dxfId="6920" priority="6187">
      <formula>MOD(ROW(),2)</formula>
    </cfRule>
    <cfRule type="expression" dxfId="6919" priority="6186">
      <formula>MOD(ROW(),2)</formula>
    </cfRule>
    <cfRule type="expression" dxfId="6918" priority="6184">
      <formula>MOD(ROW(),2)</formula>
    </cfRule>
    <cfRule type="expression" dxfId="6917" priority="6183">
      <formula>DATEDIF(TODAY(),$AH895,"D")&lt;=30</formula>
    </cfRule>
    <cfRule type="expression" dxfId="6916" priority="6182">
      <formula>DATEDIF(TODAY(),$AH895,"D")&lt;=30</formula>
    </cfRule>
  </conditionalFormatting>
  <conditionalFormatting sqref="N896">
    <cfRule type="expression" dxfId="6915" priority="6092">
      <formula>DATEDIF(TODAY(),$AH896,"D")&lt;=30</formula>
    </cfRule>
    <cfRule type="expression" dxfId="6914" priority="6097">
      <formula>MOD(ROW(),2)</formula>
    </cfRule>
    <cfRule type="expression" dxfId="6913" priority="6093">
      <formula>MOD(ROW(),2)</formula>
    </cfRule>
    <cfRule type="expression" dxfId="6912" priority="6095">
      <formula>MOD(ROW(),2)</formula>
    </cfRule>
    <cfRule type="expression" dxfId="6911" priority="6096">
      <formula>MOD(ROW(),2)</formula>
    </cfRule>
    <cfRule type="expression" dxfId="6910" priority="6091">
      <formula>DATEDIF(TODAY(),$AH896,"D")&lt;=30</formula>
    </cfRule>
  </conditionalFormatting>
  <conditionalFormatting sqref="N897:N898">
    <cfRule type="expression" dxfId="6909" priority="6142">
      <formula>MOD(ROW(),2)</formula>
    </cfRule>
    <cfRule type="expression" dxfId="6908" priority="6143">
      <formula>MOD(ROW(),2)</formula>
    </cfRule>
    <cfRule type="expression" dxfId="6907" priority="6141">
      <formula>MOD(ROW(),2)</formula>
    </cfRule>
    <cfRule type="expression" dxfId="6906" priority="6137">
      <formula>DATEDIF(TODAY(),$AH897,"D")&lt;=30</formula>
    </cfRule>
    <cfRule type="expression" dxfId="6905" priority="6139">
      <formula>MOD(ROW(),2)</formula>
    </cfRule>
    <cfRule type="expression" dxfId="6904" priority="6138">
      <formula>DATEDIF(TODAY(),$AH897,"D")&lt;=30</formula>
    </cfRule>
  </conditionalFormatting>
  <conditionalFormatting sqref="N899">
    <cfRule type="expression" dxfId="6903" priority="6003">
      <formula>MOD(ROW(),2)</formula>
    </cfRule>
    <cfRule type="expression" dxfId="6902" priority="5999">
      <formula>DATEDIF(TODAY(),$AH899,"D")&lt;=30</formula>
    </cfRule>
    <cfRule type="expression" dxfId="6901" priority="6000">
      <formula>MOD(ROW(),2)</formula>
    </cfRule>
    <cfRule type="expression" dxfId="6900" priority="6002">
      <formula>MOD(ROW(),2)</formula>
    </cfRule>
    <cfRule type="expression" dxfId="6899" priority="5998">
      <formula>DATEDIF(TODAY(),$AH899,"D")&lt;=30</formula>
    </cfRule>
    <cfRule type="expression" dxfId="6898" priority="6004">
      <formula>MOD(ROW(),2)</formula>
    </cfRule>
  </conditionalFormatting>
  <conditionalFormatting sqref="N900:N901">
    <cfRule type="expression" dxfId="6897" priority="6044">
      <formula>DATEDIF(TODAY(),$AH900,"D")&lt;=30</formula>
    </cfRule>
    <cfRule type="expression" dxfId="6896" priority="6045">
      <formula>DATEDIF(TODAY(),$AH900,"D")&lt;=30</formula>
    </cfRule>
    <cfRule type="expression" dxfId="6895" priority="6046">
      <formula>MOD(ROW(),2)</formula>
    </cfRule>
    <cfRule type="expression" dxfId="6894" priority="6049">
      <formula>MOD(ROW(),2)</formula>
    </cfRule>
    <cfRule type="expression" dxfId="6893" priority="6050">
      <formula>MOD(ROW(),2)</formula>
    </cfRule>
    <cfRule type="expression" dxfId="6892" priority="6048">
      <formula>MOD(ROW(),2)</formula>
    </cfRule>
  </conditionalFormatting>
  <conditionalFormatting sqref="N902">
    <cfRule type="expression" dxfId="6891" priority="5951">
      <formula>DATEDIF(TODAY(),$AH902,"D")&lt;=30</formula>
    </cfRule>
    <cfRule type="expression" dxfId="6890" priority="5957">
      <formula>MOD(ROW(),2)</formula>
    </cfRule>
    <cfRule type="expression" dxfId="6889" priority="5953">
      <formula>MOD(ROW(),2)</formula>
    </cfRule>
    <cfRule type="expression" dxfId="6888" priority="5955">
      <formula>MOD(ROW(),2)</formula>
    </cfRule>
    <cfRule type="expression" dxfId="6887" priority="5952">
      <formula>DATEDIF(TODAY(),$AH902,"D")&lt;=30</formula>
    </cfRule>
    <cfRule type="expression" dxfId="6886" priority="5956">
      <formula>MOD(ROW(),2)</formula>
    </cfRule>
  </conditionalFormatting>
  <conditionalFormatting sqref="N903">
    <cfRule type="expression" dxfId="6885" priority="5858">
      <formula>DATEDIF(TODAY(),$AH903,"D")&lt;=30</formula>
    </cfRule>
    <cfRule type="expression" dxfId="6884" priority="5860">
      <formula>MOD(ROW(),2)</formula>
    </cfRule>
    <cfRule type="expression" dxfId="6883" priority="5859">
      <formula>DATEDIF(TODAY(),$AH903,"D")&lt;=30</formula>
    </cfRule>
    <cfRule type="expression" dxfId="6882" priority="5864">
      <formula>MOD(ROW(),2)</formula>
    </cfRule>
    <cfRule type="expression" dxfId="6881" priority="5863">
      <formula>MOD(ROW(),2)</formula>
    </cfRule>
    <cfRule type="expression" dxfId="6880" priority="5862">
      <formula>MOD(ROW(),2)</formula>
    </cfRule>
  </conditionalFormatting>
  <conditionalFormatting sqref="N904:N905">
    <cfRule type="expression" dxfId="6879" priority="5908">
      <formula>MOD(ROW(),2)</formula>
    </cfRule>
    <cfRule type="expression" dxfId="6878" priority="5904">
      <formula>DATEDIF(TODAY(),$AH904,"D")&lt;=30</formula>
    </cfRule>
    <cfRule type="expression" dxfId="6877" priority="5905">
      <formula>DATEDIF(TODAY(),$AH904,"D")&lt;=30</formula>
    </cfRule>
    <cfRule type="expression" dxfId="6876" priority="5910">
      <formula>MOD(ROW(),2)</formula>
    </cfRule>
    <cfRule type="expression" dxfId="6875" priority="5906">
      <formula>MOD(ROW(),2)</formula>
    </cfRule>
    <cfRule type="expression" dxfId="6874" priority="5909">
      <formula>MOD(ROW(),2)</formula>
    </cfRule>
  </conditionalFormatting>
  <conditionalFormatting sqref="N906">
    <cfRule type="expression" dxfId="6873" priority="5808">
      <formula>DATEDIF(TODAY(),$AH906,"D")&lt;=30</formula>
    </cfRule>
    <cfRule type="expression" dxfId="6872" priority="5813">
      <formula>MOD(ROW(),2)</formula>
    </cfRule>
    <cfRule type="expression" dxfId="6871" priority="5809">
      <formula>MOD(ROW(),2)</formula>
    </cfRule>
    <cfRule type="expression" dxfId="6870" priority="5812">
      <formula>MOD(ROW(),2)</formula>
    </cfRule>
    <cfRule type="expression" dxfId="6869" priority="5807">
      <formula>DATEDIF(TODAY(),$AH906,"D")&lt;=30</formula>
    </cfRule>
    <cfRule type="expression" dxfId="6868" priority="5811">
      <formula>MOD(ROW(),2)</formula>
    </cfRule>
  </conditionalFormatting>
  <conditionalFormatting sqref="N907">
    <cfRule type="expression" dxfId="6867" priority="5720">
      <formula>MOD(ROW(),2)</formula>
    </cfRule>
    <cfRule type="expression" dxfId="6866" priority="5717">
      <formula>DATEDIF(TODAY(),$AH907,"D")&lt;=30</formula>
    </cfRule>
    <cfRule type="expression" dxfId="6865" priority="5716">
      <formula>DATEDIF(TODAY(),$AH907,"D")&lt;=30</formula>
    </cfRule>
    <cfRule type="expression" dxfId="6864" priority="5722">
      <formula>MOD(ROW(),2)</formula>
    </cfRule>
    <cfRule type="expression" dxfId="6863" priority="5718">
      <formula>MOD(ROW(),2)</formula>
    </cfRule>
    <cfRule type="expression" dxfId="6862" priority="5721">
      <formula>MOD(ROW(),2)</formula>
    </cfRule>
  </conditionalFormatting>
  <conditionalFormatting sqref="N908:N909">
    <cfRule type="expression" dxfId="6861" priority="5764">
      <formula>MOD(ROW(),2)</formula>
    </cfRule>
    <cfRule type="expression" dxfId="6860" priority="5763">
      <formula>DATEDIF(TODAY(),$AH908,"D")&lt;=30</formula>
    </cfRule>
    <cfRule type="expression" dxfId="6859" priority="5767">
      <formula>MOD(ROW(),2)</formula>
    </cfRule>
    <cfRule type="expression" dxfId="6858" priority="5762">
      <formula>DATEDIF(TODAY(),$AH908,"D")&lt;=30</formula>
    </cfRule>
    <cfRule type="expression" dxfId="6857" priority="5766">
      <formula>MOD(ROW(),2)</formula>
    </cfRule>
    <cfRule type="expression" dxfId="6856" priority="5768">
      <formula>MOD(ROW(),2)</formula>
    </cfRule>
  </conditionalFormatting>
  <conditionalFormatting sqref="N910">
    <cfRule type="expression" dxfId="6855" priority="5670">
      <formula>MOD(ROW(),2)</formula>
    </cfRule>
    <cfRule type="expression" dxfId="6854" priority="5672">
      <formula>MOD(ROW(),2)</formula>
    </cfRule>
    <cfRule type="expression" dxfId="6853" priority="5669">
      <formula>DATEDIF(TODAY(),$AH910,"D")&lt;=30</formula>
    </cfRule>
    <cfRule type="expression" dxfId="6852" priority="5668">
      <formula>DATEDIF(TODAY(),$AH910,"D")&lt;=30</formula>
    </cfRule>
    <cfRule type="expression" dxfId="6851" priority="5674">
      <formula>MOD(ROW(),2)</formula>
    </cfRule>
    <cfRule type="expression" dxfId="6850" priority="5673">
      <formula>MOD(ROW(),2)</formula>
    </cfRule>
  </conditionalFormatting>
  <conditionalFormatting sqref="N911">
    <cfRule type="expression" dxfId="6849" priority="5579">
      <formula>DATEDIF(TODAY(),$AH911,"D")&lt;=30</formula>
    </cfRule>
    <cfRule type="expression" dxfId="6848" priority="5578">
      <formula>DATEDIF(TODAY(),$AH911,"D")&lt;=30</formula>
    </cfRule>
    <cfRule type="expression" dxfId="6847" priority="5584">
      <formula>MOD(ROW(),2)</formula>
    </cfRule>
    <cfRule type="expression" dxfId="6846" priority="5583">
      <formula>MOD(ROW(),2)</formula>
    </cfRule>
    <cfRule type="expression" dxfId="6845" priority="5582">
      <formula>MOD(ROW(),2)</formula>
    </cfRule>
    <cfRule type="expression" dxfId="6844" priority="5580">
      <formula>MOD(ROW(),2)</formula>
    </cfRule>
  </conditionalFormatting>
  <conditionalFormatting sqref="N912:N913">
    <cfRule type="expression" dxfId="6843" priority="5623">
      <formula>DATEDIF(TODAY(),$AH912,"D")&lt;=30</formula>
    </cfRule>
    <cfRule type="expression" dxfId="6842" priority="5625">
      <formula>MOD(ROW(),2)</formula>
    </cfRule>
    <cfRule type="expression" dxfId="6841" priority="5624">
      <formula>DATEDIF(TODAY(),$AH912,"D")&lt;=30</formula>
    </cfRule>
    <cfRule type="expression" dxfId="6840" priority="5627">
      <formula>MOD(ROW(),2)</formula>
    </cfRule>
    <cfRule type="expression" dxfId="6839" priority="5628">
      <formula>MOD(ROW(),2)</formula>
    </cfRule>
    <cfRule type="expression" dxfId="6838" priority="5629">
      <formula>MOD(ROW(),2)</formula>
    </cfRule>
  </conditionalFormatting>
  <conditionalFormatting sqref="N914">
    <cfRule type="expression" dxfId="6837" priority="5528">
      <formula>MOD(ROW(),2)</formula>
    </cfRule>
    <cfRule type="expression" dxfId="6836" priority="5529">
      <formula>MOD(ROW(),2)</formula>
    </cfRule>
    <cfRule type="expression" dxfId="6835" priority="5523">
      <formula>DATEDIF(TODAY(),$AH914,"D")&lt;=30</formula>
    </cfRule>
    <cfRule type="expression" dxfId="6834" priority="5525">
      <formula>MOD(ROW(),2)</formula>
    </cfRule>
    <cfRule type="expression" dxfId="6833" priority="5527">
      <formula>MOD(ROW(),2)</formula>
    </cfRule>
    <cfRule type="expression" dxfId="6832" priority="5524">
      <formula>DATEDIF(TODAY(),$AH914,"D")&lt;=30</formula>
    </cfRule>
  </conditionalFormatting>
  <conditionalFormatting sqref="N915:N916">
    <cfRule type="expression" dxfId="6831" priority="5480">
      <formula>MOD(ROW(),2)</formula>
    </cfRule>
    <cfRule type="expression" dxfId="6830" priority="5479">
      <formula>MOD(ROW(),2)</formula>
    </cfRule>
    <cfRule type="expression" dxfId="6829" priority="5477">
      <formula>MOD(ROW(),2)</formula>
    </cfRule>
    <cfRule type="expression" dxfId="6828" priority="5475">
      <formula>DATEDIF(TODAY(),$AH915,"D")&lt;=30</formula>
    </cfRule>
    <cfRule type="expression" dxfId="6827" priority="5481">
      <formula>MOD(ROW(),2)</formula>
    </cfRule>
    <cfRule type="expression" dxfId="6826" priority="5476">
      <formula>DATEDIF(TODAY(),$AH915,"D")&lt;=30</formula>
    </cfRule>
  </conditionalFormatting>
  <conditionalFormatting sqref="N917">
    <cfRule type="expression" dxfId="6825" priority="5435">
      <formula>MOD(ROW(),2)</formula>
    </cfRule>
    <cfRule type="expression" dxfId="6824" priority="5437">
      <formula>MOD(ROW(),2)</formula>
    </cfRule>
    <cfRule type="expression" dxfId="6823" priority="5433">
      <formula>MOD(ROW(),2)</formula>
    </cfRule>
    <cfRule type="expression" dxfId="6822" priority="5432">
      <formula>DATEDIF(TODAY(),$AH917,"D")&lt;=30</formula>
    </cfRule>
    <cfRule type="expression" dxfId="6821" priority="5431">
      <formula>DATEDIF(TODAY(),$AH917,"D")&lt;=30</formula>
    </cfRule>
    <cfRule type="expression" dxfId="6820" priority="5436">
      <formula>MOD(ROW(),2)</formula>
    </cfRule>
  </conditionalFormatting>
  <conditionalFormatting sqref="N918">
    <cfRule type="expression" dxfId="6819" priority="5389">
      <formula>MOD(ROW(),2)</formula>
    </cfRule>
    <cfRule type="expression" dxfId="6818" priority="5386">
      <formula>DATEDIF(TODAY(),$AH918,"D")&lt;=30</formula>
    </cfRule>
    <cfRule type="expression" dxfId="6817" priority="5387">
      <formula>MOD(ROW(),2)</formula>
    </cfRule>
    <cfRule type="expression" dxfId="6816" priority="5391">
      <formula>MOD(ROW(),2)</formula>
    </cfRule>
    <cfRule type="expression" dxfId="6815" priority="5385">
      <formula>DATEDIF(TODAY(),$AH918,"D")&lt;=30</formula>
    </cfRule>
    <cfRule type="expression" dxfId="6814" priority="5390">
      <formula>MOD(ROW(),2)</formula>
    </cfRule>
  </conditionalFormatting>
  <conditionalFormatting sqref="N919">
    <cfRule type="expression" dxfId="6813" priority="5343">
      <formula>DATEDIF(TODAY(),$AH919,"D")&lt;=30</formula>
    </cfRule>
    <cfRule type="expression" dxfId="6812" priority="5344">
      <formula>DATEDIF(TODAY(),$AH919,"D")&lt;=30</formula>
    </cfRule>
    <cfRule type="expression" dxfId="6811" priority="5348">
      <formula>MOD(ROW(),2)</formula>
    </cfRule>
    <cfRule type="expression" dxfId="6810" priority="5349">
      <formula>MOD(ROW(),2)</formula>
    </cfRule>
    <cfRule type="expression" dxfId="6809" priority="5347">
      <formula>MOD(ROW(),2)</formula>
    </cfRule>
    <cfRule type="expression" dxfId="6808" priority="5345">
      <formula>MOD(ROW(),2)</formula>
    </cfRule>
  </conditionalFormatting>
  <conditionalFormatting sqref="N920">
    <cfRule type="expression" dxfId="6807" priority="5301">
      <formula>MOD(ROW(),2)</formula>
    </cfRule>
    <cfRule type="expression" dxfId="6806" priority="5300">
      <formula>DATEDIF(TODAY(),$AH920,"D")&lt;=30</formula>
    </cfRule>
    <cfRule type="expression" dxfId="6805" priority="5303">
      <formula>MOD(ROW(),2)</formula>
    </cfRule>
    <cfRule type="expression" dxfId="6804" priority="5304">
      <formula>MOD(ROW(),2)</formula>
    </cfRule>
    <cfRule type="expression" dxfId="6803" priority="5299">
      <formula>DATEDIF(TODAY(),$AH920,"D")&lt;=30</formula>
    </cfRule>
    <cfRule type="expression" dxfId="6802" priority="5305">
      <formula>MOD(ROW(),2)</formula>
    </cfRule>
  </conditionalFormatting>
  <conditionalFormatting sqref="N921">
    <cfRule type="expression" dxfId="6801" priority="5257">
      <formula>DATEDIF(TODAY(),$AH921,"D")&lt;=30</formula>
    </cfRule>
    <cfRule type="expression" dxfId="6800" priority="5258">
      <formula>DATEDIF(TODAY(),$AH921,"D")&lt;=30</formula>
    </cfRule>
    <cfRule type="expression" dxfId="6799" priority="5259">
      <formula>MOD(ROW(),2)</formula>
    </cfRule>
    <cfRule type="expression" dxfId="6798" priority="5261">
      <formula>MOD(ROW(),2)</formula>
    </cfRule>
    <cfRule type="expression" dxfId="6797" priority="5262">
      <formula>MOD(ROW(),2)</formula>
    </cfRule>
    <cfRule type="expression" dxfId="6796" priority="5263">
      <formula>MOD(ROW(),2)</formula>
    </cfRule>
  </conditionalFormatting>
  <conditionalFormatting sqref="N922">
    <cfRule type="expression" dxfId="6795" priority="5217">
      <formula>MOD(ROW(),2)</formula>
    </cfRule>
    <cfRule type="expression" dxfId="6794" priority="5221">
      <formula>MOD(ROW(),2)</formula>
    </cfRule>
    <cfRule type="expression" dxfId="6793" priority="5220">
      <formula>MOD(ROW(),2)</formula>
    </cfRule>
    <cfRule type="expression" dxfId="6792" priority="5219">
      <formula>MOD(ROW(),2)</formula>
    </cfRule>
    <cfRule type="expression" dxfId="6791" priority="5216">
      <formula>DATEDIF(TODAY(),$AH922,"D")&lt;=30</formula>
    </cfRule>
    <cfRule type="expression" dxfId="6790" priority="5215">
      <formula>DATEDIF(TODAY(),$AH922,"D")&lt;=30</formula>
    </cfRule>
  </conditionalFormatting>
  <conditionalFormatting sqref="N923">
    <cfRule type="expression" dxfId="6789" priority="5179">
      <formula>MOD(ROW(),2)</formula>
    </cfRule>
    <cfRule type="expression" dxfId="6788" priority="5177">
      <formula>MOD(ROW(),2)</formula>
    </cfRule>
    <cfRule type="expression" dxfId="6787" priority="5175">
      <formula>MOD(ROW(),2)</formula>
    </cfRule>
    <cfRule type="expression" dxfId="6786" priority="5174">
      <formula>DATEDIF(TODAY(),$AH923,"D")&lt;=30</formula>
    </cfRule>
    <cfRule type="expression" dxfId="6785" priority="5173">
      <formula>DATEDIF(TODAY(),$AH923,"D")&lt;=30</formula>
    </cfRule>
    <cfRule type="expression" dxfId="6784" priority="5178">
      <formula>MOD(ROW(),2)</formula>
    </cfRule>
  </conditionalFormatting>
  <conditionalFormatting sqref="N924">
    <cfRule type="expression" dxfId="6783" priority="5122">
      <formula>DATEDIF(TODAY(),$AH924,"D")&lt;=30</formula>
    </cfRule>
    <cfRule type="expression" dxfId="6782" priority="5123">
      <formula>DATEDIF(TODAY(),$AH924,"D")&lt;=30</formula>
    </cfRule>
    <cfRule type="expression" dxfId="6781" priority="5124">
      <formula>MOD(ROW(),2)</formula>
    </cfRule>
    <cfRule type="expression" dxfId="6780" priority="5126">
      <formula>MOD(ROW(),2)</formula>
    </cfRule>
    <cfRule type="expression" dxfId="6779" priority="5127">
      <formula>MOD(ROW(),2)</formula>
    </cfRule>
    <cfRule type="expression" dxfId="6778" priority="5128">
      <formula>MOD(ROW(),2)</formula>
    </cfRule>
  </conditionalFormatting>
  <conditionalFormatting sqref="N925">
    <cfRule type="expression" dxfId="6777" priority="5085">
      <formula>MOD(ROW(),2)</formula>
    </cfRule>
    <cfRule type="expression" dxfId="6776" priority="5084">
      <formula>MOD(ROW(),2)</formula>
    </cfRule>
    <cfRule type="expression" dxfId="6775" priority="5086">
      <formula>MOD(ROW(),2)</formula>
    </cfRule>
    <cfRule type="expression" dxfId="6774" priority="5080">
      <formula>DATEDIF(TODAY(),$AH925,"D")&lt;=30</formula>
    </cfRule>
    <cfRule type="expression" dxfId="6773" priority="5082">
      <formula>MOD(ROW(),2)</formula>
    </cfRule>
    <cfRule type="expression" dxfId="6772" priority="5081">
      <formula>DATEDIF(TODAY(),$AH925,"D")&lt;=30</formula>
    </cfRule>
  </conditionalFormatting>
  <conditionalFormatting sqref="N926">
    <cfRule type="expression" dxfId="6771" priority="5043">
      <formula>MOD(ROW(),2)</formula>
    </cfRule>
    <cfRule type="expression" dxfId="6770" priority="5044">
      <formula>MOD(ROW(),2)</formula>
    </cfRule>
    <cfRule type="expression" dxfId="6769" priority="5040">
      <formula>MOD(ROW(),2)</formula>
    </cfRule>
    <cfRule type="expression" dxfId="6768" priority="5042">
      <formula>MOD(ROW(),2)</formula>
    </cfRule>
    <cfRule type="expression" dxfId="6767" priority="5038">
      <formula>DATEDIF(TODAY(),$AH926,"D")&lt;=30</formula>
    </cfRule>
    <cfRule type="expression" dxfId="6766" priority="5039">
      <formula>DATEDIF(TODAY(),$AH926,"D")&lt;=30</formula>
    </cfRule>
  </conditionalFormatting>
  <conditionalFormatting sqref="N927">
    <cfRule type="expression" dxfId="6765" priority="4989">
      <formula>DATEDIF(TODAY(),$AH927,"D")&lt;=30</formula>
    </cfRule>
    <cfRule type="expression" dxfId="6764" priority="4990">
      <formula>DATEDIF(TODAY(),$AH927,"D")&lt;=30</formula>
    </cfRule>
    <cfRule type="expression" dxfId="6763" priority="4991">
      <formula>MOD(ROW(),2)</formula>
    </cfRule>
    <cfRule type="expression" dxfId="6762" priority="4993">
      <formula>MOD(ROW(),2)</formula>
    </cfRule>
    <cfRule type="expression" dxfId="6761" priority="4994">
      <formula>MOD(ROW(),2)</formula>
    </cfRule>
    <cfRule type="expression" dxfId="6760" priority="4995">
      <formula>MOD(ROW(),2)</formula>
    </cfRule>
  </conditionalFormatting>
  <conditionalFormatting sqref="N928">
    <cfRule type="expression" dxfId="6759" priority="4931">
      <formula>MOD(ROW(),2)</formula>
    </cfRule>
    <cfRule type="expression" dxfId="6758" priority="4930">
      <formula>DATEDIF(TODAY(),$AH928,"D")&lt;=30</formula>
    </cfRule>
    <cfRule type="expression" dxfId="6757" priority="4935">
      <formula>MOD(ROW(),2)</formula>
    </cfRule>
    <cfRule type="expression" dxfId="6756" priority="4929">
      <formula>DATEDIF(TODAY(),$AH928,"D")&lt;=30</formula>
    </cfRule>
    <cfRule type="expression" dxfId="6755" priority="4934">
      <formula>MOD(ROW(),2)</formula>
    </cfRule>
    <cfRule type="expression" dxfId="6754" priority="4933">
      <formula>MOD(ROW(),2)</formula>
    </cfRule>
  </conditionalFormatting>
  <conditionalFormatting sqref="N929">
    <cfRule type="expression" dxfId="6753" priority="4892">
      <formula>MOD(ROW(),2)</formula>
    </cfRule>
    <cfRule type="expression" dxfId="6752" priority="4893">
      <formula>MOD(ROW(),2)</formula>
    </cfRule>
    <cfRule type="expression" dxfId="6751" priority="4887">
      <formula>DATEDIF(TODAY(),$AH929,"D")&lt;=30</formula>
    </cfRule>
    <cfRule type="expression" dxfId="6750" priority="4888">
      <formula>DATEDIF(TODAY(),$AH929,"D")&lt;=30</formula>
    </cfRule>
    <cfRule type="expression" dxfId="6749" priority="4889">
      <formula>MOD(ROW(),2)</formula>
    </cfRule>
    <cfRule type="expression" dxfId="6748" priority="4891">
      <formula>MOD(ROW(),2)</formula>
    </cfRule>
  </conditionalFormatting>
  <conditionalFormatting sqref="N930">
    <cfRule type="expression" dxfId="6747" priority="4847">
      <formula>MOD(ROW(),2)</formula>
    </cfRule>
    <cfRule type="expression" dxfId="6746" priority="4849">
      <formula>MOD(ROW(),2)</formula>
    </cfRule>
    <cfRule type="expression" dxfId="6745" priority="4848">
      <formula>MOD(ROW(),2)</formula>
    </cfRule>
    <cfRule type="expression" dxfId="6744" priority="4843">
      <formula>DATEDIF(TODAY(),$AH930,"D")&lt;=30</formula>
    </cfRule>
    <cfRule type="expression" dxfId="6743" priority="4844">
      <formula>DATEDIF(TODAY(),$AH930,"D")&lt;=30</formula>
    </cfRule>
    <cfRule type="expression" dxfId="6742" priority="4845">
      <formula>MOD(ROW(),2)</formula>
    </cfRule>
  </conditionalFormatting>
  <conditionalFormatting sqref="N931">
    <cfRule type="expression" dxfId="6741" priority="4802">
      <formula>DATEDIF(TODAY(),$AH931,"D")&lt;=30</formula>
    </cfRule>
    <cfRule type="expression" dxfId="6740" priority="4805">
      <formula>MOD(ROW(),2)</formula>
    </cfRule>
    <cfRule type="expression" dxfId="6739" priority="4806">
      <formula>MOD(ROW(),2)</formula>
    </cfRule>
    <cfRule type="expression" dxfId="6738" priority="4807">
      <formula>MOD(ROW(),2)</formula>
    </cfRule>
    <cfRule type="expression" dxfId="6737" priority="4801">
      <formula>DATEDIF(TODAY(),$AH931,"D")&lt;=30</formula>
    </cfRule>
    <cfRule type="expression" dxfId="6736" priority="4803">
      <formula>MOD(ROW(),2)</formula>
    </cfRule>
  </conditionalFormatting>
  <conditionalFormatting sqref="N932">
    <cfRule type="expression" dxfId="6735" priority="4764">
      <formula>MOD(ROW(),2)</formula>
    </cfRule>
    <cfRule type="expression" dxfId="6734" priority="4765">
      <formula>MOD(ROW(),2)</formula>
    </cfRule>
    <cfRule type="expression" dxfId="6733" priority="4763">
      <formula>MOD(ROW(),2)</formula>
    </cfRule>
    <cfRule type="expression" dxfId="6732" priority="4761">
      <formula>MOD(ROW(),2)</formula>
    </cfRule>
    <cfRule type="expression" dxfId="6731" priority="4759">
      <formula>DATEDIF(TODAY(),$AH932,"D")&lt;=30</formula>
    </cfRule>
    <cfRule type="expression" dxfId="6730" priority="4760">
      <formula>DATEDIF(TODAY(),$AH932,"D")&lt;=30</formula>
    </cfRule>
  </conditionalFormatting>
  <conditionalFormatting sqref="N933">
    <cfRule type="expression" dxfId="6729" priority="4723">
      <formula>MOD(ROW(),2)</formula>
    </cfRule>
    <cfRule type="expression" dxfId="6728" priority="4721">
      <formula>MOD(ROW(),2)</formula>
    </cfRule>
    <cfRule type="expression" dxfId="6727" priority="4719">
      <formula>MOD(ROW(),2)</formula>
    </cfRule>
    <cfRule type="expression" dxfId="6726" priority="4718">
      <formula>DATEDIF(TODAY(),$AH933,"D")&lt;=30</formula>
    </cfRule>
    <cfRule type="expression" dxfId="6725" priority="4717">
      <formula>DATEDIF(TODAY(),$AH933,"D")&lt;=30</formula>
    </cfRule>
    <cfRule type="expression" dxfId="6724" priority="4722">
      <formula>MOD(ROW(),2)</formula>
    </cfRule>
  </conditionalFormatting>
  <conditionalFormatting sqref="N934">
    <cfRule type="expression" dxfId="6723" priority="4678">
      <formula>MOD(ROW(),2)</formula>
    </cfRule>
    <cfRule type="expression" dxfId="6722" priority="4677">
      <formula>MOD(ROW(),2)</formula>
    </cfRule>
    <cfRule type="expression" dxfId="6721" priority="4672">
      <formula>DATEDIF(TODAY(),$AH934,"D")&lt;=30</formula>
    </cfRule>
    <cfRule type="expression" dxfId="6720" priority="4676">
      <formula>MOD(ROW(),2)</formula>
    </cfRule>
    <cfRule type="expression" dxfId="6719" priority="4673">
      <formula>DATEDIF(TODAY(),$AH934,"D")&lt;=30</formula>
    </cfRule>
    <cfRule type="expression" dxfId="6718" priority="4674">
      <formula>MOD(ROW(),2)</formula>
    </cfRule>
  </conditionalFormatting>
  <conditionalFormatting sqref="N935">
    <cfRule type="expression" dxfId="6717" priority="4625">
      <formula>MOD(ROW(),2)</formula>
    </cfRule>
    <cfRule type="expression" dxfId="6716" priority="4626">
      <formula>MOD(ROW(),2)</formula>
    </cfRule>
    <cfRule type="expression" dxfId="6715" priority="4620">
      <formula>DATEDIF(TODAY(),$AH935,"D")&lt;=30</formula>
    </cfRule>
    <cfRule type="expression" dxfId="6714" priority="4621">
      <formula>DATEDIF(TODAY(),$AH935,"D")&lt;=30</formula>
    </cfRule>
    <cfRule type="expression" dxfId="6713" priority="4622">
      <formula>MOD(ROW(),2)</formula>
    </cfRule>
    <cfRule type="expression" dxfId="6712" priority="4624">
      <formula>MOD(ROW(),2)</formula>
    </cfRule>
  </conditionalFormatting>
  <conditionalFormatting sqref="N936">
    <cfRule type="expression" dxfId="6711" priority="4582">
      <formula>MOD(ROW(),2)</formula>
    </cfRule>
    <cfRule type="expression" dxfId="6710" priority="4580">
      <formula>MOD(ROW(),2)</formula>
    </cfRule>
    <cfRule type="expression" dxfId="6709" priority="4584">
      <formula>MOD(ROW(),2)</formula>
    </cfRule>
    <cfRule type="expression" dxfId="6708" priority="4578">
      <formula>DATEDIF(TODAY(),$AH936,"D")&lt;=30</formula>
    </cfRule>
    <cfRule type="expression" dxfId="6707" priority="4579">
      <formula>DATEDIF(TODAY(),$AH936,"D")&lt;=30</formula>
    </cfRule>
    <cfRule type="expression" dxfId="6706" priority="4583">
      <formula>MOD(ROW(),2)</formula>
    </cfRule>
  </conditionalFormatting>
  <conditionalFormatting sqref="N937">
    <cfRule type="expression" dxfId="6705" priority="4540">
      <formula>MOD(ROW(),2)</formula>
    </cfRule>
    <cfRule type="expression" dxfId="6704" priority="4536">
      <formula>DATEDIF(TODAY(),$AH937,"D")&lt;=30</formula>
    </cfRule>
    <cfRule type="expression" dxfId="6703" priority="4537">
      <formula>DATEDIF(TODAY(),$AH937,"D")&lt;=30</formula>
    </cfRule>
    <cfRule type="expression" dxfId="6702" priority="4538">
      <formula>MOD(ROW(),2)</formula>
    </cfRule>
    <cfRule type="expression" dxfId="6701" priority="4541">
      <formula>MOD(ROW(),2)</formula>
    </cfRule>
    <cfRule type="expression" dxfId="6700" priority="4542">
      <formula>MOD(ROW(),2)</formula>
    </cfRule>
  </conditionalFormatting>
  <conditionalFormatting sqref="N938">
    <cfRule type="expression" dxfId="6699" priority="4475">
      <formula>MOD(ROW(),2)</formula>
    </cfRule>
    <cfRule type="expression" dxfId="6698" priority="4474">
      <formula>MOD(ROW(),2)</formula>
    </cfRule>
    <cfRule type="expression" dxfId="6697" priority="4469">
      <formula>DATEDIF(TODAY(),$AH938,"D")&lt;=30</formula>
    </cfRule>
    <cfRule type="expression" dxfId="6696" priority="4470">
      <formula>DATEDIF(TODAY(),$AH938,"D")&lt;=30</formula>
    </cfRule>
    <cfRule type="expression" dxfId="6695" priority="4471">
      <formula>MOD(ROW(),2)</formula>
    </cfRule>
    <cfRule type="expression" dxfId="6694" priority="4473">
      <formula>MOD(ROW(),2)</formula>
    </cfRule>
  </conditionalFormatting>
  <conditionalFormatting sqref="N939">
    <cfRule type="expression" dxfId="6693" priority="4420">
      <formula>DATEDIF(TODAY(),$AH939,"D")&lt;=30</formula>
    </cfRule>
    <cfRule type="expression" dxfId="6692" priority="4419">
      <formula>DATEDIF(TODAY(),$AH939,"D")&lt;=30</formula>
    </cfRule>
    <cfRule type="expression" dxfId="6691" priority="4425">
      <formula>MOD(ROW(),2)</formula>
    </cfRule>
    <cfRule type="expression" dxfId="6690" priority="4423">
      <formula>MOD(ROW(),2)</formula>
    </cfRule>
    <cfRule type="expression" dxfId="6689" priority="4424">
      <formula>MOD(ROW(),2)</formula>
    </cfRule>
    <cfRule type="expression" dxfId="6688" priority="4421">
      <formula>MOD(ROW(),2)</formula>
    </cfRule>
  </conditionalFormatting>
  <conditionalFormatting sqref="N979">
    <cfRule type="expression" dxfId="6687" priority="4357">
      <formula>MOD(ROW(),2)</formula>
    </cfRule>
    <cfRule type="expression" dxfId="6686" priority="4348">
      <formula>DATEDIF(TODAY(),$AH979,"D")&lt;=30</formula>
    </cfRule>
    <cfRule type="expression" dxfId="6685" priority="4354">
      <formula>MOD(ROW(),2)</formula>
    </cfRule>
    <cfRule type="expression" dxfId="6684" priority="4355">
      <formula>MOD(ROW(),2)</formula>
    </cfRule>
    <cfRule type="expression" dxfId="6683" priority="4356">
      <formula>MOD(ROW(),2)</formula>
    </cfRule>
  </conditionalFormatting>
  <conditionalFormatting sqref="N988 N994 N998 N1001 N1013">
    <cfRule type="expression" dxfId="6682" priority="4368">
      <formula>MOD(ROW(),2)</formula>
    </cfRule>
    <cfRule type="expression" dxfId="6681" priority="4353">
      <formula>MOD(ROW(),2)</formula>
    </cfRule>
  </conditionalFormatting>
  <conditionalFormatting sqref="N996">
    <cfRule type="expression" dxfId="6680" priority="4298">
      <formula>MOD(ROW(),2)</formula>
    </cfRule>
    <cfRule type="expression" dxfId="6679" priority="4295">
      <formula>MOD(ROW(),2)</formula>
    </cfRule>
    <cfRule type="expression" dxfId="6678" priority="4297">
      <formula>MOD(ROW(),2)</formula>
    </cfRule>
    <cfRule type="expression" dxfId="6677" priority="4294">
      <formula>DATEDIF(TODAY(),$AH996,"D")&lt;=30</formula>
    </cfRule>
    <cfRule type="expression" dxfId="6676" priority="4299">
      <formula>MOD(ROW(),2)</formula>
    </cfRule>
    <cfRule type="expression" dxfId="6675" priority="4293">
      <formula>DATEDIF(TODAY(),$AH996,"D")&lt;=30</formula>
    </cfRule>
  </conditionalFormatting>
  <conditionalFormatting sqref="N1018:N1023">
    <cfRule type="expression" dxfId="6674" priority="4231">
      <formula>MOD(ROW(),2)</formula>
    </cfRule>
    <cfRule type="expression" dxfId="6673" priority="4224">
      <formula>DATEDIF(TODAY(),$AH1018,"D")&lt;=30</formula>
    </cfRule>
    <cfRule type="expression" dxfId="6672" priority="4227">
      <formula>MOD(ROW(),2)</formula>
    </cfRule>
    <cfRule type="expression" dxfId="6671" priority="4230">
      <formula>MOD(ROW(),2)</formula>
    </cfRule>
    <cfRule type="expression" dxfId="6670" priority="4233">
      <formula>MOD(ROW(),2)</formula>
    </cfRule>
    <cfRule type="expression" dxfId="6669" priority="4225">
      <formula>DATEDIF(TODAY(),$AH1018,"D")&lt;=30</formula>
    </cfRule>
  </conditionalFormatting>
  <conditionalFormatting sqref="N1019">
    <cfRule type="expression" dxfId="6668" priority="4226">
      <formula>MOD(ROW(),2)</formula>
    </cfRule>
    <cfRule type="expression" dxfId="6667" priority="4232">
      <formula>MOD(ROW(),2)</formula>
    </cfRule>
  </conditionalFormatting>
  <conditionalFormatting sqref="N1024:N1027">
    <cfRule type="expression" dxfId="6666" priority="4178">
      <formula>MOD(ROW(),2)</formula>
    </cfRule>
    <cfRule type="expression" dxfId="6665" priority="4175">
      <formula>MOD(ROW(),2)</formula>
    </cfRule>
    <cfRule type="expression" dxfId="6664" priority="4174">
      <formula>DATEDIF(TODAY(),$AH1024,"D")&lt;=30</formula>
    </cfRule>
    <cfRule type="expression" dxfId="6663" priority="4173">
      <formula>DATEDIF(TODAY(),$AH1024,"D")&lt;=30</formula>
    </cfRule>
    <cfRule type="expression" dxfId="6662" priority="4177">
      <formula>MOD(ROW(),2)</formula>
    </cfRule>
    <cfRule type="expression" dxfId="6661" priority="4179">
      <formula>MOD(ROW(),2)</formula>
    </cfRule>
  </conditionalFormatting>
  <conditionalFormatting sqref="N1028:N1030">
    <cfRule type="expression" dxfId="6660" priority="4124">
      <formula>MOD(ROW(),2)</formula>
    </cfRule>
    <cfRule type="expression" dxfId="6659" priority="4118">
      <formula>DATEDIF(TODAY(),$AH1028,"D")&lt;=30</formula>
    </cfRule>
    <cfRule type="expression" dxfId="6658" priority="4123">
      <formula>MOD(ROW(),2)</formula>
    </cfRule>
    <cfRule type="expression" dxfId="6657" priority="4122">
      <formula>MOD(ROW(),2)</formula>
    </cfRule>
    <cfRule type="expression" dxfId="6656" priority="4120">
      <formula>MOD(ROW(),2)</formula>
    </cfRule>
    <cfRule type="expression" dxfId="6655" priority="4119">
      <formula>DATEDIF(TODAY(),$AH1028,"D")&lt;=30</formula>
    </cfRule>
  </conditionalFormatting>
  <conditionalFormatting sqref="N1031:N1033">
    <cfRule type="expression" dxfId="6654" priority="4051">
      <formula>MOD(ROW(),2)</formula>
    </cfRule>
    <cfRule type="expression" dxfId="6653" priority="4049">
      <formula>MOD(ROW(),2)</formula>
    </cfRule>
    <cfRule type="expression" dxfId="6652" priority="4052">
      <formula>MOD(ROW(),2)</formula>
    </cfRule>
    <cfRule type="expression" dxfId="6651" priority="4053">
      <formula>MOD(ROW(),2)</formula>
    </cfRule>
    <cfRule type="expression" dxfId="6650" priority="4048">
      <formula>DATEDIF(TODAY(),$AH1031,"D")&lt;=30</formula>
    </cfRule>
    <cfRule type="expression" dxfId="6649" priority="4047">
      <formula>DATEDIF(TODAY(),$AH1031,"D")&lt;=30</formula>
    </cfRule>
  </conditionalFormatting>
  <conditionalFormatting sqref="N1034:N1036">
    <cfRule type="expression" dxfId="6648" priority="4007">
      <formula>MOD(ROW(),2)</formula>
    </cfRule>
    <cfRule type="expression" dxfId="6647" priority="4006">
      <formula>MOD(ROW(),2)</formula>
    </cfRule>
    <cfRule type="expression" dxfId="6646" priority="4005">
      <formula>MOD(ROW(),2)</formula>
    </cfRule>
    <cfRule type="expression" dxfId="6645" priority="4002">
      <formula>DATEDIF(TODAY(),$AH1034,"D")&lt;=30</formula>
    </cfRule>
    <cfRule type="expression" dxfId="6644" priority="4001">
      <formula>DATEDIF(TODAY(),$AH1034,"D")&lt;=30</formula>
    </cfRule>
    <cfRule type="expression" dxfId="6643" priority="4003">
      <formula>MOD(ROW(),2)</formula>
    </cfRule>
  </conditionalFormatting>
  <conditionalFormatting sqref="N1037">
    <cfRule type="expression" dxfId="6642" priority="3913">
      <formula>MOD(ROW(),2)</formula>
    </cfRule>
    <cfRule type="expression" dxfId="6641" priority="3909">
      <formula>DATEDIF(TODAY(),$AH1037,"D")&lt;=30</formula>
    </cfRule>
    <cfRule type="expression" dxfId="6640" priority="3912">
      <formula>MOD(ROW(),2)</formula>
    </cfRule>
    <cfRule type="expression" dxfId="6639" priority="3908">
      <formula>DATEDIF(TODAY(),$AH1037,"D")&lt;=30</formula>
    </cfRule>
    <cfRule type="expression" dxfId="6638" priority="3910">
      <formula>MOD(ROW(),2)</formula>
    </cfRule>
    <cfRule type="expression" dxfId="6637" priority="3914">
      <formula>MOD(ROW(),2)</formula>
    </cfRule>
  </conditionalFormatting>
  <conditionalFormatting sqref="N1038:N1039">
    <cfRule type="expression" dxfId="6636" priority="3958">
      <formula>MOD(ROW(),2)</formula>
    </cfRule>
    <cfRule type="expression" dxfId="6635" priority="3960">
      <formula>MOD(ROW(),2)</formula>
    </cfRule>
    <cfRule type="expression" dxfId="6634" priority="3959">
      <formula>MOD(ROW(),2)</formula>
    </cfRule>
    <cfRule type="expression" dxfId="6633" priority="3956">
      <formula>MOD(ROW(),2)</formula>
    </cfRule>
    <cfRule type="expression" dxfId="6632" priority="3955">
      <formula>DATEDIF(TODAY(),$AH1038,"D")&lt;=30</formula>
    </cfRule>
    <cfRule type="expression" dxfId="6631" priority="3954">
      <formula>DATEDIF(TODAY(),$AH1038,"D")&lt;=30</formula>
    </cfRule>
  </conditionalFormatting>
  <conditionalFormatting sqref="N1040">
    <cfRule type="expression" dxfId="6630" priority="3857">
      <formula>MOD(ROW(),2)</formula>
    </cfRule>
    <cfRule type="expression" dxfId="6629" priority="3856">
      <formula>DATEDIF(TODAY(),$AH1040,"D")&lt;=30</formula>
    </cfRule>
    <cfRule type="expression" dxfId="6628" priority="3855">
      <formula>DATEDIF(TODAY(),$AH1040,"D")&lt;=30</formula>
    </cfRule>
    <cfRule type="expression" dxfId="6627" priority="3861">
      <formula>MOD(ROW(),2)</formula>
    </cfRule>
    <cfRule type="expression" dxfId="6626" priority="3860">
      <formula>MOD(ROW(),2)</formula>
    </cfRule>
    <cfRule type="expression" dxfId="6625" priority="3859">
      <formula>MOD(ROW(),2)</formula>
    </cfRule>
  </conditionalFormatting>
  <conditionalFormatting sqref="N1041">
    <cfRule type="expression" dxfId="6624" priority="3765">
      <formula>DATEDIF(TODAY(),$AH1041,"D")&lt;=30</formula>
    </cfRule>
    <cfRule type="expression" dxfId="6623" priority="3766">
      <formula>MOD(ROW(),2)</formula>
    </cfRule>
    <cfRule type="expression" dxfId="6622" priority="3768">
      <formula>MOD(ROW(),2)</formula>
    </cfRule>
    <cfRule type="expression" dxfId="6621" priority="3769">
      <formula>MOD(ROW(),2)</formula>
    </cfRule>
    <cfRule type="expression" dxfId="6620" priority="3770">
      <formula>MOD(ROW(),2)</formula>
    </cfRule>
    <cfRule type="expression" dxfId="6619" priority="3764">
      <formula>DATEDIF(TODAY(),$AH1041,"D")&lt;=30</formula>
    </cfRule>
  </conditionalFormatting>
  <conditionalFormatting sqref="N1042:N1043">
    <cfRule type="expression" dxfId="6618" priority="3815">
      <formula>MOD(ROW(),2)</formula>
    </cfRule>
    <cfRule type="expression" dxfId="6617" priority="3810">
      <formula>DATEDIF(TODAY(),$AH1042,"D")&lt;=30</formula>
    </cfRule>
    <cfRule type="expression" dxfId="6616" priority="3811">
      <formula>DATEDIF(TODAY(),$AH1042,"D")&lt;=30</formula>
    </cfRule>
    <cfRule type="expression" dxfId="6615" priority="3812">
      <formula>MOD(ROW(),2)</formula>
    </cfRule>
    <cfRule type="expression" dxfId="6614" priority="3814">
      <formula>MOD(ROW(),2)</formula>
    </cfRule>
    <cfRule type="expression" dxfId="6613" priority="3816">
      <formula>MOD(ROW(),2)</formula>
    </cfRule>
  </conditionalFormatting>
  <conditionalFormatting sqref="N1044">
    <cfRule type="expression" dxfId="6612" priority="3677">
      <formula>MOD(ROW(),2)</formula>
    </cfRule>
    <cfRule type="expression" dxfId="6611" priority="3671">
      <formula>DATEDIF(TODAY(),$AH1044,"D")&lt;=30</formula>
    </cfRule>
    <cfRule type="expression" dxfId="6610" priority="3672">
      <formula>DATEDIF(TODAY(),$AH1044,"D")&lt;=30</formula>
    </cfRule>
    <cfRule type="expression" dxfId="6609" priority="3673">
      <formula>MOD(ROW(),2)</formula>
    </cfRule>
    <cfRule type="expression" dxfId="6608" priority="3675">
      <formula>MOD(ROW(),2)</formula>
    </cfRule>
    <cfRule type="expression" dxfId="6607" priority="3676">
      <formula>MOD(ROW(),2)</formula>
    </cfRule>
  </conditionalFormatting>
  <conditionalFormatting sqref="N1045:N1046">
    <cfRule type="expression" dxfId="6606" priority="3717">
      <formula>DATEDIF(TODAY(),$AH1045,"D")&lt;=30</formula>
    </cfRule>
    <cfRule type="expression" dxfId="6605" priority="3723">
      <formula>MOD(ROW(),2)</formula>
    </cfRule>
    <cfRule type="expression" dxfId="6604" priority="3718">
      <formula>DATEDIF(TODAY(),$AH1045,"D")&lt;=30</formula>
    </cfRule>
    <cfRule type="expression" dxfId="6603" priority="3719">
      <formula>MOD(ROW(),2)</formula>
    </cfRule>
    <cfRule type="expression" dxfId="6602" priority="3721">
      <formula>MOD(ROW(),2)</formula>
    </cfRule>
    <cfRule type="expression" dxfId="6601" priority="3722">
      <formula>MOD(ROW(),2)</formula>
    </cfRule>
  </conditionalFormatting>
  <conditionalFormatting sqref="N1047">
    <cfRule type="expression" dxfId="6600" priority="3628">
      <formula>MOD(ROW(),2)</formula>
    </cfRule>
    <cfRule type="expression" dxfId="6599" priority="3629">
      <formula>MOD(ROW(),2)</formula>
    </cfRule>
    <cfRule type="expression" dxfId="6598" priority="3630">
      <formula>MOD(ROW(),2)</formula>
    </cfRule>
    <cfRule type="expression" dxfId="6597" priority="3626">
      <formula>MOD(ROW(),2)</formula>
    </cfRule>
    <cfRule type="expression" dxfId="6596" priority="3625">
      <formula>DATEDIF(TODAY(),$AH1047,"D")&lt;=30</formula>
    </cfRule>
    <cfRule type="expression" dxfId="6595" priority="3624">
      <formula>DATEDIF(TODAY(),$AH1047,"D")&lt;=30</formula>
    </cfRule>
  </conditionalFormatting>
  <conditionalFormatting sqref="N1048">
    <cfRule type="expression" dxfId="6594" priority="3531">
      <formula>DATEDIF(TODAY(),$AH1048,"D")&lt;=30</formula>
    </cfRule>
    <cfRule type="expression" dxfId="6593" priority="3532">
      <formula>DATEDIF(TODAY(),$AH1048,"D")&lt;=30</formula>
    </cfRule>
    <cfRule type="expression" dxfId="6592" priority="3533">
      <formula>MOD(ROW(),2)</formula>
    </cfRule>
    <cfRule type="expression" dxfId="6591" priority="3535">
      <formula>MOD(ROW(),2)</formula>
    </cfRule>
    <cfRule type="expression" dxfId="6590" priority="3536">
      <formula>MOD(ROW(),2)</formula>
    </cfRule>
    <cfRule type="expression" dxfId="6589" priority="3537">
      <formula>MOD(ROW(),2)</formula>
    </cfRule>
  </conditionalFormatting>
  <conditionalFormatting sqref="N1049:N1050">
    <cfRule type="expression" dxfId="6588" priority="3583">
      <formula>MOD(ROW(),2)</formula>
    </cfRule>
    <cfRule type="expression" dxfId="6587" priority="3582">
      <formula>MOD(ROW(),2)</formula>
    </cfRule>
    <cfRule type="expression" dxfId="6586" priority="3581">
      <formula>MOD(ROW(),2)</formula>
    </cfRule>
    <cfRule type="expression" dxfId="6585" priority="3579">
      <formula>MOD(ROW(),2)</formula>
    </cfRule>
    <cfRule type="expression" dxfId="6584" priority="3578">
      <formula>DATEDIF(TODAY(),$AH1049,"D")&lt;=30</formula>
    </cfRule>
    <cfRule type="expression" dxfId="6583" priority="3577">
      <formula>DATEDIF(TODAY(),$AH1049,"D")&lt;=30</formula>
    </cfRule>
  </conditionalFormatting>
  <conditionalFormatting sqref="N1051">
    <cfRule type="expression" dxfId="6582" priority="3486">
      <formula>MOD(ROW(),2)</formula>
    </cfRule>
    <cfRule type="expression" dxfId="6581" priority="3481">
      <formula>DATEDIF(TODAY(),$AH1051,"D")&lt;=30</formula>
    </cfRule>
    <cfRule type="expression" dxfId="6580" priority="3482">
      <formula>MOD(ROW(),2)</formula>
    </cfRule>
    <cfRule type="expression" dxfId="6579" priority="3485">
      <formula>MOD(ROW(),2)</formula>
    </cfRule>
    <cfRule type="expression" dxfId="6578" priority="3484">
      <formula>MOD(ROW(),2)</formula>
    </cfRule>
    <cfRule type="expression" dxfId="6577" priority="3480">
      <formula>DATEDIF(TODAY(),$AH1051,"D")&lt;=30</formula>
    </cfRule>
  </conditionalFormatting>
  <conditionalFormatting sqref="N1052">
    <cfRule type="expression" dxfId="6576" priority="3395">
      <formula>MOD(ROW(),2)</formula>
    </cfRule>
    <cfRule type="expression" dxfId="6575" priority="3394">
      <formula>MOD(ROW(),2)</formula>
    </cfRule>
    <cfRule type="expression" dxfId="6574" priority="3393">
      <formula>MOD(ROW(),2)</formula>
    </cfRule>
    <cfRule type="expression" dxfId="6573" priority="3389">
      <formula>DATEDIF(TODAY(),$AH1052,"D")&lt;=30</formula>
    </cfRule>
    <cfRule type="expression" dxfId="6572" priority="3390">
      <formula>DATEDIF(TODAY(),$AH1052,"D")&lt;=30</formula>
    </cfRule>
    <cfRule type="expression" dxfId="6571" priority="3391">
      <formula>MOD(ROW(),2)</formula>
    </cfRule>
  </conditionalFormatting>
  <conditionalFormatting sqref="N1053:N1054">
    <cfRule type="expression" dxfId="6570" priority="3435">
      <formula>DATEDIF(TODAY(),$AH1053,"D")&lt;=30</formula>
    </cfRule>
    <cfRule type="expression" dxfId="6569" priority="3437">
      <formula>MOD(ROW(),2)</formula>
    </cfRule>
    <cfRule type="expression" dxfId="6568" priority="3436">
      <formula>DATEDIF(TODAY(),$AH1053,"D")&lt;=30</formula>
    </cfRule>
    <cfRule type="expression" dxfId="6567" priority="3439">
      <formula>MOD(ROW(),2)</formula>
    </cfRule>
    <cfRule type="expression" dxfId="6566" priority="3440">
      <formula>MOD(ROW(),2)</formula>
    </cfRule>
    <cfRule type="expression" dxfId="6565" priority="3441">
      <formula>MOD(ROW(),2)</formula>
    </cfRule>
  </conditionalFormatting>
  <conditionalFormatting sqref="N1055">
    <cfRule type="expression" dxfId="6564" priority="3346">
      <formula>MOD(ROW(),2)</formula>
    </cfRule>
    <cfRule type="expression" dxfId="6563" priority="3347">
      <formula>MOD(ROW(),2)</formula>
    </cfRule>
    <cfRule type="expression" dxfId="6562" priority="3345">
      <formula>MOD(ROW(),2)</formula>
    </cfRule>
    <cfRule type="expression" dxfId="6561" priority="3343">
      <formula>MOD(ROW(),2)</formula>
    </cfRule>
    <cfRule type="expression" dxfId="6560" priority="3342">
      <formula>DATEDIF(TODAY(),$AH1055,"D")&lt;=30</formula>
    </cfRule>
    <cfRule type="expression" dxfId="6559" priority="3341">
      <formula>DATEDIF(TODAY(),$AH1055,"D")&lt;=30</formula>
    </cfRule>
  </conditionalFormatting>
  <conditionalFormatting sqref="N1056">
    <cfRule type="expression" dxfId="6558" priority="3256">
      <formula>MOD(ROW(),2)</formula>
    </cfRule>
    <cfRule type="expression" dxfId="6557" priority="3257">
      <formula>MOD(ROW(),2)</formula>
    </cfRule>
    <cfRule type="expression" dxfId="6556" priority="3253">
      <formula>MOD(ROW(),2)</formula>
    </cfRule>
    <cfRule type="expression" dxfId="6555" priority="3252">
      <formula>DATEDIF(TODAY(),$AH1056,"D")&lt;=30</formula>
    </cfRule>
    <cfRule type="expression" dxfId="6554" priority="3251">
      <formula>DATEDIF(TODAY(),$AH1056,"D")&lt;=30</formula>
    </cfRule>
    <cfRule type="expression" dxfId="6553" priority="3255">
      <formula>MOD(ROW(),2)</formula>
    </cfRule>
  </conditionalFormatting>
  <conditionalFormatting sqref="N1057:N1058">
    <cfRule type="expression" dxfId="6552" priority="3296">
      <formula>DATEDIF(TODAY(),$AH1057,"D")&lt;=30</formula>
    </cfRule>
    <cfRule type="expression" dxfId="6551" priority="3301">
      <formula>MOD(ROW(),2)</formula>
    </cfRule>
    <cfRule type="expression" dxfId="6550" priority="3300">
      <formula>MOD(ROW(),2)</formula>
    </cfRule>
    <cfRule type="expression" dxfId="6549" priority="3302">
      <formula>MOD(ROW(),2)</formula>
    </cfRule>
    <cfRule type="expression" dxfId="6548" priority="3298">
      <formula>MOD(ROW(),2)</formula>
    </cfRule>
    <cfRule type="expression" dxfId="6547" priority="3297">
      <formula>DATEDIF(TODAY(),$AH1057,"D")&lt;=30</formula>
    </cfRule>
  </conditionalFormatting>
  <conditionalFormatting sqref="N1059">
    <cfRule type="expression" dxfId="6546" priority="3202">
      <formula>MOD(ROW(),2)</formula>
    </cfRule>
    <cfRule type="expression" dxfId="6545" priority="3201">
      <formula>MOD(ROW(),2)</formula>
    </cfRule>
    <cfRule type="expression" dxfId="6544" priority="3200">
      <formula>MOD(ROW(),2)</formula>
    </cfRule>
    <cfRule type="expression" dxfId="6543" priority="3198">
      <formula>MOD(ROW(),2)</formula>
    </cfRule>
    <cfRule type="expression" dxfId="6542" priority="3197">
      <formula>DATEDIF(TODAY(),$AH1059,"D")&lt;=30</formula>
    </cfRule>
    <cfRule type="expression" dxfId="6541" priority="3196">
      <formula>DATEDIF(TODAY(),$AH1059,"D")&lt;=30</formula>
    </cfRule>
  </conditionalFormatting>
  <conditionalFormatting sqref="N1060:N1061">
    <cfRule type="expression" dxfId="6540" priority="3148">
      <formula>DATEDIF(TODAY(),$AH1060,"D")&lt;=30</formula>
    </cfRule>
    <cfRule type="expression" dxfId="6539" priority="3149">
      <formula>DATEDIF(TODAY(),$AH1060,"D")&lt;=30</formula>
    </cfRule>
    <cfRule type="expression" dxfId="6538" priority="3150">
      <formula>MOD(ROW(),2)</formula>
    </cfRule>
    <cfRule type="expression" dxfId="6537" priority="3152">
      <formula>MOD(ROW(),2)</formula>
    </cfRule>
    <cfRule type="expression" dxfId="6536" priority="3153">
      <formula>MOD(ROW(),2)</formula>
    </cfRule>
    <cfRule type="expression" dxfId="6535" priority="3154">
      <formula>MOD(ROW(),2)</formula>
    </cfRule>
  </conditionalFormatting>
  <conditionalFormatting sqref="N1062">
    <cfRule type="expression" dxfId="6534" priority="3104">
      <formula>DATEDIF(TODAY(),$AH1062,"D")&lt;=30</formula>
    </cfRule>
    <cfRule type="expression" dxfId="6533" priority="3105">
      <formula>DATEDIF(TODAY(),$AH1062,"D")&lt;=30</formula>
    </cfRule>
    <cfRule type="expression" dxfId="6532" priority="3108">
      <formula>MOD(ROW(),2)</formula>
    </cfRule>
    <cfRule type="expression" dxfId="6531" priority="3109">
      <formula>MOD(ROW(),2)</formula>
    </cfRule>
    <cfRule type="expression" dxfId="6530" priority="3110">
      <formula>MOD(ROW(),2)</formula>
    </cfRule>
    <cfRule type="expression" dxfId="6529" priority="3106">
      <formula>MOD(ROW(),2)</formula>
    </cfRule>
  </conditionalFormatting>
  <conditionalFormatting sqref="N1063">
    <cfRule type="expression" dxfId="6528" priority="3062">
      <formula>MOD(ROW(),2)</formula>
    </cfRule>
    <cfRule type="expression" dxfId="6527" priority="3063">
      <formula>MOD(ROW(),2)</formula>
    </cfRule>
    <cfRule type="expression" dxfId="6526" priority="3064">
      <formula>MOD(ROW(),2)</formula>
    </cfRule>
    <cfRule type="expression" dxfId="6525" priority="3059">
      <formula>DATEDIF(TODAY(),$AH1063,"D")&lt;=30</formula>
    </cfRule>
    <cfRule type="expression" dxfId="6524" priority="3058">
      <formula>DATEDIF(TODAY(),$AH1063,"D")&lt;=30</formula>
    </cfRule>
    <cfRule type="expression" dxfId="6523" priority="3060">
      <formula>MOD(ROW(),2)</formula>
    </cfRule>
  </conditionalFormatting>
  <conditionalFormatting sqref="N1064">
    <cfRule type="expression" dxfId="6522" priority="3022">
      <formula>MOD(ROW(),2)</formula>
    </cfRule>
    <cfRule type="expression" dxfId="6521" priority="3021">
      <formula>MOD(ROW(),2)</formula>
    </cfRule>
    <cfRule type="expression" dxfId="6520" priority="3020">
      <formula>MOD(ROW(),2)</formula>
    </cfRule>
    <cfRule type="expression" dxfId="6519" priority="3017">
      <formula>DATEDIF(TODAY(),$AH1064,"D")&lt;=30</formula>
    </cfRule>
    <cfRule type="expression" dxfId="6518" priority="3016">
      <formula>DATEDIF(TODAY(),$AH1064,"D")&lt;=30</formula>
    </cfRule>
    <cfRule type="expression" dxfId="6517" priority="3018">
      <formula>MOD(ROW(),2)</formula>
    </cfRule>
  </conditionalFormatting>
  <conditionalFormatting sqref="N1065">
    <cfRule type="expression" dxfId="6516" priority="2972">
      <formula>DATEDIF(TODAY(),$AH1065,"D")&lt;=30</formula>
    </cfRule>
    <cfRule type="expression" dxfId="6515" priority="2978">
      <formula>MOD(ROW(),2)</formula>
    </cfRule>
    <cfRule type="expression" dxfId="6514" priority="2977">
      <formula>MOD(ROW(),2)</formula>
    </cfRule>
    <cfRule type="expression" dxfId="6513" priority="2976">
      <formula>MOD(ROW(),2)</formula>
    </cfRule>
    <cfRule type="expression" dxfId="6512" priority="2974">
      <formula>MOD(ROW(),2)</formula>
    </cfRule>
    <cfRule type="expression" dxfId="6511" priority="2973">
      <formula>DATEDIF(TODAY(),$AH1065,"D")&lt;=30</formula>
    </cfRule>
  </conditionalFormatting>
  <conditionalFormatting sqref="N1066">
    <cfRule type="expression" dxfId="6510" priority="2934">
      <formula>MOD(ROW(),2)</formula>
    </cfRule>
    <cfRule type="expression" dxfId="6509" priority="2931">
      <formula>DATEDIF(TODAY(),$AH1066,"D")&lt;=30</formula>
    </cfRule>
    <cfRule type="expression" dxfId="6508" priority="2930">
      <formula>DATEDIF(TODAY(),$AH1066,"D")&lt;=30</formula>
    </cfRule>
    <cfRule type="expression" dxfId="6507" priority="2935">
      <formula>MOD(ROW(),2)</formula>
    </cfRule>
    <cfRule type="expression" dxfId="6506" priority="2936">
      <formula>MOD(ROW(),2)</formula>
    </cfRule>
    <cfRule type="expression" dxfId="6505" priority="2932">
      <formula>MOD(ROW(),2)</formula>
    </cfRule>
  </conditionalFormatting>
  <conditionalFormatting sqref="N1067">
    <cfRule type="expression" dxfId="6504" priority="2892">
      <formula>MOD(ROW(),2)</formula>
    </cfRule>
    <cfRule type="expression" dxfId="6503" priority="2894">
      <formula>MOD(ROW(),2)</formula>
    </cfRule>
    <cfRule type="expression" dxfId="6502" priority="2893">
      <formula>MOD(ROW(),2)</formula>
    </cfRule>
    <cfRule type="expression" dxfId="6501" priority="2888">
      <formula>DATEDIF(TODAY(),$AH1067,"D")&lt;=30</formula>
    </cfRule>
    <cfRule type="expression" dxfId="6500" priority="2889">
      <formula>DATEDIF(TODAY(),$AH1067,"D")&lt;=30</formula>
    </cfRule>
    <cfRule type="expression" dxfId="6499" priority="2890">
      <formula>MOD(ROW(),2)</formula>
    </cfRule>
  </conditionalFormatting>
  <conditionalFormatting sqref="N1068">
    <cfRule type="expression" dxfId="6498" priority="2848">
      <formula>MOD(ROW(),2)</formula>
    </cfRule>
    <cfRule type="expression" dxfId="6497" priority="2852">
      <formula>MOD(ROW(),2)</formula>
    </cfRule>
    <cfRule type="expression" dxfId="6496" priority="2851">
      <formula>MOD(ROW(),2)</formula>
    </cfRule>
    <cfRule type="expression" dxfId="6495" priority="2850">
      <formula>MOD(ROW(),2)</formula>
    </cfRule>
    <cfRule type="expression" dxfId="6494" priority="2847">
      <formula>DATEDIF(TODAY(),$AH1068,"D")&lt;=30</formula>
    </cfRule>
    <cfRule type="expression" dxfId="6493" priority="2846">
      <formula>DATEDIF(TODAY(),$AH1068,"D")&lt;=30</formula>
    </cfRule>
  </conditionalFormatting>
  <conditionalFormatting sqref="N1069">
    <cfRule type="expression" dxfId="6492" priority="2801">
      <formula>MOD(ROW(),2)</formula>
    </cfRule>
    <cfRule type="expression" dxfId="6491" priority="2797">
      <formula>MOD(ROW(),2)</formula>
    </cfRule>
    <cfRule type="expression" dxfId="6490" priority="2796">
      <formula>DATEDIF(TODAY(),$AH1069,"D")&lt;=30</formula>
    </cfRule>
    <cfRule type="expression" dxfId="6489" priority="2800">
      <formula>MOD(ROW(),2)</formula>
    </cfRule>
    <cfRule type="expression" dxfId="6488" priority="2799">
      <formula>MOD(ROW(),2)</formula>
    </cfRule>
    <cfRule type="expression" dxfId="6487" priority="2795">
      <formula>DATEDIF(TODAY(),$AH1069,"D")&lt;=30</formula>
    </cfRule>
  </conditionalFormatting>
  <conditionalFormatting sqref="N1070">
    <cfRule type="expression" dxfId="6486" priority="2759">
      <formula>MOD(ROW(),2)</formula>
    </cfRule>
    <cfRule type="expression" dxfId="6485" priority="2755">
      <formula>MOD(ROW(),2)</formula>
    </cfRule>
    <cfRule type="expression" dxfId="6484" priority="2753">
      <formula>DATEDIF(TODAY(),$AH1070,"D")&lt;=30</formula>
    </cfRule>
    <cfRule type="expression" dxfId="6483" priority="2754">
      <formula>DATEDIF(TODAY(),$AH1070,"D")&lt;=30</formula>
    </cfRule>
    <cfRule type="expression" dxfId="6482" priority="2757">
      <formula>MOD(ROW(),2)</formula>
    </cfRule>
    <cfRule type="expression" dxfId="6481" priority="2758">
      <formula>MOD(ROW(),2)</formula>
    </cfRule>
  </conditionalFormatting>
  <conditionalFormatting sqref="N1071">
    <cfRule type="expression" dxfId="6480" priority="2717">
      <formula>MOD(ROW(),2)</formula>
    </cfRule>
    <cfRule type="expression" dxfId="6479" priority="2711">
      <formula>DATEDIF(TODAY(),$AH1071,"D")&lt;=30</formula>
    </cfRule>
    <cfRule type="expression" dxfId="6478" priority="2712">
      <formula>DATEDIF(TODAY(),$AH1071,"D")&lt;=30</formula>
    </cfRule>
    <cfRule type="expression" dxfId="6477" priority="2716">
      <formula>MOD(ROW(),2)</formula>
    </cfRule>
    <cfRule type="expression" dxfId="6476" priority="2713">
      <formula>MOD(ROW(),2)</formula>
    </cfRule>
    <cfRule type="expression" dxfId="6475" priority="2715">
      <formula>MOD(ROW(),2)</formula>
    </cfRule>
  </conditionalFormatting>
  <conditionalFormatting sqref="N1072">
    <cfRule type="expression" dxfId="6474" priority="2667">
      <formula>MOD(ROW(),2)</formula>
    </cfRule>
    <cfRule type="expression" dxfId="6473" priority="2668">
      <formula>MOD(ROW(),2)</formula>
    </cfRule>
    <cfRule type="expression" dxfId="6472" priority="2666">
      <formula>MOD(ROW(),2)</formula>
    </cfRule>
    <cfRule type="expression" dxfId="6471" priority="2662">
      <formula>DATEDIF(TODAY(),$AH1072,"D")&lt;=30</formula>
    </cfRule>
    <cfRule type="expression" dxfId="6470" priority="2663">
      <formula>DATEDIF(TODAY(),$AH1072,"D")&lt;=30</formula>
    </cfRule>
    <cfRule type="expression" dxfId="6469" priority="2664">
      <formula>MOD(ROW(),2)</formula>
    </cfRule>
  </conditionalFormatting>
  <conditionalFormatting sqref="N1073">
    <cfRule type="expression" dxfId="6468" priority="2606">
      <formula>MOD(ROW(),2)</formula>
    </cfRule>
    <cfRule type="expression" dxfId="6467" priority="2604">
      <formula>MOD(ROW(),2)</formula>
    </cfRule>
    <cfRule type="expression" dxfId="6466" priority="2603">
      <formula>DATEDIF(TODAY(),$AH1073,"D")&lt;=30</formula>
    </cfRule>
    <cfRule type="expression" dxfId="6465" priority="2602">
      <formula>DATEDIF(TODAY(),$AH1073,"D")&lt;=30</formula>
    </cfRule>
    <cfRule type="expression" dxfId="6464" priority="2608">
      <formula>MOD(ROW(),2)</formula>
    </cfRule>
    <cfRule type="expression" dxfId="6463" priority="2607">
      <formula>MOD(ROW(),2)</formula>
    </cfRule>
  </conditionalFormatting>
  <conditionalFormatting sqref="N1074">
    <cfRule type="expression" dxfId="6462" priority="2561">
      <formula>DATEDIF(TODAY(),$AH1074,"D")&lt;=30</formula>
    </cfRule>
    <cfRule type="expression" dxfId="6461" priority="2566">
      <formula>MOD(ROW(),2)</formula>
    </cfRule>
    <cfRule type="expression" dxfId="6460" priority="2565">
      <formula>MOD(ROW(),2)</formula>
    </cfRule>
    <cfRule type="expression" dxfId="6459" priority="2562">
      <formula>MOD(ROW(),2)</formula>
    </cfRule>
    <cfRule type="expression" dxfId="6458" priority="2560">
      <formula>DATEDIF(TODAY(),$AH1074,"D")&lt;=30</formula>
    </cfRule>
    <cfRule type="expression" dxfId="6457" priority="2564">
      <formula>MOD(ROW(),2)</formula>
    </cfRule>
  </conditionalFormatting>
  <conditionalFormatting sqref="N1075">
    <cfRule type="expression" dxfId="6456" priority="2516">
      <formula>DATEDIF(TODAY(),$AH1075,"D")&lt;=30</formula>
    </cfRule>
    <cfRule type="expression" dxfId="6455" priority="2518">
      <formula>MOD(ROW(),2)</formula>
    </cfRule>
    <cfRule type="expression" dxfId="6454" priority="2520">
      <formula>MOD(ROW(),2)</formula>
    </cfRule>
    <cfRule type="expression" dxfId="6453" priority="2521">
      <formula>MOD(ROW(),2)</formula>
    </cfRule>
    <cfRule type="expression" dxfId="6452" priority="2522">
      <formula>MOD(ROW(),2)</formula>
    </cfRule>
    <cfRule type="expression" dxfId="6451" priority="2517">
      <formula>DATEDIF(TODAY(),$AH1075,"D")&lt;=30</formula>
    </cfRule>
  </conditionalFormatting>
  <conditionalFormatting sqref="N1076">
    <cfRule type="expression" dxfId="6450" priority="2478">
      <formula>MOD(ROW(),2)</formula>
    </cfRule>
    <cfRule type="expression" dxfId="6449" priority="2480">
      <formula>MOD(ROW(),2)</formula>
    </cfRule>
    <cfRule type="expression" dxfId="6448" priority="2476">
      <formula>MOD(ROW(),2)</formula>
    </cfRule>
    <cfRule type="expression" dxfId="6447" priority="2475">
      <formula>DATEDIF(TODAY(),$AH1076,"D")&lt;=30</formula>
    </cfRule>
    <cfRule type="expression" dxfId="6446" priority="2474">
      <formula>DATEDIF(TODAY(),$AH1076,"D")&lt;=30</formula>
    </cfRule>
    <cfRule type="expression" dxfId="6445" priority="2479">
      <formula>MOD(ROW(),2)</formula>
    </cfRule>
  </conditionalFormatting>
  <conditionalFormatting sqref="N1077">
    <cfRule type="expression" dxfId="6444" priority="2432">
      <formula>DATEDIF(TODAY(),$AH1077,"D")&lt;=30</formula>
    </cfRule>
    <cfRule type="expression" dxfId="6443" priority="2433">
      <formula>DATEDIF(TODAY(),$AH1077,"D")&lt;=30</formula>
    </cfRule>
    <cfRule type="expression" dxfId="6442" priority="2434">
      <formula>MOD(ROW(),2)</formula>
    </cfRule>
    <cfRule type="expression" dxfId="6441" priority="2438">
      <formula>MOD(ROW(),2)</formula>
    </cfRule>
    <cfRule type="expression" dxfId="6440" priority="2437">
      <formula>MOD(ROW(),2)</formula>
    </cfRule>
    <cfRule type="expression" dxfId="6439" priority="2436">
      <formula>MOD(ROW(),2)</formula>
    </cfRule>
  </conditionalFormatting>
  <conditionalFormatting sqref="N1078">
    <cfRule type="expression" dxfId="6438" priority="2395">
      <formula>MOD(ROW(),2)</formula>
    </cfRule>
    <cfRule type="expression" dxfId="6437" priority="2390">
      <formula>DATEDIF(TODAY(),$AH1078,"D")&lt;=30</formula>
    </cfRule>
    <cfRule type="expression" dxfId="6436" priority="2391">
      <formula>DATEDIF(TODAY(),$AH1078,"D")&lt;=30</formula>
    </cfRule>
    <cfRule type="expression" dxfId="6435" priority="2396">
      <formula>MOD(ROW(),2)</formula>
    </cfRule>
    <cfRule type="expression" dxfId="6434" priority="2394">
      <formula>MOD(ROW(),2)</formula>
    </cfRule>
    <cfRule type="expression" dxfId="6433" priority="2392">
      <formula>MOD(ROW(),2)</formula>
    </cfRule>
  </conditionalFormatting>
  <conditionalFormatting sqref="N1079">
    <cfRule type="expression" dxfId="6432" priority="2349">
      <formula>MOD(ROW(),2)</formula>
    </cfRule>
    <cfRule type="expression" dxfId="6431" priority="2345">
      <formula>DATEDIF(TODAY(),$AH1079,"D")&lt;=30</formula>
    </cfRule>
    <cfRule type="expression" dxfId="6430" priority="2350">
      <formula>MOD(ROW(),2)</formula>
    </cfRule>
    <cfRule type="expression" dxfId="6429" priority="2351">
      <formula>MOD(ROW(),2)</formula>
    </cfRule>
    <cfRule type="expression" dxfId="6428" priority="2347">
      <formula>MOD(ROW(),2)</formula>
    </cfRule>
    <cfRule type="expression" dxfId="6427" priority="2346">
      <formula>DATEDIF(TODAY(),$AH1079,"D")&lt;=30</formula>
    </cfRule>
  </conditionalFormatting>
  <conditionalFormatting sqref="N1080">
    <cfRule type="expression" dxfId="6426" priority="2299">
      <formula>MOD(ROW(),2)</formula>
    </cfRule>
    <cfRule type="expression" dxfId="6425" priority="2298">
      <formula>MOD(ROW(),2)</formula>
    </cfRule>
    <cfRule type="expression" dxfId="6424" priority="2293">
      <formula>DATEDIF(TODAY(),$AH1080,"D")&lt;=30</formula>
    </cfRule>
    <cfRule type="expression" dxfId="6423" priority="2294">
      <formula>DATEDIF(TODAY(),$AH1080,"D")&lt;=30</formula>
    </cfRule>
    <cfRule type="expression" dxfId="6422" priority="2295">
      <formula>MOD(ROW(),2)</formula>
    </cfRule>
    <cfRule type="expression" dxfId="6421" priority="2297">
      <formula>MOD(ROW(),2)</formula>
    </cfRule>
  </conditionalFormatting>
  <conditionalFormatting sqref="N1081">
    <cfRule type="expression" dxfId="6420" priority="2255">
      <formula>MOD(ROW(),2)</formula>
    </cfRule>
    <cfRule type="expression" dxfId="6419" priority="2257">
      <formula>MOD(ROW(),2)</formula>
    </cfRule>
    <cfRule type="expression" dxfId="6418" priority="2251">
      <formula>DATEDIF(TODAY(),$AH1081,"D")&lt;=30</formula>
    </cfRule>
    <cfRule type="expression" dxfId="6417" priority="2253">
      <formula>MOD(ROW(),2)</formula>
    </cfRule>
    <cfRule type="expression" dxfId="6416" priority="2252">
      <formula>DATEDIF(TODAY(),$AH1081,"D")&lt;=30</formula>
    </cfRule>
    <cfRule type="expression" dxfId="6415" priority="2256">
      <formula>MOD(ROW(),2)</formula>
    </cfRule>
  </conditionalFormatting>
  <conditionalFormatting sqref="N1082">
    <cfRule type="expression" dxfId="6414" priority="2213">
      <formula>MOD(ROW(),2)</formula>
    </cfRule>
    <cfRule type="expression" dxfId="6413" priority="2214">
      <formula>MOD(ROW(),2)</formula>
    </cfRule>
    <cfRule type="expression" dxfId="6412" priority="2211">
      <formula>MOD(ROW(),2)</formula>
    </cfRule>
    <cfRule type="expression" dxfId="6411" priority="2210">
      <formula>DATEDIF(TODAY(),$AH1082,"D")&lt;=30</formula>
    </cfRule>
    <cfRule type="expression" dxfId="6410" priority="2209">
      <formula>DATEDIF(TODAY(),$AH1082,"D")&lt;=30</formula>
    </cfRule>
    <cfRule type="expression" dxfId="6409" priority="2215">
      <formula>MOD(ROW(),2)</formula>
    </cfRule>
  </conditionalFormatting>
  <conditionalFormatting sqref="N1083">
    <cfRule type="expression" dxfId="6408" priority="2148">
      <formula>MOD(ROW(),2)</formula>
    </cfRule>
    <cfRule type="expression" dxfId="6407" priority="2147">
      <formula>MOD(ROW(),2)</formula>
    </cfRule>
    <cfRule type="expression" dxfId="6406" priority="2146">
      <formula>MOD(ROW(),2)</formula>
    </cfRule>
    <cfRule type="expression" dxfId="6405" priority="2144">
      <formula>MOD(ROW(),2)</formula>
    </cfRule>
    <cfRule type="expression" dxfId="6404" priority="2143">
      <formula>DATEDIF(TODAY(),$AH1083,"D")&lt;=30</formula>
    </cfRule>
    <cfRule type="expression" dxfId="6403" priority="2142">
      <formula>DATEDIF(TODAY(),$AH1083,"D")&lt;=30</formula>
    </cfRule>
  </conditionalFormatting>
  <conditionalFormatting sqref="N1084">
    <cfRule type="expression" dxfId="6402" priority="2098">
      <formula>MOD(ROW(),2)</formula>
    </cfRule>
    <cfRule type="expression" dxfId="6401" priority="2097">
      <formula>MOD(ROW(),2)</formula>
    </cfRule>
    <cfRule type="expression" dxfId="6400" priority="2096">
      <formula>MOD(ROW(),2)</formula>
    </cfRule>
    <cfRule type="expression" dxfId="6399" priority="2094">
      <formula>MOD(ROW(),2)</formula>
    </cfRule>
    <cfRule type="expression" dxfId="6398" priority="2092">
      <formula>DATEDIF(TODAY(),$AH1084,"D")&lt;=30</formula>
    </cfRule>
    <cfRule type="expression" dxfId="6397" priority="2093">
      <formula>DATEDIF(TODAY(),$AH1084,"D")&lt;=30</formula>
    </cfRule>
  </conditionalFormatting>
  <conditionalFormatting sqref="N1089 N1095 N1099 N1102 N1114">
    <cfRule type="expression" dxfId="6396" priority="2064">
      <formula>MOD(ROW(),2)</formula>
    </cfRule>
    <cfRule type="expression" dxfId="6395" priority="2065">
      <formula>MOD(ROW(),2)</formula>
    </cfRule>
  </conditionalFormatting>
  <conditionalFormatting sqref="N1097">
    <cfRule type="expression" dxfId="6394" priority="2034">
      <formula>MOD(ROW(),2)</formula>
    </cfRule>
    <cfRule type="expression" dxfId="6393" priority="2035">
      <formula>MOD(ROW(),2)</formula>
    </cfRule>
    <cfRule type="expression" dxfId="6392" priority="2032">
      <formula>DATEDIF(TODAY(),$AH1097,"D")&lt;=30</formula>
    </cfRule>
    <cfRule type="expression" dxfId="6391" priority="2036">
      <formula>MOD(ROW(),2)</formula>
    </cfRule>
    <cfRule type="expression" dxfId="6390" priority="2033">
      <formula>MOD(ROW(),2)</formula>
    </cfRule>
    <cfRule type="expression" dxfId="6389" priority="2031">
      <formula>DATEDIF(TODAY(),$AH1097,"D")&lt;=30</formula>
    </cfRule>
  </conditionalFormatting>
  <conditionalFormatting sqref="N1119:N1124">
    <cfRule type="expression" dxfId="6388" priority="1968">
      <formula>DATEDIF(TODAY(),$AH1119,"D")&lt;=30</formula>
    </cfRule>
    <cfRule type="expression" dxfId="6387" priority="1969">
      <formula>DATEDIF(TODAY(),$AH1119,"D")&lt;=30</formula>
    </cfRule>
    <cfRule type="expression" dxfId="6386" priority="1971">
      <formula>MOD(ROW(),2)</formula>
    </cfRule>
    <cfRule type="expression" dxfId="6385" priority="1972">
      <formula>MOD(ROW(),2)</formula>
    </cfRule>
    <cfRule type="expression" dxfId="6384" priority="1973">
      <formula>MOD(ROW(),2)</formula>
    </cfRule>
    <cfRule type="expression" dxfId="6383" priority="1975">
      <formula>MOD(ROW(),2)</formula>
    </cfRule>
  </conditionalFormatting>
  <conditionalFormatting sqref="N1120">
    <cfRule type="expression" dxfId="6382" priority="1970">
      <formula>MOD(ROW(),2)</formula>
    </cfRule>
    <cfRule type="expression" dxfId="6381" priority="1974">
      <formula>MOD(ROW(),2)</formula>
    </cfRule>
  </conditionalFormatting>
  <conditionalFormatting sqref="N1125:N1128">
    <cfRule type="expression" dxfId="6380" priority="1921">
      <formula>DATEDIF(TODAY(),$AH1125,"D")&lt;=30</formula>
    </cfRule>
    <cfRule type="expression" dxfId="6379" priority="1922">
      <formula>DATEDIF(TODAY(),$AH1125,"D")&lt;=30</formula>
    </cfRule>
    <cfRule type="expression" dxfId="6378" priority="1923">
      <formula>MOD(ROW(),2)</formula>
    </cfRule>
    <cfRule type="expression" dxfId="6377" priority="1926">
      <formula>MOD(ROW(),2)</formula>
    </cfRule>
    <cfRule type="expression" dxfId="6376" priority="1925">
      <formula>MOD(ROW(),2)</formula>
    </cfRule>
    <cfRule type="expression" dxfId="6375" priority="1924">
      <formula>MOD(ROW(),2)</formula>
    </cfRule>
  </conditionalFormatting>
  <conditionalFormatting sqref="N1129:N1131">
    <cfRule type="expression" dxfId="6374" priority="1873">
      <formula>MOD(ROW(),2)</formula>
    </cfRule>
    <cfRule type="expression" dxfId="6373" priority="1875">
      <formula>MOD(ROW(),2)</formula>
    </cfRule>
    <cfRule type="expression" dxfId="6372" priority="1874">
      <formula>MOD(ROW(),2)</formula>
    </cfRule>
    <cfRule type="expression" dxfId="6371" priority="1871">
      <formula>DATEDIF(TODAY(),$AH1129,"D")&lt;=30</formula>
    </cfRule>
    <cfRule type="expression" dxfId="6370" priority="1870">
      <formula>DATEDIF(TODAY(),$AH1129,"D")&lt;=30</formula>
    </cfRule>
    <cfRule type="expression" dxfId="6369" priority="1872">
      <formula>MOD(ROW(),2)</formula>
    </cfRule>
  </conditionalFormatting>
  <conditionalFormatting sqref="N1132:N1134">
    <cfRule type="expression" dxfId="6368" priority="1806">
      <formula>MOD(ROW(),2)</formula>
    </cfRule>
    <cfRule type="expression" dxfId="6367" priority="1805">
      <formula>MOD(ROW(),2)</formula>
    </cfRule>
    <cfRule type="expression" dxfId="6366" priority="1804">
      <formula>DATEDIF(TODAY(),$AH1132,"D")&lt;=30</formula>
    </cfRule>
    <cfRule type="expression" dxfId="6365" priority="1803">
      <formula>DATEDIF(TODAY(),$AH1132,"D")&lt;=30</formula>
    </cfRule>
    <cfRule type="expression" dxfId="6364" priority="1807">
      <formula>MOD(ROW(),2)</formula>
    </cfRule>
    <cfRule type="expression" dxfId="6363" priority="1808">
      <formula>MOD(ROW(),2)</formula>
    </cfRule>
  </conditionalFormatting>
  <conditionalFormatting sqref="N1135:N1137">
    <cfRule type="expression" dxfId="6362" priority="1762">
      <formula>DATEDIF(TODAY(),$AH1135,"D")&lt;=30</formula>
    </cfRule>
    <cfRule type="expression" dxfId="6361" priority="1765">
      <formula>MOD(ROW(),2)</formula>
    </cfRule>
    <cfRule type="expression" dxfId="6360" priority="1766">
      <formula>MOD(ROW(),2)</formula>
    </cfRule>
    <cfRule type="expression" dxfId="6359" priority="1764">
      <formula>MOD(ROW(),2)</formula>
    </cfRule>
    <cfRule type="expression" dxfId="6358" priority="1763">
      <formula>MOD(ROW(),2)</formula>
    </cfRule>
    <cfRule type="expression" dxfId="6357" priority="1761">
      <formula>DATEDIF(TODAY(),$AH1135,"D")&lt;=30</formula>
    </cfRule>
  </conditionalFormatting>
  <conditionalFormatting sqref="N1138">
    <cfRule type="expression" dxfId="6356" priority="1681">
      <formula>MOD(ROW(),2)</formula>
    </cfRule>
    <cfRule type="expression" dxfId="6355" priority="1679">
      <formula>MOD(ROW(),2)</formula>
    </cfRule>
    <cfRule type="expression" dxfId="6354" priority="1678">
      <formula>MOD(ROW(),2)</formula>
    </cfRule>
    <cfRule type="expression" dxfId="6353" priority="1677">
      <formula>DATEDIF(TODAY(),$AH1138,"D")&lt;=30</formula>
    </cfRule>
    <cfRule type="expression" dxfId="6352" priority="1676">
      <formula>DATEDIF(TODAY(),$AH1138,"D")&lt;=30</formula>
    </cfRule>
    <cfRule type="expression" dxfId="6351" priority="1680">
      <formula>MOD(ROW(),2)</formula>
    </cfRule>
  </conditionalFormatting>
  <conditionalFormatting sqref="N1139:N1140">
    <cfRule type="expression" dxfId="6350" priority="1720">
      <formula>MOD(ROW(),2)</formula>
    </cfRule>
    <cfRule type="expression" dxfId="6349" priority="1719">
      <formula>DATEDIF(TODAY(),$AH1139,"D")&lt;=30</formula>
    </cfRule>
    <cfRule type="expression" dxfId="6348" priority="1722">
      <formula>MOD(ROW(),2)</formula>
    </cfRule>
    <cfRule type="expression" dxfId="6347" priority="1721">
      <formula>MOD(ROW(),2)</formula>
    </cfRule>
    <cfRule type="expression" dxfId="6346" priority="1723">
      <formula>MOD(ROW(),2)</formula>
    </cfRule>
    <cfRule type="expression" dxfId="6345" priority="1718">
      <formula>DATEDIF(TODAY(),$AH1139,"D")&lt;=30</formula>
    </cfRule>
  </conditionalFormatting>
  <conditionalFormatting sqref="N1141">
    <cfRule type="expression" dxfId="6344" priority="1627">
      <formula>DATEDIF(TODAY(),$AH1141,"D")&lt;=30</formula>
    </cfRule>
    <cfRule type="expression" dxfId="6343" priority="1628">
      <formula>DATEDIF(TODAY(),$AH1141,"D")&lt;=30</formula>
    </cfRule>
    <cfRule type="expression" dxfId="6342" priority="1629">
      <formula>MOD(ROW(),2)</formula>
    </cfRule>
    <cfRule type="expression" dxfId="6341" priority="1630">
      <formula>MOD(ROW(),2)</formula>
    </cfRule>
    <cfRule type="expression" dxfId="6340" priority="1631">
      <formula>MOD(ROW(),2)</formula>
    </cfRule>
    <cfRule type="expression" dxfId="6339" priority="1632">
      <formula>MOD(ROW(),2)</formula>
    </cfRule>
  </conditionalFormatting>
  <conditionalFormatting sqref="N1142">
    <cfRule type="expression" dxfId="6338" priority="1545">
      <formula>DATEDIF(TODAY(),$AH1142,"D")&lt;=30</formula>
    </cfRule>
    <cfRule type="expression" dxfId="6337" priority="1548">
      <formula>MOD(ROW(),2)</formula>
    </cfRule>
    <cfRule type="expression" dxfId="6336" priority="1547">
      <formula>MOD(ROW(),2)</formula>
    </cfRule>
    <cfRule type="expression" dxfId="6335" priority="1544">
      <formula>DATEDIF(TODAY(),$AH1142,"D")&lt;=30</formula>
    </cfRule>
    <cfRule type="expression" dxfId="6334" priority="1549">
      <formula>MOD(ROW(),2)</formula>
    </cfRule>
    <cfRule type="expression" dxfId="6333" priority="1546">
      <formula>MOD(ROW(),2)</formula>
    </cfRule>
  </conditionalFormatting>
  <conditionalFormatting sqref="N1143:N1144">
    <cfRule type="expression" dxfId="6332" priority="1587">
      <formula>DATEDIF(TODAY(),$AH1143,"D")&lt;=30</formula>
    </cfRule>
    <cfRule type="expression" dxfId="6331" priority="1586">
      <formula>DATEDIF(TODAY(),$AH1143,"D")&lt;=30</formula>
    </cfRule>
    <cfRule type="expression" dxfId="6330" priority="1591">
      <formula>MOD(ROW(),2)</formula>
    </cfRule>
    <cfRule type="expression" dxfId="6329" priority="1590">
      <formula>MOD(ROW(),2)</formula>
    </cfRule>
    <cfRule type="expression" dxfId="6328" priority="1589">
      <formula>MOD(ROW(),2)</formula>
    </cfRule>
    <cfRule type="expression" dxfId="6327" priority="1588">
      <formula>MOD(ROW(),2)</formula>
    </cfRule>
  </conditionalFormatting>
  <conditionalFormatting sqref="N1145">
    <cfRule type="expression" dxfId="6326" priority="1464">
      <formula>MOD(ROW(),2)</formula>
    </cfRule>
    <cfRule type="expression" dxfId="6325" priority="1463">
      <formula>MOD(ROW(),2)</formula>
    </cfRule>
    <cfRule type="expression" dxfId="6324" priority="1462">
      <formula>MOD(ROW(),2)</formula>
    </cfRule>
    <cfRule type="expression" dxfId="6323" priority="1460">
      <formula>DATEDIF(TODAY(),$AH1145,"D")&lt;=30</formula>
    </cfRule>
    <cfRule type="expression" dxfId="6322" priority="1459">
      <formula>DATEDIF(TODAY(),$AH1145,"D")&lt;=30</formula>
    </cfRule>
    <cfRule type="expression" dxfId="6321" priority="1461">
      <formula>MOD(ROW(),2)</formula>
    </cfRule>
  </conditionalFormatting>
  <conditionalFormatting sqref="N1146:N1147">
    <cfRule type="expression" dxfId="6320" priority="1505">
      <formula>MOD(ROW(),2)</formula>
    </cfRule>
    <cfRule type="expression" dxfId="6319" priority="1506">
      <formula>MOD(ROW(),2)</formula>
    </cfRule>
    <cfRule type="expression" dxfId="6318" priority="1504">
      <formula>MOD(ROW(),2)</formula>
    </cfRule>
    <cfRule type="expression" dxfId="6317" priority="1503">
      <formula>MOD(ROW(),2)</formula>
    </cfRule>
    <cfRule type="expression" dxfId="6316" priority="1502">
      <formula>DATEDIF(TODAY(),$AH1146,"D")&lt;=30</formula>
    </cfRule>
    <cfRule type="expression" dxfId="6315" priority="1501">
      <formula>DATEDIF(TODAY(),$AH1146,"D")&lt;=30</formula>
    </cfRule>
  </conditionalFormatting>
  <conditionalFormatting sqref="N1148">
    <cfRule type="expression" dxfId="6314" priority="1416">
      <formula>DATEDIF(TODAY(),$AH1148,"D")&lt;=30</formula>
    </cfRule>
    <cfRule type="expression" dxfId="6313" priority="1421">
      <formula>MOD(ROW(),2)</formula>
    </cfRule>
    <cfRule type="expression" dxfId="6312" priority="1420">
      <formula>MOD(ROW(),2)</formula>
    </cfRule>
    <cfRule type="expression" dxfId="6311" priority="1419">
      <formula>MOD(ROW(),2)</formula>
    </cfRule>
    <cfRule type="expression" dxfId="6310" priority="1418">
      <formula>MOD(ROW(),2)</formula>
    </cfRule>
    <cfRule type="expression" dxfId="6309" priority="1417">
      <formula>DATEDIF(TODAY(),$AH1148,"D")&lt;=30</formula>
    </cfRule>
  </conditionalFormatting>
  <conditionalFormatting sqref="N1149">
    <cfRule type="expression" dxfId="6308" priority="1331">
      <formula>DATEDIF(TODAY(),$AH1149,"D")&lt;=30</formula>
    </cfRule>
    <cfRule type="expression" dxfId="6307" priority="1336">
      <formula>MOD(ROW(),2)</formula>
    </cfRule>
    <cfRule type="expression" dxfId="6306" priority="1335">
      <formula>MOD(ROW(),2)</formula>
    </cfRule>
    <cfRule type="expression" dxfId="6305" priority="1334">
      <formula>MOD(ROW(),2)</formula>
    </cfRule>
    <cfRule type="expression" dxfId="6304" priority="1333">
      <formula>MOD(ROW(),2)</formula>
    </cfRule>
    <cfRule type="expression" dxfId="6303" priority="1332">
      <formula>DATEDIF(TODAY(),$AH1149,"D")&lt;=30</formula>
    </cfRule>
  </conditionalFormatting>
  <conditionalFormatting sqref="N1150:N1151">
    <cfRule type="expression" dxfId="6302" priority="1377">
      <formula>MOD(ROW(),2)</formula>
    </cfRule>
    <cfRule type="expression" dxfId="6301" priority="1376">
      <formula>MOD(ROW(),2)</formula>
    </cfRule>
    <cfRule type="expression" dxfId="6300" priority="1375">
      <formula>MOD(ROW(),2)</formula>
    </cfRule>
    <cfRule type="expression" dxfId="6299" priority="1374">
      <formula>DATEDIF(TODAY(),$AH1150,"D")&lt;=30</formula>
    </cfRule>
    <cfRule type="expression" dxfId="6298" priority="1378">
      <formula>MOD(ROW(),2)</formula>
    </cfRule>
    <cfRule type="expression" dxfId="6297" priority="1373">
      <formula>DATEDIF(TODAY(),$AH1150,"D")&lt;=30</formula>
    </cfRule>
  </conditionalFormatting>
  <conditionalFormatting sqref="N1152">
    <cfRule type="expression" dxfId="6296" priority="1285">
      <formula>DATEDIF(TODAY(),$AH1152,"D")&lt;=30</formula>
    </cfRule>
    <cfRule type="expression" dxfId="6295" priority="1284">
      <formula>DATEDIF(TODAY(),$AH1152,"D")&lt;=30</formula>
    </cfRule>
    <cfRule type="expression" dxfId="6294" priority="1286">
      <formula>MOD(ROW(),2)</formula>
    </cfRule>
    <cfRule type="expression" dxfId="6293" priority="1287">
      <formula>MOD(ROW(),2)</formula>
    </cfRule>
    <cfRule type="expression" dxfId="6292" priority="1289">
      <formula>MOD(ROW(),2)</formula>
    </cfRule>
    <cfRule type="expression" dxfId="6291" priority="1288">
      <formula>MOD(ROW(),2)</formula>
    </cfRule>
  </conditionalFormatting>
  <conditionalFormatting sqref="N1153">
    <cfRule type="expression" dxfId="6290" priority="1205">
      <formula>MOD(ROW(),2)</formula>
    </cfRule>
    <cfRule type="expression" dxfId="6289" priority="1206">
      <formula>MOD(ROW(),2)</formula>
    </cfRule>
    <cfRule type="expression" dxfId="6288" priority="1201">
      <formula>DATEDIF(TODAY(),$AH1153,"D")&lt;=30</formula>
    </cfRule>
    <cfRule type="expression" dxfId="6287" priority="1202">
      <formula>DATEDIF(TODAY(),$AH1153,"D")&lt;=30</formula>
    </cfRule>
    <cfRule type="expression" dxfId="6286" priority="1203">
      <formula>MOD(ROW(),2)</formula>
    </cfRule>
    <cfRule type="expression" dxfId="6285" priority="1204">
      <formula>MOD(ROW(),2)</formula>
    </cfRule>
  </conditionalFormatting>
  <conditionalFormatting sqref="N1154:N1155">
    <cfRule type="expression" dxfId="6284" priority="1245">
      <formula>MOD(ROW(),2)</formula>
    </cfRule>
    <cfRule type="expression" dxfId="6283" priority="1247">
      <formula>MOD(ROW(),2)</formula>
    </cfRule>
    <cfRule type="expression" dxfId="6282" priority="1243">
      <formula>DATEDIF(TODAY(),$AH1154,"D")&lt;=30</formula>
    </cfRule>
    <cfRule type="expression" dxfId="6281" priority="1244">
      <formula>DATEDIF(TODAY(),$AH1154,"D")&lt;=30</formula>
    </cfRule>
    <cfRule type="expression" dxfId="6280" priority="1246">
      <formula>MOD(ROW(),2)</formula>
    </cfRule>
    <cfRule type="expression" dxfId="6279" priority="1248">
      <formula>MOD(ROW(),2)</formula>
    </cfRule>
  </conditionalFormatting>
  <conditionalFormatting sqref="N1156">
    <cfRule type="expression" dxfId="6278" priority="1162">
      <formula>MOD(ROW(),2)</formula>
    </cfRule>
    <cfRule type="expression" dxfId="6277" priority="1157">
      <formula>DATEDIF(TODAY(),$AH1156,"D")&lt;=30</formula>
    </cfRule>
    <cfRule type="expression" dxfId="6276" priority="1160">
      <formula>MOD(ROW(),2)</formula>
    </cfRule>
    <cfRule type="expression" dxfId="6275" priority="1158">
      <formula>DATEDIF(TODAY(),$AH1156,"D")&lt;=30</formula>
    </cfRule>
    <cfRule type="expression" dxfId="6274" priority="1161">
      <formula>MOD(ROW(),2)</formula>
    </cfRule>
    <cfRule type="expression" dxfId="6273" priority="1159">
      <formula>MOD(ROW(),2)</formula>
    </cfRule>
  </conditionalFormatting>
  <conditionalFormatting sqref="N1157">
    <cfRule type="expression" dxfId="6272" priority="1075">
      <formula>DATEDIF(TODAY(),$AH1157,"D")&lt;=30</formula>
    </cfRule>
    <cfRule type="expression" dxfId="6271" priority="1076">
      <formula>DATEDIF(TODAY(),$AH1157,"D")&lt;=30</formula>
    </cfRule>
    <cfRule type="expression" dxfId="6270" priority="1080">
      <formula>MOD(ROW(),2)</formula>
    </cfRule>
    <cfRule type="expression" dxfId="6269" priority="1079">
      <formula>MOD(ROW(),2)</formula>
    </cfRule>
    <cfRule type="expression" dxfId="6268" priority="1078">
      <formula>MOD(ROW(),2)</formula>
    </cfRule>
    <cfRule type="expression" dxfId="6267" priority="1077">
      <formula>MOD(ROW(),2)</formula>
    </cfRule>
  </conditionalFormatting>
  <conditionalFormatting sqref="N1158:N1159">
    <cfRule type="expression" dxfId="6266" priority="1119">
      <formula>MOD(ROW(),2)</formula>
    </cfRule>
    <cfRule type="expression" dxfId="6265" priority="1120">
      <formula>MOD(ROW(),2)</formula>
    </cfRule>
    <cfRule type="expression" dxfId="6264" priority="1121">
      <formula>MOD(ROW(),2)</formula>
    </cfRule>
    <cfRule type="expression" dxfId="6263" priority="1117">
      <formula>DATEDIF(TODAY(),$AH1158,"D")&lt;=30</formula>
    </cfRule>
    <cfRule type="expression" dxfId="6262" priority="1118">
      <formula>MOD(ROW(),2)</formula>
    </cfRule>
    <cfRule type="expression" dxfId="6261" priority="1116">
      <formula>DATEDIF(TODAY(),$AH1158,"D")&lt;=30</formula>
    </cfRule>
  </conditionalFormatting>
  <conditionalFormatting sqref="N1160">
    <cfRule type="expression" dxfId="6260" priority="1028">
      <formula>MOD(ROW(),2)</formula>
    </cfRule>
    <cfRule type="expression" dxfId="6259" priority="1029">
      <formula>MOD(ROW(),2)</formula>
    </cfRule>
    <cfRule type="expression" dxfId="6258" priority="1024">
      <formula>DATEDIF(TODAY(),$AH1160,"D")&lt;=30</formula>
    </cfRule>
    <cfRule type="expression" dxfId="6257" priority="1027">
      <formula>MOD(ROW(),2)</formula>
    </cfRule>
    <cfRule type="expression" dxfId="6256" priority="1026">
      <formula>MOD(ROW(),2)</formula>
    </cfRule>
    <cfRule type="expression" dxfId="6255" priority="1025">
      <formula>DATEDIF(TODAY(),$AH1160,"D")&lt;=30</formula>
    </cfRule>
  </conditionalFormatting>
  <conditionalFormatting sqref="N1161:N1162">
    <cfRule type="expression" dxfId="6254" priority="982">
      <formula>MOD(ROW(),2)</formula>
    </cfRule>
    <cfRule type="expression" dxfId="6253" priority="980">
      <formula>DATEDIF(TODAY(),$AH1161,"D")&lt;=30</formula>
    </cfRule>
    <cfRule type="expression" dxfId="6252" priority="984">
      <formula>MOD(ROW(),2)</formula>
    </cfRule>
    <cfRule type="expression" dxfId="6251" priority="983">
      <formula>MOD(ROW(),2)</formula>
    </cfRule>
    <cfRule type="expression" dxfId="6250" priority="981">
      <formula>DATEDIF(TODAY(),$AH1161,"D")&lt;=30</formula>
    </cfRule>
    <cfRule type="expression" dxfId="6249" priority="985">
      <formula>MOD(ROW(),2)</formula>
    </cfRule>
  </conditionalFormatting>
  <conditionalFormatting sqref="N1163">
    <cfRule type="expression" dxfId="6248" priority="940">
      <formula>DATEDIF(TODAY(),$AH1163,"D")&lt;=30</formula>
    </cfRule>
    <cfRule type="expression" dxfId="6247" priority="945">
      <formula>MOD(ROW(),2)</formula>
    </cfRule>
    <cfRule type="expression" dxfId="6246" priority="944">
      <formula>MOD(ROW(),2)</formula>
    </cfRule>
    <cfRule type="expression" dxfId="6245" priority="943">
      <formula>MOD(ROW(),2)</formula>
    </cfRule>
    <cfRule type="expression" dxfId="6244" priority="942">
      <formula>MOD(ROW(),2)</formula>
    </cfRule>
    <cfRule type="expression" dxfId="6243" priority="941">
      <formula>DATEDIF(TODAY(),$AH1163,"D")&lt;=30</formula>
    </cfRule>
  </conditionalFormatting>
  <conditionalFormatting sqref="N1164">
    <cfRule type="expression" dxfId="6242" priority="899">
      <formula>DATEDIF(TODAY(),$AH1164,"D")&lt;=30</formula>
    </cfRule>
    <cfRule type="expression" dxfId="6241" priority="903">
      <formula>MOD(ROW(),2)</formula>
    </cfRule>
    <cfRule type="expression" dxfId="6240" priority="901">
      <formula>MOD(ROW(),2)</formula>
    </cfRule>
    <cfRule type="expression" dxfId="6239" priority="902">
      <formula>MOD(ROW(),2)</formula>
    </cfRule>
    <cfRule type="expression" dxfId="6238" priority="898">
      <formula>DATEDIF(TODAY(),$AH1164,"D")&lt;=30</formula>
    </cfRule>
    <cfRule type="expression" dxfId="6237" priority="900">
      <formula>MOD(ROW(),2)</formula>
    </cfRule>
  </conditionalFormatting>
  <conditionalFormatting sqref="N1165">
    <cfRule type="expression" dxfId="6236" priority="864">
      <formula>MOD(ROW(),2)</formula>
    </cfRule>
    <cfRule type="expression" dxfId="6235" priority="863">
      <formula>MOD(ROW(),2)</formula>
    </cfRule>
    <cfRule type="expression" dxfId="6234" priority="862">
      <formula>MOD(ROW(),2)</formula>
    </cfRule>
    <cfRule type="expression" dxfId="6233" priority="861">
      <formula>DATEDIF(TODAY(),$AH1165,"D")&lt;=30</formula>
    </cfRule>
    <cfRule type="expression" dxfId="6232" priority="865">
      <formula>MOD(ROW(),2)</formula>
    </cfRule>
    <cfRule type="expression" dxfId="6231" priority="860">
      <formula>DATEDIF(TODAY(),$AH1165,"D")&lt;=30</formula>
    </cfRule>
  </conditionalFormatting>
  <conditionalFormatting sqref="N1166">
    <cfRule type="expression" dxfId="6230" priority="821">
      <formula>DATEDIF(TODAY(),$AH1166,"D")&lt;=30</formula>
    </cfRule>
    <cfRule type="expression" dxfId="6229" priority="822">
      <formula>MOD(ROW(),2)</formula>
    </cfRule>
    <cfRule type="expression" dxfId="6228" priority="823">
      <formula>MOD(ROW(),2)</formula>
    </cfRule>
    <cfRule type="expression" dxfId="6227" priority="825">
      <formula>MOD(ROW(),2)</formula>
    </cfRule>
    <cfRule type="expression" dxfId="6226" priority="824">
      <formula>MOD(ROW(),2)</formula>
    </cfRule>
    <cfRule type="expression" dxfId="6225" priority="820">
      <formula>DATEDIF(TODAY(),$AH1166,"D")&lt;=30</formula>
    </cfRule>
  </conditionalFormatting>
  <conditionalFormatting sqref="N1167">
    <cfRule type="expression" dxfId="6224" priority="785">
      <formula>MOD(ROW(),2)</formula>
    </cfRule>
    <cfRule type="expression" dxfId="6223" priority="787">
      <formula>MOD(ROW(),2)</formula>
    </cfRule>
    <cfRule type="expression" dxfId="6222" priority="783">
      <formula>DATEDIF(TODAY(),$AH1167,"D")&lt;=30</formula>
    </cfRule>
    <cfRule type="expression" dxfId="6221" priority="782">
      <formula>DATEDIF(TODAY(),$AH1167,"D")&lt;=30</formula>
    </cfRule>
    <cfRule type="expression" dxfId="6220" priority="784">
      <formula>MOD(ROW(),2)</formula>
    </cfRule>
    <cfRule type="expression" dxfId="6219" priority="786">
      <formula>MOD(ROW(),2)</formula>
    </cfRule>
  </conditionalFormatting>
  <conditionalFormatting sqref="N1168">
    <cfRule type="expression" dxfId="6218" priority="749">
      <formula>MOD(ROW(),2)</formula>
    </cfRule>
    <cfRule type="expression" dxfId="6217" priority="744">
      <formula>DATEDIF(TODAY(),$AH1168,"D")&lt;=30</formula>
    </cfRule>
    <cfRule type="expression" dxfId="6216" priority="746">
      <formula>MOD(ROW(),2)</formula>
    </cfRule>
    <cfRule type="expression" dxfId="6215" priority="745">
      <formula>DATEDIF(TODAY(),$AH1168,"D")&lt;=30</formula>
    </cfRule>
    <cfRule type="expression" dxfId="6214" priority="747">
      <formula>MOD(ROW(),2)</formula>
    </cfRule>
    <cfRule type="expression" dxfId="6213" priority="748">
      <formula>MOD(ROW(),2)</formula>
    </cfRule>
  </conditionalFormatting>
  <conditionalFormatting sqref="N1169">
    <cfRule type="expression" dxfId="6212" priority="711">
      <formula>MOD(ROW(),2)</formula>
    </cfRule>
    <cfRule type="expression" dxfId="6211" priority="710">
      <formula>MOD(ROW(),2)</formula>
    </cfRule>
    <cfRule type="expression" dxfId="6210" priority="709">
      <formula>MOD(ROW(),2)</formula>
    </cfRule>
    <cfRule type="expression" dxfId="6209" priority="708">
      <formula>MOD(ROW(),2)</formula>
    </cfRule>
    <cfRule type="expression" dxfId="6208" priority="707">
      <formula>DATEDIF(TODAY(),$AH1169,"D")&lt;=30</formula>
    </cfRule>
    <cfRule type="expression" dxfId="6207" priority="706">
      <formula>DATEDIF(TODAY(),$AH1169,"D")&lt;=30</formula>
    </cfRule>
  </conditionalFormatting>
  <conditionalFormatting sqref="N1170">
    <cfRule type="expression" dxfId="6206" priority="662">
      <formula>MOD(ROW(),2)</formula>
    </cfRule>
    <cfRule type="expression" dxfId="6205" priority="661">
      <formula>DATEDIF(TODAY(),$AH1170,"D")&lt;=30</formula>
    </cfRule>
    <cfRule type="expression" dxfId="6204" priority="660">
      <formula>DATEDIF(TODAY(),$AH1170,"D")&lt;=30</formula>
    </cfRule>
    <cfRule type="expression" dxfId="6203" priority="664">
      <formula>MOD(ROW(),2)</formula>
    </cfRule>
    <cfRule type="expression" dxfId="6202" priority="663">
      <formula>MOD(ROW(),2)</formula>
    </cfRule>
    <cfRule type="expression" dxfId="6201" priority="665">
      <formula>MOD(ROW(),2)</formula>
    </cfRule>
  </conditionalFormatting>
  <conditionalFormatting sqref="N1171">
    <cfRule type="expression" dxfId="6200" priority="623">
      <formula>DATEDIF(TODAY(),$AH1171,"D")&lt;=30</formula>
    </cfRule>
    <cfRule type="expression" dxfId="6199" priority="627">
      <formula>MOD(ROW(),2)</formula>
    </cfRule>
    <cfRule type="expression" dxfId="6198" priority="626">
      <formula>MOD(ROW(),2)</formula>
    </cfRule>
    <cfRule type="expression" dxfId="6197" priority="624">
      <formula>MOD(ROW(),2)</formula>
    </cfRule>
    <cfRule type="expression" dxfId="6196" priority="622">
      <formula>DATEDIF(TODAY(),$AH1171,"D")&lt;=30</formula>
    </cfRule>
    <cfRule type="expression" dxfId="6195" priority="625">
      <formula>MOD(ROW(),2)</formula>
    </cfRule>
  </conditionalFormatting>
  <conditionalFormatting sqref="N1172">
    <cfRule type="expression" dxfId="6194" priority="584">
      <formula>DATEDIF(TODAY(),$AH1172,"D")&lt;=30</formula>
    </cfRule>
    <cfRule type="expression" dxfId="6193" priority="586">
      <formula>MOD(ROW(),2)</formula>
    </cfRule>
    <cfRule type="expression" dxfId="6192" priority="587">
      <formula>MOD(ROW(),2)</formula>
    </cfRule>
    <cfRule type="expression" dxfId="6191" priority="588">
      <formula>MOD(ROW(),2)</formula>
    </cfRule>
    <cfRule type="expression" dxfId="6190" priority="589">
      <formula>MOD(ROW(),2)</formula>
    </cfRule>
    <cfRule type="expression" dxfId="6189" priority="585">
      <formula>DATEDIF(TODAY(),$AH1172,"D")&lt;=30</formula>
    </cfRule>
  </conditionalFormatting>
  <conditionalFormatting sqref="N1173">
    <cfRule type="expression" dxfId="6188" priority="545">
      <formula>MOD(ROW(),2)</formula>
    </cfRule>
    <cfRule type="expression" dxfId="6187" priority="544">
      <formula>MOD(ROW(),2)</formula>
    </cfRule>
    <cfRule type="expression" dxfId="6186" priority="542">
      <formula>MOD(ROW(),2)</formula>
    </cfRule>
    <cfRule type="expression" dxfId="6185" priority="543">
      <formula>MOD(ROW(),2)</formula>
    </cfRule>
    <cfRule type="expression" dxfId="6184" priority="541">
      <formula>DATEDIF(TODAY(),$AH1173,"D")&lt;=30</formula>
    </cfRule>
    <cfRule type="expression" dxfId="6183" priority="540">
      <formula>DATEDIF(TODAY(),$AH1173,"D")&lt;=30</formula>
    </cfRule>
  </conditionalFormatting>
  <conditionalFormatting sqref="N1174">
    <cfRule type="expression" dxfId="6182" priority="487">
      <formula>MOD(ROW(),2)</formula>
    </cfRule>
    <cfRule type="expression" dxfId="6181" priority="485">
      <formula>DATEDIF(TODAY(),$AH1174,"D")&lt;=30</formula>
    </cfRule>
    <cfRule type="expression" dxfId="6180" priority="488">
      <formula>MOD(ROW(),2)</formula>
    </cfRule>
    <cfRule type="expression" dxfId="6179" priority="486">
      <formula>DATEDIF(TODAY(),$AH1174,"D")&lt;=30</formula>
    </cfRule>
    <cfRule type="expression" dxfId="6178" priority="489">
      <formula>MOD(ROW(),2)</formula>
    </cfRule>
    <cfRule type="expression" dxfId="6177" priority="490">
      <formula>MOD(ROW(),2)</formula>
    </cfRule>
  </conditionalFormatting>
  <conditionalFormatting sqref="N1175">
    <cfRule type="expression" dxfId="6176" priority="447">
      <formula>DATEDIF(TODAY(),$AH1175,"D")&lt;=30</formula>
    </cfRule>
    <cfRule type="expression" dxfId="6175" priority="449">
      <formula>MOD(ROW(),2)</formula>
    </cfRule>
    <cfRule type="expression" dxfId="6174" priority="448">
      <formula>DATEDIF(TODAY(),$AH1175,"D")&lt;=30</formula>
    </cfRule>
    <cfRule type="expression" dxfId="6173" priority="452">
      <formula>MOD(ROW(),2)</formula>
    </cfRule>
    <cfRule type="expression" dxfId="6172" priority="451">
      <formula>MOD(ROW(),2)</formula>
    </cfRule>
    <cfRule type="expression" dxfId="6171" priority="450">
      <formula>MOD(ROW(),2)</formula>
    </cfRule>
  </conditionalFormatting>
  <conditionalFormatting sqref="N1176">
    <cfRule type="expression" dxfId="6170" priority="412">
      <formula>MOD(ROW(),2)</formula>
    </cfRule>
    <cfRule type="expression" dxfId="6169" priority="411">
      <formula>MOD(ROW(),2)</formula>
    </cfRule>
    <cfRule type="expression" dxfId="6168" priority="410">
      <formula>MOD(ROW(),2)</formula>
    </cfRule>
    <cfRule type="expression" dxfId="6167" priority="409">
      <formula>MOD(ROW(),2)</formula>
    </cfRule>
    <cfRule type="expression" dxfId="6166" priority="408">
      <formula>DATEDIF(TODAY(),$AH1176,"D")&lt;=30</formula>
    </cfRule>
    <cfRule type="expression" dxfId="6165" priority="407">
      <formula>DATEDIF(TODAY(),$AH1176,"D")&lt;=30</formula>
    </cfRule>
  </conditionalFormatting>
  <conditionalFormatting sqref="N1177">
    <cfRule type="expression" dxfId="6164" priority="370">
      <formula>DATEDIF(TODAY(),$AH1177,"D")&lt;=30</formula>
    </cfRule>
    <cfRule type="expression" dxfId="6163" priority="374">
      <formula>MOD(ROW(),2)</formula>
    </cfRule>
    <cfRule type="expression" dxfId="6162" priority="373">
      <formula>MOD(ROW(),2)</formula>
    </cfRule>
    <cfRule type="expression" dxfId="6161" priority="372">
      <formula>MOD(ROW(),2)</formula>
    </cfRule>
    <cfRule type="expression" dxfId="6160" priority="371">
      <formula>MOD(ROW(),2)</formula>
    </cfRule>
    <cfRule type="expression" dxfId="6159" priority="369">
      <formula>DATEDIF(TODAY(),$AH1177,"D")&lt;=30</formula>
    </cfRule>
  </conditionalFormatting>
  <conditionalFormatting sqref="N1178">
    <cfRule type="expression" dxfId="6158" priority="335">
      <formula>MOD(ROW(),2)</formula>
    </cfRule>
    <cfRule type="expression" dxfId="6157" priority="334">
      <formula>MOD(ROW(),2)</formula>
    </cfRule>
    <cfRule type="expression" dxfId="6156" priority="333">
      <formula>MOD(ROW(),2)</formula>
    </cfRule>
    <cfRule type="expression" dxfId="6155" priority="332">
      <formula>DATEDIF(TODAY(),$AH1178,"D")&lt;=30</formula>
    </cfRule>
    <cfRule type="expression" dxfId="6154" priority="331">
      <formula>DATEDIF(TODAY(),$AH1178,"D")&lt;=30</formula>
    </cfRule>
    <cfRule type="expression" dxfId="6153" priority="336">
      <formula>MOD(ROW(),2)</formula>
    </cfRule>
  </conditionalFormatting>
  <conditionalFormatting sqref="N1179">
    <cfRule type="expression" dxfId="6152" priority="293">
      <formula>DATEDIF(TODAY(),$AH1179,"D")&lt;=30</formula>
    </cfRule>
    <cfRule type="expression" dxfId="6151" priority="294">
      <formula>DATEDIF(TODAY(),$AH1179,"D")&lt;=30</formula>
    </cfRule>
    <cfRule type="expression" dxfId="6150" priority="295">
      <formula>MOD(ROW(),2)</formula>
    </cfRule>
    <cfRule type="expression" dxfId="6149" priority="296">
      <formula>MOD(ROW(),2)</formula>
    </cfRule>
    <cfRule type="expression" dxfId="6148" priority="297">
      <formula>MOD(ROW(),2)</formula>
    </cfRule>
    <cfRule type="expression" dxfId="6147" priority="298">
      <formula>MOD(ROW(),2)</formula>
    </cfRule>
  </conditionalFormatting>
  <conditionalFormatting sqref="N1180">
    <cfRule type="expression" dxfId="6146" priority="256">
      <formula>MOD(ROW(),2)</formula>
    </cfRule>
    <cfRule type="expression" dxfId="6145" priority="257">
      <formula>MOD(ROW(),2)</formula>
    </cfRule>
    <cfRule type="expression" dxfId="6144" priority="254">
      <formula>MOD(ROW(),2)</formula>
    </cfRule>
    <cfRule type="expression" dxfId="6143" priority="252">
      <formula>DATEDIF(TODAY(),$AH1180,"D")&lt;=30</formula>
    </cfRule>
    <cfRule type="expression" dxfId="6142" priority="253">
      <formula>DATEDIF(TODAY(),$AH1180,"D")&lt;=30</formula>
    </cfRule>
    <cfRule type="expression" dxfId="6141" priority="255">
      <formula>MOD(ROW(),2)</formula>
    </cfRule>
  </conditionalFormatting>
  <conditionalFormatting sqref="N1181">
    <cfRule type="expression" dxfId="6140" priority="207">
      <formula>MOD(ROW(),2)</formula>
    </cfRule>
    <cfRule type="expression" dxfId="6139" priority="205">
      <formula>DATEDIF(TODAY(),$AH1181,"D")&lt;=30</formula>
    </cfRule>
    <cfRule type="expression" dxfId="6138" priority="209">
      <formula>MOD(ROW(),2)</formula>
    </cfRule>
    <cfRule type="expression" dxfId="6137" priority="208">
      <formula>MOD(ROW(),2)</formula>
    </cfRule>
    <cfRule type="expression" dxfId="6136" priority="204">
      <formula>DATEDIF(TODAY(),$AH1181,"D")&lt;=30</formula>
    </cfRule>
    <cfRule type="expression" dxfId="6135" priority="206">
      <formula>MOD(ROW(),2)</formula>
    </cfRule>
  </conditionalFormatting>
  <conditionalFormatting sqref="N1182">
    <cfRule type="expression" dxfId="6134" priority="166">
      <formula>DATEDIF(TODAY(),$AH1182,"D")&lt;=30</formula>
    </cfRule>
    <cfRule type="expression" dxfId="6133" priority="167">
      <formula>DATEDIF(TODAY(),$AH1182,"D")&lt;=30</formula>
    </cfRule>
    <cfRule type="expression" dxfId="6132" priority="168">
      <formula>MOD(ROW(),2)</formula>
    </cfRule>
    <cfRule type="expression" dxfId="6131" priority="169">
      <formula>MOD(ROW(),2)</formula>
    </cfRule>
    <cfRule type="expression" dxfId="6130" priority="170">
      <formula>MOD(ROW(),2)</formula>
    </cfRule>
    <cfRule type="expression" dxfId="6129" priority="171">
      <formula>MOD(ROW(),2)</formula>
    </cfRule>
  </conditionalFormatting>
  <conditionalFormatting sqref="N1183">
    <cfRule type="expression" dxfId="6128" priority="133">
      <formula>MOD(ROW(),2)</formula>
    </cfRule>
    <cfRule type="expression" dxfId="6127" priority="129">
      <formula>DATEDIF(TODAY(),$AH1183,"D")&lt;=30</formula>
    </cfRule>
    <cfRule type="expression" dxfId="6126" priority="128">
      <formula>DATEDIF(TODAY(),$AH1183,"D")&lt;=30</formula>
    </cfRule>
    <cfRule type="expression" dxfId="6125" priority="130">
      <formula>MOD(ROW(),2)</formula>
    </cfRule>
    <cfRule type="expression" dxfId="6124" priority="131">
      <formula>MOD(ROW(),2)</formula>
    </cfRule>
    <cfRule type="expression" dxfId="6123" priority="132">
      <formula>MOD(ROW(),2)</formula>
    </cfRule>
  </conditionalFormatting>
  <conditionalFormatting sqref="N1184">
    <cfRule type="expression" dxfId="6122" priority="67">
      <formula>DATEDIF(TODAY(),$AH1184,"D")&lt;=30</formula>
    </cfRule>
    <cfRule type="expression" dxfId="6121" priority="68">
      <formula>DATEDIF(TODAY(),$AH1184,"D")&lt;=30</formula>
    </cfRule>
    <cfRule type="expression" dxfId="6120" priority="69">
      <formula>MOD(ROW(),2)</formula>
    </cfRule>
    <cfRule type="expression" dxfId="6119" priority="70">
      <formula>MOD(ROW(),2)</formula>
    </cfRule>
    <cfRule type="expression" dxfId="6118" priority="71">
      <formula>MOD(ROW(),2)</formula>
    </cfRule>
    <cfRule type="expression" dxfId="6117" priority="72">
      <formula>MOD(ROW(),2)</formula>
    </cfRule>
  </conditionalFormatting>
  <conditionalFormatting sqref="N1185">
    <cfRule type="expression" dxfId="6116" priority="23">
      <formula>MOD(ROW(),2)</formula>
    </cfRule>
    <cfRule type="expression" dxfId="6115" priority="24">
      <formula>MOD(ROW(),2)</formula>
    </cfRule>
    <cfRule type="expression" dxfId="6114" priority="22">
      <formula>DATEDIF(TODAY(),$AH1185,"D")&lt;=30</formula>
    </cfRule>
    <cfRule type="expression" dxfId="6113" priority="21">
      <formula>DATEDIF(TODAY(),$AH1185,"D")&lt;=30</formula>
    </cfRule>
    <cfRule type="expression" dxfId="6112" priority="26">
      <formula>MOD(ROW(),2)</formula>
    </cfRule>
    <cfRule type="expression" dxfId="6111" priority="25">
      <formula>MOD(ROW(),2)</formula>
    </cfRule>
  </conditionalFormatting>
  <conditionalFormatting sqref="N86:O92 D86:L92">
    <cfRule type="expression" dxfId="6110" priority="16062">
      <formula>MOD(ROW(),2)</formula>
    </cfRule>
  </conditionalFormatting>
  <conditionalFormatting sqref="N211:O217 D211:L217">
    <cfRule type="expression" dxfId="6109" priority="14764">
      <formula>MOD(ROW(),2)</formula>
    </cfRule>
  </conditionalFormatting>
  <conditionalFormatting sqref="N337:O343 D337:L343">
    <cfRule type="expression" dxfId="6108" priority="13435">
      <formula>MOD(ROW(),2)</formula>
    </cfRule>
  </conditionalFormatting>
  <conditionalFormatting sqref="O14">
    <cfRule type="expression" dxfId="6107" priority="16158">
      <formula>MOD(ROW(),2)</formula>
    </cfRule>
  </conditionalFormatting>
  <conditionalFormatting sqref="O45:O54">
    <cfRule type="expression" dxfId="6106" priority="16224">
      <formula>MOD(ROW(),2)</formula>
    </cfRule>
  </conditionalFormatting>
  <conditionalFormatting sqref="O65">
    <cfRule type="expression" dxfId="6105" priority="16102">
      <formula>MOD(ROW(),2)</formula>
    </cfRule>
  </conditionalFormatting>
  <conditionalFormatting sqref="O87:O128">
    <cfRule type="expression" dxfId="6104" priority="14977">
      <formula>MOD(ROW(),2)</formula>
    </cfRule>
  </conditionalFormatting>
  <conditionalFormatting sqref="O141">
    <cfRule type="expression" dxfId="6103" priority="14854">
      <formula>MOD(ROW(),2)</formula>
    </cfRule>
  </conditionalFormatting>
  <conditionalFormatting sqref="O172">
    <cfRule type="expression" dxfId="6102" priority="14911">
      <formula>MOD(ROW(),2)</formula>
    </cfRule>
  </conditionalFormatting>
  <conditionalFormatting sqref="O190">
    <cfRule type="expression" dxfId="6101" priority="14802">
      <formula>MOD(ROW(),2)</formula>
    </cfRule>
  </conditionalFormatting>
  <conditionalFormatting sqref="O212:O256">
    <cfRule type="expression" dxfId="6100" priority="13654">
      <formula>MOD(ROW(),2)</formula>
    </cfRule>
  </conditionalFormatting>
  <conditionalFormatting sqref="O269">
    <cfRule type="expression" dxfId="6099" priority="13528">
      <formula>MOD(ROW(),2)</formula>
    </cfRule>
  </conditionalFormatting>
  <conditionalFormatting sqref="O299">
    <cfRule type="expression" dxfId="6098" priority="13586">
      <formula>MOD(ROW(),2)</formula>
    </cfRule>
  </conditionalFormatting>
  <conditionalFormatting sqref="O316">
    <cfRule type="expression" dxfId="6097" priority="13475">
      <formula>MOD(ROW(),2)</formula>
    </cfRule>
  </conditionalFormatting>
  <conditionalFormatting sqref="O338:O375">
    <cfRule type="expression" dxfId="6096" priority="12557">
      <formula>MOD(ROW(),2)</formula>
    </cfRule>
  </conditionalFormatting>
  <conditionalFormatting sqref="O376">
    <cfRule type="expression" dxfId="6095" priority="12471">
      <formula>MOD(ROW(),2)</formula>
    </cfRule>
    <cfRule type="expression" dxfId="6094" priority="12470">
      <formula>MOD(ROW(),2)</formula>
    </cfRule>
  </conditionalFormatting>
  <conditionalFormatting sqref="O377:O378">
    <cfRule type="expression" dxfId="6093" priority="12514">
      <formula>MOD(ROW(),2)</formula>
    </cfRule>
  </conditionalFormatting>
  <conditionalFormatting sqref="O379">
    <cfRule type="expression" dxfId="6092" priority="12415">
      <formula>MOD(ROW(),2)</formula>
    </cfRule>
    <cfRule type="expression" dxfId="6091" priority="12416">
      <formula>MOD(ROW(),2)</formula>
    </cfRule>
  </conditionalFormatting>
  <conditionalFormatting sqref="O380:O381">
    <cfRule type="expression" dxfId="6090" priority="12370">
      <formula>MOD(ROW(),2)</formula>
    </cfRule>
    <cfRule type="expression" dxfId="6089" priority="12369">
      <formula>MOD(ROW(),2)</formula>
    </cfRule>
  </conditionalFormatting>
  <conditionalFormatting sqref="O382">
    <cfRule type="expression" dxfId="6088" priority="12327">
      <formula>MOD(ROW(),2)</formula>
    </cfRule>
    <cfRule type="expression" dxfId="6087" priority="12328">
      <formula>MOD(ROW(),2)</formula>
    </cfRule>
  </conditionalFormatting>
  <conditionalFormatting sqref="O383">
    <cfRule type="expression" dxfId="6086" priority="12284">
      <formula>MOD(ROW(),2)</formula>
    </cfRule>
    <cfRule type="expression" dxfId="6085" priority="12283">
      <formula>MOD(ROW(),2)</formula>
    </cfRule>
  </conditionalFormatting>
  <conditionalFormatting sqref="O384">
    <cfRule type="expression" dxfId="6084" priority="12242">
      <formula>MOD(ROW(),2)</formula>
    </cfRule>
    <cfRule type="expression" dxfId="6083" priority="12241">
      <formula>MOD(ROW(),2)</formula>
    </cfRule>
  </conditionalFormatting>
  <conditionalFormatting sqref="O397">
    <cfRule type="expression" dxfId="6082" priority="12118">
      <formula>MOD(ROW(),2)</formula>
    </cfRule>
    <cfRule type="expression" dxfId="6081" priority="12119">
      <formula>MOD(ROW(),2)</formula>
    </cfRule>
  </conditionalFormatting>
  <conditionalFormatting sqref="O427">
    <cfRule type="expression" dxfId="6080" priority="12176">
      <formula>MOD(ROW(),2)</formula>
    </cfRule>
    <cfRule type="expression" dxfId="6079" priority="12178">
      <formula>MOD(ROW(),2)</formula>
    </cfRule>
    <cfRule type="expression" dxfId="6078" priority="12180">
      <formula>MOD(ROW(),2)</formula>
    </cfRule>
    <cfRule type="expression" dxfId="6077" priority="12177">
      <formula>MOD(ROW(),2)</formula>
    </cfRule>
  </conditionalFormatting>
  <conditionalFormatting sqref="O444">
    <cfRule type="expression" dxfId="6076" priority="12067">
      <formula>MOD(ROW(),2)</formula>
    </cfRule>
    <cfRule type="expression" dxfId="6075" priority="12066">
      <formula>MOD(ROW(),2)</formula>
    </cfRule>
  </conditionalFormatting>
  <conditionalFormatting sqref="O466:O471">
    <cfRule type="expression" dxfId="6074" priority="12002">
      <formula>MOD(ROW(),2)</formula>
    </cfRule>
    <cfRule type="expression" dxfId="6073" priority="12003">
      <formula>MOD(ROW(),2)</formula>
    </cfRule>
  </conditionalFormatting>
  <conditionalFormatting sqref="O472:O475">
    <cfRule type="expression" dxfId="6072" priority="11951">
      <formula>MOD(ROW(),2)</formula>
    </cfRule>
    <cfRule type="expression" dxfId="6071" priority="11950">
      <formula>MOD(ROW(),2)</formula>
    </cfRule>
  </conditionalFormatting>
  <conditionalFormatting sqref="O476:O478">
    <cfRule type="expression" dxfId="6070" priority="11898">
      <formula>MOD(ROW(),2)</formula>
    </cfRule>
    <cfRule type="expression" dxfId="6069" priority="11897">
      <formula>MOD(ROW(),2)</formula>
    </cfRule>
  </conditionalFormatting>
  <conditionalFormatting sqref="O479:O481">
    <cfRule type="expression" dxfId="6068" priority="11827">
      <formula>MOD(ROW(),2)</formula>
    </cfRule>
    <cfRule type="expression" dxfId="6067" priority="11826">
      <formula>MOD(ROW(),2)</formula>
    </cfRule>
  </conditionalFormatting>
  <conditionalFormatting sqref="O482:O484">
    <cfRule type="expression" dxfId="6066" priority="11783">
      <formula>MOD(ROW(),2)</formula>
    </cfRule>
    <cfRule type="expression" dxfId="6065" priority="11782">
      <formula>MOD(ROW(),2)</formula>
    </cfRule>
  </conditionalFormatting>
  <conditionalFormatting sqref="O485">
    <cfRule type="expression" dxfId="6064" priority="11694">
      <formula>MOD(ROW(),2)</formula>
    </cfRule>
    <cfRule type="expression" dxfId="6063" priority="11693">
      <formula>MOD(ROW(),2)</formula>
    </cfRule>
  </conditionalFormatting>
  <conditionalFormatting sqref="O486:O487">
    <cfRule type="expression" dxfId="6062" priority="11737">
      <formula>MOD(ROW(),2)</formula>
    </cfRule>
    <cfRule type="expression" dxfId="6061" priority="11738">
      <formula>MOD(ROW(),2)</formula>
    </cfRule>
  </conditionalFormatting>
  <conditionalFormatting sqref="O488">
    <cfRule type="expression" dxfId="6060" priority="11643">
      <formula>MOD(ROW(),2)</formula>
    </cfRule>
    <cfRule type="expression" dxfId="6059" priority="11642">
      <formula>MOD(ROW(),2)</formula>
    </cfRule>
  </conditionalFormatting>
  <conditionalFormatting sqref="O489">
    <cfRule type="expression" dxfId="6058" priority="11555">
      <formula>MOD(ROW(),2)</formula>
    </cfRule>
    <cfRule type="expression" dxfId="6057" priority="11556">
      <formula>MOD(ROW(),2)</formula>
    </cfRule>
  </conditionalFormatting>
  <conditionalFormatting sqref="O490:O491">
    <cfRule type="expression" dxfId="6056" priority="11600">
      <formula>MOD(ROW(),2)</formula>
    </cfRule>
    <cfRule type="expression" dxfId="6055" priority="11599">
      <formula>MOD(ROW(),2)</formula>
    </cfRule>
  </conditionalFormatting>
  <conditionalFormatting sqref="O492">
    <cfRule type="expression" dxfId="6054" priority="11467">
      <formula>MOD(ROW(),2)</formula>
    </cfRule>
    <cfRule type="expression" dxfId="6053" priority="11466">
      <formula>MOD(ROW(),2)</formula>
    </cfRule>
  </conditionalFormatting>
  <conditionalFormatting sqref="O493:O494">
    <cfRule type="expression" dxfId="6052" priority="11510">
      <formula>MOD(ROW(),2)</formula>
    </cfRule>
    <cfRule type="expression" dxfId="6051" priority="11511">
      <formula>MOD(ROW(),2)</formula>
    </cfRule>
  </conditionalFormatting>
  <conditionalFormatting sqref="O495">
    <cfRule type="expression" dxfId="6050" priority="11421">
      <formula>MOD(ROW(),2)</formula>
    </cfRule>
    <cfRule type="expression" dxfId="6049" priority="11422">
      <formula>MOD(ROW(),2)</formula>
    </cfRule>
  </conditionalFormatting>
  <conditionalFormatting sqref="O496">
    <cfRule type="expression" dxfId="6048" priority="11333">
      <formula>MOD(ROW(),2)</formula>
    </cfRule>
    <cfRule type="expression" dxfId="6047" priority="11332">
      <formula>MOD(ROW(),2)</formula>
    </cfRule>
  </conditionalFormatting>
  <conditionalFormatting sqref="O497:O498">
    <cfRule type="expression" dxfId="6046" priority="11376">
      <formula>MOD(ROW(),2)</formula>
    </cfRule>
    <cfRule type="expression" dxfId="6045" priority="11377">
      <formula>MOD(ROW(),2)</formula>
    </cfRule>
  </conditionalFormatting>
  <conditionalFormatting sqref="O499">
    <cfRule type="expression" dxfId="6044" priority="11284">
      <formula>MOD(ROW(),2)</formula>
    </cfRule>
    <cfRule type="expression" dxfId="6043" priority="11283">
      <formula>MOD(ROW(),2)</formula>
    </cfRule>
  </conditionalFormatting>
  <conditionalFormatting sqref="O500">
    <cfRule type="expression" dxfId="6042" priority="11197">
      <formula>MOD(ROW(),2)</formula>
    </cfRule>
    <cfRule type="expression" dxfId="6041" priority="11196">
      <formula>MOD(ROW(),2)</formula>
    </cfRule>
  </conditionalFormatting>
  <conditionalFormatting sqref="O501:O502">
    <cfRule type="expression" dxfId="6040" priority="11241">
      <formula>MOD(ROW(),2)</formula>
    </cfRule>
    <cfRule type="expression" dxfId="6039" priority="11240">
      <formula>MOD(ROW(),2)</formula>
    </cfRule>
  </conditionalFormatting>
  <conditionalFormatting sqref="O503">
    <cfRule type="expression" dxfId="6038" priority="11151">
      <formula>MOD(ROW(),2)</formula>
    </cfRule>
    <cfRule type="expression" dxfId="6037" priority="11150">
      <formula>MOD(ROW(),2)</formula>
    </cfRule>
  </conditionalFormatting>
  <conditionalFormatting sqref="O504">
    <cfRule type="expression" dxfId="6036" priority="11066">
      <formula>MOD(ROW(),2)</formula>
    </cfRule>
    <cfRule type="expression" dxfId="6035" priority="11067">
      <formula>MOD(ROW(),2)</formula>
    </cfRule>
  </conditionalFormatting>
  <conditionalFormatting sqref="O505:O506">
    <cfRule type="expression" dxfId="6034" priority="11108">
      <formula>MOD(ROW(),2)</formula>
    </cfRule>
    <cfRule type="expression" dxfId="6033" priority="11109">
      <formula>MOD(ROW(),2)</formula>
    </cfRule>
  </conditionalFormatting>
  <conditionalFormatting sqref="O507">
    <cfRule type="expression" dxfId="6032" priority="11013">
      <formula>MOD(ROW(),2)</formula>
    </cfRule>
    <cfRule type="expression" dxfId="6031" priority="11012">
      <formula>MOD(ROW(),2)</formula>
    </cfRule>
  </conditionalFormatting>
  <conditionalFormatting sqref="O508:O509">
    <cfRule type="expression" dxfId="6030" priority="10967">
      <formula>MOD(ROW(),2)</formula>
    </cfRule>
    <cfRule type="expression" dxfId="6029" priority="10968">
      <formula>MOD(ROW(),2)</formula>
    </cfRule>
  </conditionalFormatting>
  <conditionalFormatting sqref="O510">
    <cfRule type="expression" dxfId="6028" priority="10926">
      <formula>MOD(ROW(),2)</formula>
    </cfRule>
    <cfRule type="expression" dxfId="6027" priority="10927">
      <formula>MOD(ROW(),2)</formula>
    </cfRule>
  </conditionalFormatting>
  <conditionalFormatting sqref="O511">
    <cfRule type="expression" dxfId="6026" priority="10884">
      <formula>MOD(ROW(),2)</formula>
    </cfRule>
    <cfRule type="expression" dxfId="6025" priority="10883">
      <formula>MOD(ROW(),2)</formula>
    </cfRule>
  </conditionalFormatting>
  <conditionalFormatting sqref="O512">
    <cfRule type="expression" dxfId="6024" priority="10845">
      <formula>MOD(ROW(),2)</formula>
    </cfRule>
    <cfRule type="expression" dxfId="6023" priority="10844">
      <formula>MOD(ROW(),2)</formula>
    </cfRule>
  </conditionalFormatting>
  <conditionalFormatting sqref="O513">
    <cfRule type="expression" dxfId="6022" priority="10800">
      <formula>MOD(ROW(),2)</formula>
    </cfRule>
    <cfRule type="expression" dxfId="6021" priority="10801">
      <formula>MOD(ROW(),2)</formula>
    </cfRule>
  </conditionalFormatting>
  <conditionalFormatting sqref="O514">
    <cfRule type="expression" dxfId="6020" priority="10762">
      <formula>MOD(ROW(),2)</formula>
    </cfRule>
    <cfRule type="expression" dxfId="6019" priority="10761">
      <formula>MOD(ROW(),2)</formula>
    </cfRule>
  </conditionalFormatting>
  <conditionalFormatting sqref="O515">
    <cfRule type="expression" dxfId="6018" priority="10723">
      <formula>MOD(ROW(),2)</formula>
    </cfRule>
    <cfRule type="expression" dxfId="6017" priority="10722">
      <formula>MOD(ROW(),2)</formula>
    </cfRule>
  </conditionalFormatting>
  <conditionalFormatting sqref="O516">
    <cfRule type="expression" dxfId="6016" priority="10684">
      <formula>MOD(ROW(),2)</formula>
    </cfRule>
    <cfRule type="expression" dxfId="6015" priority="10683">
      <formula>MOD(ROW(),2)</formula>
    </cfRule>
  </conditionalFormatting>
  <conditionalFormatting sqref="O528">
    <cfRule type="expression" dxfId="6014" priority="10560">
      <formula>MOD(ROW(),2)</formula>
    </cfRule>
    <cfRule type="expression" dxfId="6013" priority="10559">
      <formula>MOD(ROW(),2)</formula>
    </cfRule>
  </conditionalFormatting>
  <conditionalFormatting sqref="O558">
    <cfRule type="expression" dxfId="6012" priority="10617">
      <formula>MOD(ROW(),2)</formula>
    </cfRule>
    <cfRule type="expression" dxfId="6011" priority="10618">
      <formula>MOD(ROW(),2)</formula>
    </cfRule>
    <cfRule type="expression" dxfId="6010" priority="10621">
      <formula>MOD(ROW(),2)</formula>
    </cfRule>
    <cfRule type="expression" dxfId="6009" priority="10619">
      <formula>MOD(ROW(),2)</formula>
    </cfRule>
  </conditionalFormatting>
  <conditionalFormatting sqref="O575">
    <cfRule type="expression" dxfId="6008" priority="10507">
      <formula>MOD(ROW(),2)</formula>
    </cfRule>
    <cfRule type="expression" dxfId="6007" priority="10506">
      <formula>MOD(ROW(),2)</formula>
    </cfRule>
  </conditionalFormatting>
  <conditionalFormatting sqref="O597:O602">
    <cfRule type="expression" dxfId="6006" priority="10438">
      <formula>MOD(ROW(),2)</formula>
    </cfRule>
    <cfRule type="expression" dxfId="6005" priority="10440">
      <formula>MOD(ROW(),2)</formula>
    </cfRule>
  </conditionalFormatting>
  <conditionalFormatting sqref="O603:O606">
    <cfRule type="expression" dxfId="6004" priority="10384">
      <formula>MOD(ROW(),2)</formula>
    </cfRule>
    <cfRule type="expression" dxfId="6003" priority="10383">
      <formula>MOD(ROW(),2)</formula>
    </cfRule>
  </conditionalFormatting>
  <conditionalFormatting sqref="O607:O609">
    <cfRule type="expression" dxfId="6002" priority="10328">
      <formula>MOD(ROW(),2)</formula>
    </cfRule>
    <cfRule type="expression" dxfId="6001" priority="10327">
      <formula>MOD(ROW(),2)</formula>
    </cfRule>
  </conditionalFormatting>
  <conditionalFormatting sqref="O610:O612">
    <cfRule type="expression" dxfId="6000" priority="10253">
      <formula>MOD(ROW(),2)</formula>
    </cfRule>
    <cfRule type="expression" dxfId="5999" priority="10254">
      <formula>MOD(ROW(),2)</formula>
    </cfRule>
  </conditionalFormatting>
  <conditionalFormatting sqref="O613:O615">
    <cfRule type="expression" dxfId="5998" priority="10207">
      <formula>MOD(ROW(),2)</formula>
    </cfRule>
    <cfRule type="expression" dxfId="5997" priority="10206">
      <formula>MOD(ROW(),2)</formula>
    </cfRule>
  </conditionalFormatting>
  <conditionalFormatting sqref="O616">
    <cfRule type="expression" dxfId="5996" priority="10112">
      <formula>MOD(ROW(),2)</formula>
    </cfRule>
    <cfRule type="expression" dxfId="5995" priority="10111">
      <formula>MOD(ROW(),2)</formula>
    </cfRule>
  </conditionalFormatting>
  <conditionalFormatting sqref="O617:O618">
    <cfRule type="expression" dxfId="5994" priority="10159">
      <formula>MOD(ROW(),2)</formula>
    </cfRule>
    <cfRule type="expression" dxfId="5993" priority="10158">
      <formula>MOD(ROW(),2)</formula>
    </cfRule>
  </conditionalFormatting>
  <conditionalFormatting sqref="O619">
    <cfRule type="expression" dxfId="5992" priority="10057">
      <formula>MOD(ROW(),2)</formula>
    </cfRule>
    <cfRule type="expression" dxfId="5991" priority="10058">
      <formula>MOD(ROW(),2)</formula>
    </cfRule>
  </conditionalFormatting>
  <conditionalFormatting sqref="O620">
    <cfRule type="expression" dxfId="5990" priority="9965">
      <formula>MOD(ROW(),2)</formula>
    </cfRule>
    <cfRule type="expression" dxfId="5989" priority="9964">
      <formula>MOD(ROW(),2)</formula>
    </cfRule>
  </conditionalFormatting>
  <conditionalFormatting sqref="O621:O622">
    <cfRule type="expression" dxfId="5988" priority="10012">
      <formula>MOD(ROW(),2)</formula>
    </cfRule>
    <cfRule type="expression" dxfId="5987" priority="10011">
      <formula>MOD(ROW(),2)</formula>
    </cfRule>
  </conditionalFormatting>
  <conditionalFormatting sqref="O623">
    <cfRule type="expression" dxfId="5986" priority="9870">
      <formula>MOD(ROW(),2)</formula>
    </cfRule>
    <cfRule type="expression" dxfId="5985" priority="9869">
      <formula>MOD(ROW(),2)</formula>
    </cfRule>
  </conditionalFormatting>
  <conditionalFormatting sqref="O624:O625">
    <cfRule type="expression" dxfId="5984" priority="9917">
      <formula>MOD(ROW(),2)</formula>
    </cfRule>
    <cfRule type="expression" dxfId="5983" priority="9916">
      <formula>MOD(ROW(),2)</formula>
    </cfRule>
  </conditionalFormatting>
  <conditionalFormatting sqref="O626">
    <cfRule type="expression" dxfId="5982" priority="9821">
      <formula>MOD(ROW(),2)</formula>
    </cfRule>
    <cfRule type="expression" dxfId="5981" priority="9822">
      <formula>MOD(ROW(),2)</formula>
    </cfRule>
  </conditionalFormatting>
  <conditionalFormatting sqref="O627">
    <cfRule type="expression" dxfId="5980" priority="9727">
      <formula>MOD(ROW(),2)</formula>
    </cfRule>
    <cfRule type="expression" dxfId="5979" priority="9726">
      <formula>MOD(ROW(),2)</formula>
    </cfRule>
  </conditionalFormatting>
  <conditionalFormatting sqref="O628:O629">
    <cfRule type="expression" dxfId="5978" priority="9774">
      <formula>MOD(ROW(),2)</formula>
    </cfRule>
    <cfRule type="expression" dxfId="5977" priority="9773">
      <formula>MOD(ROW(),2)</formula>
    </cfRule>
  </conditionalFormatting>
  <conditionalFormatting sqref="O630">
    <cfRule type="expression" dxfId="5976" priority="9674">
      <formula>MOD(ROW(),2)</formula>
    </cfRule>
    <cfRule type="expression" dxfId="5975" priority="9675">
      <formula>MOD(ROW(),2)</formula>
    </cfRule>
  </conditionalFormatting>
  <conditionalFormatting sqref="O631">
    <cfRule type="expression" dxfId="5974" priority="9582">
      <formula>MOD(ROW(),2)</formula>
    </cfRule>
    <cfRule type="expression" dxfId="5973" priority="9581">
      <formula>MOD(ROW(),2)</formula>
    </cfRule>
  </conditionalFormatting>
  <conditionalFormatting sqref="O632:O633">
    <cfRule type="expression" dxfId="5972" priority="9628">
      <formula>MOD(ROW(),2)</formula>
    </cfRule>
    <cfRule type="expression" dxfId="5971" priority="9629">
      <formula>MOD(ROW(),2)</formula>
    </cfRule>
  </conditionalFormatting>
  <conditionalFormatting sqref="O634">
    <cfRule type="expression" dxfId="5970" priority="9532">
      <formula>MOD(ROW(),2)</formula>
    </cfRule>
    <cfRule type="expression" dxfId="5969" priority="9533">
      <formula>MOD(ROW(),2)</formula>
    </cfRule>
  </conditionalFormatting>
  <conditionalFormatting sqref="O635">
    <cfRule type="expression" dxfId="5968" priority="9442">
      <formula>MOD(ROW(),2)</formula>
    </cfRule>
    <cfRule type="expression" dxfId="5967" priority="9443">
      <formula>MOD(ROW(),2)</formula>
    </cfRule>
  </conditionalFormatting>
  <conditionalFormatting sqref="O636:O637">
    <cfRule type="expression" dxfId="5966" priority="9487">
      <formula>MOD(ROW(),2)</formula>
    </cfRule>
    <cfRule type="expression" dxfId="5965" priority="9488">
      <formula>MOD(ROW(),2)</formula>
    </cfRule>
  </conditionalFormatting>
  <conditionalFormatting sqref="O638">
    <cfRule type="expression" dxfId="5964" priority="9387">
      <formula>MOD(ROW(),2)</formula>
    </cfRule>
    <cfRule type="expression" dxfId="5963" priority="9388">
      <formula>MOD(ROW(),2)</formula>
    </cfRule>
  </conditionalFormatting>
  <conditionalFormatting sqref="O639:O640">
    <cfRule type="expression" dxfId="5962" priority="9340">
      <formula>MOD(ROW(),2)</formula>
    </cfRule>
    <cfRule type="expression" dxfId="5961" priority="9339">
      <formula>MOD(ROW(),2)</formula>
    </cfRule>
  </conditionalFormatting>
  <conditionalFormatting sqref="O641">
    <cfRule type="expression" dxfId="5960" priority="9295">
      <formula>MOD(ROW(),2)</formula>
    </cfRule>
    <cfRule type="expression" dxfId="5959" priority="9296">
      <formula>MOD(ROW(),2)</formula>
    </cfRule>
  </conditionalFormatting>
  <conditionalFormatting sqref="O642">
    <cfRule type="expression" dxfId="5958" priority="9250">
      <formula>MOD(ROW(),2)</formula>
    </cfRule>
    <cfRule type="expression" dxfId="5957" priority="9249">
      <formula>MOD(ROW(),2)</formula>
    </cfRule>
  </conditionalFormatting>
  <conditionalFormatting sqref="O643">
    <cfRule type="expression" dxfId="5956" priority="9207">
      <formula>MOD(ROW(),2)</formula>
    </cfRule>
    <cfRule type="expression" dxfId="5955" priority="9208">
      <formula>MOD(ROW(),2)</formula>
    </cfRule>
  </conditionalFormatting>
  <conditionalFormatting sqref="O644">
    <cfRule type="expression" dxfId="5954" priority="9164">
      <formula>MOD(ROW(),2)</formula>
    </cfRule>
    <cfRule type="expression" dxfId="5953" priority="9163">
      <formula>MOD(ROW(),2)</formula>
    </cfRule>
  </conditionalFormatting>
  <conditionalFormatting sqref="O645">
    <cfRule type="expression" dxfId="5952" priority="9122">
      <formula>MOD(ROW(),2)</formula>
    </cfRule>
    <cfRule type="expression" dxfId="5951" priority="9121">
      <formula>MOD(ROW(),2)</formula>
    </cfRule>
  </conditionalFormatting>
  <conditionalFormatting sqref="O646">
    <cfRule type="expression" dxfId="5950" priority="9080">
      <formula>MOD(ROW(),2)</formula>
    </cfRule>
    <cfRule type="expression" dxfId="5949" priority="9079">
      <formula>MOD(ROW(),2)</formula>
    </cfRule>
  </conditionalFormatting>
  <conditionalFormatting sqref="O647">
    <cfRule type="expression" dxfId="5948" priority="9037">
      <formula>MOD(ROW(),2)</formula>
    </cfRule>
    <cfRule type="expression" dxfId="5947" priority="9038">
      <formula>MOD(ROW(),2)</formula>
    </cfRule>
  </conditionalFormatting>
  <conditionalFormatting sqref="O648">
    <cfRule type="expression" dxfId="5946" priority="8987">
      <formula>MOD(ROW(),2)</formula>
    </cfRule>
    <cfRule type="expression" dxfId="5945" priority="8986">
      <formula>MOD(ROW(),2)</formula>
    </cfRule>
  </conditionalFormatting>
  <conditionalFormatting sqref="O649">
    <cfRule type="expression" dxfId="5944" priority="8945">
      <formula>MOD(ROW(),2)</formula>
    </cfRule>
    <cfRule type="expression" dxfId="5943" priority="8944">
      <formula>MOD(ROW(),2)</formula>
    </cfRule>
  </conditionalFormatting>
  <conditionalFormatting sqref="O650">
    <cfRule type="expression" dxfId="5942" priority="8902">
      <formula>MOD(ROW(),2)</formula>
    </cfRule>
    <cfRule type="expression" dxfId="5941" priority="8903">
      <formula>MOD(ROW(),2)</formula>
    </cfRule>
  </conditionalFormatting>
  <conditionalFormatting sqref="O651">
    <cfRule type="expression" dxfId="5940" priority="8853">
      <formula>MOD(ROW(),2)</formula>
    </cfRule>
    <cfRule type="expression" dxfId="5939" priority="8854">
      <formula>MOD(ROW(),2)</formula>
    </cfRule>
  </conditionalFormatting>
  <conditionalFormatting sqref="O652">
    <cfRule type="expression" dxfId="5938" priority="8783">
      <formula>MOD(ROW(),2)</formula>
    </cfRule>
    <cfRule type="expression" dxfId="5937" priority="8784">
      <formula>MOD(ROW(),2)</formula>
    </cfRule>
  </conditionalFormatting>
  <conditionalFormatting sqref="O664">
    <cfRule type="expression" dxfId="5936" priority="8658">
      <formula>MOD(ROW(),2)</formula>
    </cfRule>
    <cfRule type="expression" dxfId="5935" priority="8657">
      <formula>MOD(ROW(),2)</formula>
    </cfRule>
  </conditionalFormatting>
  <conditionalFormatting sqref="O694">
    <cfRule type="expression" dxfId="5934" priority="8715">
      <formula>MOD(ROW(),2)</formula>
    </cfRule>
    <cfRule type="expression" dxfId="5933" priority="8717">
      <formula>MOD(ROW(),2)</formula>
    </cfRule>
    <cfRule type="expression" dxfId="5932" priority="8719">
      <formula>MOD(ROW(),2)</formula>
    </cfRule>
    <cfRule type="expression" dxfId="5931" priority="8716">
      <formula>MOD(ROW(),2)</formula>
    </cfRule>
  </conditionalFormatting>
  <conditionalFormatting sqref="O711">
    <cfRule type="expression" dxfId="5930" priority="8605">
      <formula>MOD(ROW(),2)</formula>
    </cfRule>
    <cfRule type="expression" dxfId="5929" priority="8604">
      <formula>MOD(ROW(),2)</formula>
    </cfRule>
  </conditionalFormatting>
  <conditionalFormatting sqref="O733:O738">
    <cfRule type="expression" dxfId="5928" priority="8538">
      <formula>MOD(ROW(),2)</formula>
    </cfRule>
    <cfRule type="expression" dxfId="5927" priority="8539">
      <formula>MOD(ROW(),2)</formula>
    </cfRule>
  </conditionalFormatting>
  <conditionalFormatting sqref="O739:O742">
    <cfRule type="expression" dxfId="5926" priority="8486">
      <formula>MOD(ROW(),2)</formula>
    </cfRule>
    <cfRule type="expression" dxfId="5925" priority="8487">
      <formula>MOD(ROW(),2)</formula>
    </cfRule>
  </conditionalFormatting>
  <conditionalFormatting sqref="O743:O745">
    <cfRule type="expression" dxfId="5924" priority="8434">
      <formula>MOD(ROW(),2)</formula>
    </cfRule>
    <cfRule type="expression" dxfId="5923" priority="8433">
      <formula>MOD(ROW(),2)</formula>
    </cfRule>
  </conditionalFormatting>
  <conditionalFormatting sqref="O746:O748">
    <cfRule type="expression" dxfId="5922" priority="8363">
      <formula>MOD(ROW(),2)</formula>
    </cfRule>
    <cfRule type="expression" dxfId="5921" priority="8362">
      <formula>MOD(ROW(),2)</formula>
    </cfRule>
  </conditionalFormatting>
  <conditionalFormatting sqref="O749:O751">
    <cfRule type="expression" dxfId="5920" priority="8319">
      <formula>MOD(ROW(),2)</formula>
    </cfRule>
    <cfRule type="expression" dxfId="5919" priority="8318">
      <formula>MOD(ROW(),2)</formula>
    </cfRule>
  </conditionalFormatting>
  <conditionalFormatting sqref="O752">
    <cfRule type="expression" dxfId="5918" priority="8229">
      <formula>MOD(ROW(),2)</formula>
    </cfRule>
    <cfRule type="expression" dxfId="5917" priority="8230">
      <formula>MOD(ROW(),2)</formula>
    </cfRule>
  </conditionalFormatting>
  <conditionalFormatting sqref="O753:O754">
    <cfRule type="expression" dxfId="5916" priority="8273">
      <formula>MOD(ROW(),2)</formula>
    </cfRule>
    <cfRule type="expression" dxfId="5915" priority="8274">
      <formula>MOD(ROW(),2)</formula>
    </cfRule>
  </conditionalFormatting>
  <conditionalFormatting sqref="O755">
    <cfRule type="expression" dxfId="5914" priority="8178">
      <formula>MOD(ROW(),2)</formula>
    </cfRule>
    <cfRule type="expression" dxfId="5913" priority="8179">
      <formula>MOD(ROW(),2)</formula>
    </cfRule>
  </conditionalFormatting>
  <conditionalFormatting sqref="O756">
    <cfRule type="expression" dxfId="5912" priority="8092">
      <formula>MOD(ROW(),2)</formula>
    </cfRule>
    <cfRule type="expression" dxfId="5911" priority="8091">
      <formula>MOD(ROW(),2)</formula>
    </cfRule>
  </conditionalFormatting>
  <conditionalFormatting sqref="O757:O758">
    <cfRule type="expression" dxfId="5910" priority="8135">
      <formula>MOD(ROW(),2)</formula>
    </cfRule>
    <cfRule type="expression" dxfId="5909" priority="8136">
      <formula>MOD(ROW(),2)</formula>
    </cfRule>
  </conditionalFormatting>
  <conditionalFormatting sqref="O759">
    <cfRule type="expression" dxfId="5908" priority="8002">
      <formula>MOD(ROW(),2)</formula>
    </cfRule>
    <cfRule type="expression" dxfId="5907" priority="8003">
      <formula>MOD(ROW(),2)</formula>
    </cfRule>
  </conditionalFormatting>
  <conditionalFormatting sqref="O760:O761">
    <cfRule type="expression" dxfId="5906" priority="8046">
      <formula>MOD(ROW(),2)</formula>
    </cfRule>
    <cfRule type="expression" dxfId="5905" priority="8047">
      <formula>MOD(ROW(),2)</formula>
    </cfRule>
  </conditionalFormatting>
  <conditionalFormatting sqref="O762">
    <cfRule type="expression" dxfId="5904" priority="7958">
      <formula>MOD(ROW(),2)</formula>
    </cfRule>
    <cfRule type="expression" dxfId="5903" priority="7957">
      <formula>MOD(ROW(),2)</formula>
    </cfRule>
  </conditionalFormatting>
  <conditionalFormatting sqref="O763">
    <cfRule type="expression" dxfId="5902" priority="7869">
      <formula>MOD(ROW(),2)</formula>
    </cfRule>
    <cfRule type="expression" dxfId="5901" priority="7868">
      <formula>MOD(ROW(),2)</formula>
    </cfRule>
  </conditionalFormatting>
  <conditionalFormatting sqref="O764:O765">
    <cfRule type="expression" dxfId="5900" priority="7912">
      <formula>MOD(ROW(),2)</formula>
    </cfRule>
    <cfRule type="expression" dxfId="5899" priority="7913">
      <formula>MOD(ROW(),2)</formula>
    </cfRule>
  </conditionalFormatting>
  <conditionalFormatting sqref="O766">
    <cfRule type="expression" dxfId="5898" priority="7819">
      <formula>MOD(ROW(),2)</formula>
    </cfRule>
    <cfRule type="expression" dxfId="5897" priority="7820">
      <formula>MOD(ROW(),2)</formula>
    </cfRule>
  </conditionalFormatting>
  <conditionalFormatting sqref="O767">
    <cfRule type="expression" dxfId="5896" priority="7733">
      <formula>MOD(ROW(),2)</formula>
    </cfRule>
    <cfRule type="expression" dxfId="5895" priority="7732">
      <formula>MOD(ROW(),2)</formula>
    </cfRule>
  </conditionalFormatting>
  <conditionalFormatting sqref="O768:O769">
    <cfRule type="expression" dxfId="5894" priority="7776">
      <formula>MOD(ROW(),2)</formula>
    </cfRule>
    <cfRule type="expression" dxfId="5893" priority="7777">
      <formula>MOD(ROW(),2)</formula>
    </cfRule>
  </conditionalFormatting>
  <conditionalFormatting sqref="O770">
    <cfRule type="expression" dxfId="5892" priority="7686">
      <formula>MOD(ROW(),2)</formula>
    </cfRule>
    <cfRule type="expression" dxfId="5891" priority="7687">
      <formula>MOD(ROW(),2)</formula>
    </cfRule>
  </conditionalFormatting>
  <conditionalFormatting sqref="O771">
    <cfRule type="expression" dxfId="5890" priority="7603">
      <formula>MOD(ROW(),2)</formula>
    </cfRule>
    <cfRule type="expression" dxfId="5889" priority="7602">
      <formula>MOD(ROW(),2)</formula>
    </cfRule>
  </conditionalFormatting>
  <conditionalFormatting sqref="O772:O773">
    <cfRule type="expression" dxfId="5888" priority="7645">
      <formula>MOD(ROW(),2)</formula>
    </cfRule>
    <cfRule type="expression" dxfId="5887" priority="7644">
      <formula>MOD(ROW(),2)</formula>
    </cfRule>
  </conditionalFormatting>
  <conditionalFormatting sqref="O774">
    <cfRule type="expression" dxfId="5886" priority="7550">
      <formula>MOD(ROW(),2)</formula>
    </cfRule>
    <cfRule type="expression" dxfId="5885" priority="7551">
      <formula>MOD(ROW(),2)</formula>
    </cfRule>
  </conditionalFormatting>
  <conditionalFormatting sqref="O775:O776">
    <cfRule type="expression" dxfId="5884" priority="7506">
      <formula>MOD(ROW(),2)</formula>
    </cfRule>
    <cfRule type="expression" dxfId="5883" priority="7505">
      <formula>MOD(ROW(),2)</formula>
    </cfRule>
  </conditionalFormatting>
  <conditionalFormatting sqref="O777">
    <cfRule type="expression" dxfId="5882" priority="7465">
      <formula>MOD(ROW(),2)</formula>
    </cfRule>
    <cfRule type="expression" dxfId="5881" priority="7464">
      <formula>MOD(ROW(),2)</formula>
    </cfRule>
  </conditionalFormatting>
  <conditionalFormatting sqref="O778">
    <cfRule type="expression" dxfId="5880" priority="7421">
      <formula>MOD(ROW(),2)</formula>
    </cfRule>
    <cfRule type="expression" dxfId="5879" priority="7422">
      <formula>MOD(ROW(),2)</formula>
    </cfRule>
  </conditionalFormatting>
  <conditionalFormatting sqref="O779">
    <cfRule type="expression" dxfId="5878" priority="7383">
      <formula>MOD(ROW(),2)</formula>
    </cfRule>
    <cfRule type="expression" dxfId="5877" priority="7382">
      <formula>MOD(ROW(),2)</formula>
    </cfRule>
  </conditionalFormatting>
  <conditionalFormatting sqref="O780">
    <cfRule type="expression" dxfId="5876" priority="7342">
      <formula>MOD(ROW(),2)</formula>
    </cfRule>
    <cfRule type="expression" dxfId="5875" priority="7341">
      <formula>MOD(ROW(),2)</formula>
    </cfRule>
  </conditionalFormatting>
  <conditionalFormatting sqref="O781">
    <cfRule type="expression" dxfId="5874" priority="7302">
      <formula>MOD(ROW(),2)</formula>
    </cfRule>
    <cfRule type="expression" dxfId="5873" priority="7303">
      <formula>MOD(ROW(),2)</formula>
    </cfRule>
  </conditionalFormatting>
  <conditionalFormatting sqref="O782">
    <cfRule type="expression" dxfId="5872" priority="7264">
      <formula>MOD(ROW(),2)</formula>
    </cfRule>
    <cfRule type="expression" dxfId="5871" priority="7263">
      <formula>MOD(ROW(),2)</formula>
    </cfRule>
  </conditionalFormatting>
  <conditionalFormatting sqref="O783">
    <cfRule type="expression" dxfId="5870" priority="7224">
      <formula>MOD(ROW(),2)</formula>
    </cfRule>
    <cfRule type="expression" dxfId="5869" priority="7225">
      <formula>MOD(ROW(),2)</formula>
    </cfRule>
  </conditionalFormatting>
  <conditionalFormatting sqref="O784">
    <cfRule type="expression" dxfId="5868" priority="7176">
      <formula>MOD(ROW(),2)</formula>
    </cfRule>
    <cfRule type="expression" dxfId="5867" priority="7177">
      <formula>MOD(ROW(),2)</formula>
    </cfRule>
  </conditionalFormatting>
  <conditionalFormatting sqref="O785">
    <cfRule type="expression" dxfId="5866" priority="7137">
      <formula>MOD(ROW(),2)</formula>
    </cfRule>
    <cfRule type="expression" dxfId="5865" priority="7138">
      <formula>MOD(ROW(),2)</formula>
    </cfRule>
  </conditionalFormatting>
  <conditionalFormatting sqref="O786">
    <cfRule type="expression" dxfId="5864" priority="7098">
      <formula>MOD(ROW(),2)</formula>
    </cfRule>
    <cfRule type="expression" dxfId="5863" priority="7099">
      <formula>MOD(ROW(),2)</formula>
    </cfRule>
  </conditionalFormatting>
  <conditionalFormatting sqref="O787">
    <cfRule type="expression" dxfId="5862" priority="7052">
      <formula>MOD(ROW(),2)</formula>
    </cfRule>
    <cfRule type="expression" dxfId="5861" priority="7053">
      <formula>MOD(ROW(),2)</formula>
    </cfRule>
  </conditionalFormatting>
  <conditionalFormatting sqref="O788">
    <cfRule type="expression" dxfId="5860" priority="6995">
      <formula>MOD(ROW(),2)</formula>
    </cfRule>
    <cfRule type="expression" dxfId="5859" priority="6996">
      <formula>MOD(ROW(),2)</formula>
    </cfRule>
  </conditionalFormatting>
  <conditionalFormatting sqref="O789">
    <cfRule type="expression" dxfId="5858" priority="6956">
      <formula>MOD(ROW(),2)</formula>
    </cfRule>
    <cfRule type="expression" dxfId="5857" priority="6957">
      <formula>MOD(ROW(),2)</formula>
    </cfRule>
  </conditionalFormatting>
  <conditionalFormatting sqref="O790">
    <cfRule type="expression" dxfId="5856" priority="6915">
      <formula>MOD(ROW(),2)</formula>
    </cfRule>
    <cfRule type="expression" dxfId="5855" priority="6916">
      <formula>MOD(ROW(),2)</formula>
    </cfRule>
  </conditionalFormatting>
  <conditionalFormatting sqref="O791">
    <cfRule type="expression" dxfId="5854" priority="6877">
      <formula>MOD(ROW(),2)</formula>
    </cfRule>
    <cfRule type="expression" dxfId="5853" priority="6876">
      <formula>MOD(ROW(),2)</formula>
    </cfRule>
  </conditionalFormatting>
  <conditionalFormatting sqref="O792">
    <cfRule type="expression" dxfId="5852" priority="6838">
      <formula>MOD(ROW(),2)</formula>
    </cfRule>
    <cfRule type="expression" dxfId="5851" priority="6837">
      <formula>MOD(ROW(),2)</formula>
    </cfRule>
  </conditionalFormatting>
  <conditionalFormatting sqref="O793">
    <cfRule type="expression" dxfId="5850" priority="6798">
      <formula>MOD(ROW(),2)</formula>
    </cfRule>
    <cfRule type="expression" dxfId="5849" priority="6799">
      <formula>MOD(ROW(),2)</formula>
    </cfRule>
  </conditionalFormatting>
  <conditionalFormatting sqref="O794">
    <cfRule type="expression" dxfId="5848" priority="6751">
      <formula>MOD(ROW(),2)</formula>
    </cfRule>
    <cfRule type="expression" dxfId="5847" priority="6752">
      <formula>MOD(ROW(),2)</formula>
    </cfRule>
  </conditionalFormatting>
  <conditionalFormatting sqref="O834">
    <cfRule type="expression" dxfId="5846" priority="6691">
      <formula>MOD(ROW(),2)</formula>
    </cfRule>
    <cfRule type="expression" dxfId="5845" priority="6689">
      <formula>MOD(ROW(),2)</formula>
    </cfRule>
    <cfRule type="expression" dxfId="5844" priority="6687">
      <formula>MOD(ROW(),2)</formula>
    </cfRule>
    <cfRule type="expression" dxfId="5843" priority="6688">
      <formula>MOD(ROW(),2)</formula>
    </cfRule>
  </conditionalFormatting>
  <conditionalFormatting sqref="O851">
    <cfRule type="expression" dxfId="5842" priority="6630">
      <formula>MOD(ROW(),2)</formula>
    </cfRule>
    <cfRule type="expression" dxfId="5841" priority="6629">
      <formula>MOD(ROW(),2)</formula>
    </cfRule>
  </conditionalFormatting>
  <conditionalFormatting sqref="O873:O878">
    <cfRule type="expression" dxfId="5840" priority="6565">
      <formula>MOD(ROW(),2)</formula>
    </cfRule>
    <cfRule type="expression" dxfId="5839" priority="6563">
      <formula>MOD(ROW(),2)</formula>
    </cfRule>
  </conditionalFormatting>
  <conditionalFormatting sqref="O879:O882">
    <cfRule type="expression" dxfId="5838" priority="6509">
      <formula>MOD(ROW(),2)</formula>
    </cfRule>
    <cfRule type="expression" dxfId="5837" priority="6510">
      <formula>MOD(ROW(),2)</formula>
    </cfRule>
  </conditionalFormatting>
  <conditionalFormatting sqref="O883:O885">
    <cfRule type="expression" dxfId="5836" priority="6455">
      <formula>MOD(ROW(),2)</formula>
    </cfRule>
    <cfRule type="expression" dxfId="5835" priority="6454">
      <formula>MOD(ROW(),2)</formula>
    </cfRule>
  </conditionalFormatting>
  <conditionalFormatting sqref="O886:O888">
    <cfRule type="expression" dxfId="5834" priority="6383">
      <formula>MOD(ROW(),2)</formula>
    </cfRule>
    <cfRule type="expression" dxfId="5833" priority="6384">
      <formula>MOD(ROW(),2)</formula>
    </cfRule>
  </conditionalFormatting>
  <conditionalFormatting sqref="O889:O891">
    <cfRule type="expression" dxfId="5832" priority="6338">
      <formula>MOD(ROW(),2)</formula>
    </cfRule>
    <cfRule type="expression" dxfId="5831" priority="6337">
      <formula>MOD(ROW(),2)</formula>
    </cfRule>
  </conditionalFormatting>
  <conditionalFormatting sqref="O892">
    <cfRule type="expression" dxfId="5830" priority="6245">
      <formula>MOD(ROW(),2)</formula>
    </cfRule>
    <cfRule type="expression" dxfId="5829" priority="6244">
      <formula>MOD(ROW(),2)</formula>
    </cfRule>
  </conditionalFormatting>
  <conditionalFormatting sqref="O893:O894">
    <cfRule type="expression" dxfId="5828" priority="6290">
      <formula>MOD(ROW(),2)</formula>
    </cfRule>
    <cfRule type="expression" dxfId="5827" priority="6291">
      <formula>MOD(ROW(),2)</formula>
    </cfRule>
  </conditionalFormatting>
  <conditionalFormatting sqref="O895">
    <cfRule type="expression" dxfId="5826" priority="6192">
      <formula>MOD(ROW(),2)</formula>
    </cfRule>
    <cfRule type="expression" dxfId="5825" priority="6191">
      <formula>MOD(ROW(),2)</formula>
    </cfRule>
  </conditionalFormatting>
  <conditionalFormatting sqref="O896">
    <cfRule type="expression" dxfId="5824" priority="6101">
      <formula>MOD(ROW(),2)</formula>
    </cfRule>
    <cfRule type="expression" dxfId="5823" priority="6100">
      <formula>MOD(ROW(),2)</formula>
    </cfRule>
  </conditionalFormatting>
  <conditionalFormatting sqref="O897:O898">
    <cfRule type="expression" dxfId="5822" priority="6147">
      <formula>MOD(ROW(),2)</formula>
    </cfRule>
    <cfRule type="expression" dxfId="5821" priority="6146">
      <formula>MOD(ROW(),2)</formula>
    </cfRule>
  </conditionalFormatting>
  <conditionalFormatting sqref="O899">
    <cfRule type="expression" dxfId="5820" priority="6008">
      <formula>MOD(ROW(),2)</formula>
    </cfRule>
    <cfRule type="expression" dxfId="5819" priority="6007">
      <formula>MOD(ROW(),2)</formula>
    </cfRule>
  </conditionalFormatting>
  <conditionalFormatting sqref="O900:O901">
    <cfRule type="expression" dxfId="5818" priority="6053">
      <formula>MOD(ROW(),2)</formula>
    </cfRule>
    <cfRule type="expression" dxfId="5817" priority="6054">
      <formula>MOD(ROW(),2)</formula>
    </cfRule>
  </conditionalFormatting>
  <conditionalFormatting sqref="O902">
    <cfRule type="expression" dxfId="5816" priority="5961">
      <formula>MOD(ROW(),2)</formula>
    </cfRule>
    <cfRule type="expression" dxfId="5815" priority="5960">
      <formula>MOD(ROW(),2)</formula>
    </cfRule>
  </conditionalFormatting>
  <conditionalFormatting sqref="O903">
    <cfRule type="expression" dxfId="5814" priority="5867">
      <formula>MOD(ROW(),2)</formula>
    </cfRule>
    <cfRule type="expression" dxfId="5813" priority="5868">
      <formula>MOD(ROW(),2)</formula>
    </cfRule>
  </conditionalFormatting>
  <conditionalFormatting sqref="O904:O905">
    <cfRule type="expression" dxfId="5812" priority="5914">
      <formula>MOD(ROW(),2)</formula>
    </cfRule>
    <cfRule type="expression" dxfId="5811" priority="5913">
      <formula>MOD(ROW(),2)</formula>
    </cfRule>
  </conditionalFormatting>
  <conditionalFormatting sqref="O906">
    <cfRule type="expression" dxfId="5810" priority="5817">
      <formula>MOD(ROW(),2)</formula>
    </cfRule>
    <cfRule type="expression" dxfId="5809" priority="5816">
      <formula>MOD(ROW(),2)</formula>
    </cfRule>
  </conditionalFormatting>
  <conditionalFormatting sqref="O907">
    <cfRule type="expression" dxfId="5808" priority="5726">
      <formula>MOD(ROW(),2)</formula>
    </cfRule>
    <cfRule type="expression" dxfId="5807" priority="5725">
      <formula>MOD(ROW(),2)</formula>
    </cfRule>
  </conditionalFormatting>
  <conditionalFormatting sqref="O908:O909">
    <cfRule type="expression" dxfId="5806" priority="5772">
      <formula>MOD(ROW(),2)</formula>
    </cfRule>
    <cfRule type="expression" dxfId="5805" priority="5771">
      <formula>MOD(ROW(),2)</formula>
    </cfRule>
  </conditionalFormatting>
  <conditionalFormatting sqref="O910">
    <cfRule type="expression" dxfId="5804" priority="5677">
      <formula>MOD(ROW(),2)</formula>
    </cfRule>
    <cfRule type="expression" dxfId="5803" priority="5678">
      <formula>MOD(ROW(),2)</formula>
    </cfRule>
  </conditionalFormatting>
  <conditionalFormatting sqref="O911">
    <cfRule type="expression" dxfId="5802" priority="5587">
      <formula>MOD(ROW(),2)</formula>
    </cfRule>
    <cfRule type="expression" dxfId="5801" priority="5588">
      <formula>MOD(ROW(),2)</formula>
    </cfRule>
  </conditionalFormatting>
  <conditionalFormatting sqref="O912:O913">
    <cfRule type="expression" dxfId="5800" priority="5632">
      <formula>MOD(ROW(),2)</formula>
    </cfRule>
    <cfRule type="expression" dxfId="5799" priority="5633">
      <formula>MOD(ROW(),2)</formula>
    </cfRule>
  </conditionalFormatting>
  <conditionalFormatting sqref="O914">
    <cfRule type="expression" dxfId="5798" priority="5532">
      <formula>MOD(ROW(),2)</formula>
    </cfRule>
    <cfRule type="expression" dxfId="5797" priority="5533">
      <formula>MOD(ROW(),2)</formula>
    </cfRule>
  </conditionalFormatting>
  <conditionalFormatting sqref="O915:O916">
    <cfRule type="expression" dxfId="5796" priority="5485">
      <formula>MOD(ROW(),2)</formula>
    </cfRule>
    <cfRule type="expression" dxfId="5795" priority="5484">
      <formula>MOD(ROW(),2)</formula>
    </cfRule>
  </conditionalFormatting>
  <conditionalFormatting sqref="O917">
    <cfRule type="expression" dxfId="5794" priority="5441">
      <formula>MOD(ROW(),2)</formula>
    </cfRule>
    <cfRule type="expression" dxfId="5793" priority="5440">
      <formula>MOD(ROW(),2)</formula>
    </cfRule>
  </conditionalFormatting>
  <conditionalFormatting sqref="O918">
    <cfRule type="expression" dxfId="5792" priority="5394">
      <formula>MOD(ROW(),2)</formula>
    </cfRule>
    <cfRule type="expression" dxfId="5791" priority="5395">
      <formula>MOD(ROW(),2)</formula>
    </cfRule>
  </conditionalFormatting>
  <conditionalFormatting sqref="O919">
    <cfRule type="expression" dxfId="5790" priority="5352">
      <formula>MOD(ROW(),2)</formula>
    </cfRule>
    <cfRule type="expression" dxfId="5789" priority="5353">
      <formula>MOD(ROW(),2)</formula>
    </cfRule>
  </conditionalFormatting>
  <conditionalFormatting sqref="O920">
    <cfRule type="expression" dxfId="5788" priority="5308">
      <formula>MOD(ROW(),2)</formula>
    </cfRule>
    <cfRule type="expression" dxfId="5787" priority="5309">
      <formula>MOD(ROW(),2)</formula>
    </cfRule>
  </conditionalFormatting>
  <conditionalFormatting sqref="O921">
    <cfRule type="expression" dxfId="5786" priority="5266">
      <formula>MOD(ROW(),2)</formula>
    </cfRule>
    <cfRule type="expression" dxfId="5785" priority="5267">
      <formula>MOD(ROW(),2)</formula>
    </cfRule>
  </conditionalFormatting>
  <conditionalFormatting sqref="O922">
    <cfRule type="expression" dxfId="5784" priority="5224">
      <formula>MOD(ROW(),2)</formula>
    </cfRule>
    <cfRule type="expression" dxfId="5783" priority="5225">
      <formula>MOD(ROW(),2)</formula>
    </cfRule>
  </conditionalFormatting>
  <conditionalFormatting sqref="O923">
    <cfRule type="expression" dxfId="5782" priority="5182">
      <formula>MOD(ROW(),2)</formula>
    </cfRule>
    <cfRule type="expression" dxfId="5781" priority="5183">
      <formula>MOD(ROW(),2)</formula>
    </cfRule>
  </conditionalFormatting>
  <conditionalFormatting sqref="O924">
    <cfRule type="expression" dxfId="5780" priority="5131">
      <formula>MOD(ROW(),2)</formula>
    </cfRule>
    <cfRule type="expression" dxfId="5779" priority="5132">
      <formula>MOD(ROW(),2)</formula>
    </cfRule>
  </conditionalFormatting>
  <conditionalFormatting sqref="O925">
    <cfRule type="expression" dxfId="5778" priority="5089">
      <formula>MOD(ROW(),2)</formula>
    </cfRule>
    <cfRule type="expression" dxfId="5777" priority="5090">
      <formula>MOD(ROW(),2)</formula>
    </cfRule>
  </conditionalFormatting>
  <conditionalFormatting sqref="O926">
    <cfRule type="expression" dxfId="5776" priority="5048">
      <formula>MOD(ROW(),2)</formula>
    </cfRule>
    <cfRule type="expression" dxfId="5775" priority="5047">
      <formula>MOD(ROW(),2)</formula>
    </cfRule>
  </conditionalFormatting>
  <conditionalFormatting sqref="O927">
    <cfRule type="expression" dxfId="5774" priority="4999">
      <formula>MOD(ROW(),2)</formula>
    </cfRule>
    <cfRule type="expression" dxfId="5773" priority="4998">
      <formula>MOD(ROW(),2)</formula>
    </cfRule>
  </conditionalFormatting>
  <conditionalFormatting sqref="O928">
    <cfRule type="expression" dxfId="5772" priority="4939">
      <formula>MOD(ROW(),2)</formula>
    </cfRule>
    <cfRule type="expression" dxfId="5771" priority="4938">
      <formula>MOD(ROW(),2)</formula>
    </cfRule>
  </conditionalFormatting>
  <conditionalFormatting sqref="O929">
    <cfRule type="expression" dxfId="5770" priority="4897">
      <formula>MOD(ROW(),2)</formula>
    </cfRule>
    <cfRule type="expression" dxfId="5769" priority="4896">
      <formula>MOD(ROW(),2)</formula>
    </cfRule>
  </conditionalFormatting>
  <conditionalFormatting sqref="O930">
    <cfRule type="expression" dxfId="5768" priority="4853">
      <formula>MOD(ROW(),2)</formula>
    </cfRule>
    <cfRule type="expression" dxfId="5767" priority="4852">
      <formula>MOD(ROW(),2)</formula>
    </cfRule>
  </conditionalFormatting>
  <conditionalFormatting sqref="O931">
    <cfRule type="expression" dxfId="5766" priority="4811">
      <formula>MOD(ROW(),2)</formula>
    </cfRule>
    <cfRule type="expression" dxfId="5765" priority="4810">
      <formula>MOD(ROW(),2)</formula>
    </cfRule>
  </conditionalFormatting>
  <conditionalFormatting sqref="O932">
    <cfRule type="expression" dxfId="5764" priority="4769">
      <formula>MOD(ROW(),2)</formula>
    </cfRule>
    <cfRule type="expression" dxfId="5763" priority="4768">
      <formula>MOD(ROW(),2)</formula>
    </cfRule>
  </conditionalFormatting>
  <conditionalFormatting sqref="O933">
    <cfRule type="expression" dxfId="5762" priority="4726">
      <formula>MOD(ROW(),2)</formula>
    </cfRule>
    <cfRule type="expression" dxfId="5761" priority="4727">
      <formula>MOD(ROW(),2)</formula>
    </cfRule>
  </conditionalFormatting>
  <conditionalFormatting sqref="O934">
    <cfRule type="expression" dxfId="5760" priority="4681">
      <formula>MOD(ROW(),2)</formula>
    </cfRule>
    <cfRule type="expression" dxfId="5759" priority="4682">
      <formula>MOD(ROW(),2)</formula>
    </cfRule>
  </conditionalFormatting>
  <conditionalFormatting sqref="O935">
    <cfRule type="expression" dxfId="5758" priority="4630">
      <formula>MOD(ROW(),2)</formula>
    </cfRule>
    <cfRule type="expression" dxfId="5757" priority="4629">
      <formula>MOD(ROW(),2)</formula>
    </cfRule>
  </conditionalFormatting>
  <conditionalFormatting sqref="O936">
    <cfRule type="expression" dxfId="5756" priority="4587">
      <formula>MOD(ROW(),2)</formula>
    </cfRule>
    <cfRule type="expression" dxfId="5755" priority="4588">
      <formula>MOD(ROW(),2)</formula>
    </cfRule>
  </conditionalFormatting>
  <conditionalFormatting sqref="O937">
    <cfRule type="expression" dxfId="5754" priority="4545">
      <formula>MOD(ROW(),2)</formula>
    </cfRule>
    <cfRule type="expression" dxfId="5753" priority="4546">
      <formula>MOD(ROW(),2)</formula>
    </cfRule>
  </conditionalFormatting>
  <conditionalFormatting sqref="O938">
    <cfRule type="expression" dxfId="5752" priority="4478">
      <formula>MOD(ROW(),2)</formula>
    </cfRule>
    <cfRule type="expression" dxfId="5751" priority="4479">
      <formula>MOD(ROW(),2)</formula>
    </cfRule>
  </conditionalFormatting>
  <conditionalFormatting sqref="O939">
    <cfRule type="expression" dxfId="5750" priority="4428">
      <formula>MOD(ROW(),2)</formula>
    </cfRule>
    <cfRule type="expression" dxfId="5749" priority="4429">
      <formula>MOD(ROW(),2)</formula>
    </cfRule>
  </conditionalFormatting>
  <conditionalFormatting sqref="O979">
    <cfRule type="expression" dxfId="5748" priority="4362">
      <formula>MOD(ROW(),2)</formula>
    </cfRule>
    <cfRule type="expression" dxfId="5747" priority="4360">
      <formula>MOD(ROW(),2)</formula>
    </cfRule>
    <cfRule type="expression" dxfId="5746" priority="4364">
      <formula>MOD(ROW(),2)</formula>
    </cfRule>
    <cfRule type="expression" dxfId="5745" priority="4361">
      <formula>MOD(ROW(),2)</formula>
    </cfRule>
  </conditionalFormatting>
  <conditionalFormatting sqref="O996">
    <cfRule type="expression" dxfId="5744" priority="4302">
      <formula>MOD(ROW(),2)</formula>
    </cfRule>
    <cfRule type="expression" dxfId="5743" priority="4303">
      <formula>MOD(ROW(),2)</formula>
    </cfRule>
  </conditionalFormatting>
  <conditionalFormatting sqref="O1018:O1023">
    <cfRule type="expression" dxfId="5742" priority="4236">
      <formula>MOD(ROW(),2)</formula>
    </cfRule>
    <cfRule type="expression" dxfId="5741" priority="4238">
      <formula>MOD(ROW(),2)</formula>
    </cfRule>
  </conditionalFormatting>
  <conditionalFormatting sqref="O1024:O1027">
    <cfRule type="expression" dxfId="5740" priority="4183">
      <formula>MOD(ROW(),2)</formula>
    </cfRule>
    <cfRule type="expression" dxfId="5739" priority="4182">
      <formula>MOD(ROW(),2)</formula>
    </cfRule>
  </conditionalFormatting>
  <conditionalFormatting sqref="O1028:O1030">
    <cfRule type="expression" dxfId="5738" priority="4127">
      <formula>MOD(ROW(),2)</formula>
    </cfRule>
    <cfRule type="expression" dxfId="5737" priority="4128">
      <formula>MOD(ROW(),2)</formula>
    </cfRule>
  </conditionalFormatting>
  <conditionalFormatting sqref="O1031:O1033">
    <cfRule type="expression" dxfId="5736" priority="4057">
      <formula>MOD(ROW(),2)</formula>
    </cfRule>
    <cfRule type="expression" dxfId="5735" priority="4056">
      <formula>MOD(ROW(),2)</formula>
    </cfRule>
  </conditionalFormatting>
  <conditionalFormatting sqref="O1034:O1036">
    <cfRule type="expression" dxfId="5734" priority="4011">
      <formula>MOD(ROW(),2)</formula>
    </cfRule>
    <cfRule type="expression" dxfId="5733" priority="4010">
      <formula>MOD(ROW(),2)</formula>
    </cfRule>
  </conditionalFormatting>
  <conditionalFormatting sqref="O1037">
    <cfRule type="expression" dxfId="5732" priority="3917">
      <formula>MOD(ROW(),2)</formula>
    </cfRule>
    <cfRule type="expression" dxfId="5731" priority="3918">
      <formula>MOD(ROW(),2)</formula>
    </cfRule>
  </conditionalFormatting>
  <conditionalFormatting sqref="O1038:O1039">
    <cfRule type="expression" dxfId="5730" priority="3964">
      <formula>MOD(ROW(),2)</formula>
    </cfRule>
    <cfRule type="expression" dxfId="5729" priority="3963">
      <formula>MOD(ROW(),2)</formula>
    </cfRule>
  </conditionalFormatting>
  <conditionalFormatting sqref="O1040">
    <cfRule type="expression" dxfId="5728" priority="3865">
      <formula>MOD(ROW(),2)</formula>
    </cfRule>
    <cfRule type="expression" dxfId="5727" priority="3864">
      <formula>MOD(ROW(),2)</formula>
    </cfRule>
  </conditionalFormatting>
  <conditionalFormatting sqref="O1041">
    <cfRule type="expression" dxfId="5726" priority="3774">
      <formula>MOD(ROW(),2)</formula>
    </cfRule>
    <cfRule type="expression" dxfId="5725" priority="3773">
      <formula>MOD(ROW(),2)</formula>
    </cfRule>
  </conditionalFormatting>
  <conditionalFormatting sqref="O1042:O1043">
    <cfRule type="expression" dxfId="5724" priority="3819">
      <formula>MOD(ROW(),2)</formula>
    </cfRule>
    <cfRule type="expression" dxfId="5723" priority="3820">
      <formula>MOD(ROW(),2)</formula>
    </cfRule>
  </conditionalFormatting>
  <conditionalFormatting sqref="O1044">
    <cfRule type="expression" dxfId="5722" priority="3681">
      <formula>MOD(ROW(),2)</formula>
    </cfRule>
    <cfRule type="expression" dxfId="5721" priority="3680">
      <formula>MOD(ROW(),2)</formula>
    </cfRule>
  </conditionalFormatting>
  <conditionalFormatting sqref="O1045:O1046">
    <cfRule type="expression" dxfId="5720" priority="3726">
      <formula>MOD(ROW(),2)</formula>
    </cfRule>
    <cfRule type="expression" dxfId="5719" priority="3727">
      <formula>MOD(ROW(),2)</formula>
    </cfRule>
  </conditionalFormatting>
  <conditionalFormatting sqref="O1047">
    <cfRule type="expression" dxfId="5718" priority="3634">
      <formula>MOD(ROW(),2)</formula>
    </cfRule>
    <cfRule type="expression" dxfId="5717" priority="3633">
      <formula>MOD(ROW(),2)</formula>
    </cfRule>
  </conditionalFormatting>
  <conditionalFormatting sqref="O1048">
    <cfRule type="expression" dxfId="5716" priority="3540">
      <formula>MOD(ROW(),2)</formula>
    </cfRule>
    <cfRule type="expression" dxfId="5715" priority="3541">
      <formula>MOD(ROW(),2)</formula>
    </cfRule>
  </conditionalFormatting>
  <conditionalFormatting sqref="O1049:O1050">
    <cfRule type="expression" dxfId="5714" priority="3586">
      <formula>MOD(ROW(),2)</formula>
    </cfRule>
    <cfRule type="expression" dxfId="5713" priority="3587">
      <formula>MOD(ROW(),2)</formula>
    </cfRule>
  </conditionalFormatting>
  <conditionalFormatting sqref="O1051">
    <cfRule type="expression" dxfId="5712" priority="3489">
      <formula>MOD(ROW(),2)</formula>
    </cfRule>
    <cfRule type="expression" dxfId="5711" priority="3490">
      <formula>MOD(ROW(),2)</formula>
    </cfRule>
  </conditionalFormatting>
  <conditionalFormatting sqref="O1052">
    <cfRule type="expression" dxfId="5710" priority="3399">
      <formula>MOD(ROW(),2)</formula>
    </cfRule>
    <cfRule type="expression" dxfId="5709" priority="3398">
      <formula>MOD(ROW(),2)</formula>
    </cfRule>
  </conditionalFormatting>
  <conditionalFormatting sqref="O1053:O1054">
    <cfRule type="expression" dxfId="5708" priority="3444">
      <formula>MOD(ROW(),2)</formula>
    </cfRule>
    <cfRule type="expression" dxfId="5707" priority="3445">
      <formula>MOD(ROW(),2)</formula>
    </cfRule>
  </conditionalFormatting>
  <conditionalFormatting sqref="O1055">
    <cfRule type="expression" dxfId="5706" priority="3350">
      <formula>MOD(ROW(),2)</formula>
    </cfRule>
    <cfRule type="expression" dxfId="5705" priority="3351">
      <formula>MOD(ROW(),2)</formula>
    </cfRule>
  </conditionalFormatting>
  <conditionalFormatting sqref="O1056">
    <cfRule type="expression" dxfId="5704" priority="3261">
      <formula>MOD(ROW(),2)</formula>
    </cfRule>
    <cfRule type="expression" dxfId="5703" priority="3260">
      <formula>MOD(ROW(),2)</formula>
    </cfRule>
  </conditionalFormatting>
  <conditionalFormatting sqref="O1057:O1058">
    <cfRule type="expression" dxfId="5702" priority="3306">
      <formula>MOD(ROW(),2)</formula>
    </cfRule>
    <cfRule type="expression" dxfId="5701" priority="3305">
      <formula>MOD(ROW(),2)</formula>
    </cfRule>
  </conditionalFormatting>
  <conditionalFormatting sqref="O1059">
    <cfRule type="expression" dxfId="5700" priority="3205">
      <formula>MOD(ROW(),2)</formula>
    </cfRule>
    <cfRule type="expression" dxfId="5699" priority="3206">
      <formula>MOD(ROW(),2)</formula>
    </cfRule>
  </conditionalFormatting>
  <conditionalFormatting sqref="O1060:O1061">
    <cfRule type="expression" dxfId="5698" priority="3158">
      <formula>MOD(ROW(),2)</formula>
    </cfRule>
    <cfRule type="expression" dxfId="5697" priority="3157">
      <formula>MOD(ROW(),2)</formula>
    </cfRule>
  </conditionalFormatting>
  <conditionalFormatting sqref="O1062">
    <cfRule type="expression" dxfId="5696" priority="3114">
      <formula>MOD(ROW(),2)</formula>
    </cfRule>
    <cfRule type="expression" dxfId="5695" priority="3113">
      <formula>MOD(ROW(),2)</formula>
    </cfRule>
  </conditionalFormatting>
  <conditionalFormatting sqref="O1063">
    <cfRule type="expression" dxfId="5694" priority="3067">
      <formula>MOD(ROW(),2)</formula>
    </cfRule>
    <cfRule type="expression" dxfId="5693" priority="3068">
      <formula>MOD(ROW(),2)</formula>
    </cfRule>
  </conditionalFormatting>
  <conditionalFormatting sqref="O1064">
    <cfRule type="expression" dxfId="5692" priority="3026">
      <formula>MOD(ROW(),2)</formula>
    </cfRule>
    <cfRule type="expression" dxfId="5691" priority="3025">
      <formula>MOD(ROW(),2)</formula>
    </cfRule>
  </conditionalFormatting>
  <conditionalFormatting sqref="O1065">
    <cfRule type="expression" dxfId="5690" priority="2981">
      <formula>MOD(ROW(),2)</formula>
    </cfRule>
    <cfRule type="expression" dxfId="5689" priority="2982">
      <formula>MOD(ROW(),2)</formula>
    </cfRule>
  </conditionalFormatting>
  <conditionalFormatting sqref="O1066">
    <cfRule type="expression" dxfId="5688" priority="2940">
      <formula>MOD(ROW(),2)</formula>
    </cfRule>
    <cfRule type="expression" dxfId="5687" priority="2939">
      <formula>MOD(ROW(),2)</formula>
    </cfRule>
  </conditionalFormatting>
  <conditionalFormatting sqref="O1067">
    <cfRule type="expression" dxfId="5686" priority="2898">
      <formula>MOD(ROW(),2)</formula>
    </cfRule>
    <cfRule type="expression" dxfId="5685" priority="2897">
      <formula>MOD(ROW(),2)</formula>
    </cfRule>
  </conditionalFormatting>
  <conditionalFormatting sqref="O1068">
    <cfRule type="expression" dxfId="5684" priority="2856">
      <formula>MOD(ROW(),2)</formula>
    </cfRule>
    <cfRule type="expression" dxfId="5683" priority="2855">
      <formula>MOD(ROW(),2)</formula>
    </cfRule>
  </conditionalFormatting>
  <conditionalFormatting sqref="O1069">
    <cfRule type="expression" dxfId="5682" priority="2804">
      <formula>MOD(ROW(),2)</formula>
    </cfRule>
    <cfRule type="expression" dxfId="5681" priority="2805">
      <formula>MOD(ROW(),2)</formula>
    </cfRule>
  </conditionalFormatting>
  <conditionalFormatting sqref="O1070">
    <cfRule type="expression" dxfId="5680" priority="2763">
      <formula>MOD(ROW(),2)</formula>
    </cfRule>
    <cfRule type="expression" dxfId="5679" priority="2762">
      <formula>MOD(ROW(),2)</formula>
    </cfRule>
  </conditionalFormatting>
  <conditionalFormatting sqref="O1071">
    <cfRule type="expression" dxfId="5678" priority="2720">
      <formula>MOD(ROW(),2)</formula>
    </cfRule>
    <cfRule type="expression" dxfId="5677" priority="2721">
      <formula>MOD(ROW(),2)</formula>
    </cfRule>
  </conditionalFormatting>
  <conditionalFormatting sqref="O1072">
    <cfRule type="expression" dxfId="5676" priority="2671">
      <formula>MOD(ROW(),2)</formula>
    </cfRule>
    <cfRule type="expression" dxfId="5675" priority="2672">
      <formula>MOD(ROW(),2)</formula>
    </cfRule>
  </conditionalFormatting>
  <conditionalFormatting sqref="O1073">
    <cfRule type="expression" dxfId="5674" priority="2611">
      <formula>MOD(ROW(),2)</formula>
    </cfRule>
    <cfRule type="expression" dxfId="5673" priority="2612">
      <formula>MOD(ROW(),2)</formula>
    </cfRule>
  </conditionalFormatting>
  <conditionalFormatting sqref="O1074">
    <cfRule type="expression" dxfId="5672" priority="2569">
      <formula>MOD(ROW(),2)</formula>
    </cfRule>
    <cfRule type="expression" dxfId="5671" priority="2570">
      <formula>MOD(ROW(),2)</formula>
    </cfRule>
  </conditionalFormatting>
  <conditionalFormatting sqref="O1075">
    <cfRule type="expression" dxfId="5670" priority="2525">
      <formula>MOD(ROW(),2)</formula>
    </cfRule>
    <cfRule type="expression" dxfId="5669" priority="2526">
      <formula>MOD(ROW(),2)</formula>
    </cfRule>
  </conditionalFormatting>
  <conditionalFormatting sqref="O1076">
    <cfRule type="expression" dxfId="5668" priority="2484">
      <formula>MOD(ROW(),2)</formula>
    </cfRule>
    <cfRule type="expression" dxfId="5667" priority="2483">
      <formula>MOD(ROW(),2)</formula>
    </cfRule>
  </conditionalFormatting>
  <conditionalFormatting sqref="O1077">
    <cfRule type="expression" dxfId="5666" priority="2441">
      <formula>MOD(ROW(),2)</formula>
    </cfRule>
    <cfRule type="expression" dxfId="5665" priority="2442">
      <formula>MOD(ROW(),2)</formula>
    </cfRule>
  </conditionalFormatting>
  <conditionalFormatting sqref="O1078">
    <cfRule type="expression" dxfId="5664" priority="2400">
      <formula>MOD(ROW(),2)</formula>
    </cfRule>
    <cfRule type="expression" dxfId="5663" priority="2399">
      <formula>MOD(ROW(),2)</formula>
    </cfRule>
  </conditionalFormatting>
  <conditionalFormatting sqref="O1079">
    <cfRule type="expression" dxfId="5662" priority="2354">
      <formula>MOD(ROW(),2)</formula>
    </cfRule>
    <cfRule type="expression" dxfId="5661" priority="2355">
      <formula>MOD(ROW(),2)</formula>
    </cfRule>
  </conditionalFormatting>
  <conditionalFormatting sqref="O1080">
    <cfRule type="expression" dxfId="5660" priority="2302">
      <formula>MOD(ROW(),2)</formula>
    </cfRule>
    <cfRule type="expression" dxfId="5659" priority="2303">
      <formula>MOD(ROW(),2)</formula>
    </cfRule>
  </conditionalFormatting>
  <conditionalFormatting sqref="O1081">
    <cfRule type="expression" dxfId="5658" priority="2260">
      <formula>MOD(ROW(),2)</formula>
    </cfRule>
    <cfRule type="expression" dxfId="5657" priority="2261">
      <formula>MOD(ROW(),2)</formula>
    </cfRule>
  </conditionalFormatting>
  <conditionalFormatting sqref="O1082">
    <cfRule type="expression" dxfId="5656" priority="2218">
      <formula>MOD(ROW(),2)</formula>
    </cfRule>
    <cfRule type="expression" dxfId="5655" priority="2219">
      <formula>MOD(ROW(),2)</formula>
    </cfRule>
  </conditionalFormatting>
  <conditionalFormatting sqref="O1083">
    <cfRule type="expression" dxfId="5654" priority="2152">
      <formula>MOD(ROW(),2)</formula>
    </cfRule>
    <cfRule type="expression" dxfId="5653" priority="2151">
      <formula>MOD(ROW(),2)</formula>
    </cfRule>
  </conditionalFormatting>
  <conditionalFormatting sqref="O1084">
    <cfRule type="expression" dxfId="5652" priority="2102">
      <formula>MOD(ROW(),2)</formula>
    </cfRule>
    <cfRule type="expression" dxfId="5651" priority="2101">
      <formula>MOD(ROW(),2)</formula>
    </cfRule>
  </conditionalFormatting>
  <conditionalFormatting sqref="O1097">
    <cfRule type="expression" dxfId="5650" priority="2037">
      <formula>MOD(ROW(),2)</formula>
    </cfRule>
    <cfRule type="expression" dxfId="5649" priority="2038">
      <formula>MOD(ROW(),2)</formula>
    </cfRule>
  </conditionalFormatting>
  <conditionalFormatting sqref="O1119:O1124">
    <cfRule type="expression" dxfId="5648" priority="1976">
      <formula>MOD(ROW(),2)</formula>
    </cfRule>
    <cfRule type="expression" dxfId="5647" priority="1977">
      <formula>MOD(ROW(),2)</formula>
    </cfRule>
  </conditionalFormatting>
  <conditionalFormatting sqref="O1125:O1128">
    <cfRule type="expression" dxfId="5646" priority="1928">
      <formula>MOD(ROW(),2)</formula>
    </cfRule>
    <cfRule type="expression" dxfId="5645" priority="1927">
      <formula>MOD(ROW(),2)</formula>
    </cfRule>
  </conditionalFormatting>
  <conditionalFormatting sqref="O1129:O1131">
    <cfRule type="expression" dxfId="5644" priority="1876">
      <formula>MOD(ROW(),2)</formula>
    </cfRule>
    <cfRule type="expression" dxfId="5643" priority="1877">
      <formula>MOD(ROW(),2)</formula>
    </cfRule>
  </conditionalFormatting>
  <conditionalFormatting sqref="O1132:O1134">
    <cfRule type="expression" dxfId="5642" priority="1809">
      <formula>MOD(ROW(),2)</formula>
    </cfRule>
    <cfRule type="expression" dxfId="5641" priority="1810">
      <formula>MOD(ROW(),2)</formula>
    </cfRule>
  </conditionalFormatting>
  <conditionalFormatting sqref="O1135:O1137">
    <cfRule type="expression" dxfId="5640" priority="1767">
      <formula>MOD(ROW(),2)</formula>
    </cfRule>
    <cfRule type="expression" dxfId="5639" priority="1768">
      <formula>MOD(ROW(),2)</formula>
    </cfRule>
  </conditionalFormatting>
  <conditionalFormatting sqref="O1138">
    <cfRule type="expression" dxfId="5638" priority="1683">
      <formula>MOD(ROW(),2)</formula>
    </cfRule>
    <cfRule type="expression" dxfId="5637" priority="1682">
      <formula>MOD(ROW(),2)</formula>
    </cfRule>
  </conditionalFormatting>
  <conditionalFormatting sqref="O1139:O1140">
    <cfRule type="expression" dxfId="5636" priority="1724">
      <formula>MOD(ROW(),2)</formula>
    </cfRule>
    <cfRule type="expression" dxfId="5635" priority="1725">
      <formula>MOD(ROW(),2)</formula>
    </cfRule>
  </conditionalFormatting>
  <conditionalFormatting sqref="O1141">
    <cfRule type="expression" dxfId="5634" priority="1634">
      <formula>MOD(ROW(),2)</formula>
    </cfRule>
    <cfRule type="expression" dxfId="5633" priority="1633">
      <formula>MOD(ROW(),2)</formula>
    </cfRule>
  </conditionalFormatting>
  <conditionalFormatting sqref="O1142">
    <cfRule type="expression" dxfId="5632" priority="1551">
      <formula>MOD(ROW(),2)</formula>
    </cfRule>
    <cfRule type="expression" dxfId="5631" priority="1550">
      <formula>MOD(ROW(),2)</formula>
    </cfRule>
  </conditionalFormatting>
  <conditionalFormatting sqref="O1143:O1144">
    <cfRule type="expression" dxfId="5630" priority="1592">
      <formula>MOD(ROW(),2)</formula>
    </cfRule>
    <cfRule type="expression" dxfId="5629" priority="1593">
      <formula>MOD(ROW(),2)</formula>
    </cfRule>
  </conditionalFormatting>
  <conditionalFormatting sqref="O1145">
    <cfRule type="expression" dxfId="5628" priority="1465">
      <formula>MOD(ROW(),2)</formula>
    </cfRule>
    <cfRule type="expression" dxfId="5627" priority="1466">
      <formula>MOD(ROW(),2)</formula>
    </cfRule>
  </conditionalFormatting>
  <conditionalFormatting sqref="O1146:O1147">
    <cfRule type="expression" dxfId="5626" priority="1507">
      <formula>MOD(ROW(),2)</formula>
    </cfRule>
    <cfRule type="expression" dxfId="5625" priority="1508">
      <formula>MOD(ROW(),2)</formula>
    </cfRule>
  </conditionalFormatting>
  <conditionalFormatting sqref="O1148">
    <cfRule type="expression" dxfId="5624" priority="1422">
      <formula>MOD(ROW(),2)</formula>
    </cfRule>
    <cfRule type="expression" dxfId="5623" priority="1423">
      <formula>MOD(ROW(),2)</formula>
    </cfRule>
  </conditionalFormatting>
  <conditionalFormatting sqref="O1149">
    <cfRule type="expression" dxfId="5622" priority="1338">
      <formula>MOD(ROW(),2)</formula>
    </cfRule>
    <cfRule type="expression" dxfId="5621" priority="1337">
      <formula>MOD(ROW(),2)</formula>
    </cfRule>
  </conditionalFormatting>
  <conditionalFormatting sqref="O1150:O1151">
    <cfRule type="expression" dxfId="5620" priority="1379">
      <formula>MOD(ROW(),2)</formula>
    </cfRule>
    <cfRule type="expression" dxfId="5619" priority="1380">
      <formula>MOD(ROW(),2)</formula>
    </cfRule>
  </conditionalFormatting>
  <conditionalFormatting sqref="O1152">
    <cfRule type="expression" dxfId="5618" priority="1290">
      <formula>MOD(ROW(),2)</formula>
    </cfRule>
    <cfRule type="expression" dxfId="5617" priority="1291">
      <formula>MOD(ROW(),2)</formula>
    </cfRule>
  </conditionalFormatting>
  <conditionalFormatting sqref="O1153">
    <cfRule type="expression" dxfId="5616" priority="1207">
      <formula>MOD(ROW(),2)</formula>
    </cfRule>
    <cfRule type="expression" dxfId="5615" priority="1208">
      <formula>MOD(ROW(),2)</formula>
    </cfRule>
  </conditionalFormatting>
  <conditionalFormatting sqref="O1154:O1155">
    <cfRule type="expression" dxfId="5614" priority="1249">
      <formula>MOD(ROW(),2)</formula>
    </cfRule>
    <cfRule type="expression" dxfId="5613" priority="1250">
      <formula>MOD(ROW(),2)</formula>
    </cfRule>
  </conditionalFormatting>
  <conditionalFormatting sqref="O1156">
    <cfRule type="expression" dxfId="5612" priority="1164">
      <formula>MOD(ROW(),2)</formula>
    </cfRule>
    <cfRule type="expression" dxfId="5611" priority="1163">
      <formula>MOD(ROW(),2)</formula>
    </cfRule>
  </conditionalFormatting>
  <conditionalFormatting sqref="O1157">
    <cfRule type="expression" dxfId="5610" priority="1082">
      <formula>MOD(ROW(),2)</formula>
    </cfRule>
    <cfRule type="expression" dxfId="5609" priority="1081">
      <formula>MOD(ROW(),2)</formula>
    </cfRule>
  </conditionalFormatting>
  <conditionalFormatting sqref="O1158:O1159">
    <cfRule type="expression" dxfId="5608" priority="1123">
      <formula>MOD(ROW(),2)</formula>
    </cfRule>
    <cfRule type="expression" dxfId="5607" priority="1122">
      <formula>MOD(ROW(),2)</formula>
    </cfRule>
  </conditionalFormatting>
  <conditionalFormatting sqref="O1160">
    <cfRule type="expression" dxfId="5606" priority="1030">
      <formula>MOD(ROW(),2)</formula>
    </cfRule>
    <cfRule type="expression" dxfId="5605" priority="1031">
      <formula>MOD(ROW(),2)</formula>
    </cfRule>
  </conditionalFormatting>
  <conditionalFormatting sqref="O1161:O1162">
    <cfRule type="expression" dxfId="5604" priority="987">
      <formula>MOD(ROW(),2)</formula>
    </cfRule>
    <cfRule type="expression" dxfId="5603" priority="986">
      <formula>MOD(ROW(),2)</formula>
    </cfRule>
  </conditionalFormatting>
  <conditionalFormatting sqref="O1163">
    <cfRule type="expression" dxfId="5602" priority="947">
      <formula>MOD(ROW(),2)</formula>
    </cfRule>
    <cfRule type="expression" dxfId="5601" priority="946">
      <formula>MOD(ROW(),2)</formula>
    </cfRule>
  </conditionalFormatting>
  <conditionalFormatting sqref="O1164">
    <cfRule type="expression" dxfId="5600" priority="904">
      <formula>MOD(ROW(),2)</formula>
    </cfRule>
    <cfRule type="expression" dxfId="5599" priority="905">
      <formula>MOD(ROW(),2)</formula>
    </cfRule>
  </conditionalFormatting>
  <conditionalFormatting sqref="O1165">
    <cfRule type="expression" dxfId="5598" priority="866">
      <formula>MOD(ROW(),2)</formula>
    </cfRule>
    <cfRule type="expression" dxfId="5597" priority="867">
      <formula>MOD(ROW(),2)</formula>
    </cfRule>
  </conditionalFormatting>
  <conditionalFormatting sqref="O1166">
    <cfRule type="expression" dxfId="5596" priority="827">
      <formula>MOD(ROW(),2)</formula>
    </cfRule>
    <cfRule type="expression" dxfId="5595" priority="826">
      <formula>MOD(ROW(),2)</formula>
    </cfRule>
  </conditionalFormatting>
  <conditionalFormatting sqref="O1167">
    <cfRule type="expression" dxfId="5594" priority="788">
      <formula>MOD(ROW(),2)</formula>
    </cfRule>
    <cfRule type="expression" dxfId="5593" priority="789">
      <formula>MOD(ROW(),2)</formula>
    </cfRule>
  </conditionalFormatting>
  <conditionalFormatting sqref="O1168">
    <cfRule type="expression" dxfId="5592" priority="750">
      <formula>MOD(ROW(),2)</formula>
    </cfRule>
    <cfRule type="expression" dxfId="5591" priority="751">
      <formula>MOD(ROW(),2)</formula>
    </cfRule>
  </conditionalFormatting>
  <conditionalFormatting sqref="O1169">
    <cfRule type="expression" dxfId="5590" priority="712">
      <formula>MOD(ROW(),2)</formula>
    </cfRule>
    <cfRule type="expression" dxfId="5589" priority="713">
      <formula>MOD(ROW(),2)</formula>
    </cfRule>
  </conditionalFormatting>
  <conditionalFormatting sqref="O1170">
    <cfRule type="expression" dxfId="5588" priority="667">
      <formula>MOD(ROW(),2)</formula>
    </cfRule>
    <cfRule type="expression" dxfId="5587" priority="666">
      <formula>MOD(ROW(),2)</formula>
    </cfRule>
  </conditionalFormatting>
  <conditionalFormatting sqref="O1171">
    <cfRule type="expression" dxfId="5586" priority="628">
      <formula>MOD(ROW(),2)</formula>
    </cfRule>
    <cfRule type="expression" dxfId="5585" priority="629">
      <formula>MOD(ROW(),2)</formula>
    </cfRule>
  </conditionalFormatting>
  <conditionalFormatting sqref="O1172">
    <cfRule type="expression" dxfId="5584" priority="590">
      <formula>MOD(ROW(),2)</formula>
    </cfRule>
    <cfRule type="expression" dxfId="5583" priority="591">
      <formula>MOD(ROW(),2)</formula>
    </cfRule>
  </conditionalFormatting>
  <conditionalFormatting sqref="O1173">
    <cfRule type="expression" dxfId="5582" priority="547">
      <formula>MOD(ROW(),2)</formula>
    </cfRule>
    <cfRule type="expression" dxfId="5581" priority="546">
      <formula>MOD(ROW(),2)</formula>
    </cfRule>
  </conditionalFormatting>
  <conditionalFormatting sqref="O1174">
    <cfRule type="expression" dxfId="5580" priority="491">
      <formula>MOD(ROW(),2)</formula>
    </cfRule>
    <cfRule type="expression" dxfId="5579" priority="492">
      <formula>MOD(ROW(),2)</formula>
    </cfRule>
  </conditionalFormatting>
  <conditionalFormatting sqref="O1175">
    <cfRule type="expression" dxfId="5578" priority="453">
      <formula>MOD(ROW(),2)</formula>
    </cfRule>
    <cfRule type="expression" dxfId="5577" priority="454">
      <formula>MOD(ROW(),2)</formula>
    </cfRule>
  </conditionalFormatting>
  <conditionalFormatting sqref="O1176">
    <cfRule type="expression" dxfId="5576" priority="414">
      <formula>MOD(ROW(),2)</formula>
    </cfRule>
    <cfRule type="expression" dxfId="5575" priority="413">
      <formula>MOD(ROW(),2)</formula>
    </cfRule>
  </conditionalFormatting>
  <conditionalFormatting sqref="O1177">
    <cfRule type="expression" dxfId="5574" priority="375">
      <formula>MOD(ROW(),2)</formula>
    </cfRule>
    <cfRule type="expression" dxfId="5573" priority="376">
      <formula>MOD(ROW(),2)</formula>
    </cfRule>
  </conditionalFormatting>
  <conditionalFormatting sqref="O1178">
    <cfRule type="expression" dxfId="5572" priority="337">
      <formula>MOD(ROW(),2)</formula>
    </cfRule>
    <cfRule type="expression" dxfId="5571" priority="338">
      <formula>MOD(ROW(),2)</formula>
    </cfRule>
  </conditionalFormatting>
  <conditionalFormatting sqref="O1179">
    <cfRule type="expression" dxfId="5570" priority="299">
      <formula>MOD(ROW(),2)</formula>
    </cfRule>
    <cfRule type="expression" dxfId="5569" priority="300">
      <formula>MOD(ROW(),2)</formula>
    </cfRule>
  </conditionalFormatting>
  <conditionalFormatting sqref="O1180">
    <cfRule type="expression" dxfId="5568" priority="259">
      <formula>MOD(ROW(),2)</formula>
    </cfRule>
    <cfRule type="expression" dxfId="5567" priority="258">
      <formula>MOD(ROW(),2)</formula>
    </cfRule>
  </conditionalFormatting>
  <conditionalFormatting sqref="O1181">
    <cfRule type="expression" dxfId="5566" priority="211">
      <formula>MOD(ROW(),2)</formula>
    </cfRule>
    <cfRule type="expression" dxfId="5565" priority="210">
      <formula>MOD(ROW(),2)</formula>
    </cfRule>
  </conditionalFormatting>
  <conditionalFormatting sqref="O1182">
    <cfRule type="expression" dxfId="5564" priority="173">
      <formula>MOD(ROW(),2)</formula>
    </cfRule>
    <cfRule type="expression" dxfId="5563" priority="172">
      <formula>MOD(ROW(),2)</formula>
    </cfRule>
  </conditionalFormatting>
  <conditionalFormatting sqref="O1183">
    <cfRule type="expression" dxfId="5562" priority="135">
      <formula>MOD(ROW(),2)</formula>
    </cfRule>
    <cfRule type="expression" dxfId="5561" priority="134">
      <formula>MOD(ROW(),2)</formula>
    </cfRule>
  </conditionalFormatting>
  <conditionalFormatting sqref="O1184">
    <cfRule type="expression" dxfId="5560" priority="74">
      <formula>MOD(ROW(),2)</formula>
    </cfRule>
    <cfRule type="expression" dxfId="5559" priority="73">
      <formula>MOD(ROW(),2)</formula>
    </cfRule>
  </conditionalFormatting>
  <conditionalFormatting sqref="O1185">
    <cfRule type="expression" dxfId="5558" priority="28">
      <formula>MOD(ROW(),2)</formula>
    </cfRule>
    <cfRule type="expression" dxfId="5557" priority="27">
      <formula>MOD(ROW(),2)</formula>
    </cfRule>
  </conditionalFormatting>
  <conditionalFormatting sqref="R397:U397">
    <cfRule type="expression" dxfId="5556" priority="12122">
      <formula>MOD(ROW(),2)</formula>
    </cfRule>
    <cfRule type="expression" dxfId="5555" priority="12124">
      <formula>MOD(ROW(),2)</formula>
    </cfRule>
  </conditionalFormatting>
  <conditionalFormatting sqref="R427:U427">
    <cfRule type="expression" dxfId="5554" priority="12183">
      <formula>MOD(ROW(),2)</formula>
    </cfRule>
    <cfRule type="expression" dxfId="5553" priority="12182">
      <formula>MOD(ROW(),2)</formula>
    </cfRule>
  </conditionalFormatting>
  <conditionalFormatting sqref="R528:U528">
    <cfRule type="expression" dxfId="5552" priority="10565">
      <formula>MOD(ROW(),2)</formula>
    </cfRule>
    <cfRule type="expression" dxfId="5551" priority="10563">
      <formula>MOD(ROW(),2)</formula>
    </cfRule>
  </conditionalFormatting>
  <conditionalFormatting sqref="R558:U558">
    <cfRule type="expression" dxfId="5550" priority="10624">
      <formula>MOD(ROW(),2)</formula>
    </cfRule>
    <cfRule type="expression" dxfId="5549" priority="10623">
      <formula>MOD(ROW(),2)</formula>
    </cfRule>
  </conditionalFormatting>
  <conditionalFormatting sqref="R664:U664">
    <cfRule type="expression" dxfId="5548" priority="8661">
      <formula>MOD(ROW(),2)</formula>
    </cfRule>
    <cfRule type="expression" dxfId="5547" priority="8663">
      <formula>MOD(ROW(),2)</formula>
    </cfRule>
  </conditionalFormatting>
  <conditionalFormatting sqref="R694:U694">
    <cfRule type="expression" dxfId="5546" priority="8721">
      <formula>MOD(ROW(),2)</formula>
    </cfRule>
    <cfRule type="expression" dxfId="5545" priority="8722">
      <formula>MOD(ROW(),2)</formula>
    </cfRule>
  </conditionalFormatting>
  <conditionalFormatting sqref="R834:U834">
    <cfRule type="expression" dxfId="5544" priority="6693">
      <formula>MOD(ROW(),2)</formula>
    </cfRule>
    <cfRule type="expression" dxfId="5543" priority="6694">
      <formula>MOD(ROW(),2)</formula>
    </cfRule>
  </conditionalFormatting>
  <conditionalFormatting sqref="R979:U979">
    <cfRule type="expression" dxfId="5542" priority="4367">
      <formula>MOD(ROW(),2)</formula>
    </cfRule>
    <cfRule type="expression" dxfId="5541" priority="4366">
      <formula>MOD(ROW(),2)</formula>
    </cfRule>
  </conditionalFormatting>
  <conditionalFormatting sqref="S14:U14">
    <cfRule type="expression" dxfId="5540" priority="16165">
      <formula>MOD(ROW(),2)</formula>
    </cfRule>
  </conditionalFormatting>
  <conditionalFormatting sqref="S56:U56 S63:U63 S67:U67 S70:U70 S82:U82">
    <cfRule type="expression" dxfId="5539" priority="16244">
      <formula>MOD(ROW(),2)</formula>
    </cfRule>
  </conditionalFormatting>
  <conditionalFormatting sqref="S65:U65">
    <cfRule type="expression" dxfId="5538" priority="16108">
      <formula>MOD(ROW(),2)</formula>
    </cfRule>
  </conditionalFormatting>
  <conditionalFormatting sqref="S87:U128">
    <cfRule type="expression" dxfId="5537" priority="14983">
      <formula>MOD(ROW(),2)</formula>
    </cfRule>
  </conditionalFormatting>
  <conditionalFormatting sqref="S141:U141">
    <cfRule type="expression" dxfId="5536" priority="14861">
      <formula>MOD(ROW(),2)</formula>
    </cfRule>
  </conditionalFormatting>
  <conditionalFormatting sqref="S182:U182 S188:U188 S192:U192 S195:U195 S207:U207">
    <cfRule type="expression" dxfId="5535" priority="14927">
      <formula>MOD(ROW(),2)</formula>
    </cfRule>
  </conditionalFormatting>
  <conditionalFormatting sqref="S190:U190">
    <cfRule type="expression" dxfId="5534" priority="14807">
      <formula>MOD(ROW(),2)</formula>
    </cfRule>
  </conditionalFormatting>
  <conditionalFormatting sqref="S212:U256">
    <cfRule type="expression" dxfId="5533" priority="13659">
      <formula>MOD(ROW(),2)</formula>
    </cfRule>
  </conditionalFormatting>
  <conditionalFormatting sqref="S269:U269">
    <cfRule type="expression" dxfId="5532" priority="13535">
      <formula>MOD(ROW(),2)</formula>
    </cfRule>
  </conditionalFormatting>
  <conditionalFormatting sqref="S308:U308 S314:U314 S318:U318 S321:U321 S333:U333">
    <cfRule type="expression" dxfId="5531" priority="13604">
      <formula>MOD(ROW(),2)</formula>
    </cfRule>
  </conditionalFormatting>
  <conditionalFormatting sqref="S316:U316">
    <cfRule type="expression" dxfId="5530" priority="13481">
      <formula>MOD(ROW(),2)</formula>
    </cfRule>
  </conditionalFormatting>
  <conditionalFormatting sqref="S338:U375">
    <cfRule type="expression" dxfId="5529" priority="12562">
      <formula>MOD(ROW(),2)</formula>
    </cfRule>
  </conditionalFormatting>
  <conditionalFormatting sqref="S376:U376">
    <cfRule type="expression" dxfId="5528" priority="12475">
      <formula>MOD(ROW(),2)</formula>
    </cfRule>
  </conditionalFormatting>
  <conditionalFormatting sqref="S377:U378">
    <cfRule type="expression" dxfId="5527" priority="12519">
      <formula>MOD(ROW(),2)</formula>
    </cfRule>
  </conditionalFormatting>
  <conditionalFormatting sqref="S379:U379">
    <cfRule type="expression" dxfId="5526" priority="12420">
      <formula>MOD(ROW(),2)</formula>
    </cfRule>
  </conditionalFormatting>
  <conditionalFormatting sqref="S380:U381">
    <cfRule type="expression" dxfId="5525" priority="12374">
      <formula>MOD(ROW(),2)</formula>
    </cfRule>
  </conditionalFormatting>
  <conditionalFormatting sqref="S382:U382">
    <cfRule type="expression" dxfId="5524" priority="12332">
      <formula>MOD(ROW(),2)</formula>
    </cfRule>
  </conditionalFormatting>
  <conditionalFormatting sqref="S383:U383">
    <cfRule type="expression" dxfId="5523" priority="12288">
      <formula>MOD(ROW(),2)</formula>
    </cfRule>
  </conditionalFormatting>
  <conditionalFormatting sqref="S384:U384">
    <cfRule type="expression" dxfId="5522" priority="12246">
      <formula>MOD(ROW(),2)</formula>
    </cfRule>
  </conditionalFormatting>
  <conditionalFormatting sqref="S397:U397">
    <cfRule type="expression" dxfId="5521" priority="12125">
      <formula>MOD(ROW(),2)</formula>
    </cfRule>
  </conditionalFormatting>
  <conditionalFormatting sqref="S436:U436 S442:U442 S446:U446 S449:U449 S461:U461">
    <cfRule type="expression" dxfId="5520" priority="12193">
      <formula>MOD(ROW(),2)</formula>
    </cfRule>
  </conditionalFormatting>
  <conditionalFormatting sqref="S444:U444">
    <cfRule type="expression" dxfId="5519" priority="12071">
      <formula>MOD(ROW(),2)</formula>
    </cfRule>
  </conditionalFormatting>
  <conditionalFormatting sqref="S466:U471">
    <cfRule type="expression" dxfId="5518" priority="12009">
      <formula>MOD(ROW(),2)</formula>
    </cfRule>
  </conditionalFormatting>
  <conditionalFormatting sqref="S467:U467">
    <cfRule type="expression" dxfId="5517" priority="12008">
      <formula>MOD(ROW(),2)</formula>
    </cfRule>
  </conditionalFormatting>
  <conditionalFormatting sqref="S472:U475">
    <cfRule type="expression" dxfId="5516" priority="11955">
      <formula>MOD(ROW(),2)</formula>
    </cfRule>
  </conditionalFormatting>
  <conditionalFormatting sqref="S476:U478">
    <cfRule type="expression" dxfId="5515" priority="11902">
      <formula>MOD(ROW(),2)</formula>
    </cfRule>
  </conditionalFormatting>
  <conditionalFormatting sqref="S479:U481">
    <cfRule type="expression" dxfId="5514" priority="11831">
      <formula>MOD(ROW(),2)</formula>
    </cfRule>
  </conditionalFormatting>
  <conditionalFormatting sqref="S482:U484">
    <cfRule type="expression" dxfId="5513" priority="11787">
      <formula>MOD(ROW(),2)</formula>
    </cfRule>
  </conditionalFormatting>
  <conditionalFormatting sqref="S485:U485">
    <cfRule type="expression" dxfId="5512" priority="11698">
      <formula>MOD(ROW(),2)</formula>
    </cfRule>
  </conditionalFormatting>
  <conditionalFormatting sqref="S486:U487">
    <cfRule type="expression" dxfId="5511" priority="11742">
      <formula>MOD(ROW(),2)</formula>
    </cfRule>
  </conditionalFormatting>
  <conditionalFormatting sqref="S488:U488">
    <cfRule type="expression" dxfId="5510" priority="11647">
      <formula>MOD(ROW(),2)</formula>
    </cfRule>
  </conditionalFormatting>
  <conditionalFormatting sqref="S489:U489">
    <cfRule type="expression" dxfId="5509" priority="11560">
      <formula>MOD(ROW(),2)</formula>
    </cfRule>
  </conditionalFormatting>
  <conditionalFormatting sqref="S490:U491">
    <cfRule type="expression" dxfId="5508" priority="11604">
      <formula>MOD(ROW(),2)</formula>
    </cfRule>
  </conditionalFormatting>
  <conditionalFormatting sqref="S492:U492">
    <cfRule type="expression" dxfId="5507" priority="11471">
      <formula>MOD(ROW(),2)</formula>
    </cfRule>
  </conditionalFormatting>
  <conditionalFormatting sqref="S493:U494">
    <cfRule type="expression" dxfId="5506" priority="11515">
      <formula>MOD(ROW(),2)</formula>
    </cfRule>
  </conditionalFormatting>
  <conditionalFormatting sqref="S495:U495">
    <cfRule type="expression" dxfId="5505" priority="11426">
      <formula>MOD(ROW(),2)</formula>
    </cfRule>
  </conditionalFormatting>
  <conditionalFormatting sqref="S496:U496">
    <cfRule type="expression" dxfId="5504" priority="11337">
      <formula>MOD(ROW(),2)</formula>
    </cfRule>
  </conditionalFormatting>
  <conditionalFormatting sqref="S497:U498">
    <cfRule type="expression" dxfId="5503" priority="11381">
      <formula>MOD(ROW(),2)</formula>
    </cfRule>
  </conditionalFormatting>
  <conditionalFormatting sqref="S499:U499">
    <cfRule type="expression" dxfId="5502" priority="11288">
      <formula>MOD(ROW(),2)</formula>
    </cfRule>
  </conditionalFormatting>
  <conditionalFormatting sqref="S500:U500">
    <cfRule type="expression" dxfId="5501" priority="11201">
      <formula>MOD(ROW(),2)</formula>
    </cfRule>
  </conditionalFormatting>
  <conditionalFormatting sqref="S501:U502">
    <cfRule type="expression" dxfId="5500" priority="11245">
      <formula>MOD(ROW(),2)</formula>
    </cfRule>
  </conditionalFormatting>
  <conditionalFormatting sqref="S503:U503">
    <cfRule type="expression" dxfId="5499" priority="11155">
      <formula>MOD(ROW(),2)</formula>
    </cfRule>
  </conditionalFormatting>
  <conditionalFormatting sqref="S504:U504">
    <cfRule type="expression" dxfId="5498" priority="11071">
      <formula>MOD(ROW(),2)</formula>
    </cfRule>
  </conditionalFormatting>
  <conditionalFormatting sqref="S505:U506">
    <cfRule type="expression" dxfId="5497" priority="11113">
      <formula>MOD(ROW(),2)</formula>
    </cfRule>
  </conditionalFormatting>
  <conditionalFormatting sqref="S507:U507">
    <cfRule type="expression" dxfId="5496" priority="11017">
      <formula>MOD(ROW(),2)</formula>
    </cfRule>
  </conditionalFormatting>
  <conditionalFormatting sqref="S508:U509">
    <cfRule type="expression" dxfId="5495" priority="10972">
      <formula>MOD(ROW(),2)</formula>
    </cfRule>
  </conditionalFormatting>
  <conditionalFormatting sqref="S510:U510">
    <cfRule type="expression" dxfId="5494" priority="10931">
      <formula>MOD(ROW(),2)</formula>
    </cfRule>
  </conditionalFormatting>
  <conditionalFormatting sqref="S511:U511">
    <cfRule type="expression" dxfId="5493" priority="10888">
      <formula>MOD(ROW(),2)</formula>
    </cfRule>
  </conditionalFormatting>
  <conditionalFormatting sqref="S512:U512">
    <cfRule type="expression" dxfId="5492" priority="10849">
      <formula>MOD(ROW(),2)</formula>
    </cfRule>
  </conditionalFormatting>
  <conditionalFormatting sqref="S513:U513">
    <cfRule type="expression" dxfId="5491" priority="10805">
      <formula>MOD(ROW(),2)</formula>
    </cfRule>
  </conditionalFormatting>
  <conditionalFormatting sqref="S514:U514">
    <cfRule type="expression" dxfId="5490" priority="10766">
      <formula>MOD(ROW(),2)</formula>
    </cfRule>
  </conditionalFormatting>
  <conditionalFormatting sqref="S515:U515">
    <cfRule type="expression" dxfId="5489" priority="10727">
      <formula>MOD(ROW(),2)</formula>
    </cfRule>
  </conditionalFormatting>
  <conditionalFormatting sqref="S516:U516">
    <cfRule type="expression" dxfId="5488" priority="10688">
      <formula>MOD(ROW(),2)</formula>
    </cfRule>
  </conditionalFormatting>
  <conditionalFormatting sqref="S528:U528">
    <cfRule type="expression" dxfId="5487" priority="10566">
      <formula>MOD(ROW(),2)</formula>
    </cfRule>
  </conditionalFormatting>
  <conditionalFormatting sqref="S567:U567 S573:U573 S577:U577 S580:U580 S592:U592">
    <cfRule type="expression" dxfId="5486" priority="10635">
      <formula>MOD(ROW(),2)</formula>
    </cfRule>
  </conditionalFormatting>
  <conditionalFormatting sqref="S575:U575">
    <cfRule type="expression" dxfId="5485" priority="10512">
      <formula>MOD(ROW(),2)</formula>
    </cfRule>
  </conditionalFormatting>
  <conditionalFormatting sqref="S597:U602">
    <cfRule type="expression" dxfId="5484" priority="10447">
      <formula>MOD(ROW(),2)</formula>
    </cfRule>
  </conditionalFormatting>
  <conditionalFormatting sqref="S598:U598">
    <cfRule type="expression" dxfId="5483" priority="10446">
      <formula>MOD(ROW(),2)</formula>
    </cfRule>
  </conditionalFormatting>
  <conditionalFormatting sqref="S603:U606">
    <cfRule type="expression" dxfId="5482" priority="10389">
      <formula>MOD(ROW(),2)</formula>
    </cfRule>
  </conditionalFormatting>
  <conditionalFormatting sqref="S607:U609">
    <cfRule type="expression" dxfId="5481" priority="10333">
      <formula>MOD(ROW(),2)</formula>
    </cfRule>
  </conditionalFormatting>
  <conditionalFormatting sqref="S610:U612">
    <cfRule type="expression" dxfId="5480" priority="10259">
      <formula>MOD(ROW(),2)</formula>
    </cfRule>
  </conditionalFormatting>
  <conditionalFormatting sqref="S613:U615">
    <cfRule type="expression" dxfId="5479" priority="10212">
      <formula>MOD(ROW(),2)</formula>
    </cfRule>
  </conditionalFormatting>
  <conditionalFormatting sqref="S616:U616">
    <cfRule type="expression" dxfId="5478" priority="10117">
      <formula>MOD(ROW(),2)</formula>
    </cfRule>
  </conditionalFormatting>
  <conditionalFormatting sqref="S617:U618">
    <cfRule type="expression" dxfId="5477" priority="10164">
      <formula>MOD(ROW(),2)</formula>
    </cfRule>
  </conditionalFormatting>
  <conditionalFormatting sqref="S619:U619">
    <cfRule type="expression" dxfId="5476" priority="10063">
      <formula>MOD(ROW(),2)</formula>
    </cfRule>
  </conditionalFormatting>
  <conditionalFormatting sqref="S620:U620">
    <cfRule type="expression" dxfId="5475" priority="9970">
      <formula>MOD(ROW(),2)</formula>
    </cfRule>
  </conditionalFormatting>
  <conditionalFormatting sqref="S621:U622">
    <cfRule type="expression" dxfId="5474" priority="10017">
      <formula>MOD(ROW(),2)</formula>
    </cfRule>
  </conditionalFormatting>
  <conditionalFormatting sqref="S623:U623">
    <cfRule type="expression" dxfId="5473" priority="9875">
      <formula>MOD(ROW(),2)</formula>
    </cfRule>
  </conditionalFormatting>
  <conditionalFormatting sqref="S624:U625">
    <cfRule type="expression" dxfId="5472" priority="9922">
      <formula>MOD(ROW(),2)</formula>
    </cfRule>
  </conditionalFormatting>
  <conditionalFormatting sqref="S626:U626">
    <cfRule type="expression" dxfId="5471" priority="9827">
      <formula>MOD(ROW(),2)</formula>
    </cfRule>
  </conditionalFormatting>
  <conditionalFormatting sqref="S627:U627">
    <cfRule type="expression" dxfId="5470" priority="9732">
      <formula>MOD(ROW(),2)</formula>
    </cfRule>
  </conditionalFormatting>
  <conditionalFormatting sqref="S628:U629">
    <cfRule type="expression" dxfId="5469" priority="9779">
      <formula>MOD(ROW(),2)</formula>
    </cfRule>
  </conditionalFormatting>
  <conditionalFormatting sqref="S630:U630">
    <cfRule type="expression" dxfId="5468" priority="9680">
      <formula>MOD(ROW(),2)</formula>
    </cfRule>
  </conditionalFormatting>
  <conditionalFormatting sqref="S631:U631">
    <cfRule type="expression" dxfId="5467" priority="9587">
      <formula>MOD(ROW(),2)</formula>
    </cfRule>
  </conditionalFormatting>
  <conditionalFormatting sqref="S632:U633">
    <cfRule type="expression" dxfId="5466" priority="9634">
      <formula>MOD(ROW(),2)</formula>
    </cfRule>
  </conditionalFormatting>
  <conditionalFormatting sqref="S634:U634">
    <cfRule type="expression" dxfId="5465" priority="9538">
      <formula>MOD(ROW(),2)</formula>
    </cfRule>
  </conditionalFormatting>
  <conditionalFormatting sqref="S635:U635">
    <cfRule type="expression" dxfId="5464" priority="9448">
      <formula>MOD(ROW(),2)</formula>
    </cfRule>
  </conditionalFormatting>
  <conditionalFormatting sqref="S636:U637">
    <cfRule type="expression" dxfId="5463" priority="9493">
      <formula>MOD(ROW(),2)</formula>
    </cfRule>
  </conditionalFormatting>
  <conditionalFormatting sqref="S638:U638">
    <cfRule type="expression" dxfId="5462" priority="9393">
      <formula>MOD(ROW(),2)</formula>
    </cfRule>
  </conditionalFormatting>
  <conditionalFormatting sqref="S639:U640">
    <cfRule type="expression" dxfId="5461" priority="9345">
      <formula>MOD(ROW(),2)</formula>
    </cfRule>
  </conditionalFormatting>
  <conditionalFormatting sqref="S641:U641">
    <cfRule type="expression" dxfId="5460" priority="9301">
      <formula>MOD(ROW(),2)</formula>
    </cfRule>
  </conditionalFormatting>
  <conditionalFormatting sqref="S642:U642">
    <cfRule type="expression" dxfId="5459" priority="9255">
      <formula>MOD(ROW(),2)</formula>
    </cfRule>
  </conditionalFormatting>
  <conditionalFormatting sqref="S643:U643">
    <cfRule type="expression" dxfId="5458" priority="9213">
      <formula>MOD(ROW(),2)</formula>
    </cfRule>
  </conditionalFormatting>
  <conditionalFormatting sqref="S644:U644">
    <cfRule type="expression" dxfId="5457" priority="9169">
      <formula>MOD(ROW(),2)</formula>
    </cfRule>
  </conditionalFormatting>
  <conditionalFormatting sqref="S645:U645">
    <cfRule type="expression" dxfId="5456" priority="9127">
      <formula>MOD(ROW(),2)</formula>
    </cfRule>
  </conditionalFormatting>
  <conditionalFormatting sqref="S646:U646">
    <cfRule type="expression" dxfId="5455" priority="9085">
      <formula>MOD(ROW(),2)</formula>
    </cfRule>
  </conditionalFormatting>
  <conditionalFormatting sqref="S647:U647">
    <cfRule type="expression" dxfId="5454" priority="9043">
      <formula>MOD(ROW(),2)</formula>
    </cfRule>
  </conditionalFormatting>
  <conditionalFormatting sqref="S648:U648">
    <cfRule type="expression" dxfId="5453" priority="8992">
      <formula>MOD(ROW(),2)</formula>
    </cfRule>
  </conditionalFormatting>
  <conditionalFormatting sqref="S649:U649">
    <cfRule type="expression" dxfId="5452" priority="8950">
      <formula>MOD(ROW(),2)</formula>
    </cfRule>
  </conditionalFormatting>
  <conditionalFormatting sqref="S650:U650">
    <cfRule type="expression" dxfId="5451" priority="8908">
      <formula>MOD(ROW(),2)</formula>
    </cfRule>
  </conditionalFormatting>
  <conditionalFormatting sqref="S651:U651">
    <cfRule type="expression" dxfId="5450" priority="8859">
      <formula>MOD(ROW(),2)</formula>
    </cfRule>
  </conditionalFormatting>
  <conditionalFormatting sqref="S652:U652">
    <cfRule type="expression" dxfId="5449" priority="8789">
      <formula>MOD(ROW(),2)</formula>
    </cfRule>
  </conditionalFormatting>
  <conditionalFormatting sqref="S664:U664">
    <cfRule type="expression" dxfId="5448" priority="8664">
      <formula>MOD(ROW(),2)</formula>
    </cfRule>
  </conditionalFormatting>
  <conditionalFormatting sqref="S703:U703 S709:U709 S713:U713 S716:U716 S728:U728">
    <cfRule type="expression" dxfId="5447" priority="8733">
      <formula>MOD(ROW(),2)</formula>
    </cfRule>
  </conditionalFormatting>
  <conditionalFormatting sqref="S711:U711">
    <cfRule type="expression" dxfId="5446" priority="8610">
      <formula>MOD(ROW(),2)</formula>
    </cfRule>
  </conditionalFormatting>
  <conditionalFormatting sqref="S733:U738">
    <cfRule type="expression" dxfId="5445" priority="8545">
      <formula>MOD(ROW(),2)</formula>
    </cfRule>
  </conditionalFormatting>
  <conditionalFormatting sqref="S734:U734">
    <cfRule type="expression" dxfId="5444" priority="8544">
      <formula>MOD(ROW(),2)</formula>
    </cfRule>
  </conditionalFormatting>
  <conditionalFormatting sqref="S739:U742">
    <cfRule type="expression" dxfId="5443" priority="8491">
      <formula>MOD(ROW(),2)</formula>
    </cfRule>
  </conditionalFormatting>
  <conditionalFormatting sqref="S743:U745">
    <cfRule type="expression" dxfId="5442" priority="8438">
      <formula>MOD(ROW(),2)</formula>
    </cfRule>
  </conditionalFormatting>
  <conditionalFormatting sqref="S746:U748">
    <cfRule type="expression" dxfId="5441" priority="8367">
      <formula>MOD(ROW(),2)</formula>
    </cfRule>
  </conditionalFormatting>
  <conditionalFormatting sqref="S749:U751">
    <cfRule type="expression" dxfId="5440" priority="8323">
      <formula>MOD(ROW(),2)</formula>
    </cfRule>
  </conditionalFormatting>
  <conditionalFormatting sqref="S752:U752">
    <cfRule type="expression" dxfId="5439" priority="8234">
      <formula>MOD(ROW(),2)</formula>
    </cfRule>
  </conditionalFormatting>
  <conditionalFormatting sqref="S753:U754">
    <cfRule type="expression" dxfId="5438" priority="8278">
      <formula>MOD(ROW(),2)</formula>
    </cfRule>
  </conditionalFormatting>
  <conditionalFormatting sqref="S755:U755">
    <cfRule type="expression" dxfId="5437" priority="8183">
      <formula>MOD(ROW(),2)</formula>
    </cfRule>
  </conditionalFormatting>
  <conditionalFormatting sqref="S756:U756">
    <cfRule type="expression" dxfId="5436" priority="8096">
      <formula>MOD(ROW(),2)</formula>
    </cfRule>
  </conditionalFormatting>
  <conditionalFormatting sqref="S757:U758">
    <cfRule type="expression" dxfId="5435" priority="8140">
      <formula>MOD(ROW(),2)</formula>
    </cfRule>
  </conditionalFormatting>
  <conditionalFormatting sqref="S759:U759">
    <cfRule type="expression" dxfId="5434" priority="8007">
      <formula>MOD(ROW(),2)</formula>
    </cfRule>
  </conditionalFormatting>
  <conditionalFormatting sqref="S760:U761">
    <cfRule type="expression" dxfId="5433" priority="8051">
      <formula>MOD(ROW(),2)</formula>
    </cfRule>
  </conditionalFormatting>
  <conditionalFormatting sqref="S762:U762">
    <cfRule type="expression" dxfId="5432" priority="7962">
      <formula>MOD(ROW(),2)</formula>
    </cfRule>
  </conditionalFormatting>
  <conditionalFormatting sqref="S763:U763">
    <cfRule type="expression" dxfId="5431" priority="7873">
      <formula>MOD(ROW(),2)</formula>
    </cfRule>
  </conditionalFormatting>
  <conditionalFormatting sqref="S764:U765">
    <cfRule type="expression" dxfId="5430" priority="7917">
      <formula>MOD(ROW(),2)</formula>
    </cfRule>
  </conditionalFormatting>
  <conditionalFormatting sqref="S766:U766">
    <cfRule type="expression" dxfId="5429" priority="7824">
      <formula>MOD(ROW(),2)</formula>
    </cfRule>
  </conditionalFormatting>
  <conditionalFormatting sqref="S767:U767">
    <cfRule type="expression" dxfId="5428" priority="7737">
      <formula>MOD(ROW(),2)</formula>
    </cfRule>
  </conditionalFormatting>
  <conditionalFormatting sqref="S768:U769">
    <cfRule type="expression" dxfId="5427" priority="7781">
      <formula>MOD(ROW(),2)</formula>
    </cfRule>
  </conditionalFormatting>
  <conditionalFormatting sqref="S770:U770">
    <cfRule type="expression" dxfId="5426" priority="7691">
      <formula>MOD(ROW(),2)</formula>
    </cfRule>
  </conditionalFormatting>
  <conditionalFormatting sqref="S771:U771">
    <cfRule type="expression" dxfId="5425" priority="7607">
      <formula>MOD(ROW(),2)</formula>
    </cfRule>
  </conditionalFormatting>
  <conditionalFormatting sqref="S772:U773">
    <cfRule type="expression" dxfId="5424" priority="7649">
      <formula>MOD(ROW(),2)</formula>
    </cfRule>
  </conditionalFormatting>
  <conditionalFormatting sqref="S774:U774">
    <cfRule type="expression" dxfId="5423" priority="7555">
      <formula>MOD(ROW(),2)</formula>
    </cfRule>
  </conditionalFormatting>
  <conditionalFormatting sqref="S775:U776">
    <cfRule type="expression" dxfId="5422" priority="7510">
      <formula>MOD(ROW(),2)</formula>
    </cfRule>
  </conditionalFormatting>
  <conditionalFormatting sqref="S777:U777">
    <cfRule type="expression" dxfId="5421" priority="7469">
      <formula>MOD(ROW(),2)</formula>
    </cfRule>
  </conditionalFormatting>
  <conditionalFormatting sqref="S778:U778">
    <cfRule type="expression" dxfId="5420" priority="7426">
      <formula>MOD(ROW(),2)</formula>
    </cfRule>
  </conditionalFormatting>
  <conditionalFormatting sqref="S779:U779">
    <cfRule type="expression" dxfId="5419" priority="7387">
      <formula>MOD(ROW(),2)</formula>
    </cfRule>
  </conditionalFormatting>
  <conditionalFormatting sqref="S780:U780">
    <cfRule type="expression" dxfId="5418" priority="7346">
      <formula>MOD(ROW(),2)</formula>
    </cfRule>
  </conditionalFormatting>
  <conditionalFormatting sqref="S781:U781">
    <cfRule type="expression" dxfId="5417" priority="7307">
      <formula>MOD(ROW(),2)</formula>
    </cfRule>
  </conditionalFormatting>
  <conditionalFormatting sqref="S782:U782">
    <cfRule type="expression" dxfId="5416" priority="7268">
      <formula>MOD(ROW(),2)</formula>
    </cfRule>
  </conditionalFormatting>
  <conditionalFormatting sqref="S783:U783">
    <cfRule type="expression" dxfId="5415" priority="7229">
      <formula>MOD(ROW(),2)</formula>
    </cfRule>
  </conditionalFormatting>
  <conditionalFormatting sqref="S784:U784">
    <cfRule type="expression" dxfId="5414" priority="7181">
      <formula>MOD(ROW(),2)</formula>
    </cfRule>
  </conditionalFormatting>
  <conditionalFormatting sqref="S785:U785">
    <cfRule type="expression" dxfId="5413" priority="7142">
      <formula>MOD(ROW(),2)</formula>
    </cfRule>
  </conditionalFormatting>
  <conditionalFormatting sqref="S786:U786">
    <cfRule type="expression" dxfId="5412" priority="7103">
      <formula>MOD(ROW(),2)</formula>
    </cfRule>
  </conditionalFormatting>
  <conditionalFormatting sqref="S787:U787">
    <cfRule type="expression" dxfId="5411" priority="7057">
      <formula>MOD(ROW(),2)</formula>
    </cfRule>
  </conditionalFormatting>
  <conditionalFormatting sqref="S788:U788">
    <cfRule type="expression" dxfId="5410" priority="7000">
      <formula>MOD(ROW(),2)</formula>
    </cfRule>
  </conditionalFormatting>
  <conditionalFormatting sqref="S789:U789">
    <cfRule type="expression" dxfId="5409" priority="6961">
      <formula>MOD(ROW(),2)</formula>
    </cfRule>
  </conditionalFormatting>
  <conditionalFormatting sqref="S790:U790">
    <cfRule type="expression" dxfId="5408" priority="6920">
      <formula>MOD(ROW(),2)</formula>
    </cfRule>
  </conditionalFormatting>
  <conditionalFormatting sqref="S791:U791">
    <cfRule type="expression" dxfId="5407" priority="6881">
      <formula>MOD(ROW(),2)</formula>
    </cfRule>
  </conditionalFormatting>
  <conditionalFormatting sqref="S792:U792">
    <cfRule type="expression" dxfId="5406" priority="6842">
      <formula>MOD(ROW(),2)</formula>
    </cfRule>
  </conditionalFormatting>
  <conditionalFormatting sqref="S793:U793">
    <cfRule type="expression" dxfId="5405" priority="6803">
      <formula>MOD(ROW(),2)</formula>
    </cfRule>
  </conditionalFormatting>
  <conditionalFormatting sqref="S794:U794">
    <cfRule type="expression" dxfId="5404" priority="6756">
      <formula>MOD(ROW(),2)</formula>
    </cfRule>
  </conditionalFormatting>
  <conditionalFormatting sqref="S843:U843 S849:U849 S853:U853 S856:U856 S868:U868">
    <cfRule type="expression" dxfId="5403" priority="6705">
      <formula>MOD(ROW(),2)</formula>
    </cfRule>
  </conditionalFormatting>
  <conditionalFormatting sqref="S851:U851">
    <cfRule type="expression" dxfId="5402" priority="6635">
      <formula>MOD(ROW(),2)</formula>
    </cfRule>
  </conditionalFormatting>
  <conditionalFormatting sqref="S873:U878">
    <cfRule type="expression" dxfId="5401" priority="6572">
      <formula>MOD(ROW(),2)</formula>
    </cfRule>
  </conditionalFormatting>
  <conditionalFormatting sqref="S874:U874">
    <cfRule type="expression" dxfId="5400" priority="6571">
      <formula>MOD(ROW(),2)</formula>
    </cfRule>
  </conditionalFormatting>
  <conditionalFormatting sqref="S879:U882">
    <cfRule type="expression" dxfId="5399" priority="6515">
      <formula>MOD(ROW(),2)</formula>
    </cfRule>
  </conditionalFormatting>
  <conditionalFormatting sqref="S883:U885">
    <cfRule type="expression" dxfId="5398" priority="6460">
      <formula>MOD(ROW(),2)</formula>
    </cfRule>
  </conditionalFormatting>
  <conditionalFormatting sqref="S886:U888">
    <cfRule type="expression" dxfId="5397" priority="6389">
      <formula>MOD(ROW(),2)</formula>
    </cfRule>
  </conditionalFormatting>
  <conditionalFormatting sqref="S889:U891">
    <cfRule type="expression" dxfId="5396" priority="6343">
      <formula>MOD(ROW(),2)</formula>
    </cfRule>
  </conditionalFormatting>
  <conditionalFormatting sqref="S892:U892">
    <cfRule type="expression" dxfId="5395" priority="6250">
      <formula>MOD(ROW(),2)</formula>
    </cfRule>
  </conditionalFormatting>
  <conditionalFormatting sqref="S893:U894">
    <cfRule type="expression" dxfId="5394" priority="6296">
      <formula>MOD(ROW(),2)</formula>
    </cfRule>
  </conditionalFormatting>
  <conditionalFormatting sqref="S895:U895">
    <cfRule type="expression" dxfId="5393" priority="6197">
      <formula>MOD(ROW(),2)</formula>
    </cfRule>
  </conditionalFormatting>
  <conditionalFormatting sqref="S896:U896">
    <cfRule type="expression" dxfId="5392" priority="6106">
      <formula>MOD(ROW(),2)</formula>
    </cfRule>
  </conditionalFormatting>
  <conditionalFormatting sqref="S897:U898">
    <cfRule type="expression" dxfId="5391" priority="6152">
      <formula>MOD(ROW(),2)</formula>
    </cfRule>
  </conditionalFormatting>
  <conditionalFormatting sqref="S899:U899">
    <cfRule type="expression" dxfId="5390" priority="6013">
      <formula>MOD(ROW(),2)</formula>
    </cfRule>
  </conditionalFormatting>
  <conditionalFormatting sqref="S900:U901">
    <cfRule type="expression" dxfId="5389" priority="6059">
      <formula>MOD(ROW(),2)</formula>
    </cfRule>
  </conditionalFormatting>
  <conditionalFormatting sqref="S902:U902">
    <cfRule type="expression" dxfId="5388" priority="5966">
      <formula>MOD(ROW(),2)</formula>
    </cfRule>
  </conditionalFormatting>
  <conditionalFormatting sqref="S903:U903">
    <cfRule type="expression" dxfId="5387" priority="5873">
      <formula>MOD(ROW(),2)</formula>
    </cfRule>
  </conditionalFormatting>
  <conditionalFormatting sqref="S904:U905">
    <cfRule type="expression" dxfId="5386" priority="5919">
      <formula>MOD(ROW(),2)</formula>
    </cfRule>
  </conditionalFormatting>
  <conditionalFormatting sqref="S906:U906">
    <cfRule type="expression" dxfId="5385" priority="5822">
      <formula>MOD(ROW(),2)</formula>
    </cfRule>
  </conditionalFormatting>
  <conditionalFormatting sqref="S907:U907">
    <cfRule type="expression" dxfId="5384" priority="5731">
      <formula>MOD(ROW(),2)</formula>
    </cfRule>
  </conditionalFormatting>
  <conditionalFormatting sqref="S908:U909">
    <cfRule type="expression" dxfId="5383" priority="5777">
      <formula>MOD(ROW(),2)</formula>
    </cfRule>
  </conditionalFormatting>
  <conditionalFormatting sqref="S910:U910">
    <cfRule type="expression" dxfId="5382" priority="5683">
      <formula>MOD(ROW(),2)</formula>
    </cfRule>
  </conditionalFormatting>
  <conditionalFormatting sqref="S911:U911">
    <cfRule type="expression" dxfId="5381" priority="5593">
      <formula>MOD(ROW(),2)</formula>
    </cfRule>
  </conditionalFormatting>
  <conditionalFormatting sqref="S912:U913">
    <cfRule type="expression" dxfId="5380" priority="5638">
      <formula>MOD(ROW(),2)</formula>
    </cfRule>
  </conditionalFormatting>
  <conditionalFormatting sqref="S914:U914">
    <cfRule type="expression" dxfId="5379" priority="5538">
      <formula>MOD(ROW(),2)</formula>
    </cfRule>
  </conditionalFormatting>
  <conditionalFormatting sqref="S915:U916">
    <cfRule type="expression" dxfId="5378" priority="5490">
      <formula>MOD(ROW(),2)</formula>
    </cfRule>
  </conditionalFormatting>
  <conditionalFormatting sqref="S917:U917">
    <cfRule type="expression" dxfId="5377" priority="5446">
      <formula>MOD(ROW(),2)</formula>
    </cfRule>
  </conditionalFormatting>
  <conditionalFormatting sqref="S918:U918">
    <cfRule type="expression" dxfId="5376" priority="5400">
      <formula>MOD(ROW(),2)</formula>
    </cfRule>
  </conditionalFormatting>
  <conditionalFormatting sqref="S919:U919">
    <cfRule type="expression" dxfId="5375" priority="5358">
      <formula>MOD(ROW(),2)</formula>
    </cfRule>
  </conditionalFormatting>
  <conditionalFormatting sqref="S920:U920">
    <cfRule type="expression" dxfId="5374" priority="5314">
      <formula>MOD(ROW(),2)</formula>
    </cfRule>
  </conditionalFormatting>
  <conditionalFormatting sqref="S921:U921">
    <cfRule type="expression" dxfId="5373" priority="5272">
      <formula>MOD(ROW(),2)</formula>
    </cfRule>
  </conditionalFormatting>
  <conditionalFormatting sqref="S922:U922">
    <cfRule type="expression" dxfId="5372" priority="5230">
      <formula>MOD(ROW(),2)</formula>
    </cfRule>
  </conditionalFormatting>
  <conditionalFormatting sqref="S923:U923">
    <cfRule type="expression" dxfId="5371" priority="5188">
      <formula>MOD(ROW(),2)</formula>
    </cfRule>
  </conditionalFormatting>
  <conditionalFormatting sqref="S924:U924">
    <cfRule type="expression" dxfId="5370" priority="5137">
      <formula>MOD(ROW(),2)</formula>
    </cfRule>
  </conditionalFormatting>
  <conditionalFormatting sqref="S925:U925">
    <cfRule type="expression" dxfId="5369" priority="5095">
      <formula>MOD(ROW(),2)</formula>
    </cfRule>
  </conditionalFormatting>
  <conditionalFormatting sqref="S926:U926">
    <cfRule type="expression" dxfId="5368" priority="5053">
      <formula>MOD(ROW(),2)</formula>
    </cfRule>
  </conditionalFormatting>
  <conditionalFormatting sqref="S927:U927">
    <cfRule type="expression" dxfId="5367" priority="5004">
      <formula>MOD(ROW(),2)</formula>
    </cfRule>
  </conditionalFormatting>
  <conditionalFormatting sqref="S928:U928">
    <cfRule type="expression" dxfId="5366" priority="4944">
      <formula>MOD(ROW(),2)</formula>
    </cfRule>
  </conditionalFormatting>
  <conditionalFormatting sqref="S929:U929">
    <cfRule type="expression" dxfId="5365" priority="4902">
      <formula>MOD(ROW(),2)</formula>
    </cfRule>
  </conditionalFormatting>
  <conditionalFormatting sqref="S930:U930">
    <cfRule type="expression" dxfId="5364" priority="4858">
      <formula>MOD(ROW(),2)</formula>
    </cfRule>
  </conditionalFormatting>
  <conditionalFormatting sqref="S931:U931">
    <cfRule type="expression" dxfId="5363" priority="4816">
      <formula>MOD(ROW(),2)</formula>
    </cfRule>
  </conditionalFormatting>
  <conditionalFormatting sqref="S932:U932">
    <cfRule type="expression" dxfId="5362" priority="4774">
      <formula>MOD(ROW(),2)</formula>
    </cfRule>
  </conditionalFormatting>
  <conditionalFormatting sqref="S933:U933">
    <cfRule type="expression" dxfId="5361" priority="4732">
      <formula>MOD(ROW(),2)</formula>
    </cfRule>
  </conditionalFormatting>
  <conditionalFormatting sqref="S934:U934">
    <cfRule type="expression" dxfId="5360" priority="4687">
      <formula>MOD(ROW(),2)</formula>
    </cfRule>
  </conditionalFormatting>
  <conditionalFormatting sqref="S935:U935">
    <cfRule type="expression" dxfId="5359" priority="4635">
      <formula>MOD(ROW(),2)</formula>
    </cfRule>
  </conditionalFormatting>
  <conditionalFormatting sqref="S936:U936">
    <cfRule type="expression" dxfId="5358" priority="4593">
      <formula>MOD(ROW(),2)</formula>
    </cfRule>
  </conditionalFormatting>
  <conditionalFormatting sqref="S937:U937">
    <cfRule type="expression" dxfId="5357" priority="4551">
      <formula>MOD(ROW(),2)</formula>
    </cfRule>
  </conditionalFormatting>
  <conditionalFormatting sqref="S938:U938">
    <cfRule type="expression" dxfId="5356" priority="4484">
      <formula>MOD(ROW(),2)</formula>
    </cfRule>
  </conditionalFormatting>
  <conditionalFormatting sqref="S939:U939">
    <cfRule type="expression" dxfId="5355" priority="4434">
      <formula>MOD(ROW(),2)</formula>
    </cfRule>
  </conditionalFormatting>
  <conditionalFormatting sqref="S988:U988 S994:U994 S998:U998 S1001:U1001 S1013:U1013">
    <cfRule type="expression" dxfId="5354" priority="4378">
      <formula>MOD(ROW(),2)</formula>
    </cfRule>
  </conditionalFormatting>
  <conditionalFormatting sqref="S996:U996">
    <cfRule type="expression" dxfId="5353" priority="4308">
      <formula>MOD(ROW(),2)</formula>
    </cfRule>
  </conditionalFormatting>
  <conditionalFormatting sqref="S1018:U1023">
    <cfRule type="expression" dxfId="5352" priority="4245">
      <formula>MOD(ROW(),2)</formula>
    </cfRule>
  </conditionalFormatting>
  <conditionalFormatting sqref="S1019:U1019">
    <cfRule type="expression" dxfId="5351" priority="4244">
      <formula>MOD(ROW(),2)</formula>
    </cfRule>
  </conditionalFormatting>
  <conditionalFormatting sqref="S1024:U1027">
    <cfRule type="expression" dxfId="5350" priority="4188">
      <formula>MOD(ROW(),2)</formula>
    </cfRule>
  </conditionalFormatting>
  <conditionalFormatting sqref="S1028:U1030">
    <cfRule type="expression" dxfId="5349" priority="4133">
      <formula>MOD(ROW(),2)</formula>
    </cfRule>
  </conditionalFormatting>
  <conditionalFormatting sqref="S1031:U1033">
    <cfRule type="expression" dxfId="5348" priority="4062">
      <formula>MOD(ROW(),2)</formula>
    </cfRule>
  </conditionalFormatting>
  <conditionalFormatting sqref="S1034:U1036">
    <cfRule type="expression" dxfId="5347" priority="4016">
      <formula>MOD(ROW(),2)</formula>
    </cfRule>
  </conditionalFormatting>
  <conditionalFormatting sqref="S1037:U1037">
    <cfRule type="expression" dxfId="5346" priority="3923">
      <formula>MOD(ROW(),2)</formula>
    </cfRule>
  </conditionalFormatting>
  <conditionalFormatting sqref="S1038:U1039">
    <cfRule type="expression" dxfId="5345" priority="3969">
      <formula>MOD(ROW(),2)</formula>
    </cfRule>
  </conditionalFormatting>
  <conditionalFormatting sqref="S1040:U1040">
    <cfRule type="expression" dxfId="5344" priority="3870">
      <formula>MOD(ROW(),2)</formula>
    </cfRule>
  </conditionalFormatting>
  <conditionalFormatting sqref="S1041:U1041">
    <cfRule type="expression" dxfId="5343" priority="3779">
      <formula>MOD(ROW(),2)</formula>
    </cfRule>
  </conditionalFormatting>
  <conditionalFormatting sqref="S1042:U1043">
    <cfRule type="expression" dxfId="5342" priority="3825">
      <formula>MOD(ROW(),2)</formula>
    </cfRule>
  </conditionalFormatting>
  <conditionalFormatting sqref="S1044:U1044">
    <cfRule type="expression" dxfId="5341" priority="3686">
      <formula>MOD(ROW(),2)</formula>
    </cfRule>
  </conditionalFormatting>
  <conditionalFormatting sqref="S1045:U1046">
    <cfRule type="expression" dxfId="5340" priority="3732">
      <formula>MOD(ROW(),2)</formula>
    </cfRule>
  </conditionalFormatting>
  <conditionalFormatting sqref="S1047:U1047">
    <cfRule type="expression" dxfId="5339" priority="3639">
      <formula>MOD(ROW(),2)</formula>
    </cfRule>
  </conditionalFormatting>
  <conditionalFormatting sqref="S1048:U1048">
    <cfRule type="expression" dxfId="5338" priority="3546">
      <formula>MOD(ROW(),2)</formula>
    </cfRule>
  </conditionalFormatting>
  <conditionalFormatting sqref="S1049:U1050">
    <cfRule type="expression" dxfId="5337" priority="3592">
      <formula>MOD(ROW(),2)</formula>
    </cfRule>
  </conditionalFormatting>
  <conditionalFormatting sqref="S1051:U1051">
    <cfRule type="expression" dxfId="5336" priority="3495">
      <formula>MOD(ROW(),2)</formula>
    </cfRule>
  </conditionalFormatting>
  <conditionalFormatting sqref="S1052:U1052">
    <cfRule type="expression" dxfId="5335" priority="3404">
      <formula>MOD(ROW(),2)</formula>
    </cfRule>
  </conditionalFormatting>
  <conditionalFormatting sqref="S1053:U1054">
    <cfRule type="expression" dxfId="5334" priority="3450">
      <formula>MOD(ROW(),2)</formula>
    </cfRule>
  </conditionalFormatting>
  <conditionalFormatting sqref="S1055:U1055">
    <cfRule type="expression" dxfId="5333" priority="3356">
      <formula>MOD(ROW(),2)</formula>
    </cfRule>
  </conditionalFormatting>
  <conditionalFormatting sqref="S1056:U1056">
    <cfRule type="expression" dxfId="5332" priority="3266">
      <formula>MOD(ROW(),2)</formula>
    </cfRule>
  </conditionalFormatting>
  <conditionalFormatting sqref="S1057:U1058">
    <cfRule type="expression" dxfId="5331" priority="3311">
      <formula>MOD(ROW(),2)</formula>
    </cfRule>
  </conditionalFormatting>
  <conditionalFormatting sqref="S1059:U1059">
    <cfRule type="expression" dxfId="5330" priority="3211">
      <formula>MOD(ROW(),2)</formula>
    </cfRule>
  </conditionalFormatting>
  <conditionalFormatting sqref="S1060:U1061">
    <cfRule type="expression" dxfId="5329" priority="3163">
      <formula>MOD(ROW(),2)</formula>
    </cfRule>
  </conditionalFormatting>
  <conditionalFormatting sqref="S1062:U1062">
    <cfRule type="expression" dxfId="5328" priority="3119">
      <formula>MOD(ROW(),2)</formula>
    </cfRule>
  </conditionalFormatting>
  <conditionalFormatting sqref="S1063:U1063">
    <cfRule type="expression" dxfId="5327" priority="3073">
      <formula>MOD(ROW(),2)</formula>
    </cfRule>
  </conditionalFormatting>
  <conditionalFormatting sqref="S1064:U1064">
    <cfRule type="expression" dxfId="5326" priority="3031">
      <formula>MOD(ROW(),2)</formula>
    </cfRule>
  </conditionalFormatting>
  <conditionalFormatting sqref="S1065:U1065">
    <cfRule type="expression" dxfId="5325" priority="2987">
      <formula>MOD(ROW(),2)</formula>
    </cfRule>
  </conditionalFormatting>
  <conditionalFormatting sqref="S1066:U1066">
    <cfRule type="expression" dxfId="5324" priority="2945">
      <formula>MOD(ROW(),2)</formula>
    </cfRule>
  </conditionalFormatting>
  <conditionalFormatting sqref="S1067:U1067">
    <cfRule type="expression" dxfId="5323" priority="2903">
      <formula>MOD(ROW(),2)</formula>
    </cfRule>
  </conditionalFormatting>
  <conditionalFormatting sqref="S1068:U1068">
    <cfRule type="expression" dxfId="5322" priority="2861">
      <formula>MOD(ROW(),2)</formula>
    </cfRule>
  </conditionalFormatting>
  <conditionalFormatting sqref="S1069:U1069">
    <cfRule type="expression" dxfId="5321" priority="2810">
      <formula>MOD(ROW(),2)</formula>
    </cfRule>
  </conditionalFormatting>
  <conditionalFormatting sqref="S1070:U1070">
    <cfRule type="expression" dxfId="5320" priority="2768">
      <formula>MOD(ROW(),2)</formula>
    </cfRule>
  </conditionalFormatting>
  <conditionalFormatting sqref="S1071:U1071">
    <cfRule type="expression" dxfId="5319" priority="2726">
      <formula>MOD(ROW(),2)</formula>
    </cfRule>
  </conditionalFormatting>
  <conditionalFormatting sqref="S1072:U1072">
    <cfRule type="expression" dxfId="5318" priority="2677">
      <formula>MOD(ROW(),2)</formula>
    </cfRule>
  </conditionalFormatting>
  <conditionalFormatting sqref="S1073:U1073">
    <cfRule type="expression" dxfId="5317" priority="2617">
      <formula>MOD(ROW(),2)</formula>
    </cfRule>
  </conditionalFormatting>
  <conditionalFormatting sqref="S1074:U1074">
    <cfRule type="expression" dxfId="5316" priority="2575">
      <formula>MOD(ROW(),2)</formula>
    </cfRule>
  </conditionalFormatting>
  <conditionalFormatting sqref="S1075:U1075">
    <cfRule type="expression" dxfId="5315" priority="2531">
      <formula>MOD(ROW(),2)</formula>
    </cfRule>
  </conditionalFormatting>
  <conditionalFormatting sqref="S1076:U1076">
    <cfRule type="expression" dxfId="5314" priority="2489">
      <formula>MOD(ROW(),2)</formula>
    </cfRule>
  </conditionalFormatting>
  <conditionalFormatting sqref="S1077:U1077">
    <cfRule type="expression" dxfId="5313" priority="2447">
      <formula>MOD(ROW(),2)</formula>
    </cfRule>
  </conditionalFormatting>
  <conditionalFormatting sqref="S1078:U1078">
    <cfRule type="expression" dxfId="5312" priority="2405">
      <formula>MOD(ROW(),2)</formula>
    </cfRule>
  </conditionalFormatting>
  <conditionalFormatting sqref="S1079:U1079">
    <cfRule type="expression" dxfId="5311" priority="2360">
      <formula>MOD(ROW(),2)</formula>
    </cfRule>
  </conditionalFormatting>
  <conditionalFormatting sqref="S1080:U1080">
    <cfRule type="expression" dxfId="5310" priority="2308">
      <formula>MOD(ROW(),2)</formula>
    </cfRule>
  </conditionalFormatting>
  <conditionalFormatting sqref="S1081:U1081">
    <cfRule type="expression" dxfId="5309" priority="2266">
      <formula>MOD(ROW(),2)</formula>
    </cfRule>
  </conditionalFormatting>
  <conditionalFormatting sqref="S1082:U1082">
    <cfRule type="expression" dxfId="5308" priority="2224">
      <formula>MOD(ROW(),2)</formula>
    </cfRule>
  </conditionalFormatting>
  <conditionalFormatting sqref="S1083:U1083">
    <cfRule type="expression" dxfId="5307" priority="2157">
      <formula>MOD(ROW(),2)</formula>
    </cfRule>
  </conditionalFormatting>
  <conditionalFormatting sqref="S1084:U1084">
    <cfRule type="expression" dxfId="5306" priority="2107">
      <formula>MOD(ROW(),2)</formula>
    </cfRule>
  </conditionalFormatting>
  <conditionalFormatting sqref="S1089:U1089 S1095:U1095 S1099:U1099 S1102:U1102 S1114:U1114">
    <cfRule type="expression" dxfId="5305" priority="2067">
      <formula>MOD(ROW(),2)</formula>
    </cfRule>
  </conditionalFormatting>
  <conditionalFormatting sqref="S1097:U1097">
    <cfRule type="expression" dxfId="5304" priority="2042">
      <formula>MOD(ROW(),2)</formula>
    </cfRule>
  </conditionalFormatting>
  <conditionalFormatting sqref="S1119:U1124">
    <cfRule type="expression" dxfId="5303" priority="1983">
      <formula>MOD(ROW(),2)</formula>
    </cfRule>
  </conditionalFormatting>
  <conditionalFormatting sqref="S1120:U1120">
    <cfRule type="expression" dxfId="5302" priority="1982">
      <formula>MOD(ROW(),2)</formula>
    </cfRule>
  </conditionalFormatting>
  <conditionalFormatting sqref="S1125:U1128">
    <cfRule type="expression" dxfId="5301" priority="1932">
      <formula>MOD(ROW(),2)</formula>
    </cfRule>
  </conditionalFormatting>
  <conditionalFormatting sqref="S1129:U1131">
    <cfRule type="expression" dxfId="5300" priority="1881">
      <formula>MOD(ROW(),2)</formula>
    </cfRule>
  </conditionalFormatting>
  <conditionalFormatting sqref="S1132:U1134">
    <cfRule type="expression" dxfId="5299" priority="1814">
      <formula>MOD(ROW(),2)</formula>
    </cfRule>
  </conditionalFormatting>
  <conditionalFormatting sqref="S1135:U1137">
    <cfRule type="expression" dxfId="5298" priority="1772">
      <formula>MOD(ROW(),2)</formula>
    </cfRule>
  </conditionalFormatting>
  <conditionalFormatting sqref="S1138:U1138">
    <cfRule type="expression" dxfId="5297" priority="1687">
      <formula>MOD(ROW(),2)</formula>
    </cfRule>
  </conditionalFormatting>
  <conditionalFormatting sqref="S1139:U1140">
    <cfRule type="expression" dxfId="5296" priority="1729">
      <formula>MOD(ROW(),2)</formula>
    </cfRule>
  </conditionalFormatting>
  <conditionalFormatting sqref="S1141:U1141">
    <cfRule type="expression" dxfId="5295" priority="1638">
      <formula>MOD(ROW(),2)</formula>
    </cfRule>
  </conditionalFormatting>
  <conditionalFormatting sqref="S1142:U1142">
    <cfRule type="expression" dxfId="5294" priority="1555">
      <formula>MOD(ROW(),2)</formula>
    </cfRule>
  </conditionalFormatting>
  <conditionalFormatting sqref="S1143:U1144">
    <cfRule type="expression" dxfId="5293" priority="1597">
      <formula>MOD(ROW(),2)</formula>
    </cfRule>
  </conditionalFormatting>
  <conditionalFormatting sqref="S1145:U1145">
    <cfRule type="expression" dxfId="5292" priority="1470">
      <formula>MOD(ROW(),2)</formula>
    </cfRule>
  </conditionalFormatting>
  <conditionalFormatting sqref="S1146:U1147">
    <cfRule type="expression" dxfId="5291" priority="1512">
      <formula>MOD(ROW(),2)</formula>
    </cfRule>
  </conditionalFormatting>
  <conditionalFormatting sqref="S1148:U1148">
    <cfRule type="expression" dxfId="5290" priority="1427">
      <formula>MOD(ROW(),2)</formula>
    </cfRule>
  </conditionalFormatting>
  <conditionalFormatting sqref="S1149:U1149">
    <cfRule type="expression" dxfId="5289" priority="1342">
      <formula>MOD(ROW(),2)</formula>
    </cfRule>
  </conditionalFormatting>
  <conditionalFormatting sqref="S1150:U1151">
    <cfRule type="expression" dxfId="5288" priority="1384">
      <formula>MOD(ROW(),2)</formula>
    </cfRule>
  </conditionalFormatting>
  <conditionalFormatting sqref="S1152:U1152">
    <cfRule type="expression" dxfId="5287" priority="1295">
      <formula>MOD(ROW(),2)</formula>
    </cfRule>
  </conditionalFormatting>
  <conditionalFormatting sqref="S1153:U1153">
    <cfRule type="expression" dxfId="5286" priority="1212">
      <formula>MOD(ROW(),2)</formula>
    </cfRule>
  </conditionalFormatting>
  <conditionalFormatting sqref="S1154:U1155">
    <cfRule type="expression" dxfId="5285" priority="1254">
      <formula>MOD(ROW(),2)</formula>
    </cfRule>
  </conditionalFormatting>
  <conditionalFormatting sqref="S1156:U1156">
    <cfRule type="expression" dxfId="5284" priority="1168">
      <formula>MOD(ROW(),2)</formula>
    </cfRule>
  </conditionalFormatting>
  <conditionalFormatting sqref="S1157:U1157">
    <cfRule type="expression" dxfId="5283" priority="1086">
      <formula>MOD(ROW(),2)</formula>
    </cfRule>
  </conditionalFormatting>
  <conditionalFormatting sqref="S1158:U1159">
    <cfRule type="expression" dxfId="5282" priority="1127">
      <formula>MOD(ROW(),2)</formula>
    </cfRule>
  </conditionalFormatting>
  <conditionalFormatting sqref="S1160:U1160">
    <cfRule type="expression" dxfId="5281" priority="1035">
      <formula>MOD(ROW(),2)</formula>
    </cfRule>
  </conditionalFormatting>
  <conditionalFormatting sqref="S1161:U1162">
    <cfRule type="expression" dxfId="5280" priority="991">
      <formula>MOD(ROW(),2)</formula>
    </cfRule>
  </conditionalFormatting>
  <conditionalFormatting sqref="S1163:U1163">
    <cfRule type="expression" dxfId="5279" priority="951">
      <formula>MOD(ROW(),2)</formula>
    </cfRule>
  </conditionalFormatting>
  <conditionalFormatting sqref="S1164:U1164">
    <cfRule type="expression" dxfId="5278" priority="909">
      <formula>MOD(ROW(),2)</formula>
    </cfRule>
  </conditionalFormatting>
  <conditionalFormatting sqref="S1165:U1165">
    <cfRule type="expression" dxfId="5277" priority="871">
      <formula>MOD(ROW(),2)</formula>
    </cfRule>
  </conditionalFormatting>
  <conditionalFormatting sqref="S1166:U1166">
    <cfRule type="expression" dxfId="5276" priority="831">
      <formula>MOD(ROW(),2)</formula>
    </cfRule>
  </conditionalFormatting>
  <conditionalFormatting sqref="S1167:U1167">
    <cfRule type="expression" dxfId="5275" priority="793">
      <formula>MOD(ROW(),2)</formula>
    </cfRule>
  </conditionalFormatting>
  <conditionalFormatting sqref="S1168:U1168">
    <cfRule type="expression" dxfId="5274" priority="755">
      <formula>MOD(ROW(),2)</formula>
    </cfRule>
  </conditionalFormatting>
  <conditionalFormatting sqref="S1169:U1169">
    <cfRule type="expression" dxfId="5273" priority="717">
      <formula>MOD(ROW(),2)</formula>
    </cfRule>
  </conditionalFormatting>
  <conditionalFormatting sqref="S1170:U1170">
    <cfRule type="expression" dxfId="5272" priority="671">
      <formula>MOD(ROW(),2)</formula>
    </cfRule>
  </conditionalFormatting>
  <conditionalFormatting sqref="S1171:U1171">
    <cfRule type="expression" dxfId="5271" priority="633">
      <formula>MOD(ROW(),2)</formula>
    </cfRule>
  </conditionalFormatting>
  <conditionalFormatting sqref="S1172:U1172">
    <cfRule type="expression" dxfId="5270" priority="595">
      <formula>MOD(ROW(),2)</formula>
    </cfRule>
  </conditionalFormatting>
  <conditionalFormatting sqref="S1173:U1173">
    <cfRule type="expression" dxfId="5269" priority="551">
      <formula>MOD(ROW(),2)</formula>
    </cfRule>
  </conditionalFormatting>
  <conditionalFormatting sqref="S1174:U1174">
    <cfRule type="expression" dxfId="5268" priority="496">
      <formula>MOD(ROW(),2)</formula>
    </cfRule>
  </conditionalFormatting>
  <conditionalFormatting sqref="S1175:U1175">
    <cfRule type="expression" dxfId="5267" priority="458">
      <formula>MOD(ROW(),2)</formula>
    </cfRule>
  </conditionalFormatting>
  <conditionalFormatting sqref="S1176:U1176">
    <cfRule type="expression" dxfId="5266" priority="418">
      <formula>MOD(ROW(),2)</formula>
    </cfRule>
  </conditionalFormatting>
  <conditionalFormatting sqref="S1177:U1177">
    <cfRule type="expression" dxfId="5265" priority="380">
      <formula>MOD(ROW(),2)</formula>
    </cfRule>
  </conditionalFormatting>
  <conditionalFormatting sqref="S1178:U1178">
    <cfRule type="expression" dxfId="5264" priority="342">
      <formula>MOD(ROW(),2)</formula>
    </cfRule>
  </conditionalFormatting>
  <conditionalFormatting sqref="S1179:U1179">
    <cfRule type="expression" dxfId="5263" priority="304">
      <formula>MOD(ROW(),2)</formula>
    </cfRule>
  </conditionalFormatting>
  <conditionalFormatting sqref="S1180:U1180">
    <cfRule type="expression" dxfId="5262" priority="263">
      <formula>MOD(ROW(),2)</formula>
    </cfRule>
  </conditionalFormatting>
  <conditionalFormatting sqref="S1181:U1181">
    <cfRule type="expression" dxfId="5261" priority="215">
      <formula>MOD(ROW(),2)</formula>
    </cfRule>
  </conditionalFormatting>
  <conditionalFormatting sqref="S1182:U1182">
    <cfRule type="expression" dxfId="5260" priority="177">
      <formula>MOD(ROW(),2)</formula>
    </cfRule>
  </conditionalFormatting>
  <conditionalFormatting sqref="S1183:U1183">
    <cfRule type="expression" dxfId="5259" priority="139">
      <formula>MOD(ROW(),2)</formula>
    </cfRule>
  </conditionalFormatting>
  <conditionalFormatting sqref="S1184:U1184">
    <cfRule type="expression" dxfId="5258" priority="78">
      <formula>MOD(ROW(),2)</formula>
    </cfRule>
  </conditionalFormatting>
  <conditionalFormatting sqref="S1185:U1185">
    <cfRule type="expression" dxfId="5257" priority="32">
      <formula>MOD(ROW(),2)</formula>
    </cfRule>
  </conditionalFormatting>
  <conditionalFormatting sqref="W14">
    <cfRule type="expression" dxfId="5256" priority="16163">
      <formula>MOD(ROW(),2)</formula>
    </cfRule>
    <cfRule type="expression" dxfId="5255" priority="16161">
      <formula>DATEDIF(TODAY(),$AH14,"D")&lt;=30</formula>
    </cfRule>
  </conditionalFormatting>
  <conditionalFormatting sqref="W45">
    <cfRule type="expression" dxfId="5254" priority="16229">
      <formula>DATEDIF(TODAY(),$AH45,"D")&lt;=30</formula>
    </cfRule>
  </conditionalFormatting>
  <conditionalFormatting sqref="W56 W63 W67 W70 W82">
    <cfRule type="expression" dxfId="5253" priority="16236">
      <formula>MOD(ROW(),2)</formula>
    </cfRule>
  </conditionalFormatting>
  <conditionalFormatting sqref="W65">
    <cfRule type="expression" dxfId="5252" priority="16107">
      <formula>MOD(ROW(),2)</formula>
    </cfRule>
    <cfRule type="expression" dxfId="5251" priority="16106">
      <formula>DATEDIF(TODAY(),$AH65,"D")&lt;=30</formula>
    </cfRule>
    <cfRule type="expression" dxfId="5250" priority="16105">
      <formula>DATEDIF(TODAY(),$AH65,"D")&lt;=30</formula>
    </cfRule>
  </conditionalFormatting>
  <conditionalFormatting sqref="W87:W92">
    <cfRule type="expression" dxfId="5249" priority="16040">
      <formula>MOD(ROW(),2)</formula>
    </cfRule>
    <cfRule type="expression" dxfId="5248" priority="16039">
      <formula>DATEDIF(TODAY(),$AH87,"D")&lt;=30</formula>
    </cfRule>
    <cfRule type="expression" dxfId="5247" priority="16038">
      <formula>DATEDIF(TODAY(),$AH87,"D")&lt;=30</formula>
    </cfRule>
  </conditionalFormatting>
  <conditionalFormatting sqref="W93:W96">
    <cfRule type="expression" dxfId="5246" priority="15984">
      <formula>MOD(ROW(),2)</formula>
    </cfRule>
    <cfRule type="expression" dxfId="5245" priority="15983">
      <formula>DATEDIF(TODAY(),$AH93,"D")&lt;=30</formula>
    </cfRule>
    <cfRule type="expression" dxfId="5244" priority="15982">
      <formula>DATEDIF(TODAY(),$AH93,"D")&lt;=30</formula>
    </cfRule>
  </conditionalFormatting>
  <conditionalFormatting sqref="W97:W99">
    <cfRule type="expression" dxfId="5243" priority="15926">
      <formula>DATEDIF(TODAY(),$AH97,"D")&lt;=30</formula>
    </cfRule>
    <cfRule type="expression" dxfId="5242" priority="15927">
      <formula>DATEDIF(TODAY(),$AH97,"D")&lt;=30</formula>
    </cfRule>
    <cfRule type="expression" dxfId="5241" priority="15928">
      <formula>MOD(ROW(),2)</formula>
    </cfRule>
  </conditionalFormatting>
  <conditionalFormatting sqref="W100:W102">
    <cfRule type="expression" dxfId="5240" priority="15852">
      <formula>DATEDIF(TODAY(),$AH100,"D")&lt;=30</formula>
    </cfRule>
    <cfRule type="expression" dxfId="5239" priority="15853">
      <formula>DATEDIF(TODAY(),$AH100,"D")&lt;=30</formula>
    </cfRule>
    <cfRule type="expression" dxfId="5238" priority="15854">
      <formula>MOD(ROW(),2)</formula>
    </cfRule>
  </conditionalFormatting>
  <conditionalFormatting sqref="W103:W105">
    <cfRule type="expression" dxfId="5237" priority="15805">
      <formula>DATEDIF(TODAY(),$AH103,"D")&lt;=30</formula>
    </cfRule>
    <cfRule type="expression" dxfId="5236" priority="15806">
      <formula>DATEDIF(TODAY(),$AH103,"D")&lt;=30</formula>
    </cfRule>
    <cfRule type="expression" dxfId="5235" priority="15807">
      <formula>MOD(ROW(),2)</formula>
    </cfRule>
  </conditionalFormatting>
  <conditionalFormatting sqref="W106">
    <cfRule type="expression" dxfId="5234" priority="15710">
      <formula>DATEDIF(TODAY(),$AH106,"D")&lt;=30</formula>
    </cfRule>
    <cfRule type="expression" dxfId="5233" priority="15712">
      <formula>MOD(ROW(),2)</formula>
    </cfRule>
    <cfRule type="expression" dxfId="5232" priority="15711">
      <formula>DATEDIF(TODAY(),$AH106,"D")&lt;=30</formula>
    </cfRule>
  </conditionalFormatting>
  <conditionalFormatting sqref="W107:W108">
    <cfRule type="expression" dxfId="5231" priority="15759">
      <formula>MOD(ROW(),2)</formula>
    </cfRule>
    <cfRule type="expression" dxfId="5230" priority="15758">
      <formula>DATEDIF(TODAY(),$AH107,"D")&lt;=30</formula>
    </cfRule>
    <cfRule type="expression" dxfId="5229" priority="15757">
      <formula>DATEDIF(TODAY(),$AH107,"D")&lt;=30</formula>
    </cfRule>
  </conditionalFormatting>
  <conditionalFormatting sqref="W109">
    <cfRule type="expression" dxfId="5228" priority="15658">
      <formula>MOD(ROW(),2)</formula>
    </cfRule>
    <cfRule type="expression" dxfId="5227" priority="15657">
      <formula>DATEDIF(TODAY(),$AH109,"D")&lt;=30</formula>
    </cfRule>
    <cfRule type="expression" dxfId="5226" priority="15656">
      <formula>DATEDIF(TODAY(),$AH109,"D")&lt;=30</formula>
    </cfRule>
  </conditionalFormatting>
  <conditionalFormatting sqref="W110">
    <cfRule type="expression" dxfId="5225" priority="15564">
      <formula>DATEDIF(TODAY(),$AH110,"D")&lt;=30</formula>
    </cfRule>
    <cfRule type="expression" dxfId="5224" priority="15563">
      <formula>DATEDIF(TODAY(),$AH110,"D")&lt;=30</formula>
    </cfRule>
    <cfRule type="expression" dxfId="5223" priority="15565">
      <formula>MOD(ROW(),2)</formula>
    </cfRule>
  </conditionalFormatting>
  <conditionalFormatting sqref="W111:W112">
    <cfRule type="expression" dxfId="5222" priority="15611">
      <formula>DATEDIF(TODAY(),$AH111,"D")&lt;=30</formula>
    </cfRule>
    <cfRule type="expression" dxfId="5221" priority="15612">
      <formula>MOD(ROW(),2)</formula>
    </cfRule>
    <cfRule type="expression" dxfId="5220" priority="15610">
      <formula>DATEDIF(TODAY(),$AH111,"D")&lt;=30</formula>
    </cfRule>
  </conditionalFormatting>
  <conditionalFormatting sqref="W113">
    <cfRule type="expression" dxfId="5219" priority="15468">
      <formula>DATEDIF(TODAY(),$AH113,"D")&lt;=30</formula>
    </cfRule>
    <cfRule type="expression" dxfId="5218" priority="15469">
      <formula>DATEDIF(TODAY(),$AH113,"D")&lt;=30</formula>
    </cfRule>
    <cfRule type="expression" dxfId="5217" priority="15470">
      <formula>MOD(ROW(),2)</formula>
    </cfRule>
  </conditionalFormatting>
  <conditionalFormatting sqref="W114:W115">
    <cfRule type="expression" dxfId="5216" priority="15517">
      <formula>MOD(ROW(),2)</formula>
    </cfRule>
    <cfRule type="expression" dxfId="5215" priority="15516">
      <formula>DATEDIF(TODAY(),$AH114,"D")&lt;=30</formula>
    </cfRule>
    <cfRule type="expression" dxfId="5214" priority="15515">
      <formula>DATEDIF(TODAY(),$AH114,"D")&lt;=30</formula>
    </cfRule>
  </conditionalFormatting>
  <conditionalFormatting sqref="W116">
    <cfRule type="expression" dxfId="5213" priority="15420">
      <formula>DATEDIF(TODAY(),$AH116,"D")&lt;=30</formula>
    </cfRule>
    <cfRule type="expression" dxfId="5212" priority="15421">
      <formula>DATEDIF(TODAY(),$AH116,"D")&lt;=30</formula>
    </cfRule>
    <cfRule type="expression" dxfId="5211" priority="15422">
      <formula>MOD(ROW(),2)</formula>
    </cfRule>
  </conditionalFormatting>
  <conditionalFormatting sqref="W117">
    <cfRule type="expression" dxfId="5210" priority="15325">
      <formula>DATEDIF(TODAY(),$AH117,"D")&lt;=30</formula>
    </cfRule>
    <cfRule type="expression" dxfId="5209" priority="15327">
      <formula>MOD(ROW(),2)</formula>
    </cfRule>
    <cfRule type="expression" dxfId="5208" priority="15326">
      <formula>DATEDIF(TODAY(),$AH117,"D")&lt;=30</formula>
    </cfRule>
  </conditionalFormatting>
  <conditionalFormatting sqref="W118:W119">
    <cfRule type="expression" dxfId="5207" priority="15373">
      <formula>DATEDIF(TODAY(),$AH118,"D")&lt;=30</formula>
    </cfRule>
    <cfRule type="expression" dxfId="5206" priority="15374">
      <formula>MOD(ROW(),2)</formula>
    </cfRule>
    <cfRule type="expression" dxfId="5205" priority="15372">
      <formula>DATEDIF(TODAY(),$AH118,"D")&lt;=30</formula>
    </cfRule>
  </conditionalFormatting>
  <conditionalFormatting sqref="W120">
    <cfRule type="expression" dxfId="5204" priority="15274">
      <formula>DATEDIF(TODAY(),$AH120,"D")&lt;=30</formula>
    </cfRule>
    <cfRule type="expression" dxfId="5203" priority="15275">
      <formula>MOD(ROW(),2)</formula>
    </cfRule>
    <cfRule type="expression" dxfId="5202" priority="15273">
      <formula>DATEDIF(TODAY(),$AH120,"D")&lt;=30</formula>
    </cfRule>
  </conditionalFormatting>
  <conditionalFormatting sqref="W121">
    <cfRule type="expression" dxfId="5201" priority="15182">
      <formula>MOD(ROW(),2)</formula>
    </cfRule>
    <cfRule type="expression" dxfId="5200" priority="15181">
      <formula>DATEDIF(TODAY(),$AH121,"D")&lt;=30</formula>
    </cfRule>
    <cfRule type="expression" dxfId="5199" priority="15180">
      <formula>DATEDIF(TODAY(),$AH121,"D")&lt;=30</formula>
    </cfRule>
  </conditionalFormatting>
  <conditionalFormatting sqref="W122:W123">
    <cfRule type="expression" dxfId="5198" priority="15227">
      <formula>DATEDIF(TODAY(),$AH122,"D")&lt;=30</formula>
    </cfRule>
    <cfRule type="expression" dxfId="5197" priority="15228">
      <formula>DATEDIF(TODAY(),$AH122,"D")&lt;=30</formula>
    </cfRule>
    <cfRule type="expression" dxfId="5196" priority="15229">
      <formula>MOD(ROW(),2)</formula>
    </cfRule>
  </conditionalFormatting>
  <conditionalFormatting sqref="W124">
    <cfRule type="expression" dxfId="5195" priority="15132">
      <formula>DATEDIF(TODAY(),$AH124,"D")&lt;=30</formula>
    </cfRule>
    <cfRule type="expression" dxfId="5194" priority="15131">
      <formula>DATEDIF(TODAY(),$AH124,"D")&lt;=30</formula>
    </cfRule>
    <cfRule type="expression" dxfId="5193" priority="15133">
      <formula>MOD(ROW(),2)</formula>
    </cfRule>
  </conditionalFormatting>
  <conditionalFormatting sqref="W125">
    <cfRule type="expression" dxfId="5192" priority="15040">
      <formula>MOD(ROW(),2)</formula>
    </cfRule>
    <cfRule type="expression" dxfId="5191" priority="15038">
      <formula>DATEDIF(TODAY(),$AH125,"D")&lt;=30</formula>
    </cfRule>
    <cfRule type="expression" dxfId="5190" priority="15039">
      <formula>DATEDIF(TODAY(),$AH125,"D")&lt;=30</formula>
    </cfRule>
  </conditionalFormatting>
  <conditionalFormatting sqref="W126:W127">
    <cfRule type="expression" dxfId="5189" priority="15086">
      <formula>DATEDIF(TODAY(),$AH126,"D")&lt;=30</formula>
    </cfRule>
    <cfRule type="expression" dxfId="5188" priority="15085">
      <formula>DATEDIF(TODAY(),$AH126,"D")&lt;=30</formula>
    </cfRule>
    <cfRule type="expression" dxfId="5187" priority="15087">
      <formula>MOD(ROW(),2)</formula>
    </cfRule>
  </conditionalFormatting>
  <conditionalFormatting sqref="W128">
    <cfRule type="expression" dxfId="5186" priority="14982">
      <formula>MOD(ROW(),2)</formula>
    </cfRule>
    <cfRule type="expression" dxfId="5185" priority="14981">
      <formula>DATEDIF(TODAY(),$AH128,"D")&lt;=30</formula>
    </cfRule>
    <cfRule type="expression" dxfId="5184" priority="14980">
      <formula>DATEDIF(TODAY(),$AH128,"D")&lt;=30</formula>
    </cfRule>
  </conditionalFormatting>
  <conditionalFormatting sqref="W141">
    <cfRule type="expression" dxfId="5183" priority="14857">
      <formula>DATEDIF(TODAY(),$AH141,"D")&lt;=30</formula>
    </cfRule>
    <cfRule type="expression" dxfId="5182" priority="14859">
      <formula>MOD(ROW(),2)</formula>
    </cfRule>
  </conditionalFormatting>
  <conditionalFormatting sqref="W172">
    <cfRule type="expression" dxfId="5181" priority="14915">
      <formula>DATEDIF(TODAY(),$AH172,"D")&lt;=30</formula>
    </cfRule>
  </conditionalFormatting>
  <conditionalFormatting sqref="W182 W188 W192 W195 W207">
    <cfRule type="expression" dxfId="5180" priority="14919">
      <formula>MOD(ROW(),2)</formula>
    </cfRule>
  </conditionalFormatting>
  <conditionalFormatting sqref="W190">
    <cfRule type="expression" dxfId="5179" priority="14805">
      <formula>DATEDIF(TODAY(),$AH190,"D")&lt;=30</formula>
    </cfRule>
    <cfRule type="expression" dxfId="5178" priority="14806">
      <formula>MOD(ROW(),2)</formula>
    </cfRule>
    <cfRule type="expression" dxfId="5177" priority="14804">
      <formula>DATEDIF(TODAY(),$AH190,"D")&lt;=30</formula>
    </cfRule>
  </conditionalFormatting>
  <conditionalFormatting sqref="W212:W217">
    <cfRule type="expression" dxfId="5176" priority="14740">
      <formula>DATEDIF(TODAY(),$AH212,"D")&lt;=30</formula>
    </cfRule>
    <cfRule type="expression" dxfId="5175" priority="14741">
      <formula>DATEDIF(TODAY(),$AH212,"D")&lt;=30</formula>
    </cfRule>
    <cfRule type="expression" dxfId="5174" priority="14742">
      <formula>MOD(ROW(),2)</formula>
    </cfRule>
  </conditionalFormatting>
  <conditionalFormatting sqref="W218:W221">
    <cfRule type="expression" dxfId="5173" priority="14690">
      <formula>MOD(ROW(),2)</formula>
    </cfRule>
    <cfRule type="expression" dxfId="5172" priority="14688">
      <formula>DATEDIF(TODAY(),$AH218,"D")&lt;=30</formula>
    </cfRule>
    <cfRule type="expression" dxfId="5171" priority="14689">
      <formula>DATEDIF(TODAY(),$AH218,"D")&lt;=30</formula>
    </cfRule>
  </conditionalFormatting>
  <conditionalFormatting sqref="W222:W224">
    <cfRule type="expression" dxfId="5170" priority="14635">
      <formula>DATEDIF(TODAY(),$AH222,"D")&lt;=30</formula>
    </cfRule>
    <cfRule type="expression" dxfId="5169" priority="14636">
      <formula>DATEDIF(TODAY(),$AH222,"D")&lt;=30</formula>
    </cfRule>
    <cfRule type="expression" dxfId="5168" priority="14637">
      <formula>MOD(ROW(),2)</formula>
    </cfRule>
  </conditionalFormatting>
  <conditionalFormatting sqref="W225:W227">
    <cfRule type="expression" dxfId="5167" priority="14566">
      <formula>MOD(ROW(),2)</formula>
    </cfRule>
    <cfRule type="expression" dxfId="5166" priority="14565">
      <formula>DATEDIF(TODAY(),$AH225,"D")&lt;=30</formula>
    </cfRule>
    <cfRule type="expression" dxfId="5165" priority="14564">
      <formula>DATEDIF(TODAY(),$AH225,"D")&lt;=30</formula>
    </cfRule>
  </conditionalFormatting>
  <conditionalFormatting sqref="W228:W230">
    <cfRule type="expression" dxfId="5164" priority="14522">
      <formula>MOD(ROW(),2)</formula>
    </cfRule>
    <cfRule type="expression" dxfId="5163" priority="14520">
      <formula>DATEDIF(TODAY(),$AH228,"D")&lt;=30</formula>
    </cfRule>
    <cfRule type="expression" dxfId="5162" priority="14521">
      <formula>DATEDIF(TODAY(),$AH228,"D")&lt;=30</formula>
    </cfRule>
  </conditionalFormatting>
  <conditionalFormatting sqref="W231">
    <cfRule type="expression" dxfId="5161" priority="14433">
      <formula>MOD(ROW(),2)</formula>
    </cfRule>
    <cfRule type="expression" dxfId="5160" priority="14432">
      <formula>DATEDIF(TODAY(),$AH231,"D")&lt;=30</formula>
    </cfRule>
    <cfRule type="expression" dxfId="5159" priority="14431">
      <formula>DATEDIF(TODAY(),$AH231,"D")&lt;=30</formula>
    </cfRule>
  </conditionalFormatting>
  <conditionalFormatting sqref="W232:W233">
    <cfRule type="expression" dxfId="5158" priority="14475">
      <formula>DATEDIF(TODAY(),$AH232,"D")&lt;=30</formula>
    </cfRule>
    <cfRule type="expression" dxfId="5157" priority="14477">
      <formula>MOD(ROW(),2)</formula>
    </cfRule>
    <cfRule type="expression" dxfId="5156" priority="14476">
      <formula>DATEDIF(TODAY(),$AH232,"D")&lt;=30</formula>
    </cfRule>
  </conditionalFormatting>
  <conditionalFormatting sqref="W234">
    <cfRule type="expression" dxfId="5155" priority="14382">
      <formula>MOD(ROW(),2)</formula>
    </cfRule>
    <cfRule type="expression" dxfId="5154" priority="14381">
      <formula>DATEDIF(TODAY(),$AH234,"D")&lt;=30</formula>
    </cfRule>
    <cfRule type="expression" dxfId="5153" priority="14380">
      <formula>DATEDIF(TODAY(),$AH234,"D")&lt;=30</formula>
    </cfRule>
  </conditionalFormatting>
  <conditionalFormatting sqref="W235">
    <cfRule type="expression" dxfId="5152" priority="14294">
      <formula>DATEDIF(TODAY(),$AH235,"D")&lt;=30</formula>
    </cfRule>
    <cfRule type="expression" dxfId="5151" priority="14295">
      <formula>MOD(ROW(),2)</formula>
    </cfRule>
    <cfRule type="expression" dxfId="5150" priority="14293">
      <formula>DATEDIF(TODAY(),$AH235,"D")&lt;=30</formula>
    </cfRule>
  </conditionalFormatting>
  <conditionalFormatting sqref="W236:W237">
    <cfRule type="expression" dxfId="5149" priority="14338">
      <formula>DATEDIF(TODAY(),$AH236,"D")&lt;=30</formula>
    </cfRule>
    <cfRule type="expression" dxfId="5148" priority="14339">
      <formula>MOD(ROW(),2)</formula>
    </cfRule>
    <cfRule type="expression" dxfId="5147" priority="14337">
      <formula>DATEDIF(TODAY(),$AH236,"D")&lt;=30</formula>
    </cfRule>
  </conditionalFormatting>
  <conditionalFormatting sqref="W238">
    <cfRule type="expression" dxfId="5146" priority="14204">
      <formula>DATEDIF(TODAY(),$AH238,"D")&lt;=30</formula>
    </cfRule>
    <cfRule type="expression" dxfId="5145" priority="14205">
      <formula>DATEDIF(TODAY(),$AH238,"D")&lt;=30</formula>
    </cfRule>
    <cfRule type="expression" dxfId="5144" priority="14206">
      <formula>MOD(ROW(),2)</formula>
    </cfRule>
  </conditionalFormatting>
  <conditionalFormatting sqref="W239:W240">
    <cfRule type="expression" dxfId="5143" priority="14248">
      <formula>DATEDIF(TODAY(),$AH239,"D")&lt;=30</formula>
    </cfRule>
    <cfRule type="expression" dxfId="5142" priority="14249">
      <formula>DATEDIF(TODAY(),$AH239,"D")&lt;=30</formula>
    </cfRule>
    <cfRule type="expression" dxfId="5141" priority="14250">
      <formula>MOD(ROW(),2)</formula>
    </cfRule>
  </conditionalFormatting>
  <conditionalFormatting sqref="W241">
    <cfRule type="expression" dxfId="5140" priority="14161">
      <formula>MOD(ROW(),2)</formula>
    </cfRule>
    <cfRule type="expression" dxfId="5139" priority="14160">
      <formula>DATEDIF(TODAY(),$AH241,"D")&lt;=30</formula>
    </cfRule>
    <cfRule type="expression" dxfId="5138" priority="14159">
      <formula>DATEDIF(TODAY(),$AH241,"D")&lt;=30</formula>
    </cfRule>
  </conditionalFormatting>
  <conditionalFormatting sqref="W242">
    <cfRule type="expression" dxfId="5137" priority="14072">
      <formula>MOD(ROW(),2)</formula>
    </cfRule>
    <cfRule type="expression" dxfId="5136" priority="14070">
      <formula>DATEDIF(TODAY(),$AH242,"D")&lt;=30</formula>
    </cfRule>
    <cfRule type="expression" dxfId="5135" priority="14071">
      <formula>DATEDIF(TODAY(),$AH242,"D")&lt;=30</formula>
    </cfRule>
  </conditionalFormatting>
  <conditionalFormatting sqref="W243:W244">
    <cfRule type="expression" dxfId="5134" priority="14115">
      <formula>DATEDIF(TODAY(),$AH243,"D")&lt;=30</formula>
    </cfRule>
    <cfRule type="expression" dxfId="5133" priority="14116">
      <formula>MOD(ROW(),2)</formula>
    </cfRule>
    <cfRule type="expression" dxfId="5132" priority="14114">
      <formula>DATEDIF(TODAY(),$AH243,"D")&lt;=30</formula>
    </cfRule>
  </conditionalFormatting>
  <conditionalFormatting sqref="W245">
    <cfRule type="expression" dxfId="5131" priority="14022">
      <formula>DATEDIF(TODAY(),$AH245,"D")&lt;=30</formula>
    </cfRule>
    <cfRule type="expression" dxfId="5130" priority="14021">
      <formula>DATEDIF(TODAY(),$AH245,"D")&lt;=30</formula>
    </cfRule>
    <cfRule type="expression" dxfId="5129" priority="14023">
      <formula>MOD(ROW(),2)</formula>
    </cfRule>
  </conditionalFormatting>
  <conditionalFormatting sqref="W246">
    <cfRule type="expression" dxfId="5128" priority="13936">
      <formula>MOD(ROW(),2)</formula>
    </cfRule>
    <cfRule type="expression" dxfId="5127" priority="13934">
      <formula>DATEDIF(TODAY(),$AH246,"D")&lt;=30</formula>
    </cfRule>
    <cfRule type="expression" dxfId="5126" priority="13935">
      <formula>DATEDIF(TODAY(),$AH246,"D")&lt;=30</formula>
    </cfRule>
  </conditionalFormatting>
  <conditionalFormatting sqref="W247:W248">
    <cfRule type="expression" dxfId="5125" priority="13978">
      <formula>DATEDIF(TODAY(),$AH247,"D")&lt;=30</formula>
    </cfRule>
    <cfRule type="expression" dxfId="5124" priority="13979">
      <formula>DATEDIF(TODAY(),$AH247,"D")&lt;=30</formula>
    </cfRule>
    <cfRule type="expression" dxfId="5123" priority="13980">
      <formula>MOD(ROW(),2)</formula>
    </cfRule>
  </conditionalFormatting>
  <conditionalFormatting sqref="W249">
    <cfRule type="expression" dxfId="5122" priority="13888">
      <formula>DATEDIF(TODAY(),$AH249,"D")&lt;=30</formula>
    </cfRule>
    <cfRule type="expression" dxfId="5121" priority="13890">
      <formula>MOD(ROW(),2)</formula>
    </cfRule>
    <cfRule type="expression" dxfId="5120" priority="13889">
      <formula>DATEDIF(TODAY(),$AH249,"D")&lt;=30</formula>
    </cfRule>
  </conditionalFormatting>
  <conditionalFormatting sqref="W250">
    <cfRule type="expression" dxfId="5119" priority="13802">
      <formula>DATEDIF(TODAY(),$AH250,"D")&lt;=30</formula>
    </cfRule>
    <cfRule type="expression" dxfId="5118" priority="13803">
      <formula>MOD(ROW(),2)</formula>
    </cfRule>
    <cfRule type="expression" dxfId="5117" priority="13801">
      <formula>DATEDIF(TODAY(),$AH250,"D")&lt;=30</formula>
    </cfRule>
  </conditionalFormatting>
  <conditionalFormatting sqref="W251:W252">
    <cfRule type="expression" dxfId="5116" priority="13846">
      <formula>DATEDIF(TODAY(),$AH251,"D")&lt;=30</formula>
    </cfRule>
    <cfRule type="expression" dxfId="5115" priority="13845">
      <formula>DATEDIF(TODAY(),$AH251,"D")&lt;=30</formula>
    </cfRule>
    <cfRule type="expression" dxfId="5114" priority="13847">
      <formula>MOD(ROW(),2)</formula>
    </cfRule>
  </conditionalFormatting>
  <conditionalFormatting sqref="W253">
    <cfRule type="expression" dxfId="5113" priority="13748">
      <formula>MOD(ROW(),2)</formula>
    </cfRule>
    <cfRule type="expression" dxfId="5112" priority="13747">
      <formula>DATEDIF(TODAY(),$AH253,"D")&lt;=30</formula>
    </cfRule>
    <cfRule type="expression" dxfId="5111" priority="13746">
      <formula>DATEDIF(TODAY(),$AH253,"D")&lt;=30</formula>
    </cfRule>
  </conditionalFormatting>
  <conditionalFormatting sqref="W254:W255">
    <cfRule type="expression" dxfId="5110" priority="13701">
      <formula>DATEDIF(TODAY(),$AH254,"D")&lt;=30</formula>
    </cfRule>
    <cfRule type="expression" dxfId="5109" priority="13702">
      <formula>MOD(ROW(),2)</formula>
    </cfRule>
    <cfRule type="expression" dxfId="5108" priority="13700">
      <formula>DATEDIF(TODAY(),$AH254,"D")&lt;=30</formula>
    </cfRule>
  </conditionalFormatting>
  <conditionalFormatting sqref="W256">
    <cfRule type="expression" dxfId="5107" priority="13658">
      <formula>MOD(ROW(),2)</formula>
    </cfRule>
    <cfRule type="expression" dxfId="5106" priority="13656">
      <formula>DATEDIF(TODAY(),$AH256,"D")&lt;=30</formula>
    </cfRule>
    <cfRule type="expression" dxfId="5105" priority="13657">
      <formula>DATEDIF(TODAY(),$AH256,"D")&lt;=30</formula>
    </cfRule>
  </conditionalFormatting>
  <conditionalFormatting sqref="W269">
    <cfRule type="expression" dxfId="5104" priority="13531">
      <formula>DATEDIF(TODAY(),$AH269,"D")&lt;=30</formula>
    </cfRule>
    <cfRule type="expression" dxfId="5103" priority="13533">
      <formula>MOD(ROW(),2)</formula>
    </cfRule>
  </conditionalFormatting>
  <conditionalFormatting sqref="W299">
    <cfRule type="expression" dxfId="5102" priority="13591">
      <formula>DATEDIF(TODAY(),$AH299,"D")&lt;=30</formula>
    </cfRule>
  </conditionalFormatting>
  <conditionalFormatting sqref="W308 W314 W318 W321 W333">
    <cfRule type="expression" dxfId="5101" priority="13596">
      <formula>MOD(ROW(),2)</formula>
    </cfRule>
  </conditionalFormatting>
  <conditionalFormatting sqref="W316">
    <cfRule type="expression" dxfId="5100" priority="13479">
      <formula>DATEDIF(TODAY(),$AH316,"D")&lt;=30</formula>
    </cfRule>
    <cfRule type="expression" dxfId="5099" priority="13480">
      <formula>MOD(ROW(),2)</formula>
    </cfRule>
    <cfRule type="expression" dxfId="5098" priority="13478">
      <formula>DATEDIF(TODAY(),$AH316,"D")&lt;=30</formula>
    </cfRule>
  </conditionalFormatting>
  <conditionalFormatting sqref="W338:W343">
    <cfRule type="expression" dxfId="5097" priority="13412">
      <formula>DATEDIF(TODAY(),$AH338,"D")&lt;=30</formula>
    </cfRule>
    <cfRule type="expression" dxfId="5096" priority="13413">
      <formula>MOD(ROW(),2)</formula>
    </cfRule>
    <cfRule type="expression" dxfId="5095" priority="13411">
      <formula>DATEDIF(TODAY(),$AH338,"D")&lt;=30</formula>
    </cfRule>
  </conditionalFormatting>
  <conditionalFormatting sqref="W344:W347">
    <cfRule type="expression" dxfId="5094" priority="13359">
      <formula>DATEDIF(TODAY(),$AH344,"D")&lt;=30</formula>
    </cfRule>
    <cfRule type="expression" dxfId="5093" priority="13360">
      <formula>DATEDIF(TODAY(),$AH344,"D")&lt;=30</formula>
    </cfRule>
    <cfRule type="expression" dxfId="5092" priority="13361">
      <formula>MOD(ROW(),2)</formula>
    </cfRule>
  </conditionalFormatting>
  <conditionalFormatting sqref="W348:W350">
    <cfRule type="expression" dxfId="5091" priority="13308">
      <formula>MOD(ROW(),2)</formula>
    </cfRule>
    <cfRule type="expression" dxfId="5090" priority="13307">
      <formula>DATEDIF(TODAY(),$AH348,"D")&lt;=30</formula>
    </cfRule>
    <cfRule type="expression" dxfId="5089" priority="13306">
      <formula>DATEDIF(TODAY(),$AH348,"D")&lt;=30</formula>
    </cfRule>
  </conditionalFormatting>
  <conditionalFormatting sqref="W351:W353">
    <cfRule type="expression" dxfId="5088" priority="13237">
      <formula>MOD(ROW(),2)</formula>
    </cfRule>
    <cfRule type="expression" dxfId="5087" priority="13235">
      <formula>DATEDIF(TODAY(),$AH351,"D")&lt;=30</formula>
    </cfRule>
    <cfRule type="expression" dxfId="5086" priority="13236">
      <formula>DATEDIF(TODAY(),$AH351,"D")&lt;=30</formula>
    </cfRule>
  </conditionalFormatting>
  <conditionalFormatting sqref="W354:W356">
    <cfRule type="expression" dxfId="5085" priority="13191">
      <formula>DATEDIF(TODAY(),$AH354,"D")&lt;=30</formula>
    </cfRule>
    <cfRule type="expression" dxfId="5084" priority="13193">
      <formula>MOD(ROW(),2)</formula>
    </cfRule>
    <cfRule type="expression" dxfId="5083" priority="13192">
      <formula>DATEDIF(TODAY(),$AH354,"D")&lt;=30</formula>
    </cfRule>
  </conditionalFormatting>
  <conditionalFormatting sqref="W357">
    <cfRule type="expression" dxfId="5082" priority="13102">
      <formula>DATEDIF(TODAY(),$AH357,"D")&lt;=30</formula>
    </cfRule>
    <cfRule type="expression" dxfId="5081" priority="13103">
      <formula>DATEDIF(TODAY(),$AH357,"D")&lt;=30</formula>
    </cfRule>
    <cfRule type="expression" dxfId="5080" priority="13104">
      <formula>MOD(ROW(),2)</formula>
    </cfRule>
  </conditionalFormatting>
  <conditionalFormatting sqref="W358:W359">
    <cfRule type="expression" dxfId="5079" priority="13148">
      <formula>MOD(ROW(),2)</formula>
    </cfRule>
    <cfRule type="expression" dxfId="5078" priority="13147">
      <formula>DATEDIF(TODAY(),$AH358,"D")&lt;=30</formula>
    </cfRule>
    <cfRule type="expression" dxfId="5077" priority="13146">
      <formula>DATEDIF(TODAY(),$AH358,"D")&lt;=30</formula>
    </cfRule>
  </conditionalFormatting>
  <conditionalFormatting sqref="W360">
    <cfRule type="expression" dxfId="5076" priority="13051">
      <formula>DATEDIF(TODAY(),$AH360,"D")&lt;=30</formula>
    </cfRule>
    <cfRule type="expression" dxfId="5075" priority="13053">
      <formula>MOD(ROW(),2)</formula>
    </cfRule>
    <cfRule type="expression" dxfId="5074" priority="13052">
      <formula>DATEDIF(TODAY(),$AH360,"D")&lt;=30</formula>
    </cfRule>
  </conditionalFormatting>
  <conditionalFormatting sqref="W361">
    <cfRule type="expression" dxfId="5073" priority="12966">
      <formula>MOD(ROW(),2)</formula>
    </cfRule>
    <cfRule type="expression" dxfId="5072" priority="12965">
      <formula>DATEDIF(TODAY(),$AH361,"D")&lt;=30</formula>
    </cfRule>
    <cfRule type="expression" dxfId="5071" priority="12964">
      <formula>DATEDIF(TODAY(),$AH361,"D")&lt;=30</formula>
    </cfRule>
  </conditionalFormatting>
  <conditionalFormatting sqref="W362:W363">
    <cfRule type="expression" dxfId="5070" priority="13008">
      <formula>DATEDIF(TODAY(),$AH362,"D")&lt;=30</formula>
    </cfRule>
    <cfRule type="expression" dxfId="5069" priority="13009">
      <formula>DATEDIF(TODAY(),$AH362,"D")&lt;=30</formula>
    </cfRule>
    <cfRule type="expression" dxfId="5068" priority="13010">
      <formula>MOD(ROW(),2)</formula>
    </cfRule>
  </conditionalFormatting>
  <conditionalFormatting sqref="W364">
    <cfRule type="expression" dxfId="5067" priority="12875">
      <formula>DATEDIF(TODAY(),$AH364,"D")&lt;=30</formula>
    </cfRule>
    <cfRule type="expression" dxfId="5066" priority="12877">
      <formula>MOD(ROW(),2)</formula>
    </cfRule>
    <cfRule type="expression" dxfId="5065" priority="12876">
      <formula>DATEDIF(TODAY(),$AH364,"D")&lt;=30</formula>
    </cfRule>
  </conditionalFormatting>
  <conditionalFormatting sqref="W365:W366">
    <cfRule type="expression" dxfId="5064" priority="12920">
      <formula>DATEDIF(TODAY(),$AH365,"D")&lt;=30</formula>
    </cfRule>
    <cfRule type="expression" dxfId="5063" priority="12921">
      <formula>MOD(ROW(),2)</formula>
    </cfRule>
    <cfRule type="expression" dxfId="5062" priority="12919">
      <formula>DATEDIF(TODAY(),$AH365,"D")&lt;=30</formula>
    </cfRule>
  </conditionalFormatting>
  <conditionalFormatting sqref="W367">
    <cfRule type="expression" dxfId="5061" priority="12830">
      <formula>DATEDIF(TODAY(),$AH367,"D")&lt;=30</formula>
    </cfRule>
    <cfRule type="expression" dxfId="5060" priority="12831">
      <formula>DATEDIF(TODAY(),$AH367,"D")&lt;=30</formula>
    </cfRule>
    <cfRule type="expression" dxfId="5059" priority="12832">
      <formula>MOD(ROW(),2)</formula>
    </cfRule>
  </conditionalFormatting>
  <conditionalFormatting sqref="W368">
    <cfRule type="expression" dxfId="5058" priority="12743">
      <formula>MOD(ROW(),2)</formula>
    </cfRule>
    <cfRule type="expression" dxfId="5057" priority="12742">
      <formula>DATEDIF(TODAY(),$AH368,"D")&lt;=30</formula>
    </cfRule>
    <cfRule type="expression" dxfId="5056" priority="12741">
      <formula>DATEDIF(TODAY(),$AH368,"D")&lt;=30</formula>
    </cfRule>
  </conditionalFormatting>
  <conditionalFormatting sqref="W369:W370">
    <cfRule type="expression" dxfId="5055" priority="12785">
      <formula>DATEDIF(TODAY(),$AH369,"D")&lt;=30</formula>
    </cfRule>
    <cfRule type="expression" dxfId="5054" priority="12786">
      <formula>DATEDIF(TODAY(),$AH369,"D")&lt;=30</formula>
    </cfRule>
    <cfRule type="expression" dxfId="5053" priority="12787">
      <formula>MOD(ROW(),2)</formula>
    </cfRule>
  </conditionalFormatting>
  <conditionalFormatting sqref="W371">
    <cfRule type="expression" dxfId="5052" priority="12692">
      <formula>DATEDIF(TODAY(),$AH371,"D")&lt;=30</formula>
    </cfRule>
    <cfRule type="expression" dxfId="5051" priority="12694">
      <formula>MOD(ROW(),2)</formula>
    </cfRule>
    <cfRule type="expression" dxfId="5050" priority="12693">
      <formula>DATEDIF(TODAY(),$AH371,"D")&lt;=30</formula>
    </cfRule>
  </conditionalFormatting>
  <conditionalFormatting sqref="W372">
    <cfRule type="expression" dxfId="5049" priority="12607">
      <formula>MOD(ROW(),2)</formula>
    </cfRule>
    <cfRule type="expression" dxfId="5048" priority="12606">
      <formula>DATEDIF(TODAY(),$AH372,"D")&lt;=30</formula>
    </cfRule>
    <cfRule type="expression" dxfId="5047" priority="12605">
      <formula>DATEDIF(TODAY(),$AH372,"D")&lt;=30</formula>
    </cfRule>
  </conditionalFormatting>
  <conditionalFormatting sqref="W373:W374">
    <cfRule type="expression" dxfId="5046" priority="12650">
      <formula>DATEDIF(TODAY(),$AH373,"D")&lt;=30</formula>
    </cfRule>
    <cfRule type="expression" dxfId="5045" priority="12649">
      <formula>DATEDIF(TODAY(),$AH373,"D")&lt;=30</formula>
    </cfRule>
    <cfRule type="expression" dxfId="5044" priority="12651">
      <formula>MOD(ROW(),2)</formula>
    </cfRule>
  </conditionalFormatting>
  <conditionalFormatting sqref="W375">
    <cfRule type="expression" dxfId="5043" priority="12559">
      <formula>DATEDIF(TODAY(),$AH375,"D")&lt;=30</formula>
    </cfRule>
    <cfRule type="expression" dxfId="5042" priority="12560">
      <formula>DATEDIF(TODAY(),$AH375,"D")&lt;=30</formula>
    </cfRule>
    <cfRule type="expression" dxfId="5041" priority="12561">
      <formula>MOD(ROW(),2)</formula>
    </cfRule>
  </conditionalFormatting>
  <conditionalFormatting sqref="W376">
    <cfRule type="expression" dxfId="5040" priority="12474">
      <formula>MOD(ROW(),2)</formula>
    </cfRule>
    <cfRule type="expression" dxfId="5039" priority="12473">
      <formula>DATEDIF(TODAY(),$AH376,"D")&lt;=30</formula>
    </cfRule>
    <cfRule type="expression" dxfId="5038" priority="12472">
      <formula>DATEDIF(TODAY(),$AH376,"D")&lt;=30</formula>
    </cfRule>
  </conditionalFormatting>
  <conditionalFormatting sqref="W377:W378">
    <cfRule type="expression" dxfId="5037" priority="12516">
      <formula>DATEDIF(TODAY(),$AH377,"D")&lt;=30</formula>
    </cfRule>
    <cfRule type="expression" dxfId="5036" priority="12517">
      <formula>DATEDIF(TODAY(),$AH377,"D")&lt;=30</formula>
    </cfRule>
    <cfRule type="expression" dxfId="5035" priority="12518">
      <formula>MOD(ROW(),2)</formula>
    </cfRule>
  </conditionalFormatting>
  <conditionalFormatting sqref="W379">
    <cfRule type="expression" dxfId="5034" priority="12419">
      <formula>MOD(ROW(),2)</formula>
    </cfRule>
    <cfRule type="expression" dxfId="5033" priority="12417">
      <formula>DATEDIF(TODAY(),$AH379,"D")&lt;=30</formula>
    </cfRule>
    <cfRule type="expression" dxfId="5032" priority="12418">
      <formula>DATEDIF(TODAY(),$AH379,"D")&lt;=30</formula>
    </cfRule>
  </conditionalFormatting>
  <conditionalFormatting sqref="W380:W381">
    <cfRule type="expression" dxfId="5031" priority="12371">
      <formula>DATEDIF(TODAY(),$AH380,"D")&lt;=30</formula>
    </cfRule>
    <cfRule type="expression" dxfId="5030" priority="12372">
      <formula>DATEDIF(TODAY(),$AH380,"D")&lt;=30</formula>
    </cfRule>
    <cfRule type="expression" dxfId="5029" priority="12373">
      <formula>MOD(ROW(),2)</formula>
    </cfRule>
  </conditionalFormatting>
  <conditionalFormatting sqref="W382">
    <cfRule type="expression" dxfId="5028" priority="12330">
      <formula>DATEDIF(TODAY(),$AH382,"D")&lt;=30</formula>
    </cfRule>
    <cfRule type="expression" dxfId="5027" priority="12329">
      <formula>DATEDIF(TODAY(),$AH382,"D")&lt;=30</formula>
    </cfRule>
    <cfRule type="expression" dxfId="5026" priority="12331">
      <formula>MOD(ROW(),2)</formula>
    </cfRule>
  </conditionalFormatting>
  <conditionalFormatting sqref="W383">
    <cfRule type="expression" dxfId="5025" priority="12287">
      <formula>MOD(ROW(),2)</formula>
    </cfRule>
    <cfRule type="expression" dxfId="5024" priority="12285">
      <formula>DATEDIF(TODAY(),$AH383,"D")&lt;=30</formula>
    </cfRule>
    <cfRule type="expression" dxfId="5023" priority="12286">
      <formula>DATEDIF(TODAY(),$AH383,"D")&lt;=30</formula>
    </cfRule>
  </conditionalFormatting>
  <conditionalFormatting sqref="W384">
    <cfRule type="expression" dxfId="5022" priority="12244">
      <formula>DATEDIF(TODAY(),$AH384,"D")&lt;=30</formula>
    </cfRule>
    <cfRule type="expression" dxfId="5021" priority="12243">
      <formula>DATEDIF(TODAY(),$AH384,"D")&lt;=30</formula>
    </cfRule>
    <cfRule type="expression" dxfId="5020" priority="12245">
      <formula>MOD(ROW(),2)</formula>
    </cfRule>
  </conditionalFormatting>
  <conditionalFormatting sqref="W397">
    <cfRule type="expression" dxfId="5019" priority="12123">
      <formula>MOD(ROW(),2)</formula>
    </cfRule>
    <cfRule type="expression" dxfId="5018" priority="12121">
      <formula>DATEDIF(TODAY(),$AH397,"D")&lt;=30</formula>
    </cfRule>
  </conditionalFormatting>
  <conditionalFormatting sqref="W427">
    <cfRule type="expression" dxfId="5017" priority="12181">
      <formula>DATEDIF(TODAY(),$AH427,"D")&lt;=30</formula>
    </cfRule>
  </conditionalFormatting>
  <conditionalFormatting sqref="W436 W442 W446 W449 W461">
    <cfRule type="expression" dxfId="5016" priority="12185">
      <formula>MOD(ROW(),2)</formula>
    </cfRule>
  </conditionalFormatting>
  <conditionalFormatting sqref="W444">
    <cfRule type="expression" dxfId="5015" priority="12068">
      <formula>DATEDIF(TODAY(),$AH444,"D")&lt;=30</formula>
    </cfRule>
    <cfRule type="expression" dxfId="5014" priority="12070">
      <formula>MOD(ROW(),2)</formula>
    </cfRule>
    <cfRule type="expression" dxfId="5013" priority="12069">
      <formula>DATEDIF(TODAY(),$AH444,"D")&lt;=30</formula>
    </cfRule>
  </conditionalFormatting>
  <conditionalFormatting sqref="W466:W471">
    <cfRule type="expression" dxfId="5012" priority="12007">
      <formula>MOD(ROW(),2)</formula>
    </cfRule>
    <cfRule type="expression" dxfId="5011" priority="12004">
      <formula>DATEDIF(TODAY(),$AH466,"D")&lt;=30</formula>
    </cfRule>
    <cfRule type="expression" dxfId="5010" priority="12005">
      <formula>DATEDIF(TODAY(),$AH466,"D")&lt;=30</formula>
    </cfRule>
  </conditionalFormatting>
  <conditionalFormatting sqref="W467">
    <cfRule type="expression" dxfId="5009" priority="12006">
      <formula>MOD(ROW(),2)</formula>
    </cfRule>
  </conditionalFormatting>
  <conditionalFormatting sqref="W472:W475">
    <cfRule type="expression" dxfId="5008" priority="11952">
      <formula>DATEDIF(TODAY(),$AH472,"D")&lt;=30</formula>
    </cfRule>
    <cfRule type="expression" dxfId="5007" priority="11954">
      <formula>MOD(ROW(),2)</formula>
    </cfRule>
    <cfRule type="expression" dxfId="5006" priority="11953">
      <formula>DATEDIF(TODAY(),$AH472,"D")&lt;=30</formula>
    </cfRule>
  </conditionalFormatting>
  <conditionalFormatting sqref="W476:W478">
    <cfRule type="expression" dxfId="5005" priority="11899">
      <formula>DATEDIF(TODAY(),$AH476,"D")&lt;=30</formula>
    </cfRule>
    <cfRule type="expression" dxfId="5004" priority="11900">
      <formula>DATEDIF(TODAY(),$AH476,"D")&lt;=30</formula>
    </cfRule>
    <cfRule type="expression" dxfId="5003" priority="11901">
      <formula>MOD(ROW(),2)</formula>
    </cfRule>
  </conditionalFormatting>
  <conditionalFormatting sqref="W479:W481">
    <cfRule type="expression" dxfId="5002" priority="11828">
      <formula>DATEDIF(TODAY(),$AH479,"D")&lt;=30</formula>
    </cfRule>
    <cfRule type="expression" dxfId="5001" priority="11830">
      <formula>MOD(ROW(),2)</formula>
    </cfRule>
    <cfRule type="expression" dxfId="5000" priority="11829">
      <formula>DATEDIF(TODAY(),$AH479,"D")&lt;=30</formula>
    </cfRule>
  </conditionalFormatting>
  <conditionalFormatting sqref="W482:W484">
    <cfRule type="expression" dxfId="4999" priority="11786">
      <formula>MOD(ROW(),2)</formula>
    </cfRule>
    <cfRule type="expression" dxfId="4998" priority="11785">
      <formula>DATEDIF(TODAY(),$AH482,"D")&lt;=30</formula>
    </cfRule>
    <cfRule type="expression" dxfId="4997" priority="11784">
      <formula>DATEDIF(TODAY(),$AH482,"D")&lt;=30</formula>
    </cfRule>
  </conditionalFormatting>
  <conditionalFormatting sqref="W485">
    <cfRule type="expression" dxfId="4996" priority="11695">
      <formula>DATEDIF(TODAY(),$AH485,"D")&lt;=30</formula>
    </cfRule>
    <cfRule type="expression" dxfId="4995" priority="11697">
      <formula>MOD(ROW(),2)</formula>
    </cfRule>
    <cfRule type="expression" dxfId="4994" priority="11696">
      <formula>DATEDIF(TODAY(),$AH485,"D")&lt;=30</formula>
    </cfRule>
  </conditionalFormatting>
  <conditionalFormatting sqref="W486:W487">
    <cfRule type="expression" dxfId="4993" priority="11741">
      <formula>MOD(ROW(),2)</formula>
    </cfRule>
    <cfRule type="expression" dxfId="4992" priority="11740">
      <formula>DATEDIF(TODAY(),$AH486,"D")&lt;=30</formula>
    </cfRule>
    <cfRule type="expression" dxfId="4991" priority="11739">
      <formula>DATEDIF(TODAY(),$AH486,"D")&lt;=30</formula>
    </cfRule>
  </conditionalFormatting>
  <conditionalFormatting sqref="W488">
    <cfRule type="expression" dxfId="4990" priority="11645">
      <formula>DATEDIF(TODAY(),$AH488,"D")&lt;=30</formula>
    </cfRule>
    <cfRule type="expression" dxfId="4989" priority="11646">
      <formula>MOD(ROW(),2)</formula>
    </cfRule>
    <cfRule type="expression" dxfId="4988" priority="11644">
      <formula>DATEDIF(TODAY(),$AH488,"D")&lt;=30</formula>
    </cfRule>
  </conditionalFormatting>
  <conditionalFormatting sqref="W489">
    <cfRule type="expression" dxfId="4987" priority="11559">
      <formula>MOD(ROW(),2)</formula>
    </cfRule>
    <cfRule type="expression" dxfId="4986" priority="11557">
      <formula>DATEDIF(TODAY(),$AH489,"D")&lt;=30</formula>
    </cfRule>
    <cfRule type="expression" dxfId="4985" priority="11558">
      <formula>DATEDIF(TODAY(),$AH489,"D")&lt;=30</formula>
    </cfRule>
  </conditionalFormatting>
  <conditionalFormatting sqref="W490:W491">
    <cfRule type="expression" dxfId="4984" priority="11601">
      <formula>DATEDIF(TODAY(),$AH490,"D")&lt;=30</formula>
    </cfRule>
    <cfRule type="expression" dxfId="4983" priority="11603">
      <formula>MOD(ROW(),2)</formula>
    </cfRule>
    <cfRule type="expression" dxfId="4982" priority="11602">
      <formula>DATEDIF(TODAY(),$AH490,"D")&lt;=30</formula>
    </cfRule>
  </conditionalFormatting>
  <conditionalFormatting sqref="W492">
    <cfRule type="expression" dxfId="4981" priority="11469">
      <formula>DATEDIF(TODAY(),$AH492,"D")&lt;=30</formula>
    </cfRule>
    <cfRule type="expression" dxfId="4980" priority="11470">
      <formula>MOD(ROW(),2)</formula>
    </cfRule>
    <cfRule type="expression" dxfId="4979" priority="11468">
      <formula>DATEDIF(TODAY(),$AH492,"D")&lt;=30</formula>
    </cfRule>
  </conditionalFormatting>
  <conditionalFormatting sqref="W493:W494">
    <cfRule type="expression" dxfId="4978" priority="11513">
      <formula>DATEDIF(TODAY(),$AH493,"D")&lt;=30</formula>
    </cfRule>
    <cfRule type="expression" dxfId="4977" priority="11514">
      <formula>MOD(ROW(),2)</formula>
    </cfRule>
    <cfRule type="expression" dxfId="4976" priority="11512">
      <formula>DATEDIF(TODAY(),$AH493,"D")&lt;=30</formula>
    </cfRule>
  </conditionalFormatting>
  <conditionalFormatting sqref="W495">
    <cfRule type="expression" dxfId="4975" priority="11425">
      <formula>MOD(ROW(),2)</formula>
    </cfRule>
    <cfRule type="expression" dxfId="4974" priority="11423">
      <formula>DATEDIF(TODAY(),$AH495,"D")&lt;=30</formula>
    </cfRule>
    <cfRule type="expression" dxfId="4973" priority="11424">
      <formula>DATEDIF(TODAY(),$AH495,"D")&lt;=30</formula>
    </cfRule>
  </conditionalFormatting>
  <conditionalFormatting sqref="W496">
    <cfRule type="expression" dxfId="4972" priority="11336">
      <formula>MOD(ROW(),2)</formula>
    </cfRule>
    <cfRule type="expression" dxfId="4971" priority="11334">
      <formula>DATEDIF(TODAY(),$AH496,"D")&lt;=30</formula>
    </cfRule>
    <cfRule type="expression" dxfId="4970" priority="11335">
      <formula>DATEDIF(TODAY(),$AH496,"D")&lt;=30</formula>
    </cfRule>
  </conditionalFormatting>
  <conditionalFormatting sqref="W497:W498">
    <cfRule type="expression" dxfId="4969" priority="11380">
      <formula>MOD(ROW(),2)</formula>
    </cfRule>
    <cfRule type="expression" dxfId="4968" priority="11378">
      <formula>DATEDIF(TODAY(),$AH497,"D")&lt;=30</formula>
    </cfRule>
    <cfRule type="expression" dxfId="4967" priority="11379">
      <formula>DATEDIF(TODAY(),$AH497,"D")&lt;=30</formula>
    </cfRule>
  </conditionalFormatting>
  <conditionalFormatting sqref="W499">
    <cfRule type="expression" dxfId="4966" priority="11287">
      <formula>MOD(ROW(),2)</formula>
    </cfRule>
    <cfRule type="expression" dxfId="4965" priority="11285">
      <formula>DATEDIF(TODAY(),$AH499,"D")&lt;=30</formula>
    </cfRule>
    <cfRule type="expression" dxfId="4964" priority="11286">
      <formula>DATEDIF(TODAY(),$AH499,"D")&lt;=30</formula>
    </cfRule>
  </conditionalFormatting>
  <conditionalFormatting sqref="W500">
    <cfRule type="expression" dxfId="4963" priority="11200">
      <formula>MOD(ROW(),2)</formula>
    </cfRule>
    <cfRule type="expression" dxfId="4962" priority="11199">
      <formula>DATEDIF(TODAY(),$AH500,"D")&lt;=30</formula>
    </cfRule>
    <cfRule type="expression" dxfId="4961" priority="11198">
      <formula>DATEDIF(TODAY(),$AH500,"D")&lt;=30</formula>
    </cfRule>
  </conditionalFormatting>
  <conditionalFormatting sqref="W501:W502">
    <cfRule type="expression" dxfId="4960" priority="11243">
      <formula>DATEDIF(TODAY(),$AH501,"D")&lt;=30</formula>
    </cfRule>
    <cfRule type="expression" dxfId="4959" priority="11244">
      <formula>MOD(ROW(),2)</formula>
    </cfRule>
    <cfRule type="expression" dxfId="4958" priority="11242">
      <formula>DATEDIF(TODAY(),$AH501,"D")&lt;=30</formula>
    </cfRule>
  </conditionalFormatting>
  <conditionalFormatting sqref="W503">
    <cfRule type="expression" dxfId="4957" priority="11152">
      <formula>DATEDIF(TODAY(),$AH503,"D")&lt;=30</formula>
    </cfRule>
    <cfRule type="expression" dxfId="4956" priority="11154">
      <formula>MOD(ROW(),2)</formula>
    </cfRule>
    <cfRule type="expression" dxfId="4955" priority="11153">
      <formula>DATEDIF(TODAY(),$AH503,"D")&lt;=30</formula>
    </cfRule>
  </conditionalFormatting>
  <conditionalFormatting sqref="W504">
    <cfRule type="expression" dxfId="4954" priority="11069">
      <formula>DATEDIF(TODAY(),$AH504,"D")&lt;=30</formula>
    </cfRule>
    <cfRule type="expression" dxfId="4953" priority="11068">
      <formula>DATEDIF(TODAY(),$AH504,"D")&lt;=30</formula>
    </cfRule>
    <cfRule type="expression" dxfId="4952" priority="11070">
      <formula>MOD(ROW(),2)</formula>
    </cfRule>
  </conditionalFormatting>
  <conditionalFormatting sqref="W505:W506">
    <cfRule type="expression" dxfId="4951" priority="11110">
      <formula>DATEDIF(TODAY(),$AH505,"D")&lt;=30</formula>
    </cfRule>
    <cfRule type="expression" dxfId="4950" priority="11111">
      <formula>DATEDIF(TODAY(),$AH505,"D")&lt;=30</formula>
    </cfRule>
    <cfRule type="expression" dxfId="4949" priority="11112">
      <formula>MOD(ROW(),2)</formula>
    </cfRule>
  </conditionalFormatting>
  <conditionalFormatting sqref="W507">
    <cfRule type="expression" dxfId="4948" priority="11015">
      <formula>DATEDIF(TODAY(),$AH507,"D")&lt;=30</formula>
    </cfRule>
    <cfRule type="expression" dxfId="4947" priority="11016">
      <formula>MOD(ROW(),2)</formula>
    </cfRule>
    <cfRule type="expression" dxfId="4946" priority="11014">
      <formula>DATEDIF(TODAY(),$AH507,"D")&lt;=30</formula>
    </cfRule>
  </conditionalFormatting>
  <conditionalFormatting sqref="W508:W509">
    <cfRule type="expression" dxfId="4945" priority="10969">
      <formula>DATEDIF(TODAY(),$AH508,"D")&lt;=30</formula>
    </cfRule>
    <cfRule type="expression" dxfId="4944" priority="10970">
      <formula>DATEDIF(TODAY(),$AH508,"D")&lt;=30</formula>
    </cfRule>
    <cfRule type="expression" dxfId="4943" priority="10971">
      <formula>MOD(ROW(),2)</formula>
    </cfRule>
  </conditionalFormatting>
  <conditionalFormatting sqref="W510">
    <cfRule type="expression" dxfId="4942" priority="10929">
      <formula>DATEDIF(TODAY(),$AH510,"D")&lt;=30</formula>
    </cfRule>
    <cfRule type="expression" dxfId="4941" priority="10930">
      <formula>MOD(ROW(),2)</formula>
    </cfRule>
    <cfRule type="expression" dxfId="4940" priority="10928">
      <formula>DATEDIF(TODAY(),$AH510,"D")&lt;=30</formula>
    </cfRule>
  </conditionalFormatting>
  <conditionalFormatting sqref="W511">
    <cfRule type="expression" dxfId="4939" priority="10885">
      <formula>DATEDIF(TODAY(),$AH511,"D")&lt;=30</formula>
    </cfRule>
    <cfRule type="expression" dxfId="4938" priority="10887">
      <formula>MOD(ROW(),2)</formula>
    </cfRule>
    <cfRule type="expression" dxfId="4937" priority="10886">
      <formula>DATEDIF(TODAY(),$AH511,"D")&lt;=30</formula>
    </cfRule>
  </conditionalFormatting>
  <conditionalFormatting sqref="W512">
    <cfRule type="expression" dxfId="4936" priority="10847">
      <formula>DATEDIF(TODAY(),$AH512,"D")&lt;=30</formula>
    </cfRule>
    <cfRule type="expression" dxfId="4935" priority="10848">
      <formula>MOD(ROW(),2)</formula>
    </cfRule>
    <cfRule type="expression" dxfId="4934" priority="10846">
      <formula>DATEDIF(TODAY(),$AH512,"D")&lt;=30</formula>
    </cfRule>
  </conditionalFormatting>
  <conditionalFormatting sqref="W513">
    <cfRule type="expression" dxfId="4933" priority="10803">
      <formula>DATEDIF(TODAY(),$AH513,"D")&lt;=30</formula>
    </cfRule>
    <cfRule type="expression" dxfId="4932" priority="10804">
      <formula>MOD(ROW(),2)</formula>
    </cfRule>
    <cfRule type="expression" dxfId="4931" priority="10802">
      <formula>DATEDIF(TODAY(),$AH513,"D")&lt;=30</formula>
    </cfRule>
  </conditionalFormatting>
  <conditionalFormatting sqref="W514">
    <cfRule type="expression" dxfId="4930" priority="10764">
      <formula>DATEDIF(TODAY(),$AH514,"D")&lt;=30</formula>
    </cfRule>
    <cfRule type="expression" dxfId="4929" priority="10763">
      <formula>DATEDIF(TODAY(),$AH514,"D")&lt;=30</formula>
    </cfRule>
    <cfRule type="expression" dxfId="4928" priority="10765">
      <formula>MOD(ROW(),2)</formula>
    </cfRule>
  </conditionalFormatting>
  <conditionalFormatting sqref="W515">
    <cfRule type="expression" dxfId="4927" priority="10726">
      <formula>MOD(ROW(),2)</formula>
    </cfRule>
    <cfRule type="expression" dxfId="4926" priority="10725">
      <formula>DATEDIF(TODAY(),$AH515,"D")&lt;=30</formula>
    </cfRule>
    <cfRule type="expression" dxfId="4925" priority="10724">
      <formula>DATEDIF(TODAY(),$AH515,"D")&lt;=30</formula>
    </cfRule>
  </conditionalFormatting>
  <conditionalFormatting sqref="W516">
    <cfRule type="expression" dxfId="4924" priority="10687">
      <formula>MOD(ROW(),2)</formula>
    </cfRule>
    <cfRule type="expression" dxfId="4923" priority="10686">
      <formula>DATEDIF(TODAY(),$AH516,"D")&lt;=30</formula>
    </cfRule>
    <cfRule type="expression" dxfId="4922" priority="10685">
      <formula>DATEDIF(TODAY(),$AH516,"D")&lt;=30</formula>
    </cfRule>
  </conditionalFormatting>
  <conditionalFormatting sqref="W528">
    <cfRule type="expression" dxfId="4921" priority="10562">
      <formula>DATEDIF(TODAY(),$AH528,"D")&lt;=30</formula>
    </cfRule>
    <cfRule type="expression" dxfId="4920" priority="10564">
      <formula>MOD(ROW(),2)</formula>
    </cfRule>
  </conditionalFormatting>
  <conditionalFormatting sqref="W558">
    <cfRule type="expression" dxfId="4919" priority="10622">
      <formula>DATEDIF(TODAY(),$AH558,"D")&lt;=30</formula>
    </cfRule>
  </conditionalFormatting>
  <conditionalFormatting sqref="W567 W573 W577 W580 W592">
    <cfRule type="expression" dxfId="4918" priority="10627">
      <formula>MOD(ROW(),2)</formula>
    </cfRule>
  </conditionalFormatting>
  <conditionalFormatting sqref="W575">
    <cfRule type="expression" dxfId="4917" priority="10510">
      <formula>DATEDIF(TODAY(),$AH575,"D")&lt;=30</formula>
    </cfRule>
    <cfRule type="expression" dxfId="4916" priority="10509">
      <formula>DATEDIF(TODAY(),$AH575,"D")&lt;=30</formula>
    </cfRule>
    <cfRule type="expression" dxfId="4915" priority="10511">
      <formula>MOD(ROW(),2)</formula>
    </cfRule>
  </conditionalFormatting>
  <conditionalFormatting sqref="W597:W602">
    <cfRule type="expression" dxfId="4914" priority="10442">
      <formula>DATEDIF(TODAY(),$AH597,"D")&lt;=30</formula>
    </cfRule>
    <cfRule type="expression" dxfId="4913" priority="10443">
      <formula>DATEDIF(TODAY(),$AH597,"D")&lt;=30</formula>
    </cfRule>
    <cfRule type="expression" dxfId="4912" priority="10445">
      <formula>MOD(ROW(),2)</formula>
    </cfRule>
  </conditionalFormatting>
  <conditionalFormatting sqref="W598">
    <cfRule type="expression" dxfId="4911" priority="10444">
      <formula>MOD(ROW(),2)</formula>
    </cfRule>
  </conditionalFormatting>
  <conditionalFormatting sqref="W603:W606">
    <cfRule type="expression" dxfId="4910" priority="10386">
      <formula>DATEDIF(TODAY(),$AH603,"D")&lt;=30</formula>
    </cfRule>
    <cfRule type="expression" dxfId="4909" priority="10387">
      <formula>DATEDIF(TODAY(),$AH603,"D")&lt;=30</formula>
    </cfRule>
    <cfRule type="expression" dxfId="4908" priority="10388">
      <formula>MOD(ROW(),2)</formula>
    </cfRule>
  </conditionalFormatting>
  <conditionalFormatting sqref="W607:W609">
    <cfRule type="expression" dxfId="4907" priority="10331">
      <formula>DATEDIF(TODAY(),$AH607,"D")&lt;=30</formula>
    </cfRule>
    <cfRule type="expression" dxfId="4906" priority="10330">
      <formula>DATEDIF(TODAY(),$AH607,"D")&lt;=30</formula>
    </cfRule>
    <cfRule type="expression" dxfId="4905" priority="10332">
      <formula>MOD(ROW(),2)</formula>
    </cfRule>
  </conditionalFormatting>
  <conditionalFormatting sqref="W610:W612">
    <cfRule type="expression" dxfId="4904" priority="10256">
      <formula>DATEDIF(TODAY(),$AH610,"D")&lt;=30</formula>
    </cfRule>
    <cfRule type="expression" dxfId="4903" priority="10257">
      <formula>DATEDIF(TODAY(),$AH610,"D")&lt;=30</formula>
    </cfRule>
    <cfRule type="expression" dxfId="4902" priority="10258">
      <formula>MOD(ROW(),2)</formula>
    </cfRule>
  </conditionalFormatting>
  <conditionalFormatting sqref="W613:W615">
    <cfRule type="expression" dxfId="4901" priority="10210">
      <formula>DATEDIF(TODAY(),$AH613,"D")&lt;=30</formula>
    </cfRule>
    <cfRule type="expression" dxfId="4900" priority="10209">
      <formula>DATEDIF(TODAY(),$AH613,"D")&lt;=30</formula>
    </cfRule>
    <cfRule type="expression" dxfId="4899" priority="10211">
      <formula>MOD(ROW(),2)</formula>
    </cfRule>
  </conditionalFormatting>
  <conditionalFormatting sqref="W616">
    <cfRule type="expression" dxfId="4898" priority="10116">
      <formula>MOD(ROW(),2)</formula>
    </cfRule>
    <cfRule type="expression" dxfId="4897" priority="10114">
      <formula>DATEDIF(TODAY(),$AH616,"D")&lt;=30</formula>
    </cfRule>
    <cfRule type="expression" dxfId="4896" priority="10115">
      <formula>DATEDIF(TODAY(),$AH616,"D")&lt;=30</formula>
    </cfRule>
  </conditionalFormatting>
  <conditionalFormatting sqref="W617:W618">
    <cfRule type="expression" dxfId="4895" priority="10163">
      <formula>MOD(ROW(),2)</formula>
    </cfRule>
    <cfRule type="expression" dxfId="4894" priority="10161">
      <formula>DATEDIF(TODAY(),$AH617,"D")&lt;=30</formula>
    </cfRule>
    <cfRule type="expression" dxfId="4893" priority="10162">
      <formula>DATEDIF(TODAY(),$AH617,"D")&lt;=30</formula>
    </cfRule>
  </conditionalFormatting>
  <conditionalFormatting sqref="W619">
    <cfRule type="expression" dxfId="4892" priority="10060">
      <formula>DATEDIF(TODAY(),$AH619,"D")&lt;=30</formula>
    </cfRule>
    <cfRule type="expression" dxfId="4891" priority="10061">
      <formula>DATEDIF(TODAY(),$AH619,"D")&lt;=30</formula>
    </cfRule>
    <cfRule type="expression" dxfId="4890" priority="10062">
      <formula>MOD(ROW(),2)</formula>
    </cfRule>
  </conditionalFormatting>
  <conditionalFormatting sqref="W620">
    <cfRule type="expression" dxfId="4889" priority="9968">
      <formula>DATEDIF(TODAY(),$AH620,"D")&lt;=30</formula>
    </cfRule>
    <cfRule type="expression" dxfId="4888" priority="9967">
      <formula>DATEDIF(TODAY(),$AH620,"D")&lt;=30</formula>
    </cfRule>
    <cfRule type="expression" dxfId="4887" priority="9969">
      <formula>MOD(ROW(),2)</formula>
    </cfRule>
  </conditionalFormatting>
  <conditionalFormatting sqref="W621:W622">
    <cfRule type="expression" dxfId="4886" priority="10015">
      <formula>DATEDIF(TODAY(),$AH621,"D")&lt;=30</formula>
    </cfRule>
    <cfRule type="expression" dxfId="4885" priority="10016">
      <formula>MOD(ROW(),2)</formula>
    </cfRule>
    <cfRule type="expression" dxfId="4884" priority="10014">
      <formula>DATEDIF(TODAY(),$AH621,"D")&lt;=30</formula>
    </cfRule>
  </conditionalFormatting>
  <conditionalFormatting sqref="W623">
    <cfRule type="expression" dxfId="4883" priority="9872">
      <formula>DATEDIF(TODAY(),$AH623,"D")&lt;=30</formula>
    </cfRule>
    <cfRule type="expression" dxfId="4882" priority="9873">
      <formula>DATEDIF(TODAY(),$AH623,"D")&lt;=30</formula>
    </cfRule>
    <cfRule type="expression" dxfId="4881" priority="9874">
      <formula>MOD(ROW(),2)</formula>
    </cfRule>
  </conditionalFormatting>
  <conditionalFormatting sqref="W624:W625">
    <cfRule type="expression" dxfId="4880" priority="9919">
      <formula>DATEDIF(TODAY(),$AH624,"D")&lt;=30</formula>
    </cfRule>
    <cfRule type="expression" dxfId="4879" priority="9921">
      <formula>MOD(ROW(),2)</formula>
    </cfRule>
    <cfRule type="expression" dxfId="4878" priority="9920">
      <formula>DATEDIF(TODAY(),$AH624,"D")&lt;=30</formula>
    </cfRule>
  </conditionalFormatting>
  <conditionalFormatting sqref="W626">
    <cfRule type="expression" dxfId="4877" priority="9825">
      <formula>DATEDIF(TODAY(),$AH626,"D")&lt;=30</formula>
    </cfRule>
    <cfRule type="expression" dxfId="4876" priority="9824">
      <formula>DATEDIF(TODAY(),$AH626,"D")&lt;=30</formula>
    </cfRule>
    <cfRule type="expression" dxfId="4875" priority="9826">
      <formula>MOD(ROW(),2)</formula>
    </cfRule>
  </conditionalFormatting>
  <conditionalFormatting sqref="W627">
    <cfRule type="expression" dxfId="4874" priority="9730">
      <formula>DATEDIF(TODAY(),$AH627,"D")&lt;=30</formula>
    </cfRule>
    <cfRule type="expression" dxfId="4873" priority="9731">
      <formula>MOD(ROW(),2)</formula>
    </cfRule>
    <cfRule type="expression" dxfId="4872" priority="9729">
      <formula>DATEDIF(TODAY(),$AH627,"D")&lt;=30</formula>
    </cfRule>
  </conditionalFormatting>
  <conditionalFormatting sqref="W628:W629">
    <cfRule type="expression" dxfId="4871" priority="9776">
      <formula>DATEDIF(TODAY(),$AH628,"D")&lt;=30</formula>
    </cfRule>
    <cfRule type="expression" dxfId="4870" priority="9777">
      <formula>DATEDIF(TODAY(),$AH628,"D")&lt;=30</formula>
    </cfRule>
    <cfRule type="expression" dxfId="4869" priority="9778">
      <formula>MOD(ROW(),2)</formula>
    </cfRule>
  </conditionalFormatting>
  <conditionalFormatting sqref="W630">
    <cfRule type="expression" dxfId="4868" priority="9679">
      <formula>MOD(ROW(),2)</formula>
    </cfRule>
    <cfRule type="expression" dxfId="4867" priority="9677">
      <formula>DATEDIF(TODAY(),$AH630,"D")&lt;=30</formula>
    </cfRule>
    <cfRule type="expression" dxfId="4866" priority="9678">
      <formula>DATEDIF(TODAY(),$AH630,"D")&lt;=30</formula>
    </cfRule>
  </conditionalFormatting>
  <conditionalFormatting sqref="W631">
    <cfRule type="expression" dxfId="4865" priority="9585">
      <formula>DATEDIF(TODAY(),$AH631,"D")&lt;=30</formula>
    </cfRule>
    <cfRule type="expression" dxfId="4864" priority="9586">
      <formula>MOD(ROW(),2)</formula>
    </cfRule>
    <cfRule type="expression" dxfId="4863" priority="9584">
      <formula>DATEDIF(TODAY(),$AH631,"D")&lt;=30</formula>
    </cfRule>
  </conditionalFormatting>
  <conditionalFormatting sqref="W632:W633">
    <cfRule type="expression" dxfId="4862" priority="9632">
      <formula>DATEDIF(TODAY(),$AH632,"D")&lt;=30</formula>
    </cfRule>
    <cfRule type="expression" dxfId="4861" priority="9631">
      <formula>DATEDIF(TODAY(),$AH632,"D")&lt;=30</formula>
    </cfRule>
    <cfRule type="expression" dxfId="4860" priority="9633">
      <formula>MOD(ROW(),2)</formula>
    </cfRule>
  </conditionalFormatting>
  <conditionalFormatting sqref="W634">
    <cfRule type="expression" dxfId="4859" priority="9536">
      <formula>DATEDIF(TODAY(),$AH634,"D")&lt;=30</formula>
    </cfRule>
    <cfRule type="expression" dxfId="4858" priority="9535">
      <formula>DATEDIF(TODAY(),$AH634,"D")&lt;=30</formula>
    </cfRule>
    <cfRule type="expression" dxfId="4857" priority="9537">
      <formula>MOD(ROW(),2)</formula>
    </cfRule>
  </conditionalFormatting>
  <conditionalFormatting sqref="W635">
    <cfRule type="expression" dxfId="4856" priority="9447">
      <formula>MOD(ROW(),2)</formula>
    </cfRule>
    <cfRule type="expression" dxfId="4855" priority="9446">
      <formula>DATEDIF(TODAY(),$AH635,"D")&lt;=30</formula>
    </cfRule>
    <cfRule type="expression" dxfId="4854" priority="9445">
      <formula>DATEDIF(TODAY(),$AH635,"D")&lt;=30</formula>
    </cfRule>
  </conditionalFormatting>
  <conditionalFormatting sqref="W636:W637">
    <cfRule type="expression" dxfId="4853" priority="9491">
      <formula>DATEDIF(TODAY(),$AH636,"D")&lt;=30</formula>
    </cfRule>
    <cfRule type="expression" dxfId="4852" priority="9490">
      <formula>DATEDIF(TODAY(),$AH636,"D")&lt;=30</formula>
    </cfRule>
    <cfRule type="expression" dxfId="4851" priority="9492">
      <formula>MOD(ROW(),2)</formula>
    </cfRule>
  </conditionalFormatting>
  <conditionalFormatting sqref="W638">
    <cfRule type="expression" dxfId="4850" priority="9390">
      <formula>DATEDIF(TODAY(),$AH638,"D")&lt;=30</formula>
    </cfRule>
    <cfRule type="expression" dxfId="4849" priority="9391">
      <formula>DATEDIF(TODAY(),$AH638,"D")&lt;=30</formula>
    </cfRule>
    <cfRule type="expression" dxfId="4848" priority="9392">
      <formula>MOD(ROW(),2)</formula>
    </cfRule>
  </conditionalFormatting>
  <conditionalFormatting sqref="W639:W640">
    <cfRule type="expression" dxfId="4847" priority="9342">
      <formula>DATEDIF(TODAY(),$AH639,"D")&lt;=30</formula>
    </cfRule>
    <cfRule type="expression" dxfId="4846" priority="9343">
      <formula>DATEDIF(TODAY(),$AH639,"D")&lt;=30</formula>
    </cfRule>
    <cfRule type="expression" dxfId="4845" priority="9344">
      <formula>MOD(ROW(),2)</formula>
    </cfRule>
  </conditionalFormatting>
  <conditionalFormatting sqref="W641">
    <cfRule type="expression" dxfId="4844" priority="9299">
      <formula>DATEDIF(TODAY(),$AH641,"D")&lt;=30</formula>
    </cfRule>
    <cfRule type="expression" dxfId="4843" priority="9298">
      <formula>DATEDIF(TODAY(),$AH641,"D")&lt;=30</formula>
    </cfRule>
    <cfRule type="expression" dxfId="4842" priority="9300">
      <formula>MOD(ROW(),2)</formula>
    </cfRule>
  </conditionalFormatting>
  <conditionalFormatting sqref="W642">
    <cfRule type="expression" dxfId="4841" priority="9254">
      <formula>MOD(ROW(),2)</formula>
    </cfRule>
    <cfRule type="expression" dxfId="4840" priority="9253">
      <formula>DATEDIF(TODAY(),$AH642,"D")&lt;=30</formula>
    </cfRule>
    <cfRule type="expression" dxfId="4839" priority="9252">
      <formula>DATEDIF(TODAY(),$AH642,"D")&lt;=30</formula>
    </cfRule>
  </conditionalFormatting>
  <conditionalFormatting sqref="W643">
    <cfRule type="expression" dxfId="4838" priority="9210">
      <formula>DATEDIF(TODAY(),$AH643,"D")&lt;=30</formula>
    </cfRule>
    <cfRule type="expression" dxfId="4837" priority="9212">
      <formula>MOD(ROW(),2)</formula>
    </cfRule>
    <cfRule type="expression" dxfId="4836" priority="9211">
      <formula>DATEDIF(TODAY(),$AH643,"D")&lt;=30</formula>
    </cfRule>
  </conditionalFormatting>
  <conditionalFormatting sqref="W644">
    <cfRule type="expression" dxfId="4835" priority="9166">
      <formula>DATEDIF(TODAY(),$AH644,"D")&lt;=30</formula>
    </cfRule>
    <cfRule type="expression" dxfId="4834" priority="9168">
      <formula>MOD(ROW(),2)</formula>
    </cfRule>
    <cfRule type="expression" dxfId="4833" priority="9167">
      <formula>DATEDIF(TODAY(),$AH644,"D")&lt;=30</formula>
    </cfRule>
  </conditionalFormatting>
  <conditionalFormatting sqref="W645">
    <cfRule type="expression" dxfId="4832" priority="9125">
      <formula>DATEDIF(TODAY(),$AH645,"D")&lt;=30</formula>
    </cfRule>
    <cfRule type="expression" dxfId="4831" priority="9126">
      <formula>MOD(ROW(),2)</formula>
    </cfRule>
    <cfRule type="expression" dxfId="4830" priority="9124">
      <formula>DATEDIF(TODAY(),$AH645,"D")&lt;=30</formula>
    </cfRule>
  </conditionalFormatting>
  <conditionalFormatting sqref="W646">
    <cfRule type="expression" dxfId="4829" priority="9084">
      <formula>MOD(ROW(),2)</formula>
    </cfRule>
    <cfRule type="expression" dxfId="4828" priority="9082">
      <formula>DATEDIF(TODAY(),$AH646,"D")&lt;=30</formula>
    </cfRule>
    <cfRule type="expression" dxfId="4827" priority="9083">
      <formula>DATEDIF(TODAY(),$AH646,"D")&lt;=30</formula>
    </cfRule>
  </conditionalFormatting>
  <conditionalFormatting sqref="W647">
    <cfRule type="expression" dxfId="4826" priority="9042">
      <formula>MOD(ROW(),2)</formula>
    </cfRule>
    <cfRule type="expression" dxfId="4825" priority="9041">
      <formula>DATEDIF(TODAY(),$AH647,"D")&lt;=30</formula>
    </cfRule>
    <cfRule type="expression" dxfId="4824" priority="9040">
      <formula>DATEDIF(TODAY(),$AH647,"D")&lt;=30</formula>
    </cfRule>
  </conditionalFormatting>
  <conditionalFormatting sqref="W648">
    <cfRule type="expression" dxfId="4823" priority="8990">
      <formula>DATEDIF(TODAY(),$AH648,"D")&lt;=30</formula>
    </cfRule>
    <cfRule type="expression" dxfId="4822" priority="8991">
      <formula>MOD(ROW(),2)</formula>
    </cfRule>
    <cfRule type="expression" dxfId="4821" priority="8989">
      <formula>DATEDIF(TODAY(),$AH648,"D")&lt;=30</formula>
    </cfRule>
  </conditionalFormatting>
  <conditionalFormatting sqref="W649">
    <cfRule type="expression" dxfId="4820" priority="8948">
      <formula>DATEDIF(TODAY(),$AH649,"D")&lt;=30</formula>
    </cfRule>
    <cfRule type="expression" dxfId="4819" priority="8949">
      <formula>MOD(ROW(),2)</formula>
    </cfRule>
    <cfRule type="expression" dxfId="4818" priority="8947">
      <formula>DATEDIF(TODAY(),$AH649,"D")&lt;=30</formula>
    </cfRule>
  </conditionalFormatting>
  <conditionalFormatting sqref="W650">
    <cfRule type="expression" dxfId="4817" priority="8905">
      <formula>DATEDIF(TODAY(),$AH650,"D")&lt;=30</formula>
    </cfRule>
    <cfRule type="expression" dxfId="4816" priority="8906">
      <formula>DATEDIF(TODAY(),$AH650,"D")&lt;=30</formula>
    </cfRule>
    <cfRule type="expression" dxfId="4815" priority="8907">
      <formula>MOD(ROW(),2)</formula>
    </cfRule>
  </conditionalFormatting>
  <conditionalFormatting sqref="W651">
    <cfRule type="expression" dxfId="4814" priority="8856">
      <formula>DATEDIF(TODAY(),$AH651,"D")&lt;=30</formula>
    </cfRule>
    <cfRule type="expression" dxfId="4813" priority="8858">
      <formula>MOD(ROW(),2)</formula>
    </cfRule>
    <cfRule type="expression" dxfId="4812" priority="8857">
      <formula>DATEDIF(TODAY(),$AH651,"D")&lt;=30</formula>
    </cfRule>
  </conditionalFormatting>
  <conditionalFormatting sqref="W652">
    <cfRule type="expression" dxfId="4811" priority="8787">
      <formula>DATEDIF(TODAY(),$AH652,"D")&lt;=30</formula>
    </cfRule>
    <cfRule type="expression" dxfId="4810" priority="8788">
      <formula>MOD(ROW(),2)</formula>
    </cfRule>
    <cfRule type="expression" dxfId="4809" priority="8786">
      <formula>DATEDIF(TODAY(),$AH652,"D")&lt;=30</formula>
    </cfRule>
  </conditionalFormatting>
  <conditionalFormatting sqref="W664">
    <cfRule type="expression" dxfId="4808" priority="8660">
      <formula>DATEDIF(TODAY(),$AH664,"D")&lt;=30</formula>
    </cfRule>
    <cfRule type="expression" dxfId="4807" priority="8662">
      <formula>MOD(ROW(),2)</formula>
    </cfRule>
  </conditionalFormatting>
  <conditionalFormatting sqref="W694">
    <cfRule type="expression" dxfId="4806" priority="8720">
      <formula>DATEDIF(TODAY(),$AH694,"D")&lt;=30</formula>
    </cfRule>
  </conditionalFormatting>
  <conditionalFormatting sqref="W703 W709 W713 W716 W728">
    <cfRule type="expression" dxfId="4805" priority="8725">
      <formula>MOD(ROW(),2)</formula>
    </cfRule>
  </conditionalFormatting>
  <conditionalFormatting sqref="W711">
    <cfRule type="expression" dxfId="4804" priority="8607">
      <formula>DATEDIF(TODAY(),$AH711,"D")&lt;=30</formula>
    </cfRule>
    <cfRule type="expression" dxfId="4803" priority="8608">
      <formula>DATEDIF(TODAY(),$AH711,"D")&lt;=30</formula>
    </cfRule>
    <cfRule type="expression" dxfId="4802" priority="8609">
      <formula>MOD(ROW(),2)</formula>
    </cfRule>
  </conditionalFormatting>
  <conditionalFormatting sqref="W733:W738">
    <cfRule type="expression" dxfId="4801" priority="8541">
      <formula>DATEDIF(TODAY(),$AH733,"D")&lt;=30</formula>
    </cfRule>
    <cfRule type="expression" dxfId="4800" priority="8540">
      <formula>DATEDIF(TODAY(),$AH733,"D")&lt;=30</formula>
    </cfRule>
    <cfRule type="expression" dxfId="4799" priority="8543">
      <formula>MOD(ROW(),2)</formula>
    </cfRule>
  </conditionalFormatting>
  <conditionalFormatting sqref="W734">
    <cfRule type="expression" dxfId="4798" priority="8542">
      <formula>MOD(ROW(),2)</formula>
    </cfRule>
  </conditionalFormatting>
  <conditionalFormatting sqref="W739:W742">
    <cfRule type="expression" dxfId="4797" priority="8488">
      <formula>DATEDIF(TODAY(),$AH739,"D")&lt;=30</formula>
    </cfRule>
    <cfRule type="expression" dxfId="4796" priority="8489">
      <formula>DATEDIF(TODAY(),$AH739,"D")&lt;=30</formula>
    </cfRule>
    <cfRule type="expression" dxfId="4795" priority="8490">
      <formula>MOD(ROW(),2)</formula>
    </cfRule>
  </conditionalFormatting>
  <conditionalFormatting sqref="W743:W745">
    <cfRule type="expression" dxfId="4794" priority="8435">
      <formula>DATEDIF(TODAY(),$AH743,"D")&lt;=30</formula>
    </cfRule>
    <cfRule type="expression" dxfId="4793" priority="8437">
      <formula>MOD(ROW(),2)</formula>
    </cfRule>
    <cfRule type="expression" dxfId="4792" priority="8436">
      <formula>DATEDIF(TODAY(),$AH743,"D")&lt;=30</formula>
    </cfRule>
  </conditionalFormatting>
  <conditionalFormatting sqref="W746:W748">
    <cfRule type="expression" dxfId="4791" priority="8364">
      <formula>DATEDIF(TODAY(),$AH746,"D")&lt;=30</formula>
    </cfRule>
    <cfRule type="expression" dxfId="4790" priority="8365">
      <formula>DATEDIF(TODAY(),$AH746,"D")&lt;=30</formula>
    </cfRule>
    <cfRule type="expression" dxfId="4789" priority="8366">
      <formula>MOD(ROW(),2)</formula>
    </cfRule>
  </conditionalFormatting>
  <conditionalFormatting sqref="W749:W751">
    <cfRule type="expression" dxfId="4788" priority="8320">
      <formula>DATEDIF(TODAY(),$AH749,"D")&lt;=30</formula>
    </cfRule>
    <cfRule type="expression" dxfId="4787" priority="8321">
      <formula>DATEDIF(TODAY(),$AH749,"D")&lt;=30</formula>
    </cfRule>
    <cfRule type="expression" dxfId="4786" priority="8322">
      <formula>MOD(ROW(),2)</formula>
    </cfRule>
  </conditionalFormatting>
  <conditionalFormatting sqref="W752">
    <cfRule type="expression" dxfId="4785" priority="8232">
      <formula>DATEDIF(TODAY(),$AH752,"D")&lt;=30</formula>
    </cfRule>
    <cfRule type="expression" dxfId="4784" priority="8231">
      <formula>DATEDIF(TODAY(),$AH752,"D")&lt;=30</formula>
    </cfRule>
    <cfRule type="expression" dxfId="4783" priority="8233">
      <formula>MOD(ROW(),2)</formula>
    </cfRule>
  </conditionalFormatting>
  <conditionalFormatting sqref="W753:W754">
    <cfRule type="expression" dxfId="4782" priority="8276">
      <formula>DATEDIF(TODAY(),$AH753,"D")&lt;=30</formula>
    </cfRule>
    <cfRule type="expression" dxfId="4781" priority="8277">
      <formula>MOD(ROW(),2)</formula>
    </cfRule>
    <cfRule type="expression" dxfId="4780" priority="8275">
      <formula>DATEDIF(TODAY(),$AH753,"D")&lt;=30</formula>
    </cfRule>
  </conditionalFormatting>
  <conditionalFormatting sqref="W755">
    <cfRule type="expression" dxfId="4779" priority="8182">
      <formula>MOD(ROW(),2)</formula>
    </cfRule>
    <cfRule type="expression" dxfId="4778" priority="8181">
      <formula>DATEDIF(TODAY(),$AH755,"D")&lt;=30</formula>
    </cfRule>
    <cfRule type="expression" dxfId="4777" priority="8180">
      <formula>DATEDIF(TODAY(),$AH755,"D")&lt;=30</formula>
    </cfRule>
  </conditionalFormatting>
  <conditionalFormatting sqref="W756">
    <cfRule type="expression" dxfId="4776" priority="8094">
      <formula>DATEDIF(TODAY(),$AH756,"D")&lt;=30</formula>
    </cfRule>
    <cfRule type="expression" dxfId="4775" priority="8093">
      <formula>DATEDIF(TODAY(),$AH756,"D")&lt;=30</formula>
    </cfRule>
    <cfRule type="expression" dxfId="4774" priority="8095">
      <formula>MOD(ROW(),2)</formula>
    </cfRule>
  </conditionalFormatting>
  <conditionalFormatting sqref="W757:W758">
    <cfRule type="expression" dxfId="4773" priority="8138">
      <formula>DATEDIF(TODAY(),$AH757,"D")&lt;=30</formula>
    </cfRule>
    <cfRule type="expression" dxfId="4772" priority="8137">
      <formula>DATEDIF(TODAY(),$AH757,"D")&lt;=30</formula>
    </cfRule>
    <cfRule type="expression" dxfId="4771" priority="8139">
      <formula>MOD(ROW(),2)</formula>
    </cfRule>
  </conditionalFormatting>
  <conditionalFormatting sqref="W759">
    <cfRule type="expression" dxfId="4770" priority="8004">
      <formula>DATEDIF(TODAY(),$AH759,"D")&lt;=30</formula>
    </cfRule>
    <cfRule type="expression" dxfId="4769" priority="8005">
      <formula>DATEDIF(TODAY(),$AH759,"D")&lt;=30</formula>
    </cfRule>
    <cfRule type="expression" dxfId="4768" priority="8006">
      <formula>MOD(ROW(),2)</formula>
    </cfRule>
  </conditionalFormatting>
  <conditionalFormatting sqref="W760:W761">
    <cfRule type="expression" dxfId="4767" priority="8050">
      <formula>MOD(ROW(),2)</formula>
    </cfRule>
    <cfRule type="expression" dxfId="4766" priority="8049">
      <formula>DATEDIF(TODAY(),$AH760,"D")&lt;=30</formula>
    </cfRule>
    <cfRule type="expression" dxfId="4765" priority="8048">
      <formula>DATEDIF(TODAY(),$AH760,"D")&lt;=30</formula>
    </cfRule>
  </conditionalFormatting>
  <conditionalFormatting sqref="W762">
    <cfRule type="expression" dxfId="4764" priority="7961">
      <formula>MOD(ROW(),2)</formula>
    </cfRule>
    <cfRule type="expression" dxfId="4763" priority="7960">
      <formula>DATEDIF(TODAY(),$AH762,"D")&lt;=30</formula>
    </cfRule>
    <cfRule type="expression" dxfId="4762" priority="7959">
      <formula>DATEDIF(TODAY(),$AH762,"D")&lt;=30</formula>
    </cfRule>
  </conditionalFormatting>
  <conditionalFormatting sqref="W763">
    <cfRule type="expression" dxfId="4761" priority="7871">
      <formula>DATEDIF(TODAY(),$AH763,"D")&lt;=30</formula>
    </cfRule>
    <cfRule type="expression" dxfId="4760" priority="7870">
      <formula>DATEDIF(TODAY(),$AH763,"D")&lt;=30</formula>
    </cfRule>
    <cfRule type="expression" dxfId="4759" priority="7872">
      <formula>MOD(ROW(),2)</formula>
    </cfRule>
  </conditionalFormatting>
  <conditionalFormatting sqref="W764:W765">
    <cfRule type="expression" dxfId="4758" priority="7916">
      <formula>MOD(ROW(),2)</formula>
    </cfRule>
    <cfRule type="expression" dxfId="4757" priority="7915">
      <formula>DATEDIF(TODAY(),$AH764,"D")&lt;=30</formula>
    </cfRule>
    <cfRule type="expression" dxfId="4756" priority="7914">
      <formula>DATEDIF(TODAY(),$AH764,"D")&lt;=30</formula>
    </cfRule>
  </conditionalFormatting>
  <conditionalFormatting sqref="W766">
    <cfRule type="expression" dxfId="4755" priority="7821">
      <formula>DATEDIF(TODAY(),$AH766,"D")&lt;=30</formula>
    </cfRule>
    <cfRule type="expression" dxfId="4754" priority="7823">
      <formula>MOD(ROW(),2)</formula>
    </cfRule>
    <cfRule type="expression" dxfId="4753" priority="7822">
      <formula>DATEDIF(TODAY(),$AH766,"D")&lt;=30</formula>
    </cfRule>
  </conditionalFormatting>
  <conditionalFormatting sqref="W767">
    <cfRule type="expression" dxfId="4752" priority="7735">
      <formula>DATEDIF(TODAY(),$AH767,"D")&lt;=30</formula>
    </cfRule>
    <cfRule type="expression" dxfId="4751" priority="7734">
      <formula>DATEDIF(TODAY(),$AH767,"D")&lt;=30</formula>
    </cfRule>
    <cfRule type="expression" dxfId="4750" priority="7736">
      <formula>MOD(ROW(),2)</formula>
    </cfRule>
  </conditionalFormatting>
  <conditionalFormatting sqref="W768:W769">
    <cfRule type="expression" dxfId="4749" priority="7779">
      <formula>DATEDIF(TODAY(),$AH768,"D")&lt;=30</formula>
    </cfRule>
    <cfRule type="expression" dxfId="4748" priority="7780">
      <formula>MOD(ROW(),2)</formula>
    </cfRule>
    <cfRule type="expression" dxfId="4747" priority="7778">
      <formula>DATEDIF(TODAY(),$AH768,"D")&lt;=30</formula>
    </cfRule>
  </conditionalFormatting>
  <conditionalFormatting sqref="W770">
    <cfRule type="expression" dxfId="4746" priority="7689">
      <formula>DATEDIF(TODAY(),$AH770,"D")&lt;=30</formula>
    </cfRule>
    <cfRule type="expression" dxfId="4745" priority="7690">
      <formula>MOD(ROW(),2)</formula>
    </cfRule>
    <cfRule type="expression" dxfId="4744" priority="7688">
      <formula>DATEDIF(TODAY(),$AH770,"D")&lt;=30</formula>
    </cfRule>
  </conditionalFormatting>
  <conditionalFormatting sqref="W771">
    <cfRule type="expression" dxfId="4743" priority="7605">
      <formula>DATEDIF(TODAY(),$AH771,"D")&lt;=30</formula>
    </cfRule>
    <cfRule type="expression" dxfId="4742" priority="7606">
      <formula>MOD(ROW(),2)</formula>
    </cfRule>
    <cfRule type="expression" dxfId="4741" priority="7604">
      <formula>DATEDIF(TODAY(),$AH771,"D")&lt;=30</formula>
    </cfRule>
  </conditionalFormatting>
  <conditionalFormatting sqref="W772:W773">
    <cfRule type="expression" dxfId="4740" priority="7646">
      <formula>DATEDIF(TODAY(),$AH772,"D")&lt;=30</formula>
    </cfRule>
    <cfRule type="expression" dxfId="4739" priority="7647">
      <formula>DATEDIF(TODAY(),$AH772,"D")&lt;=30</formula>
    </cfRule>
    <cfRule type="expression" dxfId="4738" priority="7648">
      <formula>MOD(ROW(),2)</formula>
    </cfRule>
  </conditionalFormatting>
  <conditionalFormatting sqref="W774">
    <cfRule type="expression" dxfId="4737" priority="7552">
      <formula>DATEDIF(TODAY(),$AH774,"D")&lt;=30</formula>
    </cfRule>
    <cfRule type="expression" dxfId="4736" priority="7554">
      <formula>MOD(ROW(),2)</formula>
    </cfRule>
    <cfRule type="expression" dxfId="4735" priority="7553">
      <formula>DATEDIF(TODAY(),$AH774,"D")&lt;=30</formula>
    </cfRule>
  </conditionalFormatting>
  <conditionalFormatting sqref="W775:W776">
    <cfRule type="expression" dxfId="4734" priority="7508">
      <formula>DATEDIF(TODAY(),$AH775,"D")&lt;=30</formula>
    </cfRule>
    <cfRule type="expression" dxfId="4733" priority="7509">
      <formula>MOD(ROW(),2)</formula>
    </cfRule>
    <cfRule type="expression" dxfId="4732" priority="7507">
      <formula>DATEDIF(TODAY(),$AH775,"D")&lt;=30</formula>
    </cfRule>
  </conditionalFormatting>
  <conditionalFormatting sqref="W777">
    <cfRule type="expression" dxfId="4731" priority="7467">
      <formula>DATEDIF(TODAY(),$AH777,"D")&lt;=30</formula>
    </cfRule>
    <cfRule type="expression" dxfId="4730" priority="7466">
      <formula>DATEDIF(TODAY(),$AH777,"D")&lt;=30</formula>
    </cfRule>
    <cfRule type="expression" dxfId="4729" priority="7468">
      <formula>MOD(ROW(),2)</formula>
    </cfRule>
  </conditionalFormatting>
  <conditionalFormatting sqref="W778">
    <cfRule type="expression" dxfId="4728" priority="7423">
      <formula>DATEDIF(TODAY(),$AH778,"D")&lt;=30</formula>
    </cfRule>
    <cfRule type="expression" dxfId="4727" priority="7424">
      <formula>DATEDIF(TODAY(),$AH778,"D")&lt;=30</formula>
    </cfRule>
    <cfRule type="expression" dxfId="4726" priority="7425">
      <formula>MOD(ROW(),2)</formula>
    </cfRule>
  </conditionalFormatting>
  <conditionalFormatting sqref="W779">
    <cfRule type="expression" dxfId="4725" priority="7386">
      <formula>MOD(ROW(),2)</formula>
    </cfRule>
    <cfRule type="expression" dxfId="4724" priority="7384">
      <formula>DATEDIF(TODAY(),$AH779,"D")&lt;=30</formula>
    </cfRule>
    <cfRule type="expression" dxfId="4723" priority="7385">
      <formula>DATEDIF(TODAY(),$AH779,"D")&lt;=30</formula>
    </cfRule>
  </conditionalFormatting>
  <conditionalFormatting sqref="W780">
    <cfRule type="expression" dxfId="4722" priority="7344">
      <formula>DATEDIF(TODAY(),$AH780,"D")&lt;=30</formula>
    </cfRule>
    <cfRule type="expression" dxfId="4721" priority="7345">
      <formula>MOD(ROW(),2)</formula>
    </cfRule>
    <cfRule type="expression" dxfId="4720" priority="7343">
      <formula>DATEDIF(TODAY(),$AH780,"D")&lt;=30</formula>
    </cfRule>
  </conditionalFormatting>
  <conditionalFormatting sqref="W781">
    <cfRule type="expression" dxfId="4719" priority="7306">
      <formula>MOD(ROW(),2)</formula>
    </cfRule>
    <cfRule type="expression" dxfId="4718" priority="7304">
      <formula>DATEDIF(TODAY(),$AH781,"D")&lt;=30</formula>
    </cfRule>
    <cfRule type="expression" dxfId="4717" priority="7305">
      <formula>DATEDIF(TODAY(),$AH781,"D")&lt;=30</formula>
    </cfRule>
  </conditionalFormatting>
  <conditionalFormatting sqref="W782">
    <cfRule type="expression" dxfId="4716" priority="7265">
      <formula>DATEDIF(TODAY(),$AH782,"D")&lt;=30</formula>
    </cfRule>
    <cfRule type="expression" dxfId="4715" priority="7266">
      <formula>DATEDIF(TODAY(),$AH782,"D")&lt;=30</formula>
    </cfRule>
    <cfRule type="expression" dxfId="4714" priority="7267">
      <formula>MOD(ROW(),2)</formula>
    </cfRule>
  </conditionalFormatting>
  <conditionalFormatting sqref="W783">
    <cfRule type="expression" dxfId="4713" priority="7228">
      <formula>MOD(ROW(),2)</formula>
    </cfRule>
    <cfRule type="expression" dxfId="4712" priority="7227">
      <formula>DATEDIF(TODAY(),$AH783,"D")&lt;=30</formula>
    </cfRule>
    <cfRule type="expression" dxfId="4711" priority="7226">
      <formula>DATEDIF(TODAY(),$AH783,"D")&lt;=30</formula>
    </cfRule>
  </conditionalFormatting>
  <conditionalFormatting sqref="W784">
    <cfRule type="expression" dxfId="4710" priority="7180">
      <formula>MOD(ROW(),2)</formula>
    </cfRule>
    <cfRule type="expression" dxfId="4709" priority="7179">
      <formula>DATEDIF(TODAY(),$AH784,"D")&lt;=30</formula>
    </cfRule>
    <cfRule type="expression" dxfId="4708" priority="7178">
      <formula>DATEDIF(TODAY(),$AH784,"D")&lt;=30</formula>
    </cfRule>
  </conditionalFormatting>
  <conditionalFormatting sqref="W785">
    <cfRule type="expression" dxfId="4707" priority="7140">
      <formula>DATEDIF(TODAY(),$AH785,"D")&lt;=30</formula>
    </cfRule>
    <cfRule type="expression" dxfId="4706" priority="7141">
      <formula>MOD(ROW(),2)</formula>
    </cfRule>
    <cfRule type="expression" dxfId="4705" priority="7139">
      <formula>DATEDIF(TODAY(),$AH785,"D")&lt;=30</formula>
    </cfRule>
  </conditionalFormatting>
  <conditionalFormatting sqref="W786">
    <cfRule type="expression" dxfId="4704" priority="7100">
      <formula>DATEDIF(TODAY(),$AH786,"D")&lt;=30</formula>
    </cfRule>
    <cfRule type="expression" dxfId="4703" priority="7101">
      <formula>DATEDIF(TODAY(),$AH786,"D")&lt;=30</formula>
    </cfRule>
    <cfRule type="expression" dxfId="4702" priority="7102">
      <formula>MOD(ROW(),2)</formula>
    </cfRule>
  </conditionalFormatting>
  <conditionalFormatting sqref="W787">
    <cfRule type="expression" dxfId="4701" priority="7055">
      <formula>DATEDIF(TODAY(),$AH787,"D")&lt;=30</formula>
    </cfRule>
    <cfRule type="expression" dxfId="4700" priority="7056">
      <formula>MOD(ROW(),2)</formula>
    </cfRule>
    <cfRule type="expression" dxfId="4699" priority="7054">
      <formula>DATEDIF(TODAY(),$AH787,"D")&lt;=30</formula>
    </cfRule>
  </conditionalFormatting>
  <conditionalFormatting sqref="W788">
    <cfRule type="expression" dxfId="4698" priority="6999">
      <formula>MOD(ROW(),2)</formula>
    </cfRule>
    <cfRule type="expression" dxfId="4697" priority="6998">
      <formula>DATEDIF(TODAY(),$AH788,"D")&lt;=30</formula>
    </cfRule>
    <cfRule type="expression" dxfId="4696" priority="6997">
      <formula>DATEDIF(TODAY(),$AH788,"D")&lt;=30</formula>
    </cfRule>
  </conditionalFormatting>
  <conditionalFormatting sqref="W789">
    <cfRule type="expression" dxfId="4695" priority="6959">
      <formula>DATEDIF(TODAY(),$AH789,"D")&lt;=30</formula>
    </cfRule>
    <cfRule type="expression" dxfId="4694" priority="6958">
      <formula>DATEDIF(TODAY(),$AH789,"D")&lt;=30</formula>
    </cfRule>
    <cfRule type="expression" dxfId="4693" priority="6960">
      <formula>MOD(ROW(),2)</formula>
    </cfRule>
  </conditionalFormatting>
  <conditionalFormatting sqref="W790">
    <cfRule type="expression" dxfId="4692" priority="6919">
      <formula>MOD(ROW(),2)</formula>
    </cfRule>
    <cfRule type="expression" dxfId="4691" priority="6918">
      <formula>DATEDIF(TODAY(),$AH790,"D")&lt;=30</formula>
    </cfRule>
    <cfRule type="expression" dxfId="4690" priority="6917">
      <formula>DATEDIF(TODAY(),$AH790,"D")&lt;=30</formula>
    </cfRule>
  </conditionalFormatting>
  <conditionalFormatting sqref="W791">
    <cfRule type="expression" dxfId="4689" priority="6880">
      <formula>MOD(ROW(),2)</formula>
    </cfRule>
    <cfRule type="expression" dxfId="4688" priority="6878">
      <formula>DATEDIF(TODAY(),$AH791,"D")&lt;=30</formula>
    </cfRule>
    <cfRule type="expression" dxfId="4687" priority="6879">
      <formula>DATEDIF(TODAY(),$AH791,"D")&lt;=30</formula>
    </cfRule>
  </conditionalFormatting>
  <conditionalFormatting sqref="W792">
    <cfRule type="expression" dxfId="4686" priority="6841">
      <formula>MOD(ROW(),2)</formula>
    </cfRule>
    <cfRule type="expression" dxfId="4685" priority="6840">
      <formula>DATEDIF(TODAY(),$AH792,"D")&lt;=30</formula>
    </cfRule>
    <cfRule type="expression" dxfId="4684" priority="6839">
      <formula>DATEDIF(TODAY(),$AH792,"D")&lt;=30</formula>
    </cfRule>
  </conditionalFormatting>
  <conditionalFormatting sqref="W793">
    <cfRule type="expression" dxfId="4683" priority="6802">
      <formula>MOD(ROW(),2)</formula>
    </cfRule>
    <cfRule type="expression" dxfId="4682" priority="6800">
      <formula>DATEDIF(TODAY(),$AH793,"D")&lt;=30</formula>
    </cfRule>
    <cfRule type="expression" dxfId="4681" priority="6801">
      <formula>DATEDIF(TODAY(),$AH793,"D")&lt;=30</formula>
    </cfRule>
  </conditionalFormatting>
  <conditionalFormatting sqref="W794">
    <cfRule type="expression" dxfId="4680" priority="6755">
      <formula>MOD(ROW(),2)</formula>
    </cfRule>
    <cfRule type="expression" dxfId="4679" priority="6754">
      <formula>DATEDIF(TODAY(),$AH794,"D")&lt;=30</formula>
    </cfRule>
    <cfRule type="expression" dxfId="4678" priority="6753">
      <formula>DATEDIF(TODAY(),$AH794,"D")&lt;=30</formula>
    </cfRule>
  </conditionalFormatting>
  <conditionalFormatting sqref="W834">
    <cfRule type="expression" dxfId="4677" priority="6692">
      <formula>DATEDIF(TODAY(),$AH834,"D")&lt;=30</formula>
    </cfRule>
  </conditionalFormatting>
  <conditionalFormatting sqref="W843 W849 W853 W856 W868">
    <cfRule type="expression" dxfId="4676" priority="6697">
      <formula>MOD(ROW(),2)</formula>
    </cfRule>
  </conditionalFormatting>
  <conditionalFormatting sqref="W851">
    <cfRule type="expression" dxfId="4675" priority="6632">
      <formula>DATEDIF(TODAY(),$AH851,"D")&lt;=30</formula>
    </cfRule>
    <cfRule type="expression" dxfId="4674" priority="6633">
      <formula>DATEDIF(TODAY(),$AH851,"D")&lt;=30</formula>
    </cfRule>
    <cfRule type="expression" dxfId="4673" priority="6634">
      <formula>MOD(ROW(),2)</formula>
    </cfRule>
  </conditionalFormatting>
  <conditionalFormatting sqref="W873:W878">
    <cfRule type="expression" dxfId="4672" priority="6570">
      <formula>MOD(ROW(),2)</formula>
    </cfRule>
    <cfRule type="expression" dxfId="4671" priority="6568">
      <formula>DATEDIF(TODAY(),$AH873,"D")&lt;=30</formula>
    </cfRule>
    <cfRule type="expression" dxfId="4670" priority="6567">
      <formula>DATEDIF(TODAY(),$AH873,"D")&lt;=30</formula>
    </cfRule>
  </conditionalFormatting>
  <conditionalFormatting sqref="W874">
    <cfRule type="expression" dxfId="4669" priority="6569">
      <formula>MOD(ROW(),2)</formula>
    </cfRule>
  </conditionalFormatting>
  <conditionalFormatting sqref="W879:W882">
    <cfRule type="expression" dxfId="4668" priority="6514">
      <formula>MOD(ROW(),2)</formula>
    </cfRule>
    <cfRule type="expression" dxfId="4667" priority="6513">
      <formula>DATEDIF(TODAY(),$AH879,"D")&lt;=30</formula>
    </cfRule>
    <cfRule type="expression" dxfId="4666" priority="6512">
      <formula>DATEDIF(TODAY(),$AH879,"D")&lt;=30</formula>
    </cfRule>
  </conditionalFormatting>
  <conditionalFormatting sqref="W883:W885">
    <cfRule type="expression" dxfId="4665" priority="6459">
      <formula>MOD(ROW(),2)</formula>
    </cfRule>
    <cfRule type="expression" dxfId="4664" priority="6458">
      <formula>DATEDIF(TODAY(),$AH883,"D")&lt;=30</formula>
    </cfRule>
    <cfRule type="expression" dxfId="4663" priority="6457">
      <formula>DATEDIF(TODAY(),$AH883,"D")&lt;=30</formula>
    </cfRule>
  </conditionalFormatting>
  <conditionalFormatting sqref="W886:W888">
    <cfRule type="expression" dxfId="4662" priority="6386">
      <formula>DATEDIF(TODAY(),$AH886,"D")&lt;=30</formula>
    </cfRule>
    <cfRule type="expression" dxfId="4661" priority="6388">
      <formula>MOD(ROW(),2)</formula>
    </cfRule>
    <cfRule type="expression" dxfId="4660" priority="6387">
      <formula>DATEDIF(TODAY(),$AH886,"D")&lt;=30</formula>
    </cfRule>
  </conditionalFormatting>
  <conditionalFormatting sqref="W889:W891">
    <cfRule type="expression" dxfId="4659" priority="6340">
      <formula>DATEDIF(TODAY(),$AH889,"D")&lt;=30</formula>
    </cfRule>
    <cfRule type="expression" dxfId="4658" priority="6341">
      <formula>DATEDIF(TODAY(),$AH889,"D")&lt;=30</formula>
    </cfRule>
    <cfRule type="expression" dxfId="4657" priority="6342">
      <formula>MOD(ROW(),2)</formula>
    </cfRule>
  </conditionalFormatting>
  <conditionalFormatting sqref="W892">
    <cfRule type="expression" dxfId="4656" priority="6249">
      <formula>MOD(ROW(),2)</formula>
    </cfRule>
    <cfRule type="expression" dxfId="4655" priority="6248">
      <formula>DATEDIF(TODAY(),$AH892,"D")&lt;=30</formula>
    </cfRule>
    <cfRule type="expression" dxfId="4654" priority="6247">
      <formula>DATEDIF(TODAY(),$AH892,"D")&lt;=30</formula>
    </cfRule>
  </conditionalFormatting>
  <conditionalFormatting sqref="W893:W894">
    <cfRule type="expression" dxfId="4653" priority="6295">
      <formula>MOD(ROW(),2)</formula>
    </cfRule>
    <cfRule type="expression" dxfId="4652" priority="6293">
      <formula>DATEDIF(TODAY(),$AH893,"D")&lt;=30</formula>
    </cfRule>
    <cfRule type="expression" dxfId="4651" priority="6294">
      <formula>DATEDIF(TODAY(),$AH893,"D")&lt;=30</formula>
    </cfRule>
  </conditionalFormatting>
  <conditionalFormatting sqref="W895">
    <cfRule type="expression" dxfId="4650" priority="6194">
      <formula>DATEDIF(TODAY(),$AH895,"D")&lt;=30</formula>
    </cfRule>
    <cfRule type="expression" dxfId="4649" priority="6196">
      <formula>MOD(ROW(),2)</formula>
    </cfRule>
    <cfRule type="expression" dxfId="4648" priority="6195">
      <formula>DATEDIF(TODAY(),$AH895,"D")&lt;=30</formula>
    </cfRule>
  </conditionalFormatting>
  <conditionalFormatting sqref="W896">
    <cfRule type="expression" dxfId="4647" priority="6104">
      <formula>DATEDIF(TODAY(),$AH896,"D")&lt;=30</formula>
    </cfRule>
    <cfRule type="expression" dxfId="4646" priority="6105">
      <formula>MOD(ROW(),2)</formula>
    </cfRule>
    <cfRule type="expression" dxfId="4645" priority="6103">
      <formula>DATEDIF(TODAY(),$AH896,"D")&lt;=30</formula>
    </cfRule>
  </conditionalFormatting>
  <conditionalFormatting sqref="W897:W898">
    <cfRule type="expression" dxfId="4644" priority="6150">
      <formula>DATEDIF(TODAY(),$AH897,"D")&lt;=30</formula>
    </cfRule>
    <cfRule type="expression" dxfId="4643" priority="6151">
      <formula>MOD(ROW(),2)</formula>
    </cfRule>
    <cfRule type="expression" dxfId="4642" priority="6149">
      <formula>DATEDIF(TODAY(),$AH897,"D")&lt;=30</formula>
    </cfRule>
  </conditionalFormatting>
  <conditionalFormatting sqref="W899">
    <cfRule type="expression" dxfId="4641" priority="6012">
      <formula>MOD(ROW(),2)</formula>
    </cfRule>
    <cfRule type="expression" dxfId="4640" priority="6010">
      <formula>DATEDIF(TODAY(),$AH899,"D")&lt;=30</formula>
    </cfRule>
    <cfRule type="expression" dxfId="4639" priority="6011">
      <formula>DATEDIF(TODAY(),$AH899,"D")&lt;=30</formula>
    </cfRule>
  </conditionalFormatting>
  <conditionalFormatting sqref="W900:W901">
    <cfRule type="expression" dxfId="4638" priority="6056">
      <formula>DATEDIF(TODAY(),$AH900,"D")&lt;=30</formula>
    </cfRule>
    <cfRule type="expression" dxfId="4637" priority="6057">
      <formula>DATEDIF(TODAY(),$AH900,"D")&lt;=30</formula>
    </cfRule>
    <cfRule type="expression" dxfId="4636" priority="6058">
      <formula>MOD(ROW(),2)</formula>
    </cfRule>
  </conditionalFormatting>
  <conditionalFormatting sqref="W902">
    <cfRule type="expression" dxfId="4635" priority="5964">
      <formula>DATEDIF(TODAY(),$AH902,"D")&lt;=30</formula>
    </cfRule>
    <cfRule type="expression" dxfId="4634" priority="5965">
      <formula>MOD(ROW(),2)</formula>
    </cfRule>
    <cfRule type="expression" dxfId="4633" priority="5963">
      <formula>DATEDIF(TODAY(),$AH902,"D")&lt;=30</formula>
    </cfRule>
  </conditionalFormatting>
  <conditionalFormatting sqref="W903">
    <cfRule type="expression" dxfId="4632" priority="5872">
      <formula>MOD(ROW(),2)</formula>
    </cfRule>
    <cfRule type="expression" dxfId="4631" priority="5871">
      <formula>DATEDIF(TODAY(),$AH903,"D")&lt;=30</formula>
    </cfRule>
    <cfRule type="expression" dxfId="4630" priority="5870">
      <formula>DATEDIF(TODAY(),$AH903,"D")&lt;=30</formula>
    </cfRule>
  </conditionalFormatting>
  <conditionalFormatting sqref="W904:W905">
    <cfRule type="expression" dxfId="4629" priority="5918">
      <formula>MOD(ROW(),2)</formula>
    </cfRule>
    <cfRule type="expression" dxfId="4628" priority="5916">
      <formula>DATEDIF(TODAY(),$AH904,"D")&lt;=30</formula>
    </cfRule>
    <cfRule type="expression" dxfId="4627" priority="5917">
      <formula>DATEDIF(TODAY(),$AH904,"D")&lt;=30</formula>
    </cfRule>
  </conditionalFormatting>
  <conditionalFormatting sqref="W906">
    <cfRule type="expression" dxfId="4626" priority="5819">
      <formula>DATEDIF(TODAY(),$AH906,"D")&lt;=30</formula>
    </cfRule>
    <cfRule type="expression" dxfId="4625" priority="5821">
      <formula>MOD(ROW(),2)</formula>
    </cfRule>
    <cfRule type="expression" dxfId="4624" priority="5820">
      <formula>DATEDIF(TODAY(),$AH906,"D")&lt;=30</formula>
    </cfRule>
  </conditionalFormatting>
  <conditionalFormatting sqref="W907">
    <cfRule type="expression" dxfId="4623" priority="5730">
      <formula>MOD(ROW(),2)</formula>
    </cfRule>
    <cfRule type="expression" dxfId="4622" priority="5728">
      <formula>DATEDIF(TODAY(),$AH907,"D")&lt;=30</formula>
    </cfRule>
    <cfRule type="expression" dxfId="4621" priority="5729">
      <formula>DATEDIF(TODAY(),$AH907,"D")&lt;=30</formula>
    </cfRule>
  </conditionalFormatting>
  <conditionalFormatting sqref="W908:W909">
    <cfRule type="expression" dxfId="4620" priority="5774">
      <formula>DATEDIF(TODAY(),$AH908,"D")&lt;=30</formula>
    </cfRule>
    <cfRule type="expression" dxfId="4619" priority="5775">
      <formula>DATEDIF(TODAY(),$AH908,"D")&lt;=30</formula>
    </cfRule>
    <cfRule type="expression" dxfId="4618" priority="5776">
      <formula>MOD(ROW(),2)</formula>
    </cfRule>
  </conditionalFormatting>
  <conditionalFormatting sqref="W910">
    <cfRule type="expression" dxfId="4617" priority="5682">
      <formula>MOD(ROW(),2)</formula>
    </cfRule>
    <cfRule type="expression" dxfId="4616" priority="5681">
      <formula>DATEDIF(TODAY(),$AH910,"D")&lt;=30</formula>
    </cfRule>
    <cfRule type="expression" dxfId="4615" priority="5680">
      <formula>DATEDIF(TODAY(),$AH910,"D")&lt;=30</formula>
    </cfRule>
  </conditionalFormatting>
  <conditionalFormatting sqref="W911">
    <cfRule type="expression" dxfId="4614" priority="5590">
      <formula>DATEDIF(TODAY(),$AH911,"D")&lt;=30</formula>
    </cfRule>
    <cfRule type="expression" dxfId="4613" priority="5592">
      <formula>MOD(ROW(),2)</formula>
    </cfRule>
    <cfRule type="expression" dxfId="4612" priority="5591">
      <formula>DATEDIF(TODAY(),$AH911,"D")&lt;=30</formula>
    </cfRule>
  </conditionalFormatting>
  <conditionalFormatting sqref="W912:W913">
    <cfRule type="expression" dxfId="4611" priority="5636">
      <formula>DATEDIF(TODAY(),$AH912,"D")&lt;=30</formula>
    </cfRule>
    <cfRule type="expression" dxfId="4610" priority="5635">
      <formula>DATEDIF(TODAY(),$AH912,"D")&lt;=30</formula>
    </cfRule>
    <cfRule type="expression" dxfId="4609" priority="5637">
      <formula>MOD(ROW(),2)</formula>
    </cfRule>
  </conditionalFormatting>
  <conditionalFormatting sqref="W914">
    <cfRule type="expression" dxfId="4608" priority="5536">
      <formula>DATEDIF(TODAY(),$AH914,"D")&lt;=30</formula>
    </cfRule>
    <cfRule type="expression" dxfId="4607" priority="5535">
      <formula>DATEDIF(TODAY(),$AH914,"D")&lt;=30</formula>
    </cfRule>
    <cfRule type="expression" dxfId="4606" priority="5537">
      <formula>MOD(ROW(),2)</formula>
    </cfRule>
  </conditionalFormatting>
  <conditionalFormatting sqref="W915:W916">
    <cfRule type="expression" dxfId="4605" priority="5487">
      <formula>DATEDIF(TODAY(),$AH915,"D")&lt;=30</formula>
    </cfRule>
    <cfRule type="expression" dxfId="4604" priority="5488">
      <formula>DATEDIF(TODAY(),$AH915,"D")&lt;=30</formula>
    </cfRule>
    <cfRule type="expression" dxfId="4603" priority="5489">
      <formula>MOD(ROW(),2)</formula>
    </cfRule>
  </conditionalFormatting>
  <conditionalFormatting sqref="W917">
    <cfRule type="expression" dxfId="4602" priority="5444">
      <formula>DATEDIF(TODAY(),$AH917,"D")&lt;=30</formula>
    </cfRule>
    <cfRule type="expression" dxfId="4601" priority="5445">
      <formula>MOD(ROW(),2)</formula>
    </cfRule>
    <cfRule type="expression" dxfId="4600" priority="5443">
      <formula>DATEDIF(TODAY(),$AH917,"D")&lt;=30</formula>
    </cfRule>
  </conditionalFormatting>
  <conditionalFormatting sqref="W918">
    <cfRule type="expression" dxfId="4599" priority="5398">
      <formula>DATEDIF(TODAY(),$AH918,"D")&lt;=30</formula>
    </cfRule>
    <cfRule type="expression" dxfId="4598" priority="5399">
      <formula>MOD(ROW(),2)</formula>
    </cfRule>
    <cfRule type="expression" dxfId="4597" priority="5397">
      <formula>DATEDIF(TODAY(),$AH918,"D")&lt;=30</formula>
    </cfRule>
  </conditionalFormatting>
  <conditionalFormatting sqref="W919">
    <cfRule type="expression" dxfId="4596" priority="5355">
      <formula>DATEDIF(TODAY(),$AH919,"D")&lt;=30</formula>
    </cfRule>
    <cfRule type="expression" dxfId="4595" priority="5356">
      <formula>DATEDIF(TODAY(),$AH919,"D")&lt;=30</formula>
    </cfRule>
    <cfRule type="expression" dxfId="4594" priority="5357">
      <formula>MOD(ROW(),2)</formula>
    </cfRule>
  </conditionalFormatting>
  <conditionalFormatting sqref="W920">
    <cfRule type="expression" dxfId="4593" priority="5313">
      <formula>MOD(ROW(),2)</formula>
    </cfRule>
    <cfRule type="expression" dxfId="4592" priority="5312">
      <formula>DATEDIF(TODAY(),$AH920,"D")&lt;=30</formula>
    </cfRule>
    <cfRule type="expression" dxfId="4591" priority="5311">
      <formula>DATEDIF(TODAY(),$AH920,"D")&lt;=30</formula>
    </cfRule>
  </conditionalFormatting>
  <conditionalFormatting sqref="W921">
    <cfRule type="expression" dxfId="4590" priority="5271">
      <formula>MOD(ROW(),2)</formula>
    </cfRule>
    <cfRule type="expression" dxfId="4589" priority="5270">
      <formula>DATEDIF(TODAY(),$AH921,"D")&lt;=30</formula>
    </cfRule>
    <cfRule type="expression" dxfId="4588" priority="5269">
      <formula>DATEDIF(TODAY(),$AH921,"D")&lt;=30</formula>
    </cfRule>
  </conditionalFormatting>
  <conditionalFormatting sqref="W922">
    <cfRule type="expression" dxfId="4587" priority="5228">
      <formula>DATEDIF(TODAY(),$AH922,"D")&lt;=30</formula>
    </cfRule>
    <cfRule type="expression" dxfId="4586" priority="5227">
      <formula>DATEDIF(TODAY(),$AH922,"D")&lt;=30</formula>
    </cfRule>
    <cfRule type="expression" dxfId="4585" priority="5229">
      <formula>MOD(ROW(),2)</formula>
    </cfRule>
  </conditionalFormatting>
  <conditionalFormatting sqref="W923">
    <cfRule type="expression" dxfId="4584" priority="5186">
      <formula>DATEDIF(TODAY(),$AH923,"D")&lt;=30</formula>
    </cfRule>
    <cfRule type="expression" dxfId="4583" priority="5187">
      <formula>MOD(ROW(),2)</formula>
    </cfRule>
    <cfRule type="expression" dxfId="4582" priority="5185">
      <formula>DATEDIF(TODAY(),$AH923,"D")&lt;=30</formula>
    </cfRule>
  </conditionalFormatting>
  <conditionalFormatting sqref="W924">
    <cfRule type="expression" dxfId="4581" priority="5134">
      <formula>DATEDIF(TODAY(),$AH924,"D")&lt;=30</formula>
    </cfRule>
    <cfRule type="expression" dxfId="4580" priority="5135">
      <formula>DATEDIF(TODAY(),$AH924,"D")&lt;=30</formula>
    </cfRule>
    <cfRule type="expression" dxfId="4579" priority="5136">
      <formula>MOD(ROW(),2)</formula>
    </cfRule>
  </conditionalFormatting>
  <conditionalFormatting sqref="W925">
    <cfRule type="expression" dxfId="4578" priority="5092">
      <formula>DATEDIF(TODAY(),$AH925,"D")&lt;=30</formula>
    </cfRule>
    <cfRule type="expression" dxfId="4577" priority="5093">
      <formula>DATEDIF(TODAY(),$AH925,"D")&lt;=30</formula>
    </cfRule>
    <cfRule type="expression" dxfId="4576" priority="5094">
      <formula>MOD(ROW(),2)</formula>
    </cfRule>
  </conditionalFormatting>
  <conditionalFormatting sqref="W926">
    <cfRule type="expression" dxfId="4575" priority="5052">
      <formula>MOD(ROW(),2)</formula>
    </cfRule>
    <cfRule type="expression" dxfId="4574" priority="5051">
      <formula>DATEDIF(TODAY(),$AH926,"D")&lt;=30</formula>
    </cfRule>
    <cfRule type="expression" dxfId="4573" priority="5050">
      <formula>DATEDIF(TODAY(),$AH926,"D")&lt;=30</formula>
    </cfRule>
  </conditionalFormatting>
  <conditionalFormatting sqref="W927">
    <cfRule type="expression" dxfId="4572" priority="5002">
      <formula>DATEDIF(TODAY(),$AH927,"D")&lt;=30</formula>
    </cfRule>
    <cfRule type="expression" dxfId="4571" priority="5001">
      <formula>DATEDIF(TODAY(),$AH927,"D")&lt;=30</formula>
    </cfRule>
    <cfRule type="expression" dxfId="4570" priority="5003">
      <formula>MOD(ROW(),2)</formula>
    </cfRule>
  </conditionalFormatting>
  <conditionalFormatting sqref="W928">
    <cfRule type="expression" dxfId="4569" priority="4942">
      <formula>DATEDIF(TODAY(),$AH928,"D")&lt;=30</formula>
    </cfRule>
    <cfRule type="expression" dxfId="4568" priority="4941">
      <formula>DATEDIF(TODAY(),$AH928,"D")&lt;=30</formula>
    </cfRule>
    <cfRule type="expression" dxfId="4567" priority="4943">
      <formula>MOD(ROW(),2)</formula>
    </cfRule>
  </conditionalFormatting>
  <conditionalFormatting sqref="W929">
    <cfRule type="expression" dxfId="4566" priority="4901">
      <formula>MOD(ROW(),2)</formula>
    </cfRule>
    <cfRule type="expression" dxfId="4565" priority="4899">
      <formula>DATEDIF(TODAY(),$AH929,"D")&lt;=30</formula>
    </cfRule>
    <cfRule type="expression" dxfId="4564" priority="4900">
      <formula>DATEDIF(TODAY(),$AH929,"D")&lt;=30</formula>
    </cfRule>
  </conditionalFormatting>
  <conditionalFormatting sqref="W930">
    <cfRule type="expression" dxfId="4563" priority="4857">
      <formula>MOD(ROW(),2)</formula>
    </cfRule>
    <cfRule type="expression" dxfId="4562" priority="4856">
      <formula>DATEDIF(TODAY(),$AH930,"D")&lt;=30</formula>
    </cfRule>
    <cfRule type="expression" dxfId="4561" priority="4855">
      <formula>DATEDIF(TODAY(),$AH930,"D")&lt;=30</formula>
    </cfRule>
  </conditionalFormatting>
  <conditionalFormatting sqref="W931">
    <cfRule type="expression" dxfId="4560" priority="4813">
      <formula>DATEDIF(TODAY(),$AH931,"D")&lt;=30</formula>
    </cfRule>
    <cfRule type="expression" dxfId="4559" priority="4815">
      <formula>MOD(ROW(),2)</formula>
    </cfRule>
    <cfRule type="expression" dxfId="4558" priority="4814">
      <formula>DATEDIF(TODAY(),$AH931,"D")&lt;=30</formula>
    </cfRule>
  </conditionalFormatting>
  <conditionalFormatting sqref="W932">
    <cfRule type="expression" dxfId="4557" priority="4771">
      <formula>DATEDIF(TODAY(),$AH932,"D")&lt;=30</formula>
    </cfRule>
    <cfRule type="expression" dxfId="4556" priority="4772">
      <formula>DATEDIF(TODAY(),$AH932,"D")&lt;=30</formula>
    </cfRule>
    <cfRule type="expression" dxfId="4555" priority="4773">
      <formula>MOD(ROW(),2)</formula>
    </cfRule>
  </conditionalFormatting>
  <conditionalFormatting sqref="W933">
    <cfRule type="expression" dxfId="4554" priority="4731">
      <formula>MOD(ROW(),2)</formula>
    </cfRule>
    <cfRule type="expression" dxfId="4553" priority="4729">
      <formula>DATEDIF(TODAY(),$AH933,"D")&lt;=30</formula>
    </cfRule>
    <cfRule type="expression" dxfId="4552" priority="4730">
      <formula>DATEDIF(TODAY(),$AH933,"D")&lt;=30</formula>
    </cfRule>
  </conditionalFormatting>
  <conditionalFormatting sqref="W934">
    <cfRule type="expression" dxfId="4551" priority="4686">
      <formula>MOD(ROW(),2)</formula>
    </cfRule>
    <cfRule type="expression" dxfId="4550" priority="4685">
      <formula>DATEDIF(TODAY(),$AH934,"D")&lt;=30</formula>
    </cfRule>
    <cfRule type="expression" dxfId="4549" priority="4684">
      <formula>DATEDIF(TODAY(),$AH934,"D")&lt;=30</formula>
    </cfRule>
  </conditionalFormatting>
  <conditionalFormatting sqref="W935">
    <cfRule type="expression" dxfId="4548" priority="4634">
      <formula>MOD(ROW(),2)</formula>
    </cfRule>
    <cfRule type="expression" dxfId="4547" priority="4633">
      <formula>DATEDIF(TODAY(),$AH935,"D")&lt;=30</formula>
    </cfRule>
    <cfRule type="expression" dxfId="4546" priority="4632">
      <formula>DATEDIF(TODAY(),$AH935,"D")&lt;=30</formula>
    </cfRule>
  </conditionalFormatting>
  <conditionalFormatting sqref="W936">
    <cfRule type="expression" dxfId="4545" priority="4592">
      <formula>MOD(ROW(),2)</formula>
    </cfRule>
    <cfRule type="expression" dxfId="4544" priority="4590">
      <formula>DATEDIF(TODAY(),$AH936,"D")&lt;=30</formula>
    </cfRule>
    <cfRule type="expression" dxfId="4543" priority="4591">
      <formula>DATEDIF(TODAY(),$AH936,"D")&lt;=30</formula>
    </cfRule>
  </conditionalFormatting>
  <conditionalFormatting sqref="W937">
    <cfRule type="expression" dxfId="4542" priority="4550">
      <formula>MOD(ROW(),2)</formula>
    </cfRule>
    <cfRule type="expression" dxfId="4541" priority="4548">
      <formula>DATEDIF(TODAY(),$AH937,"D")&lt;=30</formula>
    </cfRule>
    <cfRule type="expression" dxfId="4540" priority="4549">
      <formula>DATEDIF(TODAY(),$AH937,"D")&lt;=30</formula>
    </cfRule>
  </conditionalFormatting>
  <conditionalFormatting sqref="W938">
    <cfRule type="expression" dxfId="4539" priority="4483">
      <formula>MOD(ROW(),2)</formula>
    </cfRule>
    <cfRule type="expression" dxfId="4538" priority="4482">
      <formula>DATEDIF(TODAY(),$AH938,"D")&lt;=30</formula>
    </cfRule>
    <cfRule type="expression" dxfId="4537" priority="4481">
      <formula>DATEDIF(TODAY(),$AH938,"D")&lt;=30</formula>
    </cfRule>
  </conditionalFormatting>
  <conditionalFormatting sqref="W939">
    <cfRule type="expression" dxfId="4536" priority="4433">
      <formula>MOD(ROW(),2)</formula>
    </cfRule>
    <cfRule type="expression" dxfId="4535" priority="4432">
      <formula>DATEDIF(TODAY(),$AH939,"D")&lt;=30</formula>
    </cfRule>
    <cfRule type="expression" dxfId="4534" priority="4431">
      <formula>DATEDIF(TODAY(),$AH939,"D")&lt;=30</formula>
    </cfRule>
  </conditionalFormatting>
  <conditionalFormatting sqref="W979">
    <cfRule type="expression" dxfId="4533" priority="4365">
      <formula>DATEDIF(TODAY(),$AH979,"D")&lt;=30</formula>
    </cfRule>
  </conditionalFormatting>
  <conditionalFormatting sqref="W988 W994 W998 W1001 W1013">
    <cfRule type="expression" dxfId="4532" priority="4370">
      <formula>MOD(ROW(),2)</formula>
    </cfRule>
  </conditionalFormatting>
  <conditionalFormatting sqref="W996">
    <cfRule type="expression" dxfId="4531" priority="4306">
      <formula>DATEDIF(TODAY(),$AH996,"D")&lt;=30</formula>
    </cfRule>
    <cfRule type="expression" dxfId="4530" priority="4305">
      <formula>DATEDIF(TODAY(),$AH996,"D")&lt;=30</formula>
    </cfRule>
    <cfRule type="expression" dxfId="4529" priority="4307">
      <formula>MOD(ROW(),2)</formula>
    </cfRule>
  </conditionalFormatting>
  <conditionalFormatting sqref="W1018:W1023">
    <cfRule type="expression" dxfId="4528" priority="4240">
      <formula>DATEDIF(TODAY(),$AH1018,"D")&lt;=30</formula>
    </cfRule>
    <cfRule type="expression" dxfId="4527" priority="4243">
      <formula>MOD(ROW(),2)</formula>
    </cfRule>
    <cfRule type="expression" dxfId="4526" priority="4241">
      <formula>DATEDIF(TODAY(),$AH1018,"D")&lt;=30</formula>
    </cfRule>
  </conditionalFormatting>
  <conditionalFormatting sqref="W1019">
    <cfRule type="expression" dxfId="4525" priority="4242">
      <formula>MOD(ROW(),2)</formula>
    </cfRule>
  </conditionalFormatting>
  <conditionalFormatting sqref="W1024:W1027">
    <cfRule type="expression" dxfId="4524" priority="4185">
      <formula>DATEDIF(TODAY(),$AH1024,"D")&lt;=30</formula>
    </cfRule>
    <cfRule type="expression" dxfId="4523" priority="4186">
      <formula>DATEDIF(TODAY(),$AH1024,"D")&lt;=30</formula>
    </cfRule>
    <cfRule type="expression" dxfId="4522" priority="4187">
      <formula>MOD(ROW(),2)</formula>
    </cfRule>
  </conditionalFormatting>
  <conditionalFormatting sqref="W1028:W1030">
    <cfRule type="expression" dxfId="4521" priority="4132">
      <formula>MOD(ROW(),2)</formula>
    </cfRule>
    <cfRule type="expression" dxfId="4520" priority="4131">
      <formula>DATEDIF(TODAY(),$AH1028,"D")&lt;=30</formula>
    </cfRule>
    <cfRule type="expression" dxfId="4519" priority="4130">
      <formula>DATEDIF(TODAY(),$AH1028,"D")&lt;=30</formula>
    </cfRule>
  </conditionalFormatting>
  <conditionalFormatting sqref="W1031:W1033">
    <cfRule type="expression" dxfId="4518" priority="4061">
      <formula>MOD(ROW(),2)</formula>
    </cfRule>
    <cfRule type="expression" dxfId="4517" priority="4060">
      <formula>DATEDIF(TODAY(),$AH1031,"D")&lt;=30</formula>
    </cfRule>
    <cfRule type="expression" dxfId="4516" priority="4059">
      <formula>DATEDIF(TODAY(),$AH1031,"D")&lt;=30</formula>
    </cfRule>
  </conditionalFormatting>
  <conditionalFormatting sqref="W1034:W1036">
    <cfRule type="expression" dxfId="4515" priority="4013">
      <formula>DATEDIF(TODAY(),$AH1034,"D")&lt;=30</formula>
    </cfRule>
    <cfRule type="expression" dxfId="4514" priority="4014">
      <formula>DATEDIF(TODAY(),$AH1034,"D")&lt;=30</formula>
    </cfRule>
    <cfRule type="expression" dxfId="4513" priority="4015">
      <formula>MOD(ROW(),2)</formula>
    </cfRule>
  </conditionalFormatting>
  <conditionalFormatting sqref="W1037">
    <cfRule type="expression" dxfId="4512" priority="3921">
      <formula>DATEDIF(TODAY(),$AH1037,"D")&lt;=30</formula>
    </cfRule>
    <cfRule type="expression" dxfId="4511" priority="3922">
      <formula>MOD(ROW(),2)</formula>
    </cfRule>
    <cfRule type="expression" dxfId="4510" priority="3920">
      <formula>DATEDIF(TODAY(),$AH1037,"D")&lt;=30</formula>
    </cfRule>
  </conditionalFormatting>
  <conditionalFormatting sqref="W1038:W1039">
    <cfRule type="expression" dxfId="4509" priority="3968">
      <formula>MOD(ROW(),2)</formula>
    </cfRule>
    <cfRule type="expression" dxfId="4508" priority="3967">
      <formula>DATEDIF(TODAY(),$AH1038,"D")&lt;=30</formula>
    </cfRule>
    <cfRule type="expression" dxfId="4507" priority="3966">
      <formula>DATEDIF(TODAY(),$AH1038,"D")&lt;=30</formula>
    </cfRule>
  </conditionalFormatting>
  <conditionalFormatting sqref="W1040">
    <cfRule type="expression" dxfId="4506" priority="3867">
      <formula>DATEDIF(TODAY(),$AH1040,"D")&lt;=30</formula>
    </cfRule>
    <cfRule type="expression" dxfId="4505" priority="3869">
      <formula>MOD(ROW(),2)</formula>
    </cfRule>
    <cfRule type="expression" dxfId="4504" priority="3868">
      <formula>DATEDIF(TODAY(),$AH1040,"D")&lt;=30</formula>
    </cfRule>
  </conditionalFormatting>
  <conditionalFormatting sqref="W1041">
    <cfRule type="expression" dxfId="4503" priority="3778">
      <formula>MOD(ROW(),2)</formula>
    </cfRule>
    <cfRule type="expression" dxfId="4502" priority="3776">
      <formula>DATEDIF(TODAY(),$AH1041,"D")&lt;=30</formula>
    </cfRule>
    <cfRule type="expression" dxfId="4501" priority="3777">
      <formula>DATEDIF(TODAY(),$AH1041,"D")&lt;=30</formula>
    </cfRule>
  </conditionalFormatting>
  <conditionalFormatting sqref="W1042:W1043">
    <cfRule type="expression" dxfId="4500" priority="3822">
      <formula>DATEDIF(TODAY(),$AH1042,"D")&lt;=30</formula>
    </cfRule>
    <cfRule type="expression" dxfId="4499" priority="3823">
      <formula>DATEDIF(TODAY(),$AH1042,"D")&lt;=30</formula>
    </cfRule>
    <cfRule type="expression" dxfId="4498" priority="3824">
      <formula>MOD(ROW(),2)</formula>
    </cfRule>
  </conditionalFormatting>
  <conditionalFormatting sqref="W1044">
    <cfRule type="expression" dxfId="4497" priority="3685">
      <formula>MOD(ROW(),2)</formula>
    </cfRule>
    <cfRule type="expression" dxfId="4496" priority="3683">
      <formula>DATEDIF(TODAY(),$AH1044,"D")&lt;=30</formula>
    </cfRule>
    <cfRule type="expression" dxfId="4495" priority="3684">
      <formula>DATEDIF(TODAY(),$AH1044,"D")&lt;=30</formula>
    </cfRule>
  </conditionalFormatting>
  <conditionalFormatting sqref="W1045:W1046">
    <cfRule type="expression" dxfId="4494" priority="3729">
      <formula>DATEDIF(TODAY(),$AH1045,"D")&lt;=30</formula>
    </cfRule>
    <cfRule type="expression" dxfId="4493" priority="3730">
      <formula>DATEDIF(TODAY(),$AH1045,"D")&lt;=30</formula>
    </cfRule>
    <cfRule type="expression" dxfId="4492" priority="3731">
      <formula>MOD(ROW(),2)</formula>
    </cfRule>
  </conditionalFormatting>
  <conditionalFormatting sqref="W1047">
    <cfRule type="expression" dxfId="4491" priority="3636">
      <formula>DATEDIF(TODAY(),$AH1047,"D")&lt;=30</formula>
    </cfRule>
    <cfRule type="expression" dxfId="4490" priority="3637">
      <formula>DATEDIF(TODAY(),$AH1047,"D")&lt;=30</formula>
    </cfRule>
    <cfRule type="expression" dxfId="4489" priority="3638">
      <formula>MOD(ROW(),2)</formula>
    </cfRule>
  </conditionalFormatting>
  <conditionalFormatting sqref="W1048">
    <cfRule type="expression" dxfId="4488" priority="3544">
      <formula>DATEDIF(TODAY(),$AH1048,"D")&lt;=30</formula>
    </cfRule>
    <cfRule type="expression" dxfId="4487" priority="3543">
      <formula>DATEDIF(TODAY(),$AH1048,"D")&lt;=30</formula>
    </cfRule>
    <cfRule type="expression" dxfId="4486" priority="3545">
      <formula>MOD(ROW(),2)</formula>
    </cfRule>
  </conditionalFormatting>
  <conditionalFormatting sqref="W1049:W1050">
    <cfRule type="expression" dxfId="4485" priority="3589">
      <formula>DATEDIF(TODAY(),$AH1049,"D")&lt;=30</formula>
    </cfRule>
    <cfRule type="expression" dxfId="4484" priority="3590">
      <formula>DATEDIF(TODAY(),$AH1049,"D")&lt;=30</formula>
    </cfRule>
    <cfRule type="expression" dxfId="4483" priority="3591">
      <formula>MOD(ROW(),2)</formula>
    </cfRule>
  </conditionalFormatting>
  <conditionalFormatting sqref="W1051">
    <cfRule type="expression" dxfId="4482" priority="3492">
      <formula>DATEDIF(TODAY(),$AH1051,"D")&lt;=30</formula>
    </cfRule>
    <cfRule type="expression" dxfId="4481" priority="3494">
      <formula>MOD(ROW(),2)</formula>
    </cfRule>
    <cfRule type="expression" dxfId="4480" priority="3493">
      <formula>DATEDIF(TODAY(),$AH1051,"D")&lt;=30</formula>
    </cfRule>
  </conditionalFormatting>
  <conditionalFormatting sqref="W1052">
    <cfRule type="expression" dxfId="4479" priority="3401">
      <formula>DATEDIF(TODAY(),$AH1052,"D")&lt;=30</formula>
    </cfRule>
    <cfRule type="expression" dxfId="4478" priority="3402">
      <formula>DATEDIF(TODAY(),$AH1052,"D")&lt;=30</formula>
    </cfRule>
    <cfRule type="expression" dxfId="4477" priority="3403">
      <formula>MOD(ROW(),2)</formula>
    </cfRule>
  </conditionalFormatting>
  <conditionalFormatting sqref="W1053:W1054">
    <cfRule type="expression" dxfId="4476" priority="3448">
      <formula>DATEDIF(TODAY(),$AH1053,"D")&lt;=30</formula>
    </cfRule>
    <cfRule type="expression" dxfId="4475" priority="3449">
      <formula>MOD(ROW(),2)</formula>
    </cfRule>
    <cfRule type="expression" dxfId="4474" priority="3447">
      <formula>DATEDIF(TODAY(),$AH1053,"D")&lt;=30</formula>
    </cfRule>
  </conditionalFormatting>
  <conditionalFormatting sqref="W1055">
    <cfRule type="expression" dxfId="4473" priority="3353">
      <formula>DATEDIF(TODAY(),$AH1055,"D")&lt;=30</formula>
    </cfRule>
    <cfRule type="expression" dxfId="4472" priority="3355">
      <formula>MOD(ROW(),2)</formula>
    </cfRule>
    <cfRule type="expression" dxfId="4471" priority="3354">
      <formula>DATEDIF(TODAY(),$AH1055,"D")&lt;=30</formula>
    </cfRule>
  </conditionalFormatting>
  <conditionalFormatting sqref="W1056">
    <cfRule type="expression" dxfId="4470" priority="3264">
      <formula>DATEDIF(TODAY(),$AH1056,"D")&lt;=30</formula>
    </cfRule>
    <cfRule type="expression" dxfId="4469" priority="3265">
      <formula>MOD(ROW(),2)</formula>
    </cfRule>
    <cfRule type="expression" dxfId="4468" priority="3263">
      <formula>DATEDIF(TODAY(),$AH1056,"D")&lt;=30</formula>
    </cfRule>
  </conditionalFormatting>
  <conditionalFormatting sqref="W1057:W1058">
    <cfRule type="expression" dxfId="4467" priority="3308">
      <formula>DATEDIF(TODAY(),$AH1057,"D")&lt;=30</formula>
    </cfRule>
    <cfRule type="expression" dxfId="4466" priority="3309">
      <formula>DATEDIF(TODAY(),$AH1057,"D")&lt;=30</formula>
    </cfRule>
    <cfRule type="expression" dxfId="4465" priority="3310">
      <formula>MOD(ROW(),2)</formula>
    </cfRule>
  </conditionalFormatting>
  <conditionalFormatting sqref="W1059">
    <cfRule type="expression" dxfId="4464" priority="3209">
      <formula>DATEDIF(TODAY(),$AH1059,"D")&lt;=30</formula>
    </cfRule>
    <cfRule type="expression" dxfId="4463" priority="3210">
      <formula>MOD(ROW(),2)</formula>
    </cfRule>
    <cfRule type="expression" dxfId="4462" priority="3208">
      <formula>DATEDIF(TODAY(),$AH1059,"D")&lt;=30</formula>
    </cfRule>
  </conditionalFormatting>
  <conditionalFormatting sqref="W1060:W1061">
    <cfRule type="expression" dxfId="4461" priority="3162">
      <formula>MOD(ROW(),2)</formula>
    </cfRule>
    <cfRule type="expression" dxfId="4460" priority="3161">
      <formula>DATEDIF(TODAY(),$AH1060,"D")&lt;=30</formula>
    </cfRule>
    <cfRule type="expression" dxfId="4459" priority="3160">
      <formula>DATEDIF(TODAY(),$AH1060,"D")&lt;=30</formula>
    </cfRule>
  </conditionalFormatting>
  <conditionalFormatting sqref="W1062">
    <cfRule type="expression" dxfId="4458" priority="3118">
      <formula>MOD(ROW(),2)</formula>
    </cfRule>
    <cfRule type="expression" dxfId="4457" priority="3116">
      <formula>DATEDIF(TODAY(),$AH1062,"D")&lt;=30</formula>
    </cfRule>
    <cfRule type="expression" dxfId="4456" priority="3117">
      <formula>DATEDIF(TODAY(),$AH1062,"D")&lt;=30</formula>
    </cfRule>
  </conditionalFormatting>
  <conditionalFormatting sqref="W1063">
    <cfRule type="expression" dxfId="4455" priority="3070">
      <formula>DATEDIF(TODAY(),$AH1063,"D")&lt;=30</formula>
    </cfRule>
    <cfRule type="expression" dxfId="4454" priority="3072">
      <formula>MOD(ROW(),2)</formula>
    </cfRule>
    <cfRule type="expression" dxfId="4453" priority="3071">
      <formula>DATEDIF(TODAY(),$AH1063,"D")&lt;=30</formula>
    </cfRule>
  </conditionalFormatting>
  <conditionalFormatting sqref="W1064">
    <cfRule type="expression" dxfId="4452" priority="3030">
      <formula>MOD(ROW(),2)</formula>
    </cfRule>
    <cfRule type="expression" dxfId="4451" priority="3029">
      <formula>DATEDIF(TODAY(),$AH1064,"D")&lt;=30</formula>
    </cfRule>
    <cfRule type="expression" dxfId="4450" priority="3028">
      <formula>DATEDIF(TODAY(),$AH1064,"D")&lt;=30</formula>
    </cfRule>
  </conditionalFormatting>
  <conditionalFormatting sqref="W1065">
    <cfRule type="expression" dxfId="4449" priority="2984">
      <formula>DATEDIF(TODAY(),$AH1065,"D")&lt;=30</formula>
    </cfRule>
    <cfRule type="expression" dxfId="4448" priority="2985">
      <formula>DATEDIF(TODAY(),$AH1065,"D")&lt;=30</formula>
    </cfRule>
    <cfRule type="expression" dxfId="4447" priority="2986">
      <formula>MOD(ROW(),2)</formula>
    </cfRule>
  </conditionalFormatting>
  <conditionalFormatting sqref="W1066">
    <cfRule type="expression" dxfId="4446" priority="2942">
      <formula>DATEDIF(TODAY(),$AH1066,"D")&lt;=30</formula>
    </cfRule>
    <cfRule type="expression" dxfId="4445" priority="2943">
      <formula>DATEDIF(TODAY(),$AH1066,"D")&lt;=30</formula>
    </cfRule>
    <cfRule type="expression" dxfId="4444" priority="2944">
      <formula>MOD(ROW(),2)</formula>
    </cfRule>
  </conditionalFormatting>
  <conditionalFormatting sqref="W1067">
    <cfRule type="expression" dxfId="4443" priority="2901">
      <formula>DATEDIF(TODAY(),$AH1067,"D")&lt;=30</formula>
    </cfRule>
    <cfRule type="expression" dxfId="4442" priority="2900">
      <formula>DATEDIF(TODAY(),$AH1067,"D")&lt;=30</formula>
    </cfRule>
    <cfRule type="expression" dxfId="4441" priority="2902">
      <formula>MOD(ROW(),2)</formula>
    </cfRule>
  </conditionalFormatting>
  <conditionalFormatting sqref="W1068">
    <cfRule type="expression" dxfId="4440" priority="2860">
      <formula>MOD(ROW(),2)</formula>
    </cfRule>
    <cfRule type="expression" dxfId="4439" priority="2859">
      <formula>DATEDIF(TODAY(),$AH1068,"D")&lt;=30</formula>
    </cfRule>
    <cfRule type="expression" dxfId="4438" priority="2858">
      <formula>DATEDIF(TODAY(),$AH1068,"D")&lt;=30</formula>
    </cfRule>
  </conditionalFormatting>
  <conditionalFormatting sqref="W1069">
    <cfRule type="expression" dxfId="4437" priority="2809">
      <formula>MOD(ROW(),2)</formula>
    </cfRule>
    <cfRule type="expression" dxfId="4436" priority="2807">
      <formula>DATEDIF(TODAY(),$AH1069,"D")&lt;=30</formula>
    </cfRule>
    <cfRule type="expression" dxfId="4435" priority="2808">
      <formula>DATEDIF(TODAY(),$AH1069,"D")&lt;=30</formula>
    </cfRule>
  </conditionalFormatting>
  <conditionalFormatting sqref="W1070">
    <cfRule type="expression" dxfId="4434" priority="2767">
      <formula>MOD(ROW(),2)</formula>
    </cfRule>
    <cfRule type="expression" dxfId="4433" priority="2766">
      <formula>DATEDIF(TODAY(),$AH1070,"D")&lt;=30</formula>
    </cfRule>
    <cfRule type="expression" dxfId="4432" priority="2765">
      <formula>DATEDIF(TODAY(),$AH1070,"D")&lt;=30</formula>
    </cfRule>
  </conditionalFormatting>
  <conditionalFormatting sqref="W1071">
    <cfRule type="expression" dxfId="4431" priority="2723">
      <formula>DATEDIF(TODAY(),$AH1071,"D")&lt;=30</formula>
    </cfRule>
    <cfRule type="expression" dxfId="4430" priority="2725">
      <formula>MOD(ROW(),2)</formula>
    </cfRule>
    <cfRule type="expression" dxfId="4429" priority="2724">
      <formula>DATEDIF(TODAY(),$AH1071,"D")&lt;=30</formula>
    </cfRule>
  </conditionalFormatting>
  <conditionalFormatting sqref="W1072">
    <cfRule type="expression" dxfId="4428" priority="2676">
      <formula>MOD(ROW(),2)</formula>
    </cfRule>
    <cfRule type="expression" dxfId="4427" priority="2675">
      <formula>DATEDIF(TODAY(),$AH1072,"D")&lt;=30</formula>
    </cfRule>
    <cfRule type="expression" dxfId="4426" priority="2674">
      <formula>DATEDIF(TODAY(),$AH1072,"D")&lt;=30</formula>
    </cfRule>
  </conditionalFormatting>
  <conditionalFormatting sqref="W1073">
    <cfRule type="expression" dxfId="4425" priority="2615">
      <formula>DATEDIF(TODAY(),$AH1073,"D")&lt;=30</formula>
    </cfRule>
    <cfRule type="expression" dxfId="4424" priority="2614">
      <formula>DATEDIF(TODAY(),$AH1073,"D")&lt;=30</formula>
    </cfRule>
    <cfRule type="expression" dxfId="4423" priority="2616">
      <formula>MOD(ROW(),2)</formula>
    </cfRule>
  </conditionalFormatting>
  <conditionalFormatting sqref="W1074">
    <cfRule type="expression" dxfId="4422" priority="2573">
      <formula>DATEDIF(TODAY(),$AH1074,"D")&lt;=30</formula>
    </cfRule>
    <cfRule type="expression" dxfId="4421" priority="2574">
      <formula>MOD(ROW(),2)</formula>
    </cfRule>
    <cfRule type="expression" dxfId="4420" priority="2572">
      <formula>DATEDIF(TODAY(),$AH1074,"D")&lt;=30</formula>
    </cfRule>
  </conditionalFormatting>
  <conditionalFormatting sqref="W1075">
    <cfRule type="expression" dxfId="4419" priority="2529">
      <formula>DATEDIF(TODAY(),$AH1075,"D")&lt;=30</formula>
    </cfRule>
    <cfRule type="expression" dxfId="4418" priority="2530">
      <formula>MOD(ROW(),2)</formula>
    </cfRule>
    <cfRule type="expression" dxfId="4417" priority="2528">
      <formula>DATEDIF(TODAY(),$AH1075,"D")&lt;=30</formula>
    </cfRule>
  </conditionalFormatting>
  <conditionalFormatting sqref="W1076">
    <cfRule type="expression" dxfId="4416" priority="2488">
      <formula>MOD(ROW(),2)</formula>
    </cfRule>
    <cfRule type="expression" dxfId="4415" priority="2487">
      <formula>DATEDIF(TODAY(),$AH1076,"D")&lt;=30</formula>
    </cfRule>
    <cfRule type="expression" dxfId="4414" priority="2486">
      <formula>DATEDIF(TODAY(),$AH1076,"D")&lt;=30</formula>
    </cfRule>
  </conditionalFormatting>
  <conditionalFormatting sqref="W1077">
    <cfRule type="expression" dxfId="4413" priority="2444">
      <formula>DATEDIF(TODAY(),$AH1077,"D")&lt;=30</formula>
    </cfRule>
    <cfRule type="expression" dxfId="4412" priority="2446">
      <formula>MOD(ROW(),2)</formula>
    </cfRule>
    <cfRule type="expression" dxfId="4411" priority="2445">
      <formula>DATEDIF(TODAY(),$AH1077,"D")&lt;=30</formula>
    </cfRule>
  </conditionalFormatting>
  <conditionalFormatting sqref="W1078">
    <cfRule type="expression" dxfId="4410" priority="2402">
      <formula>DATEDIF(TODAY(),$AH1078,"D")&lt;=30</formula>
    </cfRule>
    <cfRule type="expression" dxfId="4409" priority="2403">
      <formula>DATEDIF(TODAY(),$AH1078,"D")&lt;=30</formula>
    </cfRule>
    <cfRule type="expression" dxfId="4408" priority="2404">
      <formula>MOD(ROW(),2)</formula>
    </cfRule>
  </conditionalFormatting>
  <conditionalFormatting sqref="W1079">
    <cfRule type="expression" dxfId="4407" priority="2359">
      <formula>MOD(ROW(),2)</formula>
    </cfRule>
    <cfRule type="expression" dxfId="4406" priority="2358">
      <formula>DATEDIF(TODAY(),$AH1079,"D")&lt;=30</formula>
    </cfRule>
    <cfRule type="expression" dxfId="4405" priority="2357">
      <formula>DATEDIF(TODAY(),$AH1079,"D")&lt;=30</formula>
    </cfRule>
  </conditionalFormatting>
  <conditionalFormatting sqref="W1080">
    <cfRule type="expression" dxfId="4404" priority="2306">
      <formula>DATEDIF(TODAY(),$AH1080,"D")&lt;=30</formula>
    </cfRule>
    <cfRule type="expression" dxfId="4403" priority="2305">
      <formula>DATEDIF(TODAY(),$AH1080,"D")&lt;=30</formula>
    </cfRule>
    <cfRule type="expression" dxfId="4402" priority="2307">
      <formula>MOD(ROW(),2)</formula>
    </cfRule>
  </conditionalFormatting>
  <conditionalFormatting sqref="W1081">
    <cfRule type="expression" dxfId="4401" priority="2265">
      <formula>MOD(ROW(),2)</formula>
    </cfRule>
    <cfRule type="expression" dxfId="4400" priority="2263">
      <formula>DATEDIF(TODAY(),$AH1081,"D")&lt;=30</formula>
    </cfRule>
    <cfRule type="expression" dxfId="4399" priority="2264">
      <formula>DATEDIF(TODAY(),$AH1081,"D")&lt;=30</formula>
    </cfRule>
  </conditionalFormatting>
  <conditionalFormatting sqref="W1082">
    <cfRule type="expression" dxfId="4398" priority="2222">
      <formula>DATEDIF(TODAY(),$AH1082,"D")&lt;=30</formula>
    </cfRule>
    <cfRule type="expression" dxfId="4397" priority="2221">
      <formula>DATEDIF(TODAY(),$AH1082,"D")&lt;=30</formula>
    </cfRule>
    <cfRule type="expression" dxfId="4396" priority="2223">
      <formula>MOD(ROW(),2)</formula>
    </cfRule>
  </conditionalFormatting>
  <conditionalFormatting sqref="W1083">
    <cfRule type="expression" dxfId="4395" priority="2154">
      <formula>DATEDIF(TODAY(),$AH1083,"D")&lt;=30</formula>
    </cfRule>
    <cfRule type="expression" dxfId="4394" priority="2155">
      <formula>DATEDIF(TODAY(),$AH1083,"D")&lt;=30</formula>
    </cfRule>
    <cfRule type="expression" dxfId="4393" priority="2156">
      <formula>MOD(ROW(),2)</formula>
    </cfRule>
  </conditionalFormatting>
  <conditionalFormatting sqref="W1084">
    <cfRule type="expression" dxfId="4392" priority="2106">
      <formula>MOD(ROW(),2)</formula>
    </cfRule>
    <cfRule type="expression" dxfId="4391" priority="2105">
      <formula>DATEDIF(TODAY(),$AH1084,"D")&lt;=30</formula>
    </cfRule>
    <cfRule type="expression" dxfId="4390" priority="2104">
      <formula>DATEDIF(TODAY(),$AH1084,"D")&lt;=30</formula>
    </cfRule>
  </conditionalFormatting>
  <conditionalFormatting sqref="W1089 W1095 W1099 W1102 W1114">
    <cfRule type="expression" dxfId="4389" priority="2066">
      <formula>MOD(ROW(),2)</formula>
    </cfRule>
  </conditionalFormatting>
  <conditionalFormatting sqref="W1097">
    <cfRule type="expression" dxfId="4388" priority="2041">
      <formula>MOD(ROW(),2)</formula>
    </cfRule>
    <cfRule type="expression" dxfId="4387" priority="2039">
      <formula>DATEDIF(TODAY(),$AH1097,"D")&lt;=30</formula>
    </cfRule>
    <cfRule type="expression" dxfId="4386" priority="2040">
      <formula>DATEDIF(TODAY(),$AH1097,"D")&lt;=30</formula>
    </cfRule>
  </conditionalFormatting>
  <conditionalFormatting sqref="W1119:W1124">
    <cfRule type="expression" dxfId="4385" priority="1981">
      <formula>MOD(ROW(),2)</formula>
    </cfRule>
    <cfRule type="expression" dxfId="4384" priority="1979">
      <formula>DATEDIF(TODAY(),$AH1119,"D")&lt;=30</formula>
    </cfRule>
    <cfRule type="expression" dxfId="4383" priority="1978">
      <formula>DATEDIF(TODAY(),$AH1119,"D")&lt;=30</formula>
    </cfRule>
  </conditionalFormatting>
  <conditionalFormatting sqref="W1120">
    <cfRule type="expression" dxfId="4382" priority="1980">
      <formula>MOD(ROW(),2)</formula>
    </cfRule>
  </conditionalFormatting>
  <conditionalFormatting sqref="W1125:W1128">
    <cfRule type="expression" dxfId="4381" priority="1930">
      <formula>DATEDIF(TODAY(),$AH1125,"D")&lt;=30</formula>
    </cfRule>
    <cfRule type="expression" dxfId="4380" priority="1931">
      <formula>MOD(ROW(),2)</formula>
    </cfRule>
    <cfRule type="expression" dxfId="4379" priority="1929">
      <formula>DATEDIF(TODAY(),$AH1125,"D")&lt;=30</formula>
    </cfRule>
  </conditionalFormatting>
  <conditionalFormatting sqref="W1129:W1131">
    <cfRule type="expression" dxfId="4378" priority="1878">
      <formula>DATEDIF(TODAY(),$AH1129,"D")&lt;=30</formula>
    </cfRule>
    <cfRule type="expression" dxfId="4377" priority="1879">
      <formula>DATEDIF(TODAY(),$AH1129,"D")&lt;=30</formula>
    </cfRule>
    <cfRule type="expression" dxfId="4376" priority="1880">
      <formula>MOD(ROW(),2)</formula>
    </cfRule>
  </conditionalFormatting>
  <conditionalFormatting sqref="W1132:W1134">
    <cfRule type="expression" dxfId="4375" priority="1813">
      <formula>MOD(ROW(),2)</formula>
    </cfRule>
    <cfRule type="expression" dxfId="4374" priority="1812">
      <formula>DATEDIF(TODAY(),$AH1132,"D")&lt;=30</formula>
    </cfRule>
    <cfRule type="expression" dxfId="4373" priority="1811">
      <formula>DATEDIF(TODAY(),$AH1132,"D")&lt;=30</formula>
    </cfRule>
  </conditionalFormatting>
  <conditionalFormatting sqref="W1135:W1137">
    <cfRule type="expression" dxfId="4372" priority="1770">
      <formula>DATEDIF(TODAY(),$AH1135,"D")&lt;=30</formula>
    </cfRule>
    <cfRule type="expression" dxfId="4371" priority="1769">
      <formula>DATEDIF(TODAY(),$AH1135,"D")&lt;=30</formula>
    </cfRule>
    <cfRule type="expression" dxfId="4370" priority="1771">
      <formula>MOD(ROW(),2)</formula>
    </cfRule>
  </conditionalFormatting>
  <conditionalFormatting sqref="W1138">
    <cfRule type="expression" dxfId="4369" priority="1685">
      <formula>DATEDIF(TODAY(),$AH1138,"D")&lt;=30</formula>
    </cfRule>
    <cfRule type="expression" dxfId="4368" priority="1686">
      <formula>MOD(ROW(),2)</formula>
    </cfRule>
    <cfRule type="expression" dxfId="4367" priority="1684">
      <formula>DATEDIF(TODAY(),$AH1138,"D")&lt;=30</formula>
    </cfRule>
  </conditionalFormatting>
  <conditionalFormatting sqref="W1139:W1140">
    <cfRule type="expression" dxfId="4366" priority="1726">
      <formula>DATEDIF(TODAY(),$AH1139,"D")&lt;=30</formula>
    </cfRule>
    <cfRule type="expression" dxfId="4365" priority="1727">
      <formula>DATEDIF(TODAY(),$AH1139,"D")&lt;=30</formula>
    </cfRule>
    <cfRule type="expression" dxfId="4364" priority="1728">
      <formula>MOD(ROW(),2)</formula>
    </cfRule>
  </conditionalFormatting>
  <conditionalFormatting sqref="W1141">
    <cfRule type="expression" dxfId="4363" priority="1636">
      <formula>DATEDIF(TODAY(),$AH1141,"D")&lt;=30</formula>
    </cfRule>
    <cfRule type="expression" dxfId="4362" priority="1635">
      <formula>DATEDIF(TODAY(),$AH1141,"D")&lt;=30</formula>
    </cfRule>
    <cfRule type="expression" dxfId="4361" priority="1637">
      <formula>MOD(ROW(),2)</formula>
    </cfRule>
  </conditionalFormatting>
  <conditionalFormatting sqref="W1142">
    <cfRule type="expression" dxfId="4360" priority="1552">
      <formula>DATEDIF(TODAY(),$AH1142,"D")&lt;=30</formula>
    </cfRule>
    <cfRule type="expression" dxfId="4359" priority="1553">
      <formula>DATEDIF(TODAY(),$AH1142,"D")&lt;=30</formula>
    </cfRule>
    <cfRule type="expression" dxfId="4358" priority="1554">
      <formula>MOD(ROW(),2)</formula>
    </cfRule>
  </conditionalFormatting>
  <conditionalFormatting sqref="W1143:W1144">
    <cfRule type="expression" dxfId="4357" priority="1595">
      <formula>DATEDIF(TODAY(),$AH1143,"D")&lt;=30</formula>
    </cfRule>
    <cfRule type="expression" dxfId="4356" priority="1594">
      <formula>DATEDIF(TODAY(),$AH1143,"D")&lt;=30</formula>
    </cfRule>
    <cfRule type="expression" dxfId="4355" priority="1596">
      <formula>MOD(ROW(),2)</formula>
    </cfRule>
  </conditionalFormatting>
  <conditionalFormatting sqref="W1145">
    <cfRule type="expression" dxfId="4354" priority="1469">
      <formula>MOD(ROW(),2)</formula>
    </cfRule>
    <cfRule type="expression" dxfId="4353" priority="1467">
      <formula>DATEDIF(TODAY(),$AH1145,"D")&lt;=30</formula>
    </cfRule>
    <cfRule type="expression" dxfId="4352" priority="1468">
      <formula>DATEDIF(TODAY(),$AH1145,"D")&lt;=30</formula>
    </cfRule>
  </conditionalFormatting>
  <conditionalFormatting sqref="W1146:W1147">
    <cfRule type="expression" dxfId="4351" priority="1511">
      <formula>MOD(ROW(),2)</formula>
    </cfRule>
    <cfRule type="expression" dxfId="4350" priority="1510">
      <formula>DATEDIF(TODAY(),$AH1146,"D")&lt;=30</formula>
    </cfRule>
    <cfRule type="expression" dxfId="4349" priority="1509">
      <formula>DATEDIF(TODAY(),$AH1146,"D")&lt;=30</formula>
    </cfRule>
  </conditionalFormatting>
  <conditionalFormatting sqref="W1148">
    <cfRule type="expression" dxfId="4348" priority="1426">
      <formula>MOD(ROW(),2)</formula>
    </cfRule>
    <cfRule type="expression" dxfId="4347" priority="1425">
      <formula>DATEDIF(TODAY(),$AH1148,"D")&lt;=30</formula>
    </cfRule>
    <cfRule type="expression" dxfId="4346" priority="1424">
      <formula>DATEDIF(TODAY(),$AH1148,"D")&lt;=30</formula>
    </cfRule>
  </conditionalFormatting>
  <conditionalFormatting sqref="W1149">
    <cfRule type="expression" dxfId="4345" priority="1339">
      <formula>DATEDIF(TODAY(),$AH1149,"D")&lt;=30</formula>
    </cfRule>
    <cfRule type="expression" dxfId="4344" priority="1340">
      <formula>DATEDIF(TODAY(),$AH1149,"D")&lt;=30</formula>
    </cfRule>
    <cfRule type="expression" dxfId="4343" priority="1341">
      <formula>MOD(ROW(),2)</formula>
    </cfRule>
  </conditionalFormatting>
  <conditionalFormatting sqref="W1150:W1151">
    <cfRule type="expression" dxfId="4342" priority="1382">
      <formula>DATEDIF(TODAY(),$AH1150,"D")&lt;=30</formula>
    </cfRule>
    <cfRule type="expression" dxfId="4341" priority="1381">
      <formula>DATEDIF(TODAY(),$AH1150,"D")&lt;=30</formula>
    </cfRule>
    <cfRule type="expression" dxfId="4340" priority="1383">
      <formula>MOD(ROW(),2)</formula>
    </cfRule>
  </conditionalFormatting>
  <conditionalFormatting sqref="W1152">
    <cfRule type="expression" dxfId="4339" priority="1294">
      <formula>MOD(ROW(),2)</formula>
    </cfRule>
    <cfRule type="expression" dxfId="4338" priority="1293">
      <formula>DATEDIF(TODAY(),$AH1152,"D")&lt;=30</formula>
    </cfRule>
    <cfRule type="expression" dxfId="4337" priority="1292">
      <formula>DATEDIF(TODAY(),$AH1152,"D")&lt;=30</formula>
    </cfRule>
  </conditionalFormatting>
  <conditionalFormatting sqref="W1153">
    <cfRule type="expression" dxfId="4336" priority="1211">
      <formula>MOD(ROW(),2)</formula>
    </cfRule>
    <cfRule type="expression" dxfId="4335" priority="1210">
      <formula>DATEDIF(TODAY(),$AH1153,"D")&lt;=30</formula>
    </cfRule>
    <cfRule type="expression" dxfId="4334" priority="1209">
      <formula>DATEDIF(TODAY(),$AH1153,"D")&lt;=30</formula>
    </cfRule>
  </conditionalFormatting>
  <conditionalFormatting sqref="W1154:W1155">
    <cfRule type="expression" dxfId="4333" priority="1251">
      <formula>DATEDIF(TODAY(),$AH1154,"D")&lt;=30</formula>
    </cfRule>
    <cfRule type="expression" dxfId="4332" priority="1253">
      <formula>MOD(ROW(),2)</formula>
    </cfRule>
    <cfRule type="expression" dxfId="4331" priority="1252">
      <formula>DATEDIF(TODAY(),$AH1154,"D")&lt;=30</formula>
    </cfRule>
  </conditionalFormatting>
  <conditionalFormatting sqref="W1156">
    <cfRule type="expression" dxfId="4330" priority="1165">
      <formula>DATEDIF(TODAY(),$AH1156,"D")&lt;=30</formula>
    </cfRule>
    <cfRule type="expression" dxfId="4329" priority="1166">
      <formula>DATEDIF(TODAY(),$AH1156,"D")&lt;=30</formula>
    </cfRule>
    <cfRule type="expression" dxfId="4328" priority="1167">
      <formula>MOD(ROW(),2)</formula>
    </cfRule>
  </conditionalFormatting>
  <conditionalFormatting sqref="W1157">
    <cfRule type="expression" dxfId="4327" priority="1083">
      <formula>DATEDIF(TODAY(),$AH1157,"D")&lt;=30</formula>
    </cfRule>
    <cfRule type="expression" dxfId="4326" priority="1084">
      <formula>DATEDIF(TODAY(),$AH1157,"D")&lt;=30</formula>
    </cfRule>
    <cfRule type="expression" dxfId="4325" priority="1085">
      <formula>MOD(ROW(),2)</formula>
    </cfRule>
  </conditionalFormatting>
  <conditionalFormatting sqref="W1158:W1159">
    <cfRule type="expression" dxfId="4324" priority="1125">
      <formula>DATEDIF(TODAY(),$AH1158,"D")&lt;=30</formula>
    </cfRule>
    <cfRule type="expression" dxfId="4323" priority="1126">
      <formula>MOD(ROW(),2)</formula>
    </cfRule>
    <cfRule type="expression" dxfId="4322" priority="1124">
      <formula>DATEDIF(TODAY(),$AH1158,"D")&lt;=30</formula>
    </cfRule>
  </conditionalFormatting>
  <conditionalFormatting sqref="W1160">
    <cfRule type="expression" dxfId="4321" priority="1034">
      <formula>MOD(ROW(),2)</formula>
    </cfRule>
    <cfRule type="expression" dxfId="4320" priority="1033">
      <formula>DATEDIF(TODAY(),$AH1160,"D")&lt;=30</formula>
    </cfRule>
    <cfRule type="expression" dxfId="4319" priority="1032">
      <formula>DATEDIF(TODAY(),$AH1160,"D")&lt;=30</formula>
    </cfRule>
  </conditionalFormatting>
  <conditionalFormatting sqref="W1161:W1162">
    <cfRule type="expression" dxfId="4318" priority="988">
      <formula>DATEDIF(TODAY(),$AH1161,"D")&lt;=30</formula>
    </cfRule>
    <cfRule type="expression" dxfId="4317" priority="989">
      <formula>DATEDIF(TODAY(),$AH1161,"D")&lt;=30</formula>
    </cfRule>
    <cfRule type="expression" dxfId="4316" priority="990">
      <formula>MOD(ROW(),2)</formula>
    </cfRule>
  </conditionalFormatting>
  <conditionalFormatting sqref="W1163">
    <cfRule type="expression" dxfId="4315" priority="948">
      <formula>DATEDIF(TODAY(),$AH1163,"D")&lt;=30</formula>
    </cfRule>
    <cfRule type="expression" dxfId="4314" priority="950">
      <formula>MOD(ROW(),2)</formula>
    </cfRule>
    <cfRule type="expression" dxfId="4313" priority="949">
      <formula>DATEDIF(TODAY(),$AH1163,"D")&lt;=30</formula>
    </cfRule>
  </conditionalFormatting>
  <conditionalFormatting sqref="W1164">
    <cfRule type="expression" dxfId="4312" priority="907">
      <formula>DATEDIF(TODAY(),$AH1164,"D")&lt;=30</formula>
    </cfRule>
    <cfRule type="expression" dxfId="4311" priority="908">
      <formula>MOD(ROW(),2)</formula>
    </cfRule>
    <cfRule type="expression" dxfId="4310" priority="906">
      <formula>DATEDIF(TODAY(),$AH1164,"D")&lt;=30</formula>
    </cfRule>
  </conditionalFormatting>
  <conditionalFormatting sqref="W1165">
    <cfRule type="expression" dxfId="4309" priority="869">
      <formula>DATEDIF(TODAY(),$AH1165,"D")&lt;=30</formula>
    </cfRule>
    <cfRule type="expression" dxfId="4308" priority="870">
      <formula>MOD(ROW(),2)</formula>
    </cfRule>
    <cfRule type="expression" dxfId="4307" priority="868">
      <formula>DATEDIF(TODAY(),$AH1165,"D")&lt;=30</formula>
    </cfRule>
  </conditionalFormatting>
  <conditionalFormatting sqref="W1166">
    <cfRule type="expression" dxfId="4306" priority="829">
      <formula>DATEDIF(TODAY(),$AH1166,"D")&lt;=30</formula>
    </cfRule>
    <cfRule type="expression" dxfId="4305" priority="830">
      <formula>MOD(ROW(),2)</formula>
    </cfRule>
    <cfRule type="expression" dxfId="4304" priority="828">
      <formula>DATEDIF(TODAY(),$AH1166,"D")&lt;=30</formula>
    </cfRule>
  </conditionalFormatting>
  <conditionalFormatting sqref="W1167">
    <cfRule type="expression" dxfId="4303" priority="790">
      <formula>DATEDIF(TODAY(),$AH1167,"D")&lt;=30</formula>
    </cfRule>
    <cfRule type="expression" dxfId="4302" priority="791">
      <formula>DATEDIF(TODAY(),$AH1167,"D")&lt;=30</formula>
    </cfRule>
    <cfRule type="expression" dxfId="4301" priority="792">
      <formula>MOD(ROW(),2)</formula>
    </cfRule>
  </conditionalFormatting>
  <conditionalFormatting sqref="W1168">
    <cfRule type="expression" dxfId="4300" priority="754">
      <formula>MOD(ROW(),2)</formula>
    </cfRule>
    <cfRule type="expression" dxfId="4299" priority="752">
      <formula>DATEDIF(TODAY(),$AH1168,"D")&lt;=30</formula>
    </cfRule>
    <cfRule type="expression" dxfId="4298" priority="753">
      <formula>DATEDIF(TODAY(),$AH1168,"D")&lt;=30</formula>
    </cfRule>
  </conditionalFormatting>
  <conditionalFormatting sqref="W1169">
    <cfRule type="expression" dxfId="4297" priority="716">
      <formula>MOD(ROW(),2)</formula>
    </cfRule>
    <cfRule type="expression" dxfId="4296" priority="715">
      <formula>DATEDIF(TODAY(),$AH1169,"D")&lt;=30</formula>
    </cfRule>
    <cfRule type="expression" dxfId="4295" priority="714">
      <formula>DATEDIF(TODAY(),$AH1169,"D")&lt;=30</formula>
    </cfRule>
  </conditionalFormatting>
  <conditionalFormatting sqref="W1170">
    <cfRule type="expression" dxfId="4294" priority="669">
      <formula>DATEDIF(TODAY(),$AH1170,"D")&lt;=30</formula>
    </cfRule>
    <cfRule type="expression" dxfId="4293" priority="670">
      <formula>MOD(ROW(),2)</formula>
    </cfRule>
    <cfRule type="expression" dxfId="4292" priority="668">
      <formula>DATEDIF(TODAY(),$AH1170,"D")&lt;=30</formula>
    </cfRule>
  </conditionalFormatting>
  <conditionalFormatting sqref="W1171">
    <cfRule type="expression" dxfId="4291" priority="631">
      <formula>DATEDIF(TODAY(),$AH1171,"D")&lt;=30</formula>
    </cfRule>
    <cfRule type="expression" dxfId="4290" priority="630">
      <formula>DATEDIF(TODAY(),$AH1171,"D")&lt;=30</formula>
    </cfRule>
    <cfRule type="expression" dxfId="4289" priority="632">
      <formula>MOD(ROW(),2)</formula>
    </cfRule>
  </conditionalFormatting>
  <conditionalFormatting sqref="W1172">
    <cfRule type="expression" dxfId="4288" priority="592">
      <formula>DATEDIF(TODAY(),$AH1172,"D")&lt;=30</formula>
    </cfRule>
    <cfRule type="expression" dxfId="4287" priority="593">
      <formula>DATEDIF(TODAY(),$AH1172,"D")&lt;=30</formula>
    </cfRule>
    <cfRule type="expression" dxfId="4286" priority="594">
      <formula>MOD(ROW(),2)</formula>
    </cfRule>
  </conditionalFormatting>
  <conditionalFormatting sqref="W1173">
    <cfRule type="expression" dxfId="4285" priority="549">
      <formula>DATEDIF(TODAY(),$AH1173,"D")&lt;=30</formula>
    </cfRule>
    <cfRule type="expression" dxfId="4284" priority="550">
      <formula>MOD(ROW(),2)</formula>
    </cfRule>
    <cfRule type="expression" dxfId="4283" priority="548">
      <formula>DATEDIF(TODAY(),$AH1173,"D")&lt;=30</formula>
    </cfRule>
  </conditionalFormatting>
  <conditionalFormatting sqref="W1174">
    <cfRule type="expression" dxfId="4282" priority="493">
      <formula>DATEDIF(TODAY(),$AH1174,"D")&lt;=30</formula>
    </cfRule>
    <cfRule type="expression" dxfId="4281" priority="494">
      <formula>DATEDIF(TODAY(),$AH1174,"D")&lt;=30</formula>
    </cfRule>
    <cfRule type="expression" dxfId="4280" priority="495">
      <formula>MOD(ROW(),2)</formula>
    </cfRule>
  </conditionalFormatting>
  <conditionalFormatting sqref="W1175">
    <cfRule type="expression" dxfId="4279" priority="456">
      <formula>DATEDIF(TODAY(),$AH1175,"D")&lt;=30</formula>
    </cfRule>
    <cfRule type="expression" dxfId="4278" priority="457">
      <formula>MOD(ROW(),2)</formula>
    </cfRule>
    <cfRule type="expression" dxfId="4277" priority="455">
      <formula>DATEDIF(TODAY(),$AH1175,"D")&lt;=30</formula>
    </cfRule>
  </conditionalFormatting>
  <conditionalFormatting sqref="W1176">
    <cfRule type="expression" dxfId="4276" priority="417">
      <formula>MOD(ROW(),2)</formula>
    </cfRule>
    <cfRule type="expression" dxfId="4275" priority="416">
      <formula>DATEDIF(TODAY(),$AH1176,"D")&lt;=30</formula>
    </cfRule>
    <cfRule type="expression" dxfId="4274" priority="415">
      <formula>DATEDIF(TODAY(),$AH1176,"D")&lt;=30</formula>
    </cfRule>
  </conditionalFormatting>
  <conditionalFormatting sqref="W1177">
    <cfRule type="expression" dxfId="4273" priority="377">
      <formula>DATEDIF(TODAY(),$AH1177,"D")&lt;=30</formula>
    </cfRule>
    <cfRule type="expression" dxfId="4272" priority="378">
      <formula>DATEDIF(TODAY(),$AH1177,"D")&lt;=30</formula>
    </cfRule>
    <cfRule type="expression" dxfId="4271" priority="379">
      <formula>MOD(ROW(),2)</formula>
    </cfRule>
  </conditionalFormatting>
  <conditionalFormatting sqref="W1178">
    <cfRule type="expression" dxfId="4270" priority="340">
      <formula>DATEDIF(TODAY(),$AH1178,"D")&lt;=30</formula>
    </cfRule>
    <cfRule type="expression" dxfId="4269" priority="341">
      <formula>MOD(ROW(),2)</formula>
    </cfRule>
    <cfRule type="expression" dxfId="4268" priority="339">
      <formula>DATEDIF(TODAY(),$AH1178,"D")&lt;=30</formula>
    </cfRule>
  </conditionalFormatting>
  <conditionalFormatting sqref="W1179">
    <cfRule type="expression" dxfId="4267" priority="302">
      <formula>DATEDIF(TODAY(),$AH1179,"D")&lt;=30</formula>
    </cfRule>
    <cfRule type="expression" dxfId="4266" priority="301">
      <formula>DATEDIF(TODAY(),$AH1179,"D")&lt;=30</formula>
    </cfRule>
    <cfRule type="expression" dxfId="4265" priority="303">
      <formula>MOD(ROW(),2)</formula>
    </cfRule>
  </conditionalFormatting>
  <conditionalFormatting sqref="W1180">
    <cfRule type="expression" dxfId="4264" priority="261">
      <formula>DATEDIF(TODAY(),$AH1180,"D")&lt;=30</formula>
    </cfRule>
    <cfRule type="expression" dxfId="4263" priority="262">
      <formula>MOD(ROW(),2)</formula>
    </cfRule>
    <cfRule type="expression" dxfId="4262" priority="260">
      <formula>DATEDIF(TODAY(),$AH1180,"D")&lt;=30</formula>
    </cfRule>
  </conditionalFormatting>
  <conditionalFormatting sqref="W1181">
    <cfRule type="expression" dxfId="4261" priority="212">
      <formula>DATEDIF(TODAY(),$AH1181,"D")&lt;=30</formula>
    </cfRule>
    <cfRule type="expression" dxfId="4260" priority="213">
      <formula>DATEDIF(TODAY(),$AH1181,"D")&lt;=30</formula>
    </cfRule>
    <cfRule type="expression" dxfId="4259" priority="214">
      <formula>MOD(ROW(),2)</formula>
    </cfRule>
  </conditionalFormatting>
  <conditionalFormatting sqref="W1182">
    <cfRule type="expression" dxfId="4258" priority="174">
      <formula>DATEDIF(TODAY(),$AH1182,"D")&lt;=30</formula>
    </cfRule>
    <cfRule type="expression" dxfId="4257" priority="175">
      <formula>DATEDIF(TODAY(),$AH1182,"D")&lt;=30</formula>
    </cfRule>
    <cfRule type="expression" dxfId="4256" priority="176">
      <formula>MOD(ROW(),2)</formula>
    </cfRule>
  </conditionalFormatting>
  <conditionalFormatting sqref="W1183">
    <cfRule type="expression" dxfId="4255" priority="138">
      <formula>MOD(ROW(),2)</formula>
    </cfRule>
    <cfRule type="expression" dxfId="4254" priority="136">
      <formula>DATEDIF(TODAY(),$AH1183,"D")&lt;=30</formula>
    </cfRule>
    <cfRule type="expression" dxfId="4253" priority="137">
      <formula>DATEDIF(TODAY(),$AH1183,"D")&lt;=30</formula>
    </cfRule>
  </conditionalFormatting>
  <conditionalFormatting sqref="W1184">
    <cfRule type="expression" dxfId="4252" priority="77">
      <formula>MOD(ROW(),2)</formula>
    </cfRule>
    <cfRule type="expression" dxfId="4251" priority="76">
      <formula>DATEDIF(TODAY(),$AH1184,"D")&lt;=30</formula>
    </cfRule>
    <cfRule type="expression" dxfId="4250" priority="75">
      <formula>DATEDIF(TODAY(),$AH1184,"D")&lt;=30</formula>
    </cfRule>
  </conditionalFormatting>
  <conditionalFormatting sqref="W1185">
    <cfRule type="expression" dxfId="4249" priority="29">
      <formula>DATEDIF(TODAY(),$AH1185,"D")&lt;=30</formula>
    </cfRule>
    <cfRule type="expression" dxfId="4248" priority="31">
      <formula>MOD(ROW(),2)</formula>
    </cfRule>
    <cfRule type="expression" dxfId="4247" priority="30">
      <formula>DATEDIF(TODAY(),$AH1185,"D")&lt;=30</formula>
    </cfRule>
  </conditionalFormatting>
  <conditionalFormatting sqref="W14:X14">
    <cfRule type="expression" dxfId="4246" priority="16166">
      <formula>MOD(ROW(),2)</formula>
    </cfRule>
  </conditionalFormatting>
  <conditionalFormatting sqref="W45:X54">
    <cfRule type="expression" dxfId="4245" priority="16237">
      <formula>MOD(ROW(),2)</formula>
    </cfRule>
  </conditionalFormatting>
  <conditionalFormatting sqref="W65:X65">
    <cfRule type="expression" dxfId="4244" priority="16109">
      <formula>MOD(ROW(),2)</formula>
    </cfRule>
  </conditionalFormatting>
  <conditionalFormatting sqref="W85:X128">
    <cfRule type="expression" dxfId="4243" priority="16044">
      <formula>MOD(ROW(),2)</formula>
    </cfRule>
  </conditionalFormatting>
  <conditionalFormatting sqref="W93:X96">
    <cfRule type="expression" dxfId="4242" priority="15986">
      <formula>MOD(ROW(),2)</formula>
    </cfRule>
  </conditionalFormatting>
  <conditionalFormatting sqref="W97:X99">
    <cfRule type="expression" dxfId="4241" priority="15930">
      <formula>MOD(ROW(),2)</formula>
    </cfRule>
  </conditionalFormatting>
  <conditionalFormatting sqref="W100:X102">
    <cfRule type="expression" dxfId="4240" priority="15856">
      <formula>MOD(ROW(),2)</formula>
    </cfRule>
  </conditionalFormatting>
  <conditionalFormatting sqref="W103:X105">
    <cfRule type="expression" dxfId="4239" priority="15809">
      <formula>MOD(ROW(),2)</formula>
    </cfRule>
  </conditionalFormatting>
  <conditionalFormatting sqref="W106:X106">
    <cfRule type="expression" dxfId="4238" priority="15714">
      <formula>MOD(ROW(),2)</formula>
    </cfRule>
  </conditionalFormatting>
  <conditionalFormatting sqref="W107:X108">
    <cfRule type="expression" dxfId="4237" priority="15761">
      <formula>MOD(ROW(),2)</formula>
    </cfRule>
  </conditionalFormatting>
  <conditionalFormatting sqref="W109:X109">
    <cfRule type="expression" dxfId="4236" priority="15660">
      <formula>MOD(ROW(),2)</formula>
    </cfRule>
  </conditionalFormatting>
  <conditionalFormatting sqref="W110:X110">
    <cfRule type="expression" dxfId="4235" priority="15567">
      <formula>MOD(ROW(),2)</formula>
    </cfRule>
  </conditionalFormatting>
  <conditionalFormatting sqref="W111:X112">
    <cfRule type="expression" dxfId="4234" priority="15614">
      <formula>MOD(ROW(),2)</formula>
    </cfRule>
  </conditionalFormatting>
  <conditionalFormatting sqref="W113:X113">
    <cfRule type="expression" dxfId="4233" priority="15472">
      <formula>MOD(ROW(),2)</formula>
    </cfRule>
  </conditionalFormatting>
  <conditionalFormatting sqref="W114:X115">
    <cfRule type="expression" dxfId="4232" priority="15519">
      <formula>MOD(ROW(),2)</formula>
    </cfRule>
  </conditionalFormatting>
  <conditionalFormatting sqref="W116:X116">
    <cfRule type="expression" dxfId="4231" priority="15424">
      <formula>MOD(ROW(),2)</formula>
    </cfRule>
  </conditionalFormatting>
  <conditionalFormatting sqref="W117:X117">
    <cfRule type="expression" dxfId="4230" priority="15329">
      <formula>MOD(ROW(),2)</formula>
    </cfRule>
  </conditionalFormatting>
  <conditionalFormatting sqref="W118:X119">
    <cfRule type="expression" dxfId="4229" priority="15376">
      <formula>MOD(ROW(),2)</formula>
    </cfRule>
  </conditionalFormatting>
  <conditionalFormatting sqref="W120:X120">
    <cfRule type="expression" dxfId="4228" priority="15277">
      <formula>MOD(ROW(),2)</formula>
    </cfRule>
  </conditionalFormatting>
  <conditionalFormatting sqref="W121:X121">
    <cfRule type="expression" dxfId="4227" priority="15184">
      <formula>MOD(ROW(),2)</formula>
    </cfRule>
  </conditionalFormatting>
  <conditionalFormatting sqref="W122:X123">
    <cfRule type="expression" dxfId="4226" priority="15231">
      <formula>MOD(ROW(),2)</formula>
    </cfRule>
  </conditionalFormatting>
  <conditionalFormatting sqref="W124:X124">
    <cfRule type="expression" dxfId="4225" priority="15135">
      <formula>MOD(ROW(),2)</formula>
    </cfRule>
  </conditionalFormatting>
  <conditionalFormatting sqref="W125:X125">
    <cfRule type="expression" dxfId="4224" priority="15042">
      <formula>MOD(ROW(),2)</formula>
    </cfRule>
  </conditionalFormatting>
  <conditionalFormatting sqref="W126:X127">
    <cfRule type="expression" dxfId="4223" priority="15089">
      <formula>MOD(ROW(),2)</formula>
    </cfRule>
  </conditionalFormatting>
  <conditionalFormatting sqref="W128:X128">
    <cfRule type="expression" dxfId="4222" priority="14984">
      <formula>MOD(ROW(),2)</formula>
    </cfRule>
  </conditionalFormatting>
  <conditionalFormatting sqref="W141:X141">
    <cfRule type="expression" dxfId="4221" priority="14862">
      <formula>MOD(ROW(),2)</formula>
    </cfRule>
  </conditionalFormatting>
  <conditionalFormatting sqref="W172:X172">
    <cfRule type="expression" dxfId="4220" priority="14920">
      <formula>MOD(ROW(),2)</formula>
    </cfRule>
  </conditionalFormatting>
  <conditionalFormatting sqref="W190:X190">
    <cfRule type="expression" dxfId="4219" priority="14808">
      <formula>MOD(ROW(),2)</formula>
    </cfRule>
  </conditionalFormatting>
  <conditionalFormatting sqref="W210:X256">
    <cfRule type="expression" dxfId="4218" priority="14746">
      <formula>MOD(ROW(),2)</formula>
    </cfRule>
  </conditionalFormatting>
  <conditionalFormatting sqref="W218:X221">
    <cfRule type="expression" dxfId="4217" priority="14692">
      <formula>MOD(ROW(),2)</formula>
    </cfRule>
  </conditionalFormatting>
  <conditionalFormatting sqref="W222:X224">
    <cfRule type="expression" dxfId="4216" priority="14639">
      <formula>MOD(ROW(),2)</formula>
    </cfRule>
  </conditionalFormatting>
  <conditionalFormatting sqref="W225:X227">
    <cfRule type="expression" dxfId="4215" priority="14568">
      <formula>MOD(ROW(),2)</formula>
    </cfRule>
  </conditionalFormatting>
  <conditionalFormatting sqref="W228:X230">
    <cfRule type="expression" dxfId="4214" priority="14524">
      <formula>MOD(ROW(),2)</formula>
    </cfRule>
  </conditionalFormatting>
  <conditionalFormatting sqref="W231:X231">
    <cfRule type="expression" dxfId="4213" priority="14435">
      <formula>MOD(ROW(),2)</formula>
    </cfRule>
  </conditionalFormatting>
  <conditionalFormatting sqref="W232:X233">
    <cfRule type="expression" dxfId="4212" priority="14479">
      <formula>MOD(ROW(),2)</formula>
    </cfRule>
  </conditionalFormatting>
  <conditionalFormatting sqref="W234:X234">
    <cfRule type="expression" dxfId="4211" priority="14384">
      <formula>MOD(ROW(),2)</formula>
    </cfRule>
  </conditionalFormatting>
  <conditionalFormatting sqref="W235:X235">
    <cfRule type="expression" dxfId="4210" priority="14297">
      <formula>MOD(ROW(),2)</formula>
    </cfRule>
  </conditionalFormatting>
  <conditionalFormatting sqref="W236:X237">
    <cfRule type="expression" dxfId="4209" priority="14341">
      <formula>MOD(ROW(),2)</formula>
    </cfRule>
  </conditionalFormatting>
  <conditionalFormatting sqref="W238:X238">
    <cfRule type="expression" dxfId="4208" priority="14208">
      <formula>MOD(ROW(),2)</formula>
    </cfRule>
  </conditionalFormatting>
  <conditionalFormatting sqref="W239:X240">
    <cfRule type="expression" dxfId="4207" priority="14252">
      <formula>MOD(ROW(),2)</formula>
    </cfRule>
  </conditionalFormatting>
  <conditionalFormatting sqref="W241:X241">
    <cfRule type="expression" dxfId="4206" priority="14163">
      <formula>MOD(ROW(),2)</formula>
    </cfRule>
  </conditionalFormatting>
  <conditionalFormatting sqref="W242:X242">
    <cfRule type="expression" dxfId="4205" priority="14074">
      <formula>MOD(ROW(),2)</formula>
    </cfRule>
  </conditionalFormatting>
  <conditionalFormatting sqref="W243:X244">
    <cfRule type="expression" dxfId="4204" priority="14118">
      <formula>MOD(ROW(),2)</formula>
    </cfRule>
  </conditionalFormatting>
  <conditionalFormatting sqref="W245:X245">
    <cfRule type="expression" dxfId="4203" priority="14025">
      <formula>MOD(ROW(),2)</formula>
    </cfRule>
  </conditionalFormatting>
  <conditionalFormatting sqref="W246:X246">
    <cfRule type="expression" dxfId="4202" priority="13938">
      <formula>MOD(ROW(),2)</formula>
    </cfRule>
  </conditionalFormatting>
  <conditionalFormatting sqref="W247:X248">
    <cfRule type="expression" dxfId="4201" priority="13982">
      <formula>MOD(ROW(),2)</formula>
    </cfRule>
  </conditionalFormatting>
  <conditionalFormatting sqref="W249:X249">
    <cfRule type="expression" dxfId="4200" priority="13892">
      <formula>MOD(ROW(),2)</formula>
    </cfRule>
  </conditionalFormatting>
  <conditionalFormatting sqref="W250:X250">
    <cfRule type="expression" dxfId="4199" priority="13805">
      <formula>MOD(ROW(),2)</formula>
    </cfRule>
  </conditionalFormatting>
  <conditionalFormatting sqref="W251:X252">
    <cfRule type="expression" dxfId="4198" priority="13849">
      <formula>MOD(ROW(),2)</formula>
    </cfRule>
  </conditionalFormatting>
  <conditionalFormatting sqref="W253:X253">
    <cfRule type="expression" dxfId="4197" priority="13750">
      <formula>MOD(ROW(),2)</formula>
    </cfRule>
  </conditionalFormatting>
  <conditionalFormatting sqref="W254:X255">
    <cfRule type="expression" dxfId="4196" priority="13704">
      <formula>MOD(ROW(),2)</formula>
    </cfRule>
  </conditionalFormatting>
  <conditionalFormatting sqref="W256:X256">
    <cfRule type="expression" dxfId="4195" priority="13660">
      <formula>MOD(ROW(),2)</formula>
    </cfRule>
  </conditionalFormatting>
  <conditionalFormatting sqref="W269:X269">
    <cfRule type="expression" dxfId="4194" priority="13536">
      <formula>MOD(ROW(),2)</formula>
    </cfRule>
  </conditionalFormatting>
  <conditionalFormatting sqref="W299:X299">
    <cfRule type="expression" dxfId="4193" priority="13597">
      <formula>MOD(ROW(),2)</formula>
    </cfRule>
  </conditionalFormatting>
  <conditionalFormatting sqref="W316:X316">
    <cfRule type="expression" dxfId="4192" priority="13482">
      <formula>MOD(ROW(),2)</formula>
    </cfRule>
  </conditionalFormatting>
  <conditionalFormatting sqref="W336:X384">
    <cfRule type="expression" dxfId="4191" priority="13417">
      <formula>MOD(ROW(),2)</formula>
    </cfRule>
  </conditionalFormatting>
  <conditionalFormatting sqref="W344:X347">
    <cfRule type="expression" dxfId="4190" priority="13363">
      <formula>MOD(ROW(),2)</formula>
    </cfRule>
  </conditionalFormatting>
  <conditionalFormatting sqref="W348:X350">
    <cfRule type="expression" dxfId="4189" priority="13310">
      <formula>MOD(ROW(),2)</formula>
    </cfRule>
  </conditionalFormatting>
  <conditionalFormatting sqref="W351:X353">
    <cfRule type="expression" dxfId="4188" priority="13239">
      <formula>MOD(ROW(),2)</formula>
    </cfRule>
  </conditionalFormatting>
  <conditionalFormatting sqref="W354:X356">
    <cfRule type="expression" dxfId="4187" priority="13195">
      <formula>MOD(ROW(),2)</formula>
    </cfRule>
  </conditionalFormatting>
  <conditionalFormatting sqref="W357:X357">
    <cfRule type="expression" dxfId="4186" priority="13106">
      <formula>MOD(ROW(),2)</formula>
    </cfRule>
  </conditionalFormatting>
  <conditionalFormatting sqref="W358:X359">
    <cfRule type="expression" dxfId="4185" priority="13150">
      <formula>MOD(ROW(),2)</formula>
    </cfRule>
  </conditionalFormatting>
  <conditionalFormatting sqref="W360:X360">
    <cfRule type="expression" dxfId="4184" priority="13055">
      <formula>MOD(ROW(),2)</formula>
    </cfRule>
  </conditionalFormatting>
  <conditionalFormatting sqref="W361:X361">
    <cfRule type="expression" dxfId="4183" priority="12968">
      <formula>MOD(ROW(),2)</formula>
    </cfRule>
  </conditionalFormatting>
  <conditionalFormatting sqref="W362:X363">
    <cfRule type="expression" dxfId="4182" priority="13012">
      <formula>MOD(ROW(),2)</formula>
    </cfRule>
  </conditionalFormatting>
  <conditionalFormatting sqref="W364:X364">
    <cfRule type="expression" dxfId="4181" priority="12879">
      <formula>MOD(ROW(),2)</formula>
    </cfRule>
  </conditionalFormatting>
  <conditionalFormatting sqref="W365:X366">
    <cfRule type="expression" dxfId="4180" priority="12923">
      <formula>MOD(ROW(),2)</formula>
    </cfRule>
  </conditionalFormatting>
  <conditionalFormatting sqref="W367:X367">
    <cfRule type="expression" dxfId="4179" priority="12834">
      <formula>MOD(ROW(),2)</formula>
    </cfRule>
  </conditionalFormatting>
  <conditionalFormatting sqref="W368:X368">
    <cfRule type="expression" dxfId="4178" priority="12745">
      <formula>MOD(ROW(),2)</formula>
    </cfRule>
  </conditionalFormatting>
  <conditionalFormatting sqref="W369:X370">
    <cfRule type="expression" dxfId="4177" priority="12789">
      <formula>MOD(ROW(),2)</formula>
    </cfRule>
  </conditionalFormatting>
  <conditionalFormatting sqref="W371:X371">
    <cfRule type="expression" dxfId="4176" priority="12696">
      <formula>MOD(ROW(),2)</formula>
    </cfRule>
  </conditionalFormatting>
  <conditionalFormatting sqref="W372:X372">
    <cfRule type="expression" dxfId="4175" priority="12609">
      <formula>MOD(ROW(),2)</formula>
    </cfRule>
  </conditionalFormatting>
  <conditionalFormatting sqref="W373:X374">
    <cfRule type="expression" dxfId="4174" priority="12653">
      <formula>MOD(ROW(),2)</formula>
    </cfRule>
  </conditionalFormatting>
  <conditionalFormatting sqref="W375:X375">
    <cfRule type="expression" dxfId="4173" priority="12563">
      <formula>MOD(ROW(),2)</formula>
    </cfRule>
  </conditionalFormatting>
  <conditionalFormatting sqref="W376:X376">
    <cfRule type="expression" dxfId="4172" priority="12477">
      <formula>MOD(ROW(),2)</formula>
    </cfRule>
    <cfRule type="expression" dxfId="4171" priority="12476">
      <formula>MOD(ROW(),2)</formula>
    </cfRule>
  </conditionalFormatting>
  <conditionalFormatting sqref="W377:X378">
    <cfRule type="expression" dxfId="4170" priority="12520">
      <formula>MOD(ROW(),2)</formula>
    </cfRule>
  </conditionalFormatting>
  <conditionalFormatting sqref="W379:X379">
    <cfRule type="expression" dxfId="4169" priority="12422">
      <formula>MOD(ROW(),2)</formula>
    </cfRule>
    <cfRule type="expression" dxfId="4168" priority="12421">
      <formula>MOD(ROW(),2)</formula>
    </cfRule>
  </conditionalFormatting>
  <conditionalFormatting sqref="W380:X381">
    <cfRule type="expression" dxfId="4167" priority="12375">
      <formula>MOD(ROW(),2)</formula>
    </cfRule>
    <cfRule type="expression" dxfId="4166" priority="12376">
      <formula>MOD(ROW(),2)</formula>
    </cfRule>
  </conditionalFormatting>
  <conditionalFormatting sqref="W382:X382">
    <cfRule type="expression" dxfId="4165" priority="12334">
      <formula>MOD(ROW(),2)</formula>
    </cfRule>
    <cfRule type="expression" dxfId="4164" priority="12333">
      <formula>MOD(ROW(),2)</formula>
    </cfRule>
  </conditionalFormatting>
  <conditionalFormatting sqref="W383:X383">
    <cfRule type="expression" dxfId="4163" priority="12289">
      <formula>MOD(ROW(),2)</formula>
    </cfRule>
    <cfRule type="expression" dxfId="4162" priority="12290">
      <formula>MOD(ROW(),2)</formula>
    </cfRule>
  </conditionalFormatting>
  <conditionalFormatting sqref="W384:X384">
    <cfRule type="expression" dxfId="4161" priority="12247">
      <formula>MOD(ROW(),2)</formula>
    </cfRule>
    <cfRule type="expression" dxfId="4160" priority="12248">
      <formula>MOD(ROW(),2)</formula>
    </cfRule>
  </conditionalFormatting>
  <conditionalFormatting sqref="W397:X397">
    <cfRule type="expression" dxfId="4159" priority="12127">
      <formula>MOD(ROW(),2)</formula>
    </cfRule>
    <cfRule type="expression" dxfId="4158" priority="12126">
      <formula>MOD(ROW(),2)</formula>
    </cfRule>
  </conditionalFormatting>
  <conditionalFormatting sqref="W427:X427">
    <cfRule type="expression" dxfId="4157" priority="12189">
      <formula>MOD(ROW(),2)</formula>
    </cfRule>
    <cfRule type="expression" dxfId="4156" priority="12188">
      <formula>MOD(ROW(),2)</formula>
    </cfRule>
    <cfRule type="expression" dxfId="4155" priority="12187">
      <formula>MOD(ROW(),2)</formula>
    </cfRule>
    <cfRule type="expression" dxfId="4154" priority="12186">
      <formula>MOD(ROW(),2)</formula>
    </cfRule>
  </conditionalFormatting>
  <conditionalFormatting sqref="W444:X444">
    <cfRule type="expression" dxfId="4153" priority="12072">
      <formula>MOD(ROW(),2)</formula>
    </cfRule>
    <cfRule type="expression" dxfId="4152" priority="12073">
      <formula>MOD(ROW(),2)</formula>
    </cfRule>
  </conditionalFormatting>
  <conditionalFormatting sqref="W466:X471">
    <cfRule type="expression" dxfId="4151" priority="12010">
      <formula>MOD(ROW(),2)</formula>
    </cfRule>
    <cfRule type="expression" dxfId="4150" priority="12011">
      <formula>MOD(ROW(),2)</formula>
    </cfRule>
  </conditionalFormatting>
  <conditionalFormatting sqref="W472:X475">
    <cfRule type="expression" dxfId="4149" priority="11957">
      <formula>MOD(ROW(),2)</formula>
    </cfRule>
    <cfRule type="expression" dxfId="4148" priority="11956">
      <formula>MOD(ROW(),2)</formula>
    </cfRule>
  </conditionalFormatting>
  <conditionalFormatting sqref="W476:X478">
    <cfRule type="expression" dxfId="4147" priority="11903">
      <formula>MOD(ROW(),2)</formula>
    </cfRule>
    <cfRule type="expression" dxfId="4146" priority="11904">
      <formula>MOD(ROW(),2)</formula>
    </cfRule>
  </conditionalFormatting>
  <conditionalFormatting sqref="W479:X481">
    <cfRule type="expression" dxfId="4145" priority="11833">
      <formula>MOD(ROW(),2)</formula>
    </cfRule>
    <cfRule type="expression" dxfId="4144" priority="11832">
      <formula>MOD(ROW(),2)</formula>
    </cfRule>
  </conditionalFormatting>
  <conditionalFormatting sqref="W482:X484">
    <cfRule type="expression" dxfId="4143" priority="11788">
      <formula>MOD(ROW(),2)</formula>
    </cfRule>
    <cfRule type="expression" dxfId="4142" priority="11789">
      <formula>MOD(ROW(),2)</formula>
    </cfRule>
  </conditionalFormatting>
  <conditionalFormatting sqref="W485:X485">
    <cfRule type="expression" dxfId="4141" priority="11700">
      <formula>MOD(ROW(),2)</formula>
    </cfRule>
    <cfRule type="expression" dxfId="4140" priority="11699">
      <formula>MOD(ROW(),2)</formula>
    </cfRule>
  </conditionalFormatting>
  <conditionalFormatting sqref="W486:X487">
    <cfRule type="expression" dxfId="4139" priority="11743">
      <formula>MOD(ROW(),2)</formula>
    </cfRule>
    <cfRule type="expression" dxfId="4138" priority="11744">
      <formula>MOD(ROW(),2)</formula>
    </cfRule>
  </conditionalFormatting>
  <conditionalFormatting sqref="W488:X488">
    <cfRule type="expression" dxfId="4137" priority="11648">
      <formula>MOD(ROW(),2)</formula>
    </cfRule>
    <cfRule type="expression" dxfId="4136" priority="11649">
      <formula>MOD(ROW(),2)</formula>
    </cfRule>
  </conditionalFormatting>
  <conditionalFormatting sqref="W489:X489">
    <cfRule type="expression" dxfId="4135" priority="11561">
      <formula>MOD(ROW(),2)</formula>
    </cfRule>
    <cfRule type="expression" dxfId="4134" priority="11562">
      <formula>MOD(ROW(),2)</formula>
    </cfRule>
  </conditionalFormatting>
  <conditionalFormatting sqref="W490:X491">
    <cfRule type="expression" dxfId="4133" priority="11605">
      <formula>MOD(ROW(),2)</formula>
    </cfRule>
    <cfRule type="expression" dxfId="4132" priority="11606">
      <formula>MOD(ROW(),2)</formula>
    </cfRule>
  </conditionalFormatting>
  <conditionalFormatting sqref="W492:X492">
    <cfRule type="expression" dxfId="4131" priority="11472">
      <formula>MOD(ROW(),2)</formula>
    </cfRule>
    <cfRule type="expression" dxfId="4130" priority="11473">
      <formula>MOD(ROW(),2)</formula>
    </cfRule>
  </conditionalFormatting>
  <conditionalFormatting sqref="W493:X494">
    <cfRule type="expression" dxfId="4129" priority="11517">
      <formula>MOD(ROW(),2)</formula>
    </cfRule>
    <cfRule type="expression" dxfId="4128" priority="11516">
      <formula>MOD(ROW(),2)</formula>
    </cfRule>
  </conditionalFormatting>
  <conditionalFormatting sqref="W495:X495">
    <cfRule type="expression" dxfId="4127" priority="11428">
      <formula>MOD(ROW(),2)</formula>
    </cfRule>
    <cfRule type="expression" dxfId="4126" priority="11427">
      <formula>MOD(ROW(),2)</formula>
    </cfRule>
  </conditionalFormatting>
  <conditionalFormatting sqref="W496:X496">
    <cfRule type="expression" dxfId="4125" priority="11338">
      <formula>MOD(ROW(),2)</formula>
    </cfRule>
    <cfRule type="expression" dxfId="4124" priority="11339">
      <formula>MOD(ROW(),2)</formula>
    </cfRule>
  </conditionalFormatting>
  <conditionalFormatting sqref="W497:X498">
    <cfRule type="expression" dxfId="4123" priority="11382">
      <formula>MOD(ROW(),2)</formula>
    </cfRule>
    <cfRule type="expression" dxfId="4122" priority="11383">
      <formula>MOD(ROW(),2)</formula>
    </cfRule>
  </conditionalFormatting>
  <conditionalFormatting sqref="W499:X499">
    <cfRule type="expression" dxfId="4121" priority="11289">
      <formula>MOD(ROW(),2)</formula>
    </cfRule>
    <cfRule type="expression" dxfId="4120" priority="11290">
      <formula>MOD(ROW(),2)</formula>
    </cfRule>
  </conditionalFormatting>
  <conditionalFormatting sqref="W500:X500">
    <cfRule type="expression" dxfId="4119" priority="11203">
      <formula>MOD(ROW(),2)</formula>
    </cfRule>
    <cfRule type="expression" dxfId="4118" priority="11202">
      <formula>MOD(ROW(),2)</formula>
    </cfRule>
  </conditionalFormatting>
  <conditionalFormatting sqref="W501:X502">
    <cfRule type="expression" dxfId="4117" priority="11246">
      <formula>MOD(ROW(),2)</formula>
    </cfRule>
    <cfRule type="expression" dxfId="4116" priority="11247">
      <formula>MOD(ROW(),2)</formula>
    </cfRule>
  </conditionalFormatting>
  <conditionalFormatting sqref="W503:X503">
    <cfRule type="expression" dxfId="4115" priority="11157">
      <formula>MOD(ROW(),2)</formula>
    </cfRule>
    <cfRule type="expression" dxfId="4114" priority="11156">
      <formula>MOD(ROW(),2)</formula>
    </cfRule>
  </conditionalFormatting>
  <conditionalFormatting sqref="W504:X504">
    <cfRule type="expression" dxfId="4113" priority="11073">
      <formula>MOD(ROW(),2)</formula>
    </cfRule>
    <cfRule type="expression" dxfId="4112" priority="11072">
      <formula>MOD(ROW(),2)</formula>
    </cfRule>
  </conditionalFormatting>
  <conditionalFormatting sqref="W505:X506">
    <cfRule type="expression" dxfId="4111" priority="11115">
      <formula>MOD(ROW(),2)</formula>
    </cfRule>
    <cfRule type="expression" dxfId="4110" priority="11114">
      <formula>MOD(ROW(),2)</formula>
    </cfRule>
  </conditionalFormatting>
  <conditionalFormatting sqref="W507:X507">
    <cfRule type="expression" dxfId="4109" priority="11019">
      <formula>MOD(ROW(),2)</formula>
    </cfRule>
    <cfRule type="expression" dxfId="4108" priority="11018">
      <formula>MOD(ROW(),2)</formula>
    </cfRule>
  </conditionalFormatting>
  <conditionalFormatting sqref="W508:X509">
    <cfRule type="expression" dxfId="4107" priority="10973">
      <formula>MOD(ROW(),2)</formula>
    </cfRule>
    <cfRule type="expression" dxfId="4106" priority="10974">
      <formula>MOD(ROW(),2)</formula>
    </cfRule>
  </conditionalFormatting>
  <conditionalFormatting sqref="W510:X510">
    <cfRule type="expression" dxfId="4105" priority="10933">
      <formula>MOD(ROW(),2)</formula>
    </cfRule>
    <cfRule type="expression" dxfId="4104" priority="10932">
      <formula>MOD(ROW(),2)</formula>
    </cfRule>
  </conditionalFormatting>
  <conditionalFormatting sqref="W511:X511">
    <cfRule type="expression" dxfId="4103" priority="10889">
      <formula>MOD(ROW(),2)</formula>
    </cfRule>
    <cfRule type="expression" dxfId="4102" priority="10890">
      <formula>MOD(ROW(),2)</formula>
    </cfRule>
  </conditionalFormatting>
  <conditionalFormatting sqref="W512:X512">
    <cfRule type="expression" dxfId="4101" priority="10850">
      <formula>MOD(ROW(),2)</formula>
    </cfRule>
    <cfRule type="expression" dxfId="4100" priority="10851">
      <formula>MOD(ROW(),2)</formula>
    </cfRule>
  </conditionalFormatting>
  <conditionalFormatting sqref="W513:X513">
    <cfRule type="expression" dxfId="4099" priority="10807">
      <formula>MOD(ROW(),2)</formula>
    </cfRule>
    <cfRule type="expression" dxfId="4098" priority="10806">
      <formula>MOD(ROW(),2)</formula>
    </cfRule>
  </conditionalFormatting>
  <conditionalFormatting sqref="W514:X514">
    <cfRule type="expression" dxfId="4097" priority="10768">
      <formula>MOD(ROW(),2)</formula>
    </cfRule>
    <cfRule type="expression" dxfId="4096" priority="10767">
      <formula>MOD(ROW(),2)</formula>
    </cfRule>
  </conditionalFormatting>
  <conditionalFormatting sqref="W515:X515">
    <cfRule type="expression" dxfId="4095" priority="10729">
      <formula>MOD(ROW(),2)</formula>
    </cfRule>
    <cfRule type="expression" dxfId="4094" priority="10728">
      <formula>MOD(ROW(),2)</formula>
    </cfRule>
  </conditionalFormatting>
  <conditionalFormatting sqref="W516:X516">
    <cfRule type="expression" dxfId="4093" priority="10689">
      <formula>MOD(ROW(),2)</formula>
    </cfRule>
    <cfRule type="expression" dxfId="4092" priority="10690">
      <formula>MOD(ROW(),2)</formula>
    </cfRule>
  </conditionalFormatting>
  <conditionalFormatting sqref="W528:X528">
    <cfRule type="expression" dxfId="4091" priority="10568">
      <formula>MOD(ROW(),2)</formula>
    </cfRule>
    <cfRule type="expression" dxfId="4090" priority="10567">
      <formula>MOD(ROW(),2)</formula>
    </cfRule>
  </conditionalFormatting>
  <conditionalFormatting sqref="W558:X558">
    <cfRule type="expression" dxfId="4089" priority="10630">
      <formula>MOD(ROW(),2)</formula>
    </cfRule>
    <cfRule type="expression" dxfId="4088" priority="10631">
      <formula>MOD(ROW(),2)</formula>
    </cfRule>
    <cfRule type="expression" dxfId="4087" priority="10629">
      <formula>MOD(ROW(),2)</formula>
    </cfRule>
    <cfRule type="expression" dxfId="4086" priority="10628">
      <formula>MOD(ROW(),2)</formula>
    </cfRule>
  </conditionalFormatting>
  <conditionalFormatting sqref="W575:X575">
    <cfRule type="expression" dxfId="4085" priority="10514">
      <formula>MOD(ROW(),2)</formula>
    </cfRule>
    <cfRule type="expression" dxfId="4084" priority="10513">
      <formula>MOD(ROW(),2)</formula>
    </cfRule>
  </conditionalFormatting>
  <conditionalFormatting sqref="W597:X602">
    <cfRule type="expression" dxfId="4083" priority="10449">
      <formula>MOD(ROW(),2)</formula>
    </cfRule>
    <cfRule type="expression" dxfId="4082" priority="10448">
      <formula>MOD(ROW(),2)</formula>
    </cfRule>
  </conditionalFormatting>
  <conditionalFormatting sqref="W603:X606">
    <cfRule type="expression" dxfId="4081" priority="10391">
      <formula>MOD(ROW(),2)</formula>
    </cfRule>
    <cfRule type="expression" dxfId="4080" priority="10390">
      <formula>MOD(ROW(),2)</formula>
    </cfRule>
  </conditionalFormatting>
  <conditionalFormatting sqref="W607:X609">
    <cfRule type="expression" dxfId="4079" priority="10335">
      <formula>MOD(ROW(),2)</formula>
    </cfRule>
    <cfRule type="expression" dxfId="4078" priority="10334">
      <formula>MOD(ROW(),2)</formula>
    </cfRule>
  </conditionalFormatting>
  <conditionalFormatting sqref="W610:X612">
    <cfRule type="expression" dxfId="4077" priority="10261">
      <formula>MOD(ROW(),2)</formula>
    </cfRule>
    <cfRule type="expression" dxfId="4076" priority="10260">
      <formula>MOD(ROW(),2)</formula>
    </cfRule>
  </conditionalFormatting>
  <conditionalFormatting sqref="W613:X615">
    <cfRule type="expression" dxfId="4075" priority="10213">
      <formula>MOD(ROW(),2)</formula>
    </cfRule>
    <cfRule type="expression" dxfId="4074" priority="10214">
      <formula>MOD(ROW(),2)</formula>
    </cfRule>
  </conditionalFormatting>
  <conditionalFormatting sqref="W616:X616">
    <cfRule type="expression" dxfId="4073" priority="10119">
      <formula>MOD(ROW(),2)</formula>
    </cfRule>
    <cfRule type="expression" dxfId="4072" priority="10118">
      <formula>MOD(ROW(),2)</formula>
    </cfRule>
  </conditionalFormatting>
  <conditionalFormatting sqref="W617:X618">
    <cfRule type="expression" dxfId="4071" priority="10166">
      <formula>MOD(ROW(),2)</formula>
    </cfRule>
    <cfRule type="expression" dxfId="4070" priority="10165">
      <formula>MOD(ROW(),2)</formula>
    </cfRule>
  </conditionalFormatting>
  <conditionalFormatting sqref="W619:X619">
    <cfRule type="expression" dxfId="4069" priority="10065">
      <formula>MOD(ROW(),2)</formula>
    </cfRule>
    <cfRule type="expression" dxfId="4068" priority="10064">
      <formula>MOD(ROW(),2)</formula>
    </cfRule>
  </conditionalFormatting>
  <conditionalFormatting sqref="W620:X620">
    <cfRule type="expression" dxfId="4067" priority="9972">
      <formula>MOD(ROW(),2)</formula>
    </cfRule>
    <cfRule type="expression" dxfId="4066" priority="9971">
      <formula>MOD(ROW(),2)</formula>
    </cfRule>
  </conditionalFormatting>
  <conditionalFormatting sqref="W621:X622">
    <cfRule type="expression" dxfId="4065" priority="10018">
      <formula>MOD(ROW(),2)</formula>
    </cfRule>
    <cfRule type="expression" dxfId="4064" priority="10019">
      <formula>MOD(ROW(),2)</formula>
    </cfRule>
  </conditionalFormatting>
  <conditionalFormatting sqref="W623:X623">
    <cfRule type="expression" dxfId="4063" priority="9877">
      <formula>MOD(ROW(),2)</formula>
    </cfRule>
    <cfRule type="expression" dxfId="4062" priority="9876">
      <formula>MOD(ROW(),2)</formula>
    </cfRule>
  </conditionalFormatting>
  <conditionalFormatting sqref="W624:X625">
    <cfRule type="expression" dxfId="4061" priority="9924">
      <formula>MOD(ROW(),2)</formula>
    </cfRule>
    <cfRule type="expression" dxfId="4060" priority="9923">
      <formula>MOD(ROW(),2)</formula>
    </cfRule>
  </conditionalFormatting>
  <conditionalFormatting sqref="W626:X626">
    <cfRule type="expression" dxfId="4059" priority="9828">
      <formula>MOD(ROW(),2)</formula>
    </cfRule>
    <cfRule type="expression" dxfId="4058" priority="9829">
      <formula>MOD(ROW(),2)</formula>
    </cfRule>
  </conditionalFormatting>
  <conditionalFormatting sqref="W627:X627">
    <cfRule type="expression" dxfId="4057" priority="9734">
      <formula>MOD(ROW(),2)</formula>
    </cfRule>
    <cfRule type="expression" dxfId="4056" priority="9733">
      <formula>MOD(ROW(),2)</formula>
    </cfRule>
  </conditionalFormatting>
  <conditionalFormatting sqref="W628:X629">
    <cfRule type="expression" dxfId="4055" priority="9781">
      <formula>MOD(ROW(),2)</formula>
    </cfRule>
    <cfRule type="expression" dxfId="4054" priority="9780">
      <formula>MOD(ROW(),2)</formula>
    </cfRule>
  </conditionalFormatting>
  <conditionalFormatting sqref="W630:X630">
    <cfRule type="expression" dxfId="4053" priority="9681">
      <formula>MOD(ROW(),2)</formula>
    </cfRule>
    <cfRule type="expression" dxfId="4052" priority="9682">
      <formula>MOD(ROW(),2)</formula>
    </cfRule>
  </conditionalFormatting>
  <conditionalFormatting sqref="W631:X631">
    <cfRule type="expression" dxfId="4051" priority="9589">
      <formula>MOD(ROW(),2)</formula>
    </cfRule>
    <cfRule type="expression" dxfId="4050" priority="9588">
      <formula>MOD(ROW(),2)</formula>
    </cfRule>
  </conditionalFormatting>
  <conditionalFormatting sqref="W632:X633">
    <cfRule type="expression" dxfId="4049" priority="9635">
      <formula>MOD(ROW(),2)</formula>
    </cfRule>
    <cfRule type="expression" dxfId="4048" priority="9636">
      <formula>MOD(ROW(),2)</formula>
    </cfRule>
  </conditionalFormatting>
  <conditionalFormatting sqref="W634:X634">
    <cfRule type="expression" dxfId="4047" priority="9539">
      <formula>MOD(ROW(),2)</formula>
    </cfRule>
    <cfRule type="expression" dxfId="4046" priority="9540">
      <formula>MOD(ROW(),2)</formula>
    </cfRule>
  </conditionalFormatting>
  <conditionalFormatting sqref="W635:X635">
    <cfRule type="expression" dxfId="4045" priority="9450">
      <formula>MOD(ROW(),2)</formula>
    </cfRule>
    <cfRule type="expression" dxfId="4044" priority="9449">
      <formula>MOD(ROW(),2)</formula>
    </cfRule>
  </conditionalFormatting>
  <conditionalFormatting sqref="W636:X637">
    <cfRule type="expression" dxfId="4043" priority="9495">
      <formula>MOD(ROW(),2)</formula>
    </cfRule>
    <cfRule type="expression" dxfId="4042" priority="9494">
      <formula>MOD(ROW(),2)</formula>
    </cfRule>
  </conditionalFormatting>
  <conditionalFormatting sqref="W638:X638">
    <cfRule type="expression" dxfId="4041" priority="9395">
      <formula>MOD(ROW(),2)</formula>
    </cfRule>
    <cfRule type="expression" dxfId="4040" priority="9394">
      <formula>MOD(ROW(),2)</formula>
    </cfRule>
  </conditionalFormatting>
  <conditionalFormatting sqref="W639:X640">
    <cfRule type="expression" dxfId="4039" priority="9346">
      <formula>MOD(ROW(),2)</formula>
    </cfRule>
    <cfRule type="expression" dxfId="4038" priority="9347">
      <formula>MOD(ROW(),2)</formula>
    </cfRule>
  </conditionalFormatting>
  <conditionalFormatting sqref="W641:X641">
    <cfRule type="expression" dxfId="4037" priority="9302">
      <formula>MOD(ROW(),2)</formula>
    </cfRule>
    <cfRule type="expression" dxfId="4036" priority="9303">
      <formula>MOD(ROW(),2)</formula>
    </cfRule>
  </conditionalFormatting>
  <conditionalFormatting sqref="W642:X642">
    <cfRule type="expression" dxfId="4035" priority="9256">
      <formula>MOD(ROW(),2)</formula>
    </cfRule>
    <cfRule type="expression" dxfId="4034" priority="9257">
      <formula>MOD(ROW(),2)</formula>
    </cfRule>
  </conditionalFormatting>
  <conditionalFormatting sqref="W643:X643">
    <cfRule type="expression" dxfId="4033" priority="9215">
      <formula>MOD(ROW(),2)</formula>
    </cfRule>
    <cfRule type="expression" dxfId="4032" priority="9214">
      <formula>MOD(ROW(),2)</formula>
    </cfRule>
  </conditionalFormatting>
  <conditionalFormatting sqref="W644:X644">
    <cfRule type="expression" dxfId="4031" priority="9170">
      <formula>MOD(ROW(),2)</formula>
    </cfRule>
    <cfRule type="expression" dxfId="4030" priority="9171">
      <formula>MOD(ROW(),2)</formula>
    </cfRule>
  </conditionalFormatting>
  <conditionalFormatting sqref="W645:X645">
    <cfRule type="expression" dxfId="4029" priority="9129">
      <formula>MOD(ROW(),2)</formula>
    </cfRule>
    <cfRule type="expression" dxfId="4028" priority="9128">
      <formula>MOD(ROW(),2)</formula>
    </cfRule>
  </conditionalFormatting>
  <conditionalFormatting sqref="W646:X646">
    <cfRule type="expression" dxfId="4027" priority="9086">
      <formula>MOD(ROW(),2)</formula>
    </cfRule>
    <cfRule type="expression" dxfId="4026" priority="9087">
      <formula>MOD(ROW(),2)</formula>
    </cfRule>
  </conditionalFormatting>
  <conditionalFormatting sqref="W647:X647">
    <cfRule type="expression" dxfId="4025" priority="9044">
      <formula>MOD(ROW(),2)</formula>
    </cfRule>
    <cfRule type="expression" dxfId="4024" priority="9045">
      <formula>MOD(ROW(),2)</formula>
    </cfRule>
  </conditionalFormatting>
  <conditionalFormatting sqref="W648:X648">
    <cfRule type="expression" dxfId="4023" priority="8994">
      <formula>MOD(ROW(),2)</formula>
    </cfRule>
    <cfRule type="expression" dxfId="4022" priority="8993">
      <formula>MOD(ROW(),2)</formula>
    </cfRule>
  </conditionalFormatting>
  <conditionalFormatting sqref="W649:X649">
    <cfRule type="expression" dxfId="4021" priority="8951">
      <formula>MOD(ROW(),2)</formula>
    </cfRule>
    <cfRule type="expression" dxfId="4020" priority="8952">
      <formula>MOD(ROW(),2)</formula>
    </cfRule>
  </conditionalFormatting>
  <conditionalFormatting sqref="W650:X650">
    <cfRule type="expression" dxfId="4019" priority="8909">
      <formula>MOD(ROW(),2)</formula>
    </cfRule>
    <cfRule type="expression" dxfId="4018" priority="8910">
      <formula>MOD(ROW(),2)</formula>
    </cfRule>
  </conditionalFormatting>
  <conditionalFormatting sqref="W651:X651">
    <cfRule type="expression" dxfId="4017" priority="8861">
      <formula>MOD(ROW(),2)</formula>
    </cfRule>
    <cfRule type="expression" dxfId="4016" priority="8860">
      <formula>MOD(ROW(),2)</formula>
    </cfRule>
  </conditionalFormatting>
  <conditionalFormatting sqref="W652:X652">
    <cfRule type="expression" dxfId="4015" priority="8791">
      <formula>MOD(ROW(),2)</formula>
    </cfRule>
    <cfRule type="expression" dxfId="4014" priority="8790">
      <formula>MOD(ROW(),2)</formula>
    </cfRule>
  </conditionalFormatting>
  <conditionalFormatting sqref="W664:X664">
    <cfRule type="expression" dxfId="4013" priority="8665">
      <formula>MOD(ROW(),2)</formula>
    </cfRule>
    <cfRule type="expression" dxfId="4012" priority="8666">
      <formula>MOD(ROW(),2)</formula>
    </cfRule>
  </conditionalFormatting>
  <conditionalFormatting sqref="W694:X694">
    <cfRule type="expression" dxfId="4011" priority="8727">
      <formula>MOD(ROW(),2)</formula>
    </cfRule>
    <cfRule type="expression" dxfId="4010" priority="8729">
      <formula>MOD(ROW(),2)</formula>
    </cfRule>
    <cfRule type="expression" dxfId="4009" priority="8728">
      <formula>MOD(ROW(),2)</formula>
    </cfRule>
    <cfRule type="expression" dxfId="4008" priority="8726">
      <formula>MOD(ROW(),2)</formula>
    </cfRule>
  </conditionalFormatting>
  <conditionalFormatting sqref="W711:X711">
    <cfRule type="expression" dxfId="4007" priority="8612">
      <formula>MOD(ROW(),2)</formula>
    </cfRule>
    <cfRule type="expression" dxfId="4006" priority="8611">
      <formula>MOD(ROW(),2)</formula>
    </cfRule>
  </conditionalFormatting>
  <conditionalFormatting sqref="W733:X738">
    <cfRule type="expression" dxfId="4005" priority="8547">
      <formula>MOD(ROW(),2)</formula>
    </cfRule>
    <cfRule type="expression" dxfId="4004" priority="8546">
      <formula>MOD(ROW(),2)</formula>
    </cfRule>
  </conditionalFormatting>
  <conditionalFormatting sqref="W739:X742">
    <cfRule type="expression" dxfId="4003" priority="8492">
      <formula>MOD(ROW(),2)</formula>
    </cfRule>
    <cfRule type="expression" dxfId="4002" priority="8493">
      <formula>MOD(ROW(),2)</formula>
    </cfRule>
  </conditionalFormatting>
  <conditionalFormatting sqref="W743:X745">
    <cfRule type="expression" dxfId="4001" priority="8439">
      <formula>MOD(ROW(),2)</formula>
    </cfRule>
    <cfRule type="expression" dxfId="4000" priority="8440">
      <formula>MOD(ROW(),2)</formula>
    </cfRule>
  </conditionalFormatting>
  <conditionalFormatting sqref="W746:X748">
    <cfRule type="expression" dxfId="3999" priority="8368">
      <formula>MOD(ROW(),2)</formula>
    </cfRule>
    <cfRule type="expression" dxfId="3998" priority="8369">
      <formula>MOD(ROW(),2)</formula>
    </cfRule>
  </conditionalFormatting>
  <conditionalFormatting sqref="W749:X751">
    <cfRule type="expression" dxfId="3997" priority="8325">
      <formula>MOD(ROW(),2)</formula>
    </cfRule>
    <cfRule type="expression" dxfId="3996" priority="8324">
      <formula>MOD(ROW(),2)</formula>
    </cfRule>
  </conditionalFormatting>
  <conditionalFormatting sqref="W752:X752">
    <cfRule type="expression" dxfId="3995" priority="8235">
      <formula>MOD(ROW(),2)</formula>
    </cfRule>
    <cfRule type="expression" dxfId="3994" priority="8236">
      <formula>MOD(ROW(),2)</formula>
    </cfRule>
  </conditionalFormatting>
  <conditionalFormatting sqref="W753:X754">
    <cfRule type="expression" dxfId="3993" priority="8279">
      <formula>MOD(ROW(),2)</formula>
    </cfRule>
    <cfRule type="expression" dxfId="3992" priority="8280">
      <formula>MOD(ROW(),2)</formula>
    </cfRule>
  </conditionalFormatting>
  <conditionalFormatting sqref="W755:X755">
    <cfRule type="expression" dxfId="3991" priority="8184">
      <formula>MOD(ROW(),2)</formula>
    </cfRule>
    <cfRule type="expression" dxfId="3990" priority="8185">
      <formula>MOD(ROW(),2)</formula>
    </cfRule>
  </conditionalFormatting>
  <conditionalFormatting sqref="W756:X756">
    <cfRule type="expression" dxfId="3989" priority="8098">
      <formula>MOD(ROW(),2)</formula>
    </cfRule>
    <cfRule type="expression" dxfId="3988" priority="8097">
      <formula>MOD(ROW(),2)</formula>
    </cfRule>
  </conditionalFormatting>
  <conditionalFormatting sqref="W757:X758">
    <cfRule type="expression" dxfId="3987" priority="8142">
      <formula>MOD(ROW(),2)</formula>
    </cfRule>
    <cfRule type="expression" dxfId="3986" priority="8141">
      <formula>MOD(ROW(),2)</formula>
    </cfRule>
  </conditionalFormatting>
  <conditionalFormatting sqref="W759:X759">
    <cfRule type="expression" dxfId="3985" priority="8009">
      <formula>MOD(ROW(),2)</formula>
    </cfRule>
    <cfRule type="expression" dxfId="3984" priority="8008">
      <formula>MOD(ROW(),2)</formula>
    </cfRule>
  </conditionalFormatting>
  <conditionalFormatting sqref="W760:X761">
    <cfRule type="expression" dxfId="3983" priority="8053">
      <formula>MOD(ROW(),2)</formula>
    </cfRule>
    <cfRule type="expression" dxfId="3982" priority="8052">
      <formula>MOD(ROW(),2)</formula>
    </cfRule>
  </conditionalFormatting>
  <conditionalFormatting sqref="W762:X762">
    <cfRule type="expression" dxfId="3981" priority="7964">
      <formula>MOD(ROW(),2)</formula>
    </cfRule>
    <cfRule type="expression" dxfId="3980" priority="7963">
      <formula>MOD(ROW(),2)</formula>
    </cfRule>
  </conditionalFormatting>
  <conditionalFormatting sqref="W763:X763">
    <cfRule type="expression" dxfId="3979" priority="7875">
      <formula>MOD(ROW(),2)</formula>
    </cfRule>
    <cfRule type="expression" dxfId="3978" priority="7874">
      <formula>MOD(ROW(),2)</formula>
    </cfRule>
  </conditionalFormatting>
  <conditionalFormatting sqref="W764:X765">
    <cfRule type="expression" dxfId="3977" priority="7918">
      <formula>MOD(ROW(),2)</formula>
    </cfRule>
    <cfRule type="expression" dxfId="3976" priority="7919">
      <formula>MOD(ROW(),2)</formula>
    </cfRule>
  </conditionalFormatting>
  <conditionalFormatting sqref="W766:X766">
    <cfRule type="expression" dxfId="3975" priority="7826">
      <formula>MOD(ROW(),2)</formula>
    </cfRule>
    <cfRule type="expression" dxfId="3974" priority="7825">
      <formula>MOD(ROW(),2)</formula>
    </cfRule>
  </conditionalFormatting>
  <conditionalFormatting sqref="W767:X767">
    <cfRule type="expression" dxfId="3973" priority="7738">
      <formula>MOD(ROW(),2)</formula>
    </cfRule>
    <cfRule type="expression" dxfId="3972" priority="7739">
      <formula>MOD(ROW(),2)</formula>
    </cfRule>
  </conditionalFormatting>
  <conditionalFormatting sqref="W768:X769">
    <cfRule type="expression" dxfId="3971" priority="7782">
      <formula>MOD(ROW(),2)</formula>
    </cfRule>
    <cfRule type="expression" dxfId="3970" priority="7783">
      <formula>MOD(ROW(),2)</formula>
    </cfRule>
  </conditionalFormatting>
  <conditionalFormatting sqref="W770:X770">
    <cfRule type="expression" dxfId="3969" priority="7693">
      <formula>MOD(ROW(),2)</formula>
    </cfRule>
    <cfRule type="expression" dxfId="3968" priority="7692">
      <formula>MOD(ROW(),2)</formula>
    </cfRule>
  </conditionalFormatting>
  <conditionalFormatting sqref="W771:X771">
    <cfRule type="expression" dxfId="3967" priority="7609">
      <formula>MOD(ROW(),2)</formula>
    </cfRule>
    <cfRule type="expression" dxfId="3966" priority="7608">
      <formula>MOD(ROW(),2)</formula>
    </cfRule>
  </conditionalFormatting>
  <conditionalFormatting sqref="W772:X773">
    <cfRule type="expression" dxfId="3965" priority="7650">
      <formula>MOD(ROW(),2)</formula>
    </cfRule>
    <cfRule type="expression" dxfId="3964" priority="7651">
      <formula>MOD(ROW(),2)</formula>
    </cfRule>
  </conditionalFormatting>
  <conditionalFormatting sqref="W774:X774">
    <cfRule type="expression" dxfId="3963" priority="7556">
      <formula>MOD(ROW(),2)</formula>
    </cfRule>
    <cfRule type="expression" dxfId="3962" priority="7557">
      <formula>MOD(ROW(),2)</formula>
    </cfRule>
  </conditionalFormatting>
  <conditionalFormatting sqref="W775:X776">
    <cfRule type="expression" dxfId="3961" priority="7512">
      <formula>MOD(ROW(),2)</formula>
    </cfRule>
    <cfRule type="expression" dxfId="3960" priority="7511">
      <formula>MOD(ROW(),2)</formula>
    </cfRule>
  </conditionalFormatting>
  <conditionalFormatting sqref="W777:X777">
    <cfRule type="expression" dxfId="3959" priority="7470">
      <formula>MOD(ROW(),2)</formula>
    </cfRule>
    <cfRule type="expression" dxfId="3958" priority="7471">
      <formula>MOD(ROW(),2)</formula>
    </cfRule>
  </conditionalFormatting>
  <conditionalFormatting sqref="W778:X778">
    <cfRule type="expression" dxfId="3957" priority="7428">
      <formula>MOD(ROW(),2)</formula>
    </cfRule>
    <cfRule type="expression" dxfId="3956" priority="7427">
      <formula>MOD(ROW(),2)</formula>
    </cfRule>
  </conditionalFormatting>
  <conditionalFormatting sqref="W779:X779">
    <cfRule type="expression" dxfId="3955" priority="7389">
      <formula>MOD(ROW(),2)</formula>
    </cfRule>
    <cfRule type="expression" dxfId="3954" priority="7388">
      <formula>MOD(ROW(),2)</formula>
    </cfRule>
  </conditionalFormatting>
  <conditionalFormatting sqref="W780:X780">
    <cfRule type="expression" dxfId="3953" priority="7347">
      <formula>MOD(ROW(),2)</formula>
    </cfRule>
    <cfRule type="expression" dxfId="3952" priority="7348">
      <formula>MOD(ROW(),2)</formula>
    </cfRule>
  </conditionalFormatting>
  <conditionalFormatting sqref="W781:X781">
    <cfRule type="expression" dxfId="3951" priority="7309">
      <formula>MOD(ROW(),2)</formula>
    </cfRule>
    <cfRule type="expression" dxfId="3950" priority="7308">
      <formula>MOD(ROW(),2)</formula>
    </cfRule>
  </conditionalFormatting>
  <conditionalFormatting sqref="W782:X782">
    <cfRule type="expression" dxfId="3949" priority="7269">
      <formula>MOD(ROW(),2)</formula>
    </cfRule>
    <cfRule type="expression" dxfId="3948" priority="7270">
      <formula>MOD(ROW(),2)</formula>
    </cfRule>
  </conditionalFormatting>
  <conditionalFormatting sqref="W783:X783">
    <cfRule type="expression" dxfId="3947" priority="7230">
      <formula>MOD(ROW(),2)</formula>
    </cfRule>
    <cfRule type="expression" dxfId="3946" priority="7231">
      <formula>MOD(ROW(),2)</formula>
    </cfRule>
  </conditionalFormatting>
  <conditionalFormatting sqref="W784:X784">
    <cfRule type="expression" dxfId="3945" priority="7183">
      <formula>MOD(ROW(),2)</formula>
    </cfRule>
    <cfRule type="expression" dxfId="3944" priority="7182">
      <formula>MOD(ROW(),2)</formula>
    </cfRule>
  </conditionalFormatting>
  <conditionalFormatting sqref="W785:X785">
    <cfRule type="expression" dxfId="3943" priority="7143">
      <formula>MOD(ROW(),2)</formula>
    </cfRule>
    <cfRule type="expression" dxfId="3942" priority="7144">
      <formula>MOD(ROW(),2)</formula>
    </cfRule>
  </conditionalFormatting>
  <conditionalFormatting sqref="W786:X786">
    <cfRule type="expression" dxfId="3941" priority="7104">
      <formula>MOD(ROW(),2)</formula>
    </cfRule>
    <cfRule type="expression" dxfId="3940" priority="7105">
      <formula>MOD(ROW(),2)</formula>
    </cfRule>
  </conditionalFormatting>
  <conditionalFormatting sqref="W787:X787">
    <cfRule type="expression" dxfId="3939" priority="7058">
      <formula>MOD(ROW(),2)</formula>
    </cfRule>
    <cfRule type="expression" dxfId="3938" priority="7059">
      <formula>MOD(ROW(),2)</formula>
    </cfRule>
  </conditionalFormatting>
  <conditionalFormatting sqref="W788:X788">
    <cfRule type="expression" dxfId="3937" priority="7001">
      <formula>MOD(ROW(),2)</formula>
    </cfRule>
    <cfRule type="expression" dxfId="3936" priority="7002">
      <formula>MOD(ROW(),2)</formula>
    </cfRule>
  </conditionalFormatting>
  <conditionalFormatting sqref="W789:X789">
    <cfRule type="expression" dxfId="3935" priority="6963">
      <formula>MOD(ROW(),2)</formula>
    </cfRule>
    <cfRule type="expression" dxfId="3934" priority="6962">
      <formula>MOD(ROW(),2)</formula>
    </cfRule>
  </conditionalFormatting>
  <conditionalFormatting sqref="W790:X790">
    <cfRule type="expression" dxfId="3933" priority="6922">
      <formula>MOD(ROW(),2)</formula>
    </cfRule>
    <cfRule type="expression" dxfId="3932" priority="6921">
      <formula>MOD(ROW(),2)</formula>
    </cfRule>
  </conditionalFormatting>
  <conditionalFormatting sqref="W791:X791">
    <cfRule type="expression" dxfId="3931" priority="6882">
      <formula>MOD(ROW(),2)</formula>
    </cfRule>
    <cfRule type="expression" dxfId="3930" priority="6883">
      <formula>MOD(ROW(),2)</formula>
    </cfRule>
  </conditionalFormatting>
  <conditionalFormatting sqref="W792:X792">
    <cfRule type="expression" dxfId="3929" priority="6844">
      <formula>MOD(ROW(),2)</formula>
    </cfRule>
    <cfRule type="expression" dxfId="3928" priority="6843">
      <formula>MOD(ROW(),2)</formula>
    </cfRule>
  </conditionalFormatting>
  <conditionalFormatting sqref="W793:X793">
    <cfRule type="expression" dxfId="3927" priority="6804">
      <formula>MOD(ROW(),2)</formula>
    </cfRule>
    <cfRule type="expression" dxfId="3926" priority="6805">
      <formula>MOD(ROW(),2)</formula>
    </cfRule>
  </conditionalFormatting>
  <conditionalFormatting sqref="W794:X794">
    <cfRule type="expression" dxfId="3925" priority="6757">
      <formula>MOD(ROW(),2)</formula>
    </cfRule>
    <cfRule type="expression" dxfId="3924" priority="6758">
      <formula>MOD(ROW(),2)</formula>
    </cfRule>
  </conditionalFormatting>
  <conditionalFormatting sqref="W834:X834">
    <cfRule type="expression" dxfId="3923" priority="6701">
      <formula>MOD(ROW(),2)</formula>
    </cfRule>
    <cfRule type="expression" dxfId="3922" priority="6700">
      <formula>MOD(ROW(),2)</formula>
    </cfRule>
    <cfRule type="expression" dxfId="3921" priority="6699">
      <formula>MOD(ROW(),2)</formula>
    </cfRule>
    <cfRule type="expression" dxfId="3920" priority="6698">
      <formula>MOD(ROW(),2)</formula>
    </cfRule>
  </conditionalFormatting>
  <conditionalFormatting sqref="W851:X851">
    <cfRule type="expression" dxfId="3919" priority="6636">
      <formula>MOD(ROW(),2)</formula>
    </cfRule>
    <cfRule type="expression" dxfId="3918" priority="6637">
      <formula>MOD(ROW(),2)</formula>
    </cfRule>
  </conditionalFormatting>
  <conditionalFormatting sqref="W873:X878">
    <cfRule type="expression" dxfId="3917" priority="6574">
      <formula>MOD(ROW(),2)</formula>
    </cfRule>
    <cfRule type="expression" dxfId="3916" priority="6573">
      <formula>MOD(ROW(),2)</formula>
    </cfRule>
  </conditionalFormatting>
  <conditionalFormatting sqref="W879:X882">
    <cfRule type="expression" dxfId="3915" priority="6516">
      <formula>MOD(ROW(),2)</formula>
    </cfRule>
    <cfRule type="expression" dxfId="3914" priority="6517">
      <formula>MOD(ROW(),2)</formula>
    </cfRule>
  </conditionalFormatting>
  <conditionalFormatting sqref="W883:X885">
    <cfRule type="expression" dxfId="3913" priority="6461">
      <formula>MOD(ROW(),2)</formula>
    </cfRule>
    <cfRule type="expression" dxfId="3912" priority="6462">
      <formula>MOD(ROW(),2)</formula>
    </cfRule>
  </conditionalFormatting>
  <conditionalFormatting sqref="W886:X888">
    <cfRule type="expression" dxfId="3911" priority="6390">
      <formula>MOD(ROW(),2)</formula>
    </cfRule>
    <cfRule type="expression" dxfId="3910" priority="6391">
      <formula>MOD(ROW(),2)</formula>
    </cfRule>
  </conditionalFormatting>
  <conditionalFormatting sqref="W889:X891">
    <cfRule type="expression" dxfId="3909" priority="6344">
      <formula>MOD(ROW(),2)</formula>
    </cfRule>
    <cfRule type="expression" dxfId="3908" priority="6345">
      <formula>MOD(ROW(),2)</formula>
    </cfRule>
  </conditionalFormatting>
  <conditionalFormatting sqref="W892:X892">
    <cfRule type="expression" dxfId="3907" priority="6251">
      <formula>MOD(ROW(),2)</formula>
    </cfRule>
    <cfRule type="expression" dxfId="3906" priority="6252">
      <formula>MOD(ROW(),2)</formula>
    </cfRule>
  </conditionalFormatting>
  <conditionalFormatting sqref="W893:X894">
    <cfRule type="expression" dxfId="3905" priority="6297">
      <formula>MOD(ROW(),2)</formula>
    </cfRule>
    <cfRule type="expression" dxfId="3904" priority="6298">
      <formula>MOD(ROW(),2)</formula>
    </cfRule>
  </conditionalFormatting>
  <conditionalFormatting sqref="W895:X895">
    <cfRule type="expression" dxfId="3903" priority="6199">
      <formula>MOD(ROW(),2)</formula>
    </cfRule>
    <cfRule type="expression" dxfId="3902" priority="6198">
      <formula>MOD(ROW(),2)</formula>
    </cfRule>
  </conditionalFormatting>
  <conditionalFormatting sqref="W896:X896">
    <cfRule type="expression" dxfId="3901" priority="6108">
      <formula>MOD(ROW(),2)</formula>
    </cfRule>
    <cfRule type="expression" dxfId="3900" priority="6107">
      <formula>MOD(ROW(),2)</formula>
    </cfRule>
  </conditionalFormatting>
  <conditionalFormatting sqref="W897:X898">
    <cfRule type="expression" dxfId="3899" priority="6154">
      <formula>MOD(ROW(),2)</formula>
    </cfRule>
    <cfRule type="expression" dxfId="3898" priority="6153">
      <formula>MOD(ROW(),2)</formula>
    </cfRule>
  </conditionalFormatting>
  <conditionalFormatting sqref="W899:X899">
    <cfRule type="expression" dxfId="3897" priority="6014">
      <formula>MOD(ROW(),2)</formula>
    </cfRule>
    <cfRule type="expression" dxfId="3896" priority="6015">
      <formula>MOD(ROW(),2)</formula>
    </cfRule>
  </conditionalFormatting>
  <conditionalFormatting sqref="W900:X901">
    <cfRule type="expression" dxfId="3895" priority="6060">
      <formula>MOD(ROW(),2)</formula>
    </cfRule>
    <cfRule type="expression" dxfId="3894" priority="6061">
      <formula>MOD(ROW(),2)</formula>
    </cfRule>
  </conditionalFormatting>
  <conditionalFormatting sqref="W902:X902">
    <cfRule type="expression" dxfId="3893" priority="5968">
      <formula>MOD(ROW(),2)</formula>
    </cfRule>
    <cfRule type="expression" dxfId="3892" priority="5967">
      <formula>MOD(ROW(),2)</formula>
    </cfRule>
  </conditionalFormatting>
  <conditionalFormatting sqref="W903:X903">
    <cfRule type="expression" dxfId="3891" priority="5874">
      <formula>MOD(ROW(),2)</formula>
    </cfRule>
    <cfRule type="expression" dxfId="3890" priority="5875">
      <formula>MOD(ROW(),2)</formula>
    </cfRule>
  </conditionalFormatting>
  <conditionalFormatting sqref="W904:X905">
    <cfRule type="expression" dxfId="3889" priority="5920">
      <formula>MOD(ROW(),2)</formula>
    </cfRule>
    <cfRule type="expression" dxfId="3888" priority="5921">
      <formula>MOD(ROW(),2)</formula>
    </cfRule>
  </conditionalFormatting>
  <conditionalFormatting sqref="W906:X906">
    <cfRule type="expression" dxfId="3887" priority="5823">
      <formula>MOD(ROW(),2)</formula>
    </cfRule>
    <cfRule type="expression" dxfId="3886" priority="5824">
      <formula>MOD(ROW(),2)</formula>
    </cfRule>
  </conditionalFormatting>
  <conditionalFormatting sqref="W907:X907">
    <cfRule type="expression" dxfId="3885" priority="5733">
      <formula>MOD(ROW(),2)</formula>
    </cfRule>
    <cfRule type="expression" dxfId="3884" priority="5732">
      <formula>MOD(ROW(),2)</formula>
    </cfRule>
  </conditionalFormatting>
  <conditionalFormatting sqref="W908:X909">
    <cfRule type="expression" dxfId="3883" priority="5779">
      <formula>MOD(ROW(),2)</formula>
    </cfRule>
    <cfRule type="expression" dxfId="3882" priority="5778">
      <formula>MOD(ROW(),2)</formula>
    </cfRule>
  </conditionalFormatting>
  <conditionalFormatting sqref="W910:X910">
    <cfRule type="expression" dxfId="3881" priority="5685">
      <formula>MOD(ROW(),2)</formula>
    </cfRule>
    <cfRule type="expression" dxfId="3880" priority="5684">
      <formula>MOD(ROW(),2)</formula>
    </cfRule>
  </conditionalFormatting>
  <conditionalFormatting sqref="W911:X911">
    <cfRule type="expression" dxfId="3879" priority="5595">
      <formula>MOD(ROW(),2)</formula>
    </cfRule>
    <cfRule type="expression" dxfId="3878" priority="5594">
      <formula>MOD(ROW(),2)</formula>
    </cfRule>
  </conditionalFormatting>
  <conditionalFormatting sqref="W912:X913">
    <cfRule type="expression" dxfId="3877" priority="5639">
      <formula>MOD(ROW(),2)</formula>
    </cfRule>
    <cfRule type="expression" dxfId="3876" priority="5640">
      <formula>MOD(ROW(),2)</formula>
    </cfRule>
  </conditionalFormatting>
  <conditionalFormatting sqref="W914:X914">
    <cfRule type="expression" dxfId="3875" priority="5539">
      <formula>MOD(ROW(),2)</formula>
    </cfRule>
    <cfRule type="expression" dxfId="3874" priority="5540">
      <formula>MOD(ROW(),2)</formula>
    </cfRule>
  </conditionalFormatting>
  <conditionalFormatting sqref="W915:X916">
    <cfRule type="expression" dxfId="3873" priority="5491">
      <formula>MOD(ROW(),2)</formula>
    </cfRule>
    <cfRule type="expression" dxfId="3872" priority="5492">
      <formula>MOD(ROW(),2)</formula>
    </cfRule>
  </conditionalFormatting>
  <conditionalFormatting sqref="W917:X917">
    <cfRule type="expression" dxfId="3871" priority="5447">
      <formula>MOD(ROW(),2)</formula>
    </cfRule>
    <cfRule type="expression" dxfId="3870" priority="5448">
      <formula>MOD(ROW(),2)</formula>
    </cfRule>
  </conditionalFormatting>
  <conditionalFormatting sqref="W918:X918">
    <cfRule type="expression" dxfId="3869" priority="5402">
      <formula>MOD(ROW(),2)</formula>
    </cfRule>
    <cfRule type="expression" dxfId="3868" priority="5401">
      <formula>MOD(ROW(),2)</formula>
    </cfRule>
  </conditionalFormatting>
  <conditionalFormatting sqref="W919:X919">
    <cfRule type="expression" dxfId="3867" priority="5360">
      <formula>MOD(ROW(),2)</formula>
    </cfRule>
    <cfRule type="expression" dxfId="3866" priority="5359">
      <formula>MOD(ROW(),2)</formula>
    </cfRule>
  </conditionalFormatting>
  <conditionalFormatting sqref="W920:X920">
    <cfRule type="expression" dxfId="3865" priority="5315">
      <formula>MOD(ROW(),2)</formula>
    </cfRule>
    <cfRule type="expression" dxfId="3864" priority="5316">
      <formula>MOD(ROW(),2)</formula>
    </cfRule>
  </conditionalFormatting>
  <conditionalFormatting sqref="W921:X921">
    <cfRule type="expression" dxfId="3863" priority="5274">
      <formula>MOD(ROW(),2)</formula>
    </cfRule>
    <cfRule type="expression" dxfId="3862" priority="5273">
      <formula>MOD(ROW(),2)</formula>
    </cfRule>
  </conditionalFormatting>
  <conditionalFormatting sqref="W922:X922">
    <cfRule type="expression" dxfId="3861" priority="5232">
      <formula>MOD(ROW(),2)</formula>
    </cfRule>
    <cfRule type="expression" dxfId="3860" priority="5231">
      <formula>MOD(ROW(),2)</formula>
    </cfRule>
  </conditionalFormatting>
  <conditionalFormatting sqref="W923:X923">
    <cfRule type="expression" dxfId="3859" priority="5189">
      <formula>MOD(ROW(),2)</formula>
    </cfRule>
    <cfRule type="expression" dxfId="3858" priority="5190">
      <formula>MOD(ROW(),2)</formula>
    </cfRule>
  </conditionalFormatting>
  <conditionalFormatting sqref="W924:X924">
    <cfRule type="expression" dxfId="3857" priority="5138">
      <formula>MOD(ROW(),2)</formula>
    </cfRule>
    <cfRule type="expression" dxfId="3856" priority="5139">
      <formula>MOD(ROW(),2)</formula>
    </cfRule>
  </conditionalFormatting>
  <conditionalFormatting sqref="W925:X925">
    <cfRule type="expression" dxfId="3855" priority="5096">
      <formula>MOD(ROW(),2)</formula>
    </cfRule>
    <cfRule type="expression" dxfId="3854" priority="5097">
      <formula>MOD(ROW(),2)</formula>
    </cfRule>
  </conditionalFormatting>
  <conditionalFormatting sqref="W926:X926">
    <cfRule type="expression" dxfId="3853" priority="5054">
      <formula>MOD(ROW(),2)</formula>
    </cfRule>
    <cfRule type="expression" dxfId="3852" priority="5055">
      <formula>MOD(ROW(),2)</formula>
    </cfRule>
  </conditionalFormatting>
  <conditionalFormatting sqref="W927:X927">
    <cfRule type="expression" dxfId="3851" priority="5005">
      <formula>MOD(ROW(),2)</formula>
    </cfRule>
    <cfRule type="expression" dxfId="3850" priority="5006">
      <formula>MOD(ROW(),2)</formula>
    </cfRule>
  </conditionalFormatting>
  <conditionalFormatting sqref="W928:X928">
    <cfRule type="expression" dxfId="3849" priority="4945">
      <formula>MOD(ROW(),2)</formula>
    </cfRule>
    <cfRule type="expression" dxfId="3848" priority="4946">
      <formula>MOD(ROW(),2)</formula>
    </cfRule>
  </conditionalFormatting>
  <conditionalFormatting sqref="W929:X929">
    <cfRule type="expression" dxfId="3847" priority="4903">
      <formula>MOD(ROW(),2)</formula>
    </cfRule>
    <cfRule type="expression" dxfId="3846" priority="4904">
      <formula>MOD(ROW(),2)</formula>
    </cfRule>
  </conditionalFormatting>
  <conditionalFormatting sqref="W930:X930">
    <cfRule type="expression" dxfId="3845" priority="4859">
      <formula>MOD(ROW(),2)</formula>
    </cfRule>
    <cfRule type="expression" dxfId="3844" priority="4860">
      <formula>MOD(ROW(),2)</formula>
    </cfRule>
  </conditionalFormatting>
  <conditionalFormatting sqref="W931:X931">
    <cfRule type="expression" dxfId="3843" priority="4817">
      <formula>MOD(ROW(),2)</formula>
    </cfRule>
    <cfRule type="expression" dxfId="3842" priority="4818">
      <formula>MOD(ROW(),2)</formula>
    </cfRule>
  </conditionalFormatting>
  <conditionalFormatting sqref="W932:X932">
    <cfRule type="expression" dxfId="3841" priority="4776">
      <formula>MOD(ROW(),2)</formula>
    </cfRule>
    <cfRule type="expression" dxfId="3840" priority="4775">
      <formula>MOD(ROW(),2)</formula>
    </cfRule>
  </conditionalFormatting>
  <conditionalFormatting sqref="W933:X933">
    <cfRule type="expression" dxfId="3839" priority="4733">
      <formula>MOD(ROW(),2)</formula>
    </cfRule>
    <cfRule type="expression" dxfId="3838" priority="4734">
      <formula>MOD(ROW(),2)</formula>
    </cfRule>
  </conditionalFormatting>
  <conditionalFormatting sqref="W934:X934">
    <cfRule type="expression" dxfId="3837" priority="4689">
      <formula>MOD(ROW(),2)</formula>
    </cfRule>
    <cfRule type="expression" dxfId="3836" priority="4688">
      <formula>MOD(ROW(),2)</formula>
    </cfRule>
  </conditionalFormatting>
  <conditionalFormatting sqref="W935:X935">
    <cfRule type="expression" dxfId="3835" priority="4636">
      <formula>MOD(ROW(),2)</formula>
    </cfRule>
    <cfRule type="expression" dxfId="3834" priority="4637">
      <formula>MOD(ROW(),2)</formula>
    </cfRule>
  </conditionalFormatting>
  <conditionalFormatting sqref="W936:X936">
    <cfRule type="expression" dxfId="3833" priority="4595">
      <formula>MOD(ROW(),2)</formula>
    </cfRule>
    <cfRule type="expression" dxfId="3832" priority="4594">
      <formula>MOD(ROW(),2)</formula>
    </cfRule>
  </conditionalFormatting>
  <conditionalFormatting sqref="W937:X937">
    <cfRule type="expression" dxfId="3831" priority="4552">
      <formula>MOD(ROW(),2)</formula>
    </cfRule>
    <cfRule type="expression" dxfId="3830" priority="4553">
      <formula>MOD(ROW(),2)</formula>
    </cfRule>
  </conditionalFormatting>
  <conditionalFormatting sqref="W938:X938">
    <cfRule type="expression" dxfId="3829" priority="4485">
      <formula>MOD(ROW(),2)</formula>
    </cfRule>
    <cfRule type="expression" dxfId="3828" priority="4486">
      <formula>MOD(ROW(),2)</formula>
    </cfRule>
  </conditionalFormatting>
  <conditionalFormatting sqref="W939:X939">
    <cfRule type="expression" dxfId="3827" priority="4436">
      <formula>MOD(ROW(),2)</formula>
    </cfRule>
    <cfRule type="expression" dxfId="3826" priority="4435">
      <formula>MOD(ROW(),2)</formula>
    </cfRule>
  </conditionalFormatting>
  <conditionalFormatting sqref="W979:X979">
    <cfRule type="expression" dxfId="3825" priority="4374">
      <formula>MOD(ROW(),2)</formula>
    </cfRule>
    <cfRule type="expression" dxfId="3824" priority="4373">
      <formula>MOD(ROW(),2)</formula>
    </cfRule>
    <cfRule type="expression" dxfId="3823" priority="4372">
      <formula>MOD(ROW(),2)</formula>
    </cfRule>
    <cfRule type="expression" dxfId="3822" priority="4371">
      <formula>MOD(ROW(),2)</formula>
    </cfRule>
  </conditionalFormatting>
  <conditionalFormatting sqref="W996:X996">
    <cfRule type="expression" dxfId="3821" priority="4309">
      <formula>MOD(ROW(),2)</formula>
    </cfRule>
    <cfRule type="expression" dxfId="3820" priority="4310">
      <formula>MOD(ROW(),2)</formula>
    </cfRule>
  </conditionalFormatting>
  <conditionalFormatting sqref="W1018:X1023">
    <cfRule type="expression" dxfId="3819" priority="4247">
      <formula>MOD(ROW(),2)</formula>
    </cfRule>
    <cfRule type="expression" dxfId="3818" priority="4246">
      <formula>MOD(ROW(),2)</formula>
    </cfRule>
  </conditionalFormatting>
  <conditionalFormatting sqref="W1024:X1027">
    <cfRule type="expression" dxfId="3817" priority="4190">
      <formula>MOD(ROW(),2)</formula>
    </cfRule>
    <cfRule type="expression" dxfId="3816" priority="4189">
      <formula>MOD(ROW(),2)</formula>
    </cfRule>
  </conditionalFormatting>
  <conditionalFormatting sqref="W1028:X1030">
    <cfRule type="expression" dxfId="3815" priority="4134">
      <formula>MOD(ROW(),2)</formula>
    </cfRule>
    <cfRule type="expression" dxfId="3814" priority="4135">
      <formula>MOD(ROW(),2)</formula>
    </cfRule>
  </conditionalFormatting>
  <conditionalFormatting sqref="W1031:X1033">
    <cfRule type="expression" dxfId="3813" priority="4064">
      <formula>MOD(ROW(),2)</formula>
    </cfRule>
    <cfRule type="expression" dxfId="3812" priority="4063">
      <formula>MOD(ROW(),2)</formula>
    </cfRule>
  </conditionalFormatting>
  <conditionalFormatting sqref="W1034:X1036">
    <cfRule type="expression" dxfId="3811" priority="4018">
      <formula>MOD(ROW(),2)</formula>
    </cfRule>
    <cfRule type="expression" dxfId="3810" priority="4017">
      <formula>MOD(ROW(),2)</formula>
    </cfRule>
  </conditionalFormatting>
  <conditionalFormatting sqref="W1037:X1037">
    <cfRule type="expression" dxfId="3809" priority="3924">
      <formula>MOD(ROW(),2)</formula>
    </cfRule>
    <cfRule type="expression" dxfId="3808" priority="3925">
      <formula>MOD(ROW(),2)</formula>
    </cfRule>
  </conditionalFormatting>
  <conditionalFormatting sqref="W1038:X1039">
    <cfRule type="expression" dxfId="3807" priority="3971">
      <formula>MOD(ROW(),2)</formula>
    </cfRule>
    <cfRule type="expression" dxfId="3806" priority="3970">
      <formula>MOD(ROW(),2)</formula>
    </cfRule>
  </conditionalFormatting>
  <conditionalFormatting sqref="W1040:X1040">
    <cfRule type="expression" dxfId="3805" priority="3871">
      <formula>MOD(ROW(),2)</formula>
    </cfRule>
    <cfRule type="expression" dxfId="3804" priority="3872">
      <formula>MOD(ROW(),2)</formula>
    </cfRule>
  </conditionalFormatting>
  <conditionalFormatting sqref="W1041:X1041">
    <cfRule type="expression" dxfId="3803" priority="3781">
      <formula>MOD(ROW(),2)</formula>
    </cfRule>
    <cfRule type="expression" dxfId="3802" priority="3780">
      <formula>MOD(ROW(),2)</formula>
    </cfRule>
  </conditionalFormatting>
  <conditionalFormatting sqref="W1042:X1043">
    <cfRule type="expression" dxfId="3801" priority="3827">
      <formula>MOD(ROW(),2)</formula>
    </cfRule>
    <cfRule type="expression" dxfId="3800" priority="3826">
      <formula>MOD(ROW(),2)</formula>
    </cfRule>
  </conditionalFormatting>
  <conditionalFormatting sqref="W1044:X1044">
    <cfRule type="expression" dxfId="3799" priority="3688">
      <formula>MOD(ROW(),2)</formula>
    </cfRule>
    <cfRule type="expression" dxfId="3798" priority="3687">
      <formula>MOD(ROW(),2)</formula>
    </cfRule>
  </conditionalFormatting>
  <conditionalFormatting sqref="W1045:X1046">
    <cfRule type="expression" dxfId="3797" priority="3733">
      <formula>MOD(ROW(),2)</formula>
    </cfRule>
    <cfRule type="expression" dxfId="3796" priority="3734">
      <formula>MOD(ROW(),2)</formula>
    </cfRule>
  </conditionalFormatting>
  <conditionalFormatting sqref="W1047:X1047">
    <cfRule type="expression" dxfId="3795" priority="3640">
      <formula>MOD(ROW(),2)</formula>
    </cfRule>
    <cfRule type="expression" dxfId="3794" priority="3641">
      <formula>MOD(ROW(),2)</formula>
    </cfRule>
  </conditionalFormatting>
  <conditionalFormatting sqref="W1048:X1048">
    <cfRule type="expression" dxfId="3793" priority="3548">
      <formula>MOD(ROW(),2)</formula>
    </cfRule>
    <cfRule type="expression" dxfId="3792" priority="3547">
      <formula>MOD(ROW(),2)</formula>
    </cfRule>
  </conditionalFormatting>
  <conditionalFormatting sqref="W1049:X1050">
    <cfRule type="expression" dxfId="3791" priority="3593">
      <formula>MOD(ROW(),2)</formula>
    </cfRule>
    <cfRule type="expression" dxfId="3790" priority="3594">
      <formula>MOD(ROW(),2)</formula>
    </cfRule>
  </conditionalFormatting>
  <conditionalFormatting sqref="W1051:X1051">
    <cfRule type="expression" dxfId="3789" priority="3496">
      <formula>MOD(ROW(),2)</formula>
    </cfRule>
    <cfRule type="expression" dxfId="3788" priority="3497">
      <formula>MOD(ROW(),2)</formula>
    </cfRule>
  </conditionalFormatting>
  <conditionalFormatting sqref="W1052:X1052">
    <cfRule type="expression" dxfId="3787" priority="3405">
      <formula>MOD(ROW(),2)</formula>
    </cfRule>
    <cfRule type="expression" dxfId="3786" priority="3406">
      <formula>MOD(ROW(),2)</formula>
    </cfRule>
  </conditionalFormatting>
  <conditionalFormatting sqref="W1053:X1054">
    <cfRule type="expression" dxfId="3785" priority="3451">
      <formula>MOD(ROW(),2)</formula>
    </cfRule>
    <cfRule type="expression" dxfId="3784" priority="3452">
      <formula>MOD(ROW(),2)</formula>
    </cfRule>
  </conditionalFormatting>
  <conditionalFormatting sqref="W1055:X1055">
    <cfRule type="expression" dxfId="3783" priority="3357">
      <formula>MOD(ROW(),2)</formula>
    </cfRule>
    <cfRule type="expression" dxfId="3782" priority="3358">
      <formula>MOD(ROW(),2)</formula>
    </cfRule>
  </conditionalFormatting>
  <conditionalFormatting sqref="W1056:X1056">
    <cfRule type="expression" dxfId="3781" priority="3267">
      <formula>MOD(ROW(),2)</formula>
    </cfRule>
    <cfRule type="expression" dxfId="3780" priority="3268">
      <formula>MOD(ROW(),2)</formula>
    </cfRule>
  </conditionalFormatting>
  <conditionalFormatting sqref="W1057:X1058">
    <cfRule type="expression" dxfId="3779" priority="3313">
      <formula>MOD(ROW(),2)</formula>
    </cfRule>
    <cfRule type="expression" dxfId="3778" priority="3312">
      <formula>MOD(ROW(),2)</formula>
    </cfRule>
  </conditionalFormatting>
  <conditionalFormatting sqref="W1059:X1059">
    <cfRule type="expression" dxfId="3777" priority="3213">
      <formula>MOD(ROW(),2)</formula>
    </cfRule>
    <cfRule type="expression" dxfId="3776" priority="3212">
      <formula>MOD(ROW(),2)</formula>
    </cfRule>
  </conditionalFormatting>
  <conditionalFormatting sqref="W1060:X1061">
    <cfRule type="expression" dxfId="3775" priority="3164">
      <formula>MOD(ROW(),2)</formula>
    </cfRule>
    <cfRule type="expression" dxfId="3774" priority="3165">
      <formula>MOD(ROW(),2)</formula>
    </cfRule>
  </conditionalFormatting>
  <conditionalFormatting sqref="W1062:X1062">
    <cfRule type="expression" dxfId="3773" priority="3120">
      <formula>MOD(ROW(),2)</formula>
    </cfRule>
    <cfRule type="expression" dxfId="3772" priority="3121">
      <formula>MOD(ROW(),2)</formula>
    </cfRule>
  </conditionalFormatting>
  <conditionalFormatting sqref="W1063:X1063">
    <cfRule type="expression" dxfId="3771" priority="3074">
      <formula>MOD(ROW(),2)</formula>
    </cfRule>
    <cfRule type="expression" dxfId="3770" priority="3075">
      <formula>MOD(ROW(),2)</formula>
    </cfRule>
  </conditionalFormatting>
  <conditionalFormatting sqref="W1064:X1064">
    <cfRule type="expression" dxfId="3769" priority="3033">
      <formula>MOD(ROW(),2)</formula>
    </cfRule>
    <cfRule type="expression" dxfId="3768" priority="3032">
      <formula>MOD(ROW(),2)</formula>
    </cfRule>
  </conditionalFormatting>
  <conditionalFormatting sqref="W1065:X1065">
    <cfRule type="expression" dxfId="3767" priority="2989">
      <formula>MOD(ROW(),2)</formula>
    </cfRule>
    <cfRule type="expression" dxfId="3766" priority="2988">
      <formula>MOD(ROW(),2)</formula>
    </cfRule>
  </conditionalFormatting>
  <conditionalFormatting sqref="W1066:X1066">
    <cfRule type="expression" dxfId="3765" priority="2946">
      <formula>MOD(ROW(),2)</formula>
    </cfRule>
    <cfRule type="expression" dxfId="3764" priority="2947">
      <formula>MOD(ROW(),2)</formula>
    </cfRule>
  </conditionalFormatting>
  <conditionalFormatting sqref="W1067:X1067">
    <cfRule type="expression" dxfId="3763" priority="2904">
      <formula>MOD(ROW(),2)</formula>
    </cfRule>
    <cfRule type="expression" dxfId="3762" priority="2905">
      <formula>MOD(ROW(),2)</formula>
    </cfRule>
  </conditionalFormatting>
  <conditionalFormatting sqref="W1068:X1068">
    <cfRule type="expression" dxfId="3761" priority="2863">
      <formula>MOD(ROW(),2)</formula>
    </cfRule>
    <cfRule type="expression" dxfId="3760" priority="2862">
      <formula>MOD(ROW(),2)</formula>
    </cfRule>
  </conditionalFormatting>
  <conditionalFormatting sqref="W1069:X1069">
    <cfRule type="expression" dxfId="3759" priority="2812">
      <formula>MOD(ROW(),2)</formula>
    </cfRule>
    <cfRule type="expression" dxfId="3758" priority="2811">
      <formula>MOD(ROW(),2)</formula>
    </cfRule>
  </conditionalFormatting>
  <conditionalFormatting sqref="W1070:X1070">
    <cfRule type="expression" dxfId="3757" priority="2769">
      <formula>MOD(ROW(),2)</formula>
    </cfRule>
    <cfRule type="expression" dxfId="3756" priority="2770">
      <formula>MOD(ROW(),2)</formula>
    </cfRule>
  </conditionalFormatting>
  <conditionalFormatting sqref="W1071:X1071">
    <cfRule type="expression" dxfId="3755" priority="2728">
      <formula>MOD(ROW(),2)</formula>
    </cfRule>
    <cfRule type="expression" dxfId="3754" priority="2727">
      <formula>MOD(ROW(),2)</formula>
    </cfRule>
  </conditionalFormatting>
  <conditionalFormatting sqref="W1072:X1072">
    <cfRule type="expression" dxfId="3753" priority="2679">
      <formula>MOD(ROW(),2)</formula>
    </cfRule>
    <cfRule type="expression" dxfId="3752" priority="2678">
      <formula>MOD(ROW(),2)</formula>
    </cfRule>
  </conditionalFormatting>
  <conditionalFormatting sqref="W1073:X1073">
    <cfRule type="expression" dxfId="3751" priority="2618">
      <formula>MOD(ROW(),2)</formula>
    </cfRule>
    <cfRule type="expression" dxfId="3750" priority="2619">
      <formula>MOD(ROW(),2)</formula>
    </cfRule>
  </conditionalFormatting>
  <conditionalFormatting sqref="W1074:X1074">
    <cfRule type="expression" dxfId="3749" priority="2576">
      <formula>MOD(ROW(),2)</formula>
    </cfRule>
    <cfRule type="expression" dxfId="3748" priority="2577">
      <formula>MOD(ROW(),2)</formula>
    </cfRule>
  </conditionalFormatting>
  <conditionalFormatting sqref="W1075:X1075">
    <cfRule type="expression" dxfId="3747" priority="2533">
      <formula>MOD(ROW(),2)</formula>
    </cfRule>
    <cfRule type="expression" dxfId="3746" priority="2532">
      <formula>MOD(ROW(),2)</formula>
    </cfRule>
  </conditionalFormatting>
  <conditionalFormatting sqref="W1076:X1076">
    <cfRule type="expression" dxfId="3745" priority="2490">
      <formula>MOD(ROW(),2)</formula>
    </cfRule>
    <cfRule type="expression" dxfId="3744" priority="2491">
      <formula>MOD(ROW(),2)</formula>
    </cfRule>
  </conditionalFormatting>
  <conditionalFormatting sqref="W1077:X1077">
    <cfRule type="expression" dxfId="3743" priority="2449">
      <formula>MOD(ROW(),2)</formula>
    </cfRule>
    <cfRule type="expression" dxfId="3742" priority="2448">
      <formula>MOD(ROW(),2)</formula>
    </cfRule>
  </conditionalFormatting>
  <conditionalFormatting sqref="W1078:X1078">
    <cfRule type="expression" dxfId="3741" priority="2407">
      <formula>MOD(ROW(),2)</formula>
    </cfRule>
    <cfRule type="expression" dxfId="3740" priority="2406">
      <formula>MOD(ROW(),2)</formula>
    </cfRule>
  </conditionalFormatting>
  <conditionalFormatting sqref="W1079:X1079">
    <cfRule type="expression" dxfId="3739" priority="2362">
      <formula>MOD(ROW(),2)</formula>
    </cfRule>
    <cfRule type="expression" dxfId="3738" priority="2361">
      <formula>MOD(ROW(),2)</formula>
    </cfRule>
  </conditionalFormatting>
  <conditionalFormatting sqref="W1080:X1080">
    <cfRule type="expression" dxfId="3737" priority="2310">
      <formula>MOD(ROW(),2)</formula>
    </cfRule>
    <cfRule type="expression" dxfId="3736" priority="2309">
      <formula>MOD(ROW(),2)</formula>
    </cfRule>
  </conditionalFormatting>
  <conditionalFormatting sqref="W1081:X1081">
    <cfRule type="expression" dxfId="3735" priority="2267">
      <formula>MOD(ROW(),2)</formula>
    </cfRule>
    <cfRule type="expression" dxfId="3734" priority="2268">
      <formula>MOD(ROW(),2)</formula>
    </cfRule>
  </conditionalFormatting>
  <conditionalFormatting sqref="W1082:X1082">
    <cfRule type="expression" dxfId="3733" priority="2226">
      <formula>MOD(ROW(),2)</formula>
    </cfRule>
    <cfRule type="expression" dxfId="3732" priority="2225">
      <formula>MOD(ROW(),2)</formula>
    </cfRule>
  </conditionalFormatting>
  <conditionalFormatting sqref="W1083:X1083">
    <cfRule type="expression" dxfId="3731" priority="2158">
      <formula>MOD(ROW(),2)</formula>
    </cfRule>
    <cfRule type="expression" dxfId="3730" priority="2159">
      <formula>MOD(ROW(),2)</formula>
    </cfRule>
  </conditionalFormatting>
  <conditionalFormatting sqref="W1084:X1084">
    <cfRule type="expression" dxfId="3729" priority="2108">
      <formula>MOD(ROW(),2)</formula>
    </cfRule>
    <cfRule type="expression" dxfId="3728" priority="2109">
      <formula>MOD(ROW(),2)</formula>
    </cfRule>
  </conditionalFormatting>
  <conditionalFormatting sqref="W1097:X1097">
    <cfRule type="expression" dxfId="3727" priority="2044">
      <formula>MOD(ROW(),2)</formula>
    </cfRule>
    <cfRule type="expression" dxfId="3726" priority="2043">
      <formula>MOD(ROW(),2)</formula>
    </cfRule>
  </conditionalFormatting>
  <conditionalFormatting sqref="W1119:X1124">
    <cfRule type="expression" dxfId="3725" priority="1984">
      <formula>MOD(ROW(),2)</formula>
    </cfRule>
    <cfRule type="expression" dxfId="3724" priority="1985">
      <formula>MOD(ROW(),2)</formula>
    </cfRule>
  </conditionalFormatting>
  <conditionalFormatting sqref="W1125:X1128">
    <cfRule type="expression" dxfId="3723" priority="1934">
      <formula>MOD(ROW(),2)</formula>
    </cfRule>
    <cfRule type="expression" dxfId="3722" priority="1933">
      <formula>MOD(ROW(),2)</formula>
    </cfRule>
  </conditionalFormatting>
  <conditionalFormatting sqref="W1129:X1131">
    <cfRule type="expression" dxfId="3721" priority="1882">
      <formula>MOD(ROW(),2)</formula>
    </cfRule>
    <cfRule type="expression" dxfId="3720" priority="1883">
      <formula>MOD(ROW(),2)</formula>
    </cfRule>
  </conditionalFormatting>
  <conditionalFormatting sqref="W1132:X1134">
    <cfRule type="expression" dxfId="3719" priority="1815">
      <formula>MOD(ROW(),2)</formula>
    </cfRule>
    <cfRule type="expression" dxfId="3718" priority="1816">
      <formula>MOD(ROW(),2)</formula>
    </cfRule>
  </conditionalFormatting>
  <conditionalFormatting sqref="W1135:X1137">
    <cfRule type="expression" dxfId="3717" priority="1774">
      <formula>MOD(ROW(),2)</formula>
    </cfRule>
    <cfRule type="expression" dxfId="3716" priority="1773">
      <formula>MOD(ROW(),2)</formula>
    </cfRule>
  </conditionalFormatting>
  <conditionalFormatting sqref="W1138:X1138">
    <cfRule type="expression" dxfId="3715" priority="1689">
      <formula>MOD(ROW(),2)</formula>
    </cfRule>
    <cfRule type="expression" dxfId="3714" priority="1688">
      <formula>MOD(ROW(),2)</formula>
    </cfRule>
  </conditionalFormatting>
  <conditionalFormatting sqref="W1139:X1140">
    <cfRule type="expression" dxfId="3713" priority="1730">
      <formula>MOD(ROW(),2)</formula>
    </cfRule>
    <cfRule type="expression" dxfId="3712" priority="1731">
      <formula>MOD(ROW(),2)</formula>
    </cfRule>
  </conditionalFormatting>
  <conditionalFormatting sqref="W1141:X1141">
    <cfRule type="expression" dxfId="3711" priority="1639">
      <formula>MOD(ROW(),2)</formula>
    </cfRule>
    <cfRule type="expression" dxfId="3710" priority="1640">
      <formula>MOD(ROW(),2)</formula>
    </cfRule>
  </conditionalFormatting>
  <conditionalFormatting sqref="W1142:X1142">
    <cfRule type="expression" dxfId="3709" priority="1557">
      <formula>MOD(ROW(),2)</formula>
    </cfRule>
    <cfRule type="expression" dxfId="3708" priority="1556">
      <formula>MOD(ROW(),2)</formula>
    </cfRule>
  </conditionalFormatting>
  <conditionalFormatting sqref="W1143:X1144">
    <cfRule type="expression" dxfId="3707" priority="1598">
      <formula>MOD(ROW(),2)</formula>
    </cfRule>
    <cfRule type="expression" dxfId="3706" priority="1599">
      <formula>MOD(ROW(),2)</formula>
    </cfRule>
  </conditionalFormatting>
  <conditionalFormatting sqref="W1145:X1145">
    <cfRule type="expression" dxfId="3705" priority="1472">
      <formula>MOD(ROW(),2)</formula>
    </cfRule>
    <cfRule type="expression" dxfId="3704" priority="1471">
      <formula>MOD(ROW(),2)</formula>
    </cfRule>
  </conditionalFormatting>
  <conditionalFormatting sqref="W1146:X1147">
    <cfRule type="expression" dxfId="3703" priority="1513">
      <formula>MOD(ROW(),2)</formula>
    </cfRule>
    <cfRule type="expression" dxfId="3702" priority="1514">
      <formula>MOD(ROW(),2)</formula>
    </cfRule>
  </conditionalFormatting>
  <conditionalFormatting sqref="W1148:X1148">
    <cfRule type="expression" dxfId="3701" priority="1428">
      <formula>MOD(ROW(),2)</formula>
    </cfRule>
    <cfRule type="expression" dxfId="3700" priority="1429">
      <formula>MOD(ROW(),2)</formula>
    </cfRule>
  </conditionalFormatting>
  <conditionalFormatting sqref="W1149:X1149">
    <cfRule type="expression" dxfId="3699" priority="1343">
      <formula>MOD(ROW(),2)</formula>
    </cfRule>
    <cfRule type="expression" dxfId="3698" priority="1344">
      <formula>MOD(ROW(),2)</formula>
    </cfRule>
  </conditionalFormatting>
  <conditionalFormatting sqref="W1150:X1151">
    <cfRule type="expression" dxfId="3697" priority="1385">
      <formula>MOD(ROW(),2)</formula>
    </cfRule>
    <cfRule type="expression" dxfId="3696" priority="1386">
      <formula>MOD(ROW(),2)</formula>
    </cfRule>
  </conditionalFormatting>
  <conditionalFormatting sqref="W1152:X1152">
    <cfRule type="expression" dxfId="3695" priority="1296">
      <formula>MOD(ROW(),2)</formula>
    </cfRule>
    <cfRule type="expression" dxfId="3694" priority="1297">
      <formula>MOD(ROW(),2)</formula>
    </cfRule>
  </conditionalFormatting>
  <conditionalFormatting sqref="W1153:X1153">
    <cfRule type="expression" dxfId="3693" priority="1214">
      <formula>MOD(ROW(),2)</formula>
    </cfRule>
    <cfRule type="expression" dxfId="3692" priority="1213">
      <formula>MOD(ROW(),2)</formula>
    </cfRule>
  </conditionalFormatting>
  <conditionalFormatting sqref="W1154:X1155">
    <cfRule type="expression" dxfId="3691" priority="1255">
      <formula>MOD(ROW(),2)</formula>
    </cfRule>
    <cfRule type="expression" dxfId="3690" priority="1256">
      <formula>MOD(ROW(),2)</formula>
    </cfRule>
  </conditionalFormatting>
  <conditionalFormatting sqref="W1156:X1156">
    <cfRule type="expression" dxfId="3689" priority="1169">
      <formula>MOD(ROW(),2)</formula>
    </cfRule>
    <cfRule type="expression" dxfId="3688" priority="1170">
      <formula>MOD(ROW(),2)</formula>
    </cfRule>
  </conditionalFormatting>
  <conditionalFormatting sqref="W1157:X1157">
    <cfRule type="expression" dxfId="3687" priority="1087">
      <formula>MOD(ROW(),2)</formula>
    </cfRule>
    <cfRule type="expression" dxfId="3686" priority="1088">
      <formula>MOD(ROW(),2)</formula>
    </cfRule>
  </conditionalFormatting>
  <conditionalFormatting sqref="W1158:X1159">
    <cfRule type="expression" dxfId="3685" priority="1129">
      <formula>MOD(ROW(),2)</formula>
    </cfRule>
    <cfRule type="expression" dxfId="3684" priority="1128">
      <formula>MOD(ROW(),2)</formula>
    </cfRule>
  </conditionalFormatting>
  <conditionalFormatting sqref="W1160:X1160">
    <cfRule type="expression" dxfId="3683" priority="1037">
      <formula>MOD(ROW(),2)</formula>
    </cfRule>
    <cfRule type="expression" dxfId="3682" priority="1036">
      <formula>MOD(ROW(),2)</formula>
    </cfRule>
  </conditionalFormatting>
  <conditionalFormatting sqref="W1161:X1162">
    <cfRule type="expression" dxfId="3681" priority="993">
      <formula>MOD(ROW(),2)</formula>
    </cfRule>
    <cfRule type="expression" dxfId="3680" priority="992">
      <formula>MOD(ROW(),2)</formula>
    </cfRule>
  </conditionalFormatting>
  <conditionalFormatting sqref="W1163:X1163">
    <cfRule type="expression" dxfId="3679" priority="952">
      <formula>MOD(ROW(),2)</formula>
    </cfRule>
    <cfRule type="expression" dxfId="3678" priority="953">
      <formula>MOD(ROW(),2)</formula>
    </cfRule>
  </conditionalFormatting>
  <conditionalFormatting sqref="W1164:X1164">
    <cfRule type="expression" dxfId="3677" priority="911">
      <formula>MOD(ROW(),2)</formula>
    </cfRule>
    <cfRule type="expression" dxfId="3676" priority="910">
      <formula>MOD(ROW(),2)</formula>
    </cfRule>
  </conditionalFormatting>
  <conditionalFormatting sqref="W1165:X1165">
    <cfRule type="expression" dxfId="3675" priority="872">
      <formula>MOD(ROW(),2)</formula>
    </cfRule>
    <cfRule type="expression" dxfId="3674" priority="873">
      <formula>MOD(ROW(),2)</formula>
    </cfRule>
  </conditionalFormatting>
  <conditionalFormatting sqref="W1166:X1166">
    <cfRule type="expression" dxfId="3673" priority="832">
      <formula>MOD(ROW(),2)</formula>
    </cfRule>
    <cfRule type="expression" dxfId="3672" priority="833">
      <formula>MOD(ROW(),2)</formula>
    </cfRule>
  </conditionalFormatting>
  <conditionalFormatting sqref="W1167:X1167">
    <cfRule type="expression" dxfId="3671" priority="795">
      <formula>MOD(ROW(),2)</formula>
    </cfRule>
    <cfRule type="expression" dxfId="3670" priority="794">
      <formula>MOD(ROW(),2)</formula>
    </cfRule>
  </conditionalFormatting>
  <conditionalFormatting sqref="W1168:X1168">
    <cfRule type="expression" dxfId="3669" priority="757">
      <formula>MOD(ROW(),2)</formula>
    </cfRule>
    <cfRule type="expression" dxfId="3668" priority="756">
      <formula>MOD(ROW(),2)</formula>
    </cfRule>
  </conditionalFormatting>
  <conditionalFormatting sqref="W1169:X1169">
    <cfRule type="expression" dxfId="3667" priority="718">
      <formula>MOD(ROW(),2)</formula>
    </cfRule>
    <cfRule type="expression" dxfId="3666" priority="719">
      <formula>MOD(ROW(),2)</formula>
    </cfRule>
  </conditionalFormatting>
  <conditionalFormatting sqref="W1170:X1170">
    <cfRule type="expression" dxfId="3665" priority="672">
      <formula>MOD(ROW(),2)</formula>
    </cfRule>
    <cfRule type="expression" dxfId="3664" priority="673">
      <formula>MOD(ROW(),2)</formula>
    </cfRule>
  </conditionalFormatting>
  <conditionalFormatting sqref="W1171:X1171">
    <cfRule type="expression" dxfId="3663" priority="634">
      <formula>MOD(ROW(),2)</formula>
    </cfRule>
    <cfRule type="expression" dxfId="3662" priority="635">
      <formula>MOD(ROW(),2)</formula>
    </cfRule>
  </conditionalFormatting>
  <conditionalFormatting sqref="W1172:X1172">
    <cfRule type="expression" dxfId="3661" priority="597">
      <formula>MOD(ROW(),2)</formula>
    </cfRule>
    <cfRule type="expression" dxfId="3660" priority="596">
      <formula>MOD(ROW(),2)</formula>
    </cfRule>
  </conditionalFormatting>
  <conditionalFormatting sqref="W1173:X1173">
    <cfRule type="expression" dxfId="3659" priority="553">
      <formula>MOD(ROW(),2)</formula>
    </cfRule>
    <cfRule type="expression" dxfId="3658" priority="552">
      <formula>MOD(ROW(),2)</formula>
    </cfRule>
  </conditionalFormatting>
  <conditionalFormatting sqref="W1174:X1174">
    <cfRule type="expression" dxfId="3657" priority="498">
      <formula>MOD(ROW(),2)</formula>
    </cfRule>
    <cfRule type="expression" dxfId="3656" priority="497">
      <formula>MOD(ROW(),2)</formula>
    </cfRule>
  </conditionalFormatting>
  <conditionalFormatting sqref="W1175:X1175">
    <cfRule type="expression" dxfId="3655" priority="459">
      <formula>MOD(ROW(),2)</formula>
    </cfRule>
    <cfRule type="expression" dxfId="3654" priority="460">
      <formula>MOD(ROW(),2)</formula>
    </cfRule>
  </conditionalFormatting>
  <conditionalFormatting sqref="W1176:X1176">
    <cfRule type="expression" dxfId="3653" priority="420">
      <formula>MOD(ROW(),2)</formula>
    </cfRule>
    <cfRule type="expression" dxfId="3652" priority="419">
      <formula>MOD(ROW(),2)</formula>
    </cfRule>
  </conditionalFormatting>
  <conditionalFormatting sqref="W1177:X1177">
    <cfRule type="expression" dxfId="3651" priority="381">
      <formula>MOD(ROW(),2)</formula>
    </cfRule>
    <cfRule type="expression" dxfId="3650" priority="382">
      <formula>MOD(ROW(),2)</formula>
    </cfRule>
  </conditionalFormatting>
  <conditionalFormatting sqref="W1178:X1178">
    <cfRule type="expression" dxfId="3649" priority="344">
      <formula>MOD(ROW(),2)</formula>
    </cfRule>
    <cfRule type="expression" dxfId="3648" priority="343">
      <formula>MOD(ROW(),2)</formula>
    </cfRule>
  </conditionalFormatting>
  <conditionalFormatting sqref="W1179:X1179">
    <cfRule type="expression" dxfId="3647" priority="306">
      <formula>MOD(ROW(),2)</formula>
    </cfRule>
    <cfRule type="expression" dxfId="3646" priority="305">
      <formula>MOD(ROW(),2)</formula>
    </cfRule>
  </conditionalFormatting>
  <conditionalFormatting sqref="W1180:X1180">
    <cfRule type="expression" dxfId="3645" priority="264">
      <formula>MOD(ROW(),2)</formula>
    </cfRule>
    <cfRule type="expression" dxfId="3644" priority="265">
      <formula>MOD(ROW(),2)</formula>
    </cfRule>
  </conditionalFormatting>
  <conditionalFormatting sqref="W1181:X1181">
    <cfRule type="expression" dxfId="3643" priority="216">
      <formula>MOD(ROW(),2)</formula>
    </cfRule>
    <cfRule type="expression" dxfId="3642" priority="217">
      <formula>MOD(ROW(),2)</formula>
    </cfRule>
  </conditionalFormatting>
  <conditionalFormatting sqref="W1182:X1182">
    <cfRule type="expression" dxfId="3641" priority="179">
      <formula>MOD(ROW(),2)</formula>
    </cfRule>
    <cfRule type="expression" dxfId="3640" priority="178">
      <formula>MOD(ROW(),2)</formula>
    </cfRule>
  </conditionalFormatting>
  <conditionalFormatting sqref="W1183:X1183">
    <cfRule type="expression" dxfId="3639" priority="140">
      <formula>MOD(ROW(),2)</formula>
    </cfRule>
    <cfRule type="expression" dxfId="3638" priority="141">
      <formula>MOD(ROW(),2)</formula>
    </cfRule>
  </conditionalFormatting>
  <conditionalFormatting sqref="W1184:X1184">
    <cfRule type="expression" dxfId="3637" priority="79">
      <formula>MOD(ROW(),2)</formula>
    </cfRule>
    <cfRule type="expression" dxfId="3636" priority="80">
      <formula>MOD(ROW(),2)</formula>
    </cfRule>
  </conditionalFormatting>
  <conditionalFormatting sqref="W1185:X1185">
    <cfRule type="expression" dxfId="3635" priority="34">
      <formula>MOD(ROW(),2)</formula>
    </cfRule>
    <cfRule type="expression" dxfId="3634" priority="33">
      <formula>MOD(ROW(),2)</formula>
    </cfRule>
  </conditionalFormatting>
  <conditionalFormatting sqref="W2:Y2">
    <cfRule type="expression" dxfId="3633" priority="16246">
      <formula>MOD(ROW(),2)</formula>
    </cfRule>
  </conditionalFormatting>
  <conditionalFormatting sqref="W129:Y129">
    <cfRule type="expression" dxfId="3632" priority="14928">
      <formula>MOD(ROW(),2)</formula>
    </cfRule>
  </conditionalFormatting>
  <conditionalFormatting sqref="W257:Y257">
    <cfRule type="expression" dxfId="3631" priority="13605">
      <formula>MOD(ROW(),2)</formula>
    </cfRule>
  </conditionalFormatting>
  <conditionalFormatting sqref="W385:Y385">
    <cfRule type="expression" dxfId="3630" priority="12195">
      <formula>MOD(ROW(),2)</formula>
    </cfRule>
    <cfRule type="expression" dxfId="3629" priority="12194">
      <formula>MOD(ROW(),2)</formula>
    </cfRule>
  </conditionalFormatting>
  <conditionalFormatting sqref="W517:Y517">
    <cfRule type="expression" dxfId="3628" priority="10637">
      <formula>MOD(ROW(),2)</formula>
    </cfRule>
    <cfRule type="expression" dxfId="3627" priority="10636">
      <formula>MOD(ROW(),2)</formula>
    </cfRule>
  </conditionalFormatting>
  <conditionalFormatting sqref="W653:Y653">
    <cfRule type="expression" dxfId="3626" priority="8735">
      <formula>MOD(ROW(),2)</formula>
    </cfRule>
    <cfRule type="expression" dxfId="3625" priority="8734">
      <formula>MOD(ROW(),2)</formula>
    </cfRule>
  </conditionalFormatting>
  <conditionalFormatting sqref="W795:Y795">
    <cfRule type="expression" dxfId="3624" priority="6706">
      <formula>MOD(ROW(),2)</formula>
    </cfRule>
    <cfRule type="expression" dxfId="3623" priority="6707">
      <formula>MOD(ROW(),2)</formula>
    </cfRule>
  </conditionalFormatting>
  <conditionalFormatting sqref="W940:Y940">
    <cfRule type="expression" dxfId="3622" priority="4379">
      <formula>MOD(ROW(),2)</formula>
    </cfRule>
    <cfRule type="expression" dxfId="3621" priority="4380">
      <formula>MOD(ROW(),2)</formula>
    </cfRule>
  </conditionalFormatting>
  <conditionalFormatting sqref="Y83">
    <cfRule type="expression" dxfId="3620" priority="15888">
      <formula>MOD(ROW(),2)</formula>
    </cfRule>
    <cfRule type="expression" dxfId="3619" priority="15887">
      <formula>DATEDIF(TODAY(),$AH83,"D")&lt;=30</formula>
    </cfRule>
  </conditionalFormatting>
  <conditionalFormatting sqref="Y85">
    <cfRule type="expression" dxfId="3618" priority="15874">
      <formula>MOD(ROW(),2)</formula>
    </cfRule>
    <cfRule type="expression" dxfId="3617" priority="15873">
      <formula>DATEDIF(TODAY(),$AH85,"D")&lt;=30</formula>
    </cfRule>
  </conditionalFormatting>
  <conditionalFormatting sqref="Y86">
    <cfRule type="expression" dxfId="3616" priority="16068">
      <formula>MOD(ROW(),2)</formula>
    </cfRule>
    <cfRule type="expression" dxfId="3615" priority="16067">
      <formula>DATEDIF(TODAY(),$AH86,"D")&lt;=30</formula>
    </cfRule>
  </conditionalFormatting>
  <conditionalFormatting sqref="Y97:Y127">
    <cfRule type="expression" dxfId="3614" priority="15947">
      <formula>DATEDIF(TODAY(),$AH97,"D")&lt;=30</formula>
    </cfRule>
  </conditionalFormatting>
  <conditionalFormatting sqref="Y128">
    <cfRule type="expression" dxfId="3613" priority="15005">
      <formula>MOD(ROW(),2)</formula>
    </cfRule>
    <cfRule type="expression" dxfId="3612" priority="15004">
      <formula>DATEDIF(TODAY(),$AH128,"D")&lt;=30</formula>
    </cfRule>
  </conditionalFormatting>
  <conditionalFormatting sqref="Y208">
    <cfRule type="expression" dxfId="3611" priority="14600">
      <formula>MOD(ROW(),2)</formula>
    </cfRule>
    <cfRule type="expression" dxfId="3610" priority="14599">
      <formula>DATEDIF(TODAY(),$AH208,"D")&lt;=30</formula>
    </cfRule>
  </conditionalFormatting>
  <conditionalFormatting sqref="Y210">
    <cfRule type="expression" dxfId="3609" priority="14586">
      <formula>MOD(ROW(),2)</formula>
    </cfRule>
    <cfRule type="expression" dxfId="3608" priority="14585">
      <formula>DATEDIF(TODAY(),$AH210,"D")&lt;=30</formula>
    </cfRule>
  </conditionalFormatting>
  <conditionalFormatting sqref="Y211">
    <cfRule type="expression" dxfId="3607" priority="14769">
      <formula>DATEDIF(TODAY(),$AH211,"D")&lt;=30</formula>
    </cfRule>
    <cfRule type="expression" dxfId="3606" priority="14770">
      <formula>MOD(ROW(),2)</formula>
    </cfRule>
  </conditionalFormatting>
  <conditionalFormatting sqref="Y222:Y252">
    <cfRule type="expression" dxfId="3605" priority="14656">
      <formula>DATEDIF(TODAY(),$AH222,"D")&lt;=30</formula>
    </cfRule>
  </conditionalFormatting>
  <conditionalFormatting sqref="Y253:Y256">
    <cfRule type="expression" dxfId="3604" priority="13770">
      <formula>DATEDIF(TODAY(),$AH253,"D")&lt;=30</formula>
    </cfRule>
    <cfRule type="expression" dxfId="3603" priority="13771">
      <formula>MOD(ROW(),2)</formula>
    </cfRule>
  </conditionalFormatting>
  <conditionalFormatting sqref="Y334">
    <cfRule type="expression" dxfId="3602" priority="13270">
      <formula>DATEDIF(TODAY(),$AH334,"D")&lt;=30</formula>
    </cfRule>
    <cfRule type="expression" dxfId="3601" priority="13271">
      <formula>MOD(ROW(),2)</formula>
    </cfRule>
  </conditionalFormatting>
  <conditionalFormatting sqref="Y336">
    <cfRule type="expression" dxfId="3600" priority="13256">
      <formula>DATEDIF(TODAY(),$AH336,"D")&lt;=30</formula>
    </cfRule>
    <cfRule type="expression" dxfId="3599" priority="13257">
      <formula>MOD(ROW(),2)</formula>
    </cfRule>
  </conditionalFormatting>
  <conditionalFormatting sqref="Y337">
    <cfRule type="expression" dxfId="3598" priority="13440">
      <formula>DATEDIF(TODAY(),$AH337,"D")&lt;=30</formula>
    </cfRule>
    <cfRule type="expression" dxfId="3597" priority="13441">
      <formula>MOD(ROW(),2)</formula>
    </cfRule>
  </conditionalFormatting>
  <conditionalFormatting sqref="Y348:Y378">
    <cfRule type="expression" dxfId="3596" priority="13327">
      <formula>DATEDIF(TODAY(),$AH348,"D")&lt;=30</formula>
    </cfRule>
  </conditionalFormatting>
  <conditionalFormatting sqref="Y379:Y384">
    <cfRule type="expression" dxfId="3595" priority="12442">
      <formula>MOD(ROW(),2)</formula>
    </cfRule>
    <cfRule type="expression" dxfId="3594" priority="12441">
      <formula>DATEDIF(TODAY(),$AH379,"D")&lt;=30</formula>
    </cfRule>
  </conditionalFormatting>
  <conditionalFormatting sqref="Y462">
    <cfRule type="expression" dxfId="3593" priority="11866">
      <formula>MOD(ROW(),2)</formula>
    </cfRule>
    <cfRule type="expression" dxfId="3592" priority="11865">
      <formula>MOD(ROW(),2)</formula>
    </cfRule>
    <cfRule type="expression" dxfId="3591" priority="11863">
      <formula>DATEDIF(TODAY(),$AH462,"D")&lt;=30</formula>
    </cfRule>
    <cfRule type="expression" dxfId="3590" priority="11864">
      <formula>MOD(ROW(),2)</formula>
    </cfRule>
  </conditionalFormatting>
  <conditionalFormatting sqref="Y464">
    <cfRule type="expression" dxfId="3589" priority="11850">
      <formula>MOD(ROW(),2)</formula>
    </cfRule>
    <cfRule type="expression" dxfId="3588" priority="11851">
      <formula>MOD(ROW(),2)</formula>
    </cfRule>
    <cfRule type="expression" dxfId="3587" priority="11852">
      <formula>MOD(ROW(),2)</formula>
    </cfRule>
    <cfRule type="expression" dxfId="3586" priority="11849">
      <formula>DATEDIF(TODAY(),$AH464,"D")&lt;=30</formula>
    </cfRule>
  </conditionalFormatting>
  <conditionalFormatting sqref="Y465">
    <cfRule type="expression" dxfId="3585" priority="12036">
      <formula>MOD(ROW(),2)</formula>
    </cfRule>
    <cfRule type="expression" dxfId="3584" priority="12033">
      <formula>DATEDIF(TODAY(),$AH465,"D")&lt;=30</formula>
    </cfRule>
    <cfRule type="expression" dxfId="3583" priority="12034">
      <formula>MOD(ROW(),2)</formula>
    </cfRule>
    <cfRule type="expression" dxfId="3582" priority="12035">
      <formula>MOD(ROW(),2)</formula>
    </cfRule>
  </conditionalFormatting>
  <conditionalFormatting sqref="Y476:Y506">
    <cfRule type="expression" dxfId="3581" priority="11920">
      <formula>DATEDIF(TODAY(),$AH476,"D")&lt;=30</formula>
    </cfRule>
  </conditionalFormatting>
  <conditionalFormatting sqref="Y507:Y512">
    <cfRule type="expression" dxfId="3580" priority="11037">
      <formula>DATEDIF(TODAY(),$AH507,"D")&lt;=30</formula>
    </cfRule>
    <cfRule type="expression" dxfId="3579" priority="11038">
      <formula>MOD(ROW(),2)</formula>
    </cfRule>
  </conditionalFormatting>
  <conditionalFormatting sqref="Y513:Y516">
    <cfRule type="expression" dxfId="3578" priority="10814">
      <formula>DATEDIF(TODAY(),$AH513,"D")&lt;=30</formula>
    </cfRule>
    <cfRule type="expression" dxfId="3577" priority="10815">
      <formula>MOD(ROW(),2)</formula>
    </cfRule>
  </conditionalFormatting>
  <conditionalFormatting sqref="Y593">
    <cfRule type="expression" dxfId="3576" priority="10294">
      <formula>MOD(ROW(),2)</formula>
    </cfRule>
    <cfRule type="expression" dxfId="3575" priority="10293">
      <formula>MOD(ROW(),2)</formula>
    </cfRule>
    <cfRule type="expression" dxfId="3574" priority="10292">
      <formula>MOD(ROW(),2)</formula>
    </cfRule>
    <cfRule type="expression" dxfId="3573" priority="10291">
      <formula>DATEDIF(TODAY(),$AH593,"D")&lt;=30</formula>
    </cfRule>
  </conditionalFormatting>
  <conditionalFormatting sqref="Y594">
    <cfRule type="expression" dxfId="3572" priority="10653">
      <formula>DATEDIF(TODAY(),$AH594,"D")&lt;=30</formula>
    </cfRule>
  </conditionalFormatting>
  <conditionalFormatting sqref="Y595">
    <cfRule type="expression" dxfId="3571" priority="10277">
      <formula>DATEDIF(TODAY(),$AH595,"D")&lt;=30</formula>
    </cfRule>
    <cfRule type="expression" dxfId="3570" priority="10280">
      <formula>MOD(ROW(),2)</formula>
    </cfRule>
    <cfRule type="expression" dxfId="3569" priority="10279">
      <formula>MOD(ROW(),2)</formula>
    </cfRule>
    <cfRule type="expression" dxfId="3568" priority="10278">
      <formula>MOD(ROW(),2)</formula>
    </cfRule>
  </conditionalFormatting>
  <conditionalFormatting sqref="Y596">
    <cfRule type="expression" dxfId="3567" priority="10472">
      <formula>MOD(ROW(),2)</formula>
    </cfRule>
    <cfRule type="expression" dxfId="3566" priority="10471">
      <formula>DATEDIF(TODAY(),$AH596,"D")&lt;=30</formula>
    </cfRule>
    <cfRule type="expression" dxfId="3565" priority="10474">
      <formula>MOD(ROW(),2)</formula>
    </cfRule>
    <cfRule type="expression" dxfId="3564" priority="10473">
      <formula>MOD(ROW(),2)</formula>
    </cfRule>
  </conditionalFormatting>
  <conditionalFormatting sqref="Y607:Y651">
    <cfRule type="expression" dxfId="3563" priority="10351">
      <formula>DATEDIF(TODAY(),$AH607,"D")&lt;=30</formula>
    </cfRule>
  </conditionalFormatting>
  <conditionalFormatting sqref="Y652">
    <cfRule type="expression" dxfId="3562" priority="8818">
      <formula>DATEDIF(TODAY(),$AH652,"D")&lt;=30</formula>
    </cfRule>
  </conditionalFormatting>
  <conditionalFormatting sqref="Y729">
    <cfRule type="expression" dxfId="3561" priority="8402">
      <formula>MOD(ROW(),2)</formula>
    </cfRule>
    <cfRule type="expression" dxfId="3560" priority="8399">
      <formula>DATEDIF(TODAY(),$AH729,"D")&lt;=30</formula>
    </cfRule>
    <cfRule type="expression" dxfId="3559" priority="8400">
      <formula>MOD(ROW(),2)</formula>
    </cfRule>
    <cfRule type="expression" dxfId="3558" priority="8401">
      <formula>MOD(ROW(),2)</formula>
    </cfRule>
  </conditionalFormatting>
  <conditionalFormatting sqref="Y730">
    <cfRule type="expression" dxfId="3557" priority="8751">
      <formula>DATEDIF(TODAY(),$AH730,"D")&lt;=30</formula>
    </cfRule>
  </conditionalFormatting>
  <conditionalFormatting sqref="Y731">
    <cfRule type="expression" dxfId="3556" priority="8388">
      <formula>MOD(ROW(),2)</formula>
    </cfRule>
    <cfRule type="expression" dxfId="3555" priority="8385">
      <formula>DATEDIF(TODAY(),$AH731,"D")&lt;=30</formula>
    </cfRule>
    <cfRule type="expression" dxfId="3554" priority="8386">
      <formula>MOD(ROW(),2)</formula>
    </cfRule>
    <cfRule type="expression" dxfId="3553" priority="8387">
      <formula>MOD(ROW(),2)</formula>
    </cfRule>
  </conditionalFormatting>
  <conditionalFormatting sqref="Y732">
    <cfRule type="expression" dxfId="3552" priority="8571">
      <formula>MOD(ROW(),2)</formula>
    </cfRule>
    <cfRule type="expression" dxfId="3551" priority="8569">
      <formula>DATEDIF(TODAY(),$AH732,"D")&lt;=30</formula>
    </cfRule>
    <cfRule type="expression" dxfId="3550" priority="8570">
      <formula>MOD(ROW(),2)</formula>
    </cfRule>
    <cfRule type="expression" dxfId="3549" priority="8572">
      <formula>MOD(ROW(),2)</formula>
    </cfRule>
  </conditionalFormatting>
  <conditionalFormatting sqref="Y743:Y793">
    <cfRule type="expression" dxfId="3548" priority="8456">
      <formula>DATEDIF(TODAY(),$AH743,"D")&lt;=30</formula>
    </cfRule>
  </conditionalFormatting>
  <conditionalFormatting sqref="Y794">
    <cfRule type="expression" dxfId="3547" priority="6769">
      <formula>MOD(ROW(),2)</formula>
    </cfRule>
    <cfRule type="expression" dxfId="3546" priority="6768">
      <formula>DATEDIF(TODAY(),$AH794,"D")&lt;=30</formula>
    </cfRule>
  </conditionalFormatting>
  <conditionalFormatting sqref="Y869">
    <cfRule type="expression" dxfId="3545" priority="6421">
      <formula>MOD(ROW(),2)</formula>
    </cfRule>
    <cfRule type="expression" dxfId="3544" priority="6419">
      <formula>DATEDIF(TODAY(),$AH869,"D")&lt;=30</formula>
    </cfRule>
    <cfRule type="expression" dxfId="3543" priority="6420">
      <formula>MOD(ROW(),2)</formula>
    </cfRule>
    <cfRule type="expression" dxfId="3542" priority="6422">
      <formula>MOD(ROW(),2)</formula>
    </cfRule>
  </conditionalFormatting>
  <conditionalFormatting sqref="Y870">
    <cfRule type="expression" dxfId="3541" priority="6723">
      <formula>DATEDIF(TODAY(),$AH870,"D")&lt;=30</formula>
    </cfRule>
  </conditionalFormatting>
  <conditionalFormatting sqref="Y871">
    <cfRule type="expression" dxfId="3540" priority="6408">
      <formula>MOD(ROW(),2)</formula>
    </cfRule>
    <cfRule type="expression" dxfId="3539" priority="6407">
      <formula>MOD(ROW(),2)</formula>
    </cfRule>
    <cfRule type="expression" dxfId="3538" priority="6406">
      <formula>DATEDIF(TODAY(),$AH871,"D")&lt;=30</formula>
    </cfRule>
    <cfRule type="expression" dxfId="3537" priority="6409">
      <formula>MOD(ROW(),2)</formula>
    </cfRule>
  </conditionalFormatting>
  <conditionalFormatting sqref="Y872">
    <cfRule type="expression" dxfId="3536" priority="6595">
      <formula>DATEDIF(TODAY(),$AH872,"D")&lt;=30</formula>
    </cfRule>
    <cfRule type="expression" dxfId="3535" priority="6598">
      <formula>MOD(ROW(),2)</formula>
    </cfRule>
    <cfRule type="expression" dxfId="3534" priority="6597">
      <formula>MOD(ROW(),2)</formula>
    </cfRule>
    <cfRule type="expression" dxfId="3533" priority="6596">
      <formula>MOD(ROW(),2)</formula>
    </cfRule>
  </conditionalFormatting>
  <conditionalFormatting sqref="Y883:Y937">
    <cfRule type="expression" dxfId="3532" priority="6477">
      <formula>DATEDIF(TODAY(),$AH883,"D")&lt;=30</formula>
    </cfRule>
  </conditionalFormatting>
  <conditionalFormatting sqref="Y938:Y939">
    <cfRule type="expression" dxfId="3531" priority="4513">
      <formula>MOD(ROW(),2)</formula>
    </cfRule>
  </conditionalFormatting>
  <conditionalFormatting sqref="Y1014">
    <cfRule type="expression" dxfId="3530" priority="4094">
      <formula>MOD(ROW(),2)</formula>
    </cfRule>
    <cfRule type="expression" dxfId="3529" priority="4093">
      <formula>MOD(ROW(),2)</formula>
    </cfRule>
    <cfRule type="expression" dxfId="3528" priority="4092">
      <formula>DATEDIF(TODAY(),$AH1014,"D")&lt;=30</formula>
    </cfRule>
    <cfRule type="expression" dxfId="3527" priority="4095">
      <formula>MOD(ROW(),2)</formula>
    </cfRule>
  </conditionalFormatting>
  <conditionalFormatting sqref="Y1015">
    <cfRule type="expression" dxfId="3526" priority="4396">
      <formula>DATEDIF(TODAY(),$AH1015,"D")&lt;=30</formula>
    </cfRule>
  </conditionalFormatting>
  <conditionalFormatting sqref="Y1016">
    <cfRule type="expression" dxfId="3525" priority="4079">
      <formula>DATEDIF(TODAY(),$AH1016,"D")&lt;=30</formula>
    </cfRule>
    <cfRule type="expression" dxfId="3524" priority="4082">
      <formula>MOD(ROW(),2)</formula>
    </cfRule>
    <cfRule type="expression" dxfId="3523" priority="4081">
      <formula>MOD(ROW(),2)</formula>
    </cfRule>
    <cfRule type="expression" dxfId="3522" priority="4080">
      <formula>MOD(ROW(),2)</formula>
    </cfRule>
  </conditionalFormatting>
  <conditionalFormatting sqref="Y1017">
    <cfRule type="expression" dxfId="3521" priority="4269">
      <formula>MOD(ROW(),2)</formula>
    </cfRule>
    <cfRule type="expression" dxfId="3520" priority="4268">
      <formula>DATEDIF(TODAY(),$AH1017,"D")&lt;=30</formula>
    </cfRule>
    <cfRule type="expression" dxfId="3519" priority="4271">
      <formula>MOD(ROW(),2)</formula>
    </cfRule>
    <cfRule type="expression" dxfId="3518" priority="4270">
      <formula>MOD(ROW(),2)</formula>
    </cfRule>
  </conditionalFormatting>
  <conditionalFormatting sqref="Y1028:Y1082">
    <cfRule type="expression" dxfId="3517" priority="4150">
      <formula>DATEDIF(TODAY(),$AH1028,"D")&lt;=30</formula>
    </cfRule>
  </conditionalFormatting>
  <conditionalFormatting sqref="Y1083:Y1084">
    <cfRule type="expression" dxfId="3516" priority="2186">
      <formula>MOD(ROW(),2)</formula>
    </cfRule>
  </conditionalFormatting>
  <conditionalFormatting sqref="Y1115">
    <cfRule type="expression" dxfId="3515" priority="1845">
      <formula>MOD(ROW(),2)</formula>
    </cfRule>
    <cfRule type="expression" dxfId="3514" priority="1847">
      <formula>MOD(ROW(),2)</formula>
    </cfRule>
    <cfRule type="expression" dxfId="3513" priority="1844">
      <formula>DATEDIF(TODAY(),$AH1115,"D")&lt;=30</formula>
    </cfRule>
    <cfRule type="expression" dxfId="3512" priority="1846">
      <formula>MOD(ROW(),2)</formula>
    </cfRule>
  </conditionalFormatting>
  <conditionalFormatting sqref="Y1116">
    <cfRule type="expression" dxfId="3511" priority="2071">
      <formula>DATEDIF(TODAY(),$AH1116,"D")&lt;=30</formula>
    </cfRule>
  </conditionalFormatting>
  <conditionalFormatting sqref="Y1117">
    <cfRule type="expression" dxfId="3510" priority="1834">
      <formula>MOD(ROW(),2)</formula>
    </cfRule>
    <cfRule type="expression" dxfId="3509" priority="1831">
      <formula>DATEDIF(TODAY(),$AH1117,"D")&lt;=30</formula>
    </cfRule>
    <cfRule type="expression" dxfId="3508" priority="1832">
      <formula>MOD(ROW(),2)</formula>
    </cfRule>
    <cfRule type="expression" dxfId="3507" priority="1833">
      <formula>MOD(ROW(),2)</formula>
    </cfRule>
  </conditionalFormatting>
  <conditionalFormatting sqref="Y1118">
    <cfRule type="expression" dxfId="3506" priority="2009">
      <formula>MOD(ROW(),2)</formula>
    </cfRule>
    <cfRule type="expression" dxfId="3505" priority="2006">
      <formula>DATEDIF(TODAY(),$AH1118,"D")&lt;=30</formula>
    </cfRule>
    <cfRule type="expression" dxfId="3504" priority="2007">
      <formula>MOD(ROW(),2)</formula>
    </cfRule>
    <cfRule type="expression" dxfId="3503" priority="2008">
      <formula>MOD(ROW(),2)</formula>
    </cfRule>
  </conditionalFormatting>
  <conditionalFormatting sqref="Y1129:Y1183">
    <cfRule type="expression" dxfId="3502" priority="1898">
      <formula>DATEDIF(TODAY(),$AH1129,"D")&lt;=30</formula>
    </cfRule>
  </conditionalFormatting>
  <conditionalFormatting sqref="Y1184:Y1185">
    <cfRule type="expression" dxfId="3501" priority="106">
      <formula>MOD(ROW(),2)</formula>
    </cfRule>
  </conditionalFormatting>
  <conditionalFormatting sqref="Y83:Z83">
    <cfRule type="expression" dxfId="3500" priority="15894">
      <formula>MOD(ROW(),2)</formula>
    </cfRule>
  </conditionalFormatting>
  <conditionalFormatting sqref="Y85:Z85">
    <cfRule type="expression" dxfId="3499" priority="15880">
      <formula>MOD(ROW(),2)</formula>
    </cfRule>
  </conditionalFormatting>
  <conditionalFormatting sqref="Y86:Z86">
    <cfRule type="expression" dxfId="3498" priority="16074">
      <formula>MOD(ROW(),2)</formula>
    </cfRule>
  </conditionalFormatting>
  <conditionalFormatting sqref="Y93:Z127 Z128">
    <cfRule type="expression" dxfId="3497" priority="15950">
      <formula>MOD(ROW(),2)</formula>
    </cfRule>
  </conditionalFormatting>
  <conditionalFormatting sqref="Y130:Z208">
    <cfRule type="expression" dxfId="3496" priority="14606">
      <formula>MOD(ROW(),2)</formula>
    </cfRule>
  </conditionalFormatting>
  <conditionalFormatting sqref="Y210:Z210">
    <cfRule type="expression" dxfId="3495" priority="14592">
      <formula>MOD(ROW(),2)</formula>
    </cfRule>
  </conditionalFormatting>
  <conditionalFormatting sqref="Y211:Z211">
    <cfRule type="expression" dxfId="3494" priority="14776">
      <formula>MOD(ROW(),2)</formula>
    </cfRule>
  </conditionalFormatting>
  <conditionalFormatting sqref="Y218:Z252 Z253:Z256">
    <cfRule type="expression" dxfId="3493" priority="14659">
      <formula>MOD(ROW(),2)</formula>
    </cfRule>
  </conditionalFormatting>
  <conditionalFormatting sqref="Y258:Z334">
    <cfRule type="expression" dxfId="3492" priority="13277">
      <formula>MOD(ROW(),2)</formula>
    </cfRule>
  </conditionalFormatting>
  <conditionalFormatting sqref="Y336:Z336">
    <cfRule type="expression" dxfId="3491" priority="13263">
      <formula>MOD(ROW(),2)</formula>
    </cfRule>
  </conditionalFormatting>
  <conditionalFormatting sqref="Y337:Z337">
    <cfRule type="expression" dxfId="3490" priority="13447">
      <formula>MOD(ROW(),2)</formula>
    </cfRule>
  </conditionalFormatting>
  <conditionalFormatting sqref="Y344:Z378 Z379:Z384">
    <cfRule type="expression" dxfId="3489" priority="13330">
      <formula>MOD(ROW(),2)</formula>
    </cfRule>
  </conditionalFormatting>
  <conditionalFormatting sqref="Y462:Z462">
    <cfRule type="expression" dxfId="3488" priority="11870">
      <formula>MOD(ROW(),2)</formula>
    </cfRule>
  </conditionalFormatting>
  <conditionalFormatting sqref="Y464:Z464">
    <cfRule type="expression" dxfId="3487" priority="11856">
      <formula>MOD(ROW(),2)</formula>
    </cfRule>
  </conditionalFormatting>
  <conditionalFormatting sqref="Y465:Z465">
    <cfRule type="expression" dxfId="3486" priority="12040">
      <formula>MOD(ROW(),2)</formula>
    </cfRule>
  </conditionalFormatting>
  <conditionalFormatting sqref="Y476:Z506 Z507:Z512">
    <cfRule type="expression" dxfId="3485" priority="11923">
      <formula>MOD(ROW(),2)</formula>
    </cfRule>
  </conditionalFormatting>
  <conditionalFormatting sqref="Y593:Z593">
    <cfRule type="expression" dxfId="3484" priority="10298">
      <formula>MOD(ROW(),2)</formula>
    </cfRule>
  </conditionalFormatting>
  <conditionalFormatting sqref="Y595:Z595">
    <cfRule type="expression" dxfId="3483" priority="10284">
      <formula>MOD(ROW(),2)</formula>
    </cfRule>
  </conditionalFormatting>
  <conditionalFormatting sqref="Y596:Z596">
    <cfRule type="expression" dxfId="3482" priority="10478">
      <formula>MOD(ROW(),2)</formula>
    </cfRule>
  </conditionalFormatting>
  <conditionalFormatting sqref="Y607:Z651">
    <cfRule type="expression" dxfId="3481" priority="10354">
      <formula>MOD(ROW(),2)</formula>
    </cfRule>
  </conditionalFormatting>
  <conditionalFormatting sqref="Y652:Z652">
    <cfRule type="expression" dxfId="3480" priority="8820">
      <formula>MOD(ROW(),2)</formula>
    </cfRule>
  </conditionalFormatting>
  <conditionalFormatting sqref="Y729:Z729">
    <cfRule type="expression" dxfId="3479" priority="8406">
      <formula>MOD(ROW(),2)</formula>
    </cfRule>
  </conditionalFormatting>
  <conditionalFormatting sqref="Y731:Z731">
    <cfRule type="expression" dxfId="3478" priority="8392">
      <formula>MOD(ROW(),2)</formula>
    </cfRule>
  </conditionalFormatting>
  <conditionalFormatting sqref="Y732:Z732">
    <cfRule type="expression" dxfId="3477" priority="8576">
      <formula>MOD(ROW(),2)</formula>
    </cfRule>
  </conditionalFormatting>
  <conditionalFormatting sqref="Y743:Z787 Y788:Y793">
    <cfRule type="expression" dxfId="3476" priority="8459">
      <formula>MOD(ROW(),2)</formula>
    </cfRule>
  </conditionalFormatting>
  <conditionalFormatting sqref="Y869:Z869">
    <cfRule type="expression" dxfId="3475" priority="6425">
      <formula>MOD(ROW(),2)</formula>
    </cfRule>
  </conditionalFormatting>
  <conditionalFormatting sqref="Y871:Z871">
    <cfRule type="expression" dxfId="3474" priority="6412">
      <formula>MOD(ROW(),2)</formula>
    </cfRule>
  </conditionalFormatting>
  <conditionalFormatting sqref="Y872:Z872">
    <cfRule type="expression" dxfId="3473" priority="6601">
      <formula>MOD(ROW(),2)</formula>
    </cfRule>
  </conditionalFormatting>
  <conditionalFormatting sqref="Y883:Z927 Y928:Y937">
    <cfRule type="expression" dxfId="3472" priority="6480">
      <formula>MOD(ROW(),2)</formula>
    </cfRule>
  </conditionalFormatting>
  <conditionalFormatting sqref="Y1014:Z1014">
    <cfRule type="expression" dxfId="3471" priority="4098">
      <formula>MOD(ROW(),2)</formula>
    </cfRule>
  </conditionalFormatting>
  <conditionalFormatting sqref="Y1016:Z1016">
    <cfRule type="expression" dxfId="3470" priority="4085">
      <formula>MOD(ROW(),2)</formula>
    </cfRule>
  </conditionalFormatting>
  <conditionalFormatting sqref="Y1017:Z1017">
    <cfRule type="expression" dxfId="3469" priority="4274">
      <formula>MOD(ROW(),2)</formula>
    </cfRule>
  </conditionalFormatting>
  <conditionalFormatting sqref="Y1028:Z1072 Y1073:Y1082">
    <cfRule type="expression" dxfId="3468" priority="4153">
      <formula>MOD(ROW(),2)</formula>
    </cfRule>
  </conditionalFormatting>
  <conditionalFormatting sqref="Y1115:Z1115">
    <cfRule type="expression" dxfId="3467" priority="1850">
      <formula>MOD(ROW(),2)</formula>
    </cfRule>
  </conditionalFormatting>
  <conditionalFormatting sqref="Y1117:Z1117">
    <cfRule type="expression" dxfId="3466" priority="1837">
      <formula>MOD(ROW(),2)</formula>
    </cfRule>
  </conditionalFormatting>
  <conditionalFormatting sqref="Y1118:Z1118">
    <cfRule type="expression" dxfId="3465" priority="2012">
      <formula>MOD(ROW(),2)</formula>
    </cfRule>
  </conditionalFormatting>
  <conditionalFormatting sqref="Y1129:Z1173 Y1174:Y1183">
    <cfRule type="expression" dxfId="3464" priority="1901">
      <formula>MOD(ROW(),2)</formula>
    </cfRule>
  </conditionalFormatting>
  <conditionalFormatting sqref="Z83">
    <cfRule type="expression" dxfId="3463" priority="15891">
      <formula>MOD(ROW(),2)</formula>
    </cfRule>
  </conditionalFormatting>
  <conditionalFormatting sqref="Z85:Z86">
    <cfRule type="expression" dxfId="3462" priority="15877">
      <formula>MOD(ROW(),2)</formula>
    </cfRule>
  </conditionalFormatting>
  <conditionalFormatting sqref="Z208">
    <cfRule type="expression" dxfId="3461" priority="14603">
      <formula>MOD(ROW(),2)</formula>
    </cfRule>
  </conditionalFormatting>
  <conditionalFormatting sqref="Z210:Z211">
    <cfRule type="expression" dxfId="3460" priority="14589">
      <formula>MOD(ROW(),2)</formula>
    </cfRule>
  </conditionalFormatting>
  <conditionalFormatting sqref="Z334">
    <cfRule type="expression" dxfId="3459" priority="13274">
      <formula>MOD(ROW(),2)</formula>
    </cfRule>
  </conditionalFormatting>
  <conditionalFormatting sqref="Z336:Z337">
    <cfRule type="expression" dxfId="3458" priority="13260">
      <formula>MOD(ROW(),2)</formula>
    </cfRule>
  </conditionalFormatting>
  <conditionalFormatting sqref="Z462">
    <cfRule type="expression" dxfId="3457" priority="11867">
      <formula>MOD(ROW(),2)</formula>
    </cfRule>
  </conditionalFormatting>
  <conditionalFormatting sqref="Z464">
    <cfRule type="expression" dxfId="3456" priority="11853">
      <formula>MOD(ROW(),2)</formula>
    </cfRule>
  </conditionalFormatting>
  <conditionalFormatting sqref="Z465">
    <cfRule type="expression" dxfId="3455" priority="12037">
      <formula>MOD(ROW(),2)</formula>
    </cfRule>
  </conditionalFormatting>
  <conditionalFormatting sqref="Z513:Z516">
    <cfRule type="expression" dxfId="3454" priority="10816">
      <formula>MOD(ROW(),2)</formula>
    </cfRule>
  </conditionalFormatting>
  <conditionalFormatting sqref="Z593">
    <cfRule type="expression" dxfId="3453" priority="10295">
      <formula>MOD(ROW(),2)</formula>
    </cfRule>
  </conditionalFormatting>
  <conditionalFormatting sqref="Z595">
    <cfRule type="expression" dxfId="3452" priority="10281">
      <formula>MOD(ROW(),2)</formula>
    </cfRule>
  </conditionalFormatting>
  <conditionalFormatting sqref="Z596">
    <cfRule type="expression" dxfId="3451" priority="10475">
      <formula>MOD(ROW(),2)</formula>
    </cfRule>
  </conditionalFormatting>
  <conditionalFormatting sqref="Z729">
    <cfRule type="expression" dxfId="3450" priority="8403">
      <formula>MOD(ROW(),2)</formula>
    </cfRule>
  </conditionalFormatting>
  <conditionalFormatting sqref="Z731">
    <cfRule type="expression" dxfId="3449" priority="8389">
      <formula>MOD(ROW(),2)</formula>
    </cfRule>
  </conditionalFormatting>
  <conditionalFormatting sqref="Z732">
    <cfRule type="expression" dxfId="3448" priority="8573">
      <formula>MOD(ROW(),2)</formula>
    </cfRule>
  </conditionalFormatting>
  <conditionalFormatting sqref="Z788:Z794">
    <cfRule type="expression" dxfId="3447" priority="7024">
      <formula>MOD(ROW(),2)</formula>
    </cfRule>
  </conditionalFormatting>
  <conditionalFormatting sqref="Z869">
    <cfRule type="expression" dxfId="3446" priority="6423">
      <formula>MOD(ROW(),2)</formula>
    </cfRule>
  </conditionalFormatting>
  <conditionalFormatting sqref="Z871">
    <cfRule type="expression" dxfId="3445" priority="6410">
      <formula>MOD(ROW(),2)</formula>
    </cfRule>
  </conditionalFormatting>
  <conditionalFormatting sqref="Z872">
    <cfRule type="expression" dxfId="3444" priority="6599">
      <formula>MOD(ROW(),2)</formula>
    </cfRule>
  </conditionalFormatting>
  <conditionalFormatting sqref="Z928:Z934">
    <cfRule type="expression" dxfId="3443" priority="4968">
      <formula>MOD(ROW(),2)</formula>
    </cfRule>
  </conditionalFormatting>
  <conditionalFormatting sqref="Z935:Z937">
    <cfRule type="expression" dxfId="3442" priority="4653">
      <formula>MOD(ROW(),2)</formula>
    </cfRule>
  </conditionalFormatting>
  <conditionalFormatting sqref="Z938">
    <cfRule type="expression" dxfId="3441" priority="4511">
      <formula>MOD(ROW(),2)</formula>
    </cfRule>
  </conditionalFormatting>
  <conditionalFormatting sqref="Z939">
    <cfRule type="expression" dxfId="3440" priority="4450">
      <formula>MOD(ROW(),2)</formula>
    </cfRule>
  </conditionalFormatting>
  <conditionalFormatting sqref="Z1014">
    <cfRule type="expression" dxfId="3439" priority="4096">
      <formula>MOD(ROW(),2)</formula>
    </cfRule>
  </conditionalFormatting>
  <conditionalFormatting sqref="Z1016">
    <cfRule type="expression" dxfId="3438" priority="4083">
      <formula>MOD(ROW(),2)</formula>
    </cfRule>
  </conditionalFormatting>
  <conditionalFormatting sqref="Z1017">
    <cfRule type="expression" dxfId="3437" priority="4272">
      <formula>MOD(ROW(),2)</formula>
    </cfRule>
  </conditionalFormatting>
  <conditionalFormatting sqref="Z1073:Z1079">
    <cfRule type="expression" dxfId="3436" priority="2641">
      <formula>MOD(ROW(),2)</formula>
    </cfRule>
  </conditionalFormatting>
  <conditionalFormatting sqref="Z1080:Z1082">
    <cfRule type="expression" dxfId="3435" priority="2326">
      <formula>MOD(ROW(),2)</formula>
    </cfRule>
  </conditionalFormatting>
  <conditionalFormatting sqref="Z1083">
    <cfRule type="expression" dxfId="3434" priority="2184">
      <formula>MOD(ROW(),2)</formula>
    </cfRule>
  </conditionalFormatting>
  <conditionalFormatting sqref="Z1084">
    <cfRule type="expression" dxfId="3433" priority="2123">
      <formula>MOD(ROW(),2)</formula>
    </cfRule>
  </conditionalFormatting>
  <conditionalFormatting sqref="Z1115">
    <cfRule type="expression" dxfId="3432" priority="1848">
      <formula>MOD(ROW(),2)</formula>
    </cfRule>
  </conditionalFormatting>
  <conditionalFormatting sqref="Z1117">
    <cfRule type="expression" dxfId="3431" priority="1835">
      <formula>MOD(ROW(),2)</formula>
    </cfRule>
  </conditionalFormatting>
  <conditionalFormatting sqref="Z1118">
    <cfRule type="expression" dxfId="3430" priority="2010">
      <formula>MOD(ROW(),2)</formula>
    </cfRule>
  </conditionalFormatting>
  <conditionalFormatting sqref="Z1174:Z1180">
    <cfRule type="expression" dxfId="3429" priority="519">
      <formula>MOD(ROW(),2)</formula>
    </cfRule>
  </conditionalFormatting>
  <conditionalFormatting sqref="Z1181:Z1183">
    <cfRule type="expression" dxfId="3428" priority="233">
      <formula>MOD(ROW(),2)</formula>
    </cfRule>
  </conditionalFormatting>
  <conditionalFormatting sqref="Z1184">
    <cfRule type="expression" dxfId="3427" priority="104">
      <formula>MOD(ROW(),2)</formula>
    </cfRule>
  </conditionalFormatting>
  <conditionalFormatting sqref="Z1185">
    <cfRule type="expression" dxfId="3426" priority="48">
      <formula>MOD(ROW(),2)</formula>
    </cfRule>
  </conditionalFormatting>
  <conditionalFormatting sqref="Z2:AB2">
    <cfRule type="expression" dxfId="3425" priority="16259">
      <formula>MOD(ROW(),2)</formula>
    </cfRule>
  </conditionalFormatting>
  <conditionalFormatting sqref="Z129:AB129">
    <cfRule type="expression" dxfId="3424" priority="14940">
      <formula>MOD(ROW(),2)</formula>
    </cfRule>
  </conditionalFormatting>
  <conditionalFormatting sqref="Z257:AB257">
    <cfRule type="expression" dxfId="3423" priority="13617">
      <formula>MOD(ROW(),2)</formula>
    </cfRule>
  </conditionalFormatting>
  <conditionalFormatting sqref="Z385:AB385">
    <cfRule type="expression" dxfId="3422" priority="12206">
      <formula>MOD(ROW(),2)</formula>
    </cfRule>
  </conditionalFormatting>
  <conditionalFormatting sqref="Z517:AB517">
    <cfRule type="expression" dxfId="3421" priority="10648">
      <formula>MOD(ROW(),2)</formula>
    </cfRule>
  </conditionalFormatting>
  <conditionalFormatting sqref="Z653:AB653">
    <cfRule type="expression" dxfId="3420" priority="8746">
      <formula>MOD(ROW(),2)</formula>
    </cfRule>
  </conditionalFormatting>
  <conditionalFormatting sqref="Z795:AB795">
    <cfRule type="expression" dxfId="3419" priority="6718">
      <formula>MOD(ROW(),2)</formula>
    </cfRule>
  </conditionalFormatting>
  <conditionalFormatting sqref="Z940:AB940">
    <cfRule type="expression" dxfId="3418" priority="4391">
      <formula>MOD(ROW(),2)</formula>
    </cfRule>
  </conditionalFormatting>
  <conditionalFormatting sqref="AA14:AB14">
    <cfRule type="expression" dxfId="3417" priority="16169">
      <formula>MOD(ROW(),2)</formula>
    </cfRule>
  </conditionalFormatting>
  <conditionalFormatting sqref="AA45:AB45">
    <cfRule type="expression" dxfId="3416" priority="16242">
      <formula>MOD(ROW(),2)</formula>
    </cfRule>
  </conditionalFormatting>
  <conditionalFormatting sqref="AA65:AB65 N65:O65 D65:L65">
    <cfRule type="expression" dxfId="3415" priority="16124">
      <formula>MOD(ROW(),2)</formula>
    </cfRule>
  </conditionalFormatting>
  <conditionalFormatting sqref="AA93:AB96 N93:O96 D93:L96">
    <cfRule type="expression" dxfId="3414" priority="15997">
      <formula>MOD(ROW(),2)</formula>
    </cfRule>
  </conditionalFormatting>
  <conditionalFormatting sqref="AA97:AB99 N97:O99 D97:L99">
    <cfRule type="expression" dxfId="3413" priority="15941">
      <formula>MOD(ROW(),2)</formula>
    </cfRule>
  </conditionalFormatting>
  <conditionalFormatting sqref="AA100:AB102 N100:O102 D100:L102">
    <cfRule type="expression" dxfId="3412" priority="15867">
      <formula>MOD(ROW(),2)</formula>
    </cfRule>
  </conditionalFormatting>
  <conditionalFormatting sqref="AA103:AB105 N103:O105 D103:L105">
    <cfRule type="expression" dxfId="3411" priority="15820">
      <formula>MOD(ROW(),2)</formula>
    </cfRule>
  </conditionalFormatting>
  <conditionalFormatting sqref="AA106:AB106 N106:O106 D106:L106">
    <cfRule type="expression" dxfId="3410" priority="15725">
      <formula>MOD(ROW(),2)</formula>
    </cfRule>
  </conditionalFormatting>
  <conditionalFormatting sqref="AA107:AB108 N107:O108 D107:L108">
    <cfRule type="expression" dxfId="3409" priority="15772">
      <formula>MOD(ROW(),2)</formula>
    </cfRule>
  </conditionalFormatting>
  <conditionalFormatting sqref="AA109:AB109 N109:O109 D109:L109">
    <cfRule type="expression" dxfId="3408" priority="15671">
      <formula>MOD(ROW(),2)</formula>
    </cfRule>
  </conditionalFormatting>
  <conditionalFormatting sqref="AA110:AB110 N110:O110 D110:L110">
    <cfRule type="expression" dxfId="3407" priority="15578">
      <formula>MOD(ROW(),2)</formula>
    </cfRule>
  </conditionalFormatting>
  <conditionalFormatting sqref="AA111:AB112 N111:O112 D111:L112">
    <cfRule type="expression" dxfId="3406" priority="15625">
      <formula>MOD(ROW(),2)</formula>
    </cfRule>
  </conditionalFormatting>
  <conditionalFormatting sqref="AA113:AB113 N113:O113 D113:L113">
    <cfRule type="expression" dxfId="3405" priority="15483">
      <formula>MOD(ROW(),2)</formula>
    </cfRule>
  </conditionalFormatting>
  <conditionalFormatting sqref="AA114:AB115 N114:O115 D114:L115">
    <cfRule type="expression" dxfId="3404" priority="15530">
      <formula>MOD(ROW(),2)</formula>
    </cfRule>
  </conditionalFormatting>
  <conditionalFormatting sqref="AA116:AB116 N116:O116 D116:L116">
    <cfRule type="expression" dxfId="3403" priority="15435">
      <formula>MOD(ROW(),2)</formula>
    </cfRule>
  </conditionalFormatting>
  <conditionalFormatting sqref="AA117:AB117 N117:O117 D117:L117">
    <cfRule type="expression" dxfId="3402" priority="15340">
      <formula>MOD(ROW(),2)</formula>
    </cfRule>
  </conditionalFormatting>
  <conditionalFormatting sqref="AA118:AB119 N118:O119 D118:L119">
    <cfRule type="expression" dxfId="3401" priority="15387">
      <formula>MOD(ROW(),2)</formula>
    </cfRule>
  </conditionalFormatting>
  <conditionalFormatting sqref="AA120:AB120 N120:O120 D120:L120">
    <cfRule type="expression" dxfId="3400" priority="15288">
      <formula>MOD(ROW(),2)</formula>
    </cfRule>
  </conditionalFormatting>
  <conditionalFormatting sqref="AA121:AB121 N121:O121 D121:L121">
    <cfRule type="expression" dxfId="3399" priority="15195">
      <formula>MOD(ROW(),2)</formula>
    </cfRule>
  </conditionalFormatting>
  <conditionalFormatting sqref="AA122:AB123 N122:O123 D122:L123">
    <cfRule type="expression" dxfId="3398" priority="15242">
      <formula>MOD(ROW(),2)</formula>
    </cfRule>
  </conditionalFormatting>
  <conditionalFormatting sqref="AA124:AB124 N124:O124 D124:L124">
    <cfRule type="expression" dxfId="3397" priority="15146">
      <formula>MOD(ROW(),2)</formula>
    </cfRule>
  </conditionalFormatting>
  <conditionalFormatting sqref="AA125:AB125 N125:O125 D125:L125">
    <cfRule type="expression" dxfId="3396" priority="15053">
      <formula>MOD(ROW(),2)</formula>
    </cfRule>
  </conditionalFormatting>
  <conditionalFormatting sqref="AA126:AB127 N126:O127 D126:L127">
    <cfRule type="expression" dxfId="3395" priority="15100">
      <formula>MOD(ROW(),2)</formula>
    </cfRule>
  </conditionalFormatting>
  <conditionalFormatting sqref="AA128:AB128 N128:O128 D128:L128">
    <cfRule type="expression" dxfId="3394" priority="14995">
      <formula>MOD(ROW(),2)</formula>
    </cfRule>
  </conditionalFormatting>
  <conditionalFormatting sqref="AA141:AB141">
    <cfRule type="expression" dxfId="3393" priority="14865">
      <formula>MOD(ROW(),2)</formula>
    </cfRule>
  </conditionalFormatting>
  <conditionalFormatting sqref="AA142:AB189">
    <cfRule type="expression" dxfId="3392" priority="14925">
      <formula>MOD(ROW(),2)</formula>
    </cfRule>
  </conditionalFormatting>
  <conditionalFormatting sqref="AA190:AB190 N190:O207 D190:L207">
    <cfRule type="expression" dxfId="3391" priority="14823">
      <formula>MOD(ROW(),2)</formula>
    </cfRule>
  </conditionalFormatting>
  <conditionalFormatting sqref="AA218:AB221 N218:O221 D218:L221">
    <cfRule type="expression" dxfId="3390" priority="14703">
      <formula>MOD(ROW(),2)</formula>
    </cfRule>
  </conditionalFormatting>
  <conditionalFormatting sqref="AA222:AB224 N222:O224 D222:L224">
    <cfRule type="expression" dxfId="3389" priority="14650">
      <formula>MOD(ROW(),2)</formula>
    </cfRule>
  </conditionalFormatting>
  <conditionalFormatting sqref="AA225:AB227 N225:O227 D225:L227">
    <cfRule type="expression" dxfId="3388" priority="14579">
      <formula>MOD(ROW(),2)</formula>
    </cfRule>
  </conditionalFormatting>
  <conditionalFormatting sqref="AA228:AB230 N228:O230 D228:L230">
    <cfRule type="expression" dxfId="3387" priority="14535">
      <formula>MOD(ROW(),2)</formula>
    </cfRule>
  </conditionalFormatting>
  <conditionalFormatting sqref="AA231:AB231 N231:O231 D231:L231">
    <cfRule type="expression" dxfId="3386" priority="14446">
      <formula>MOD(ROW(),2)</formula>
    </cfRule>
  </conditionalFormatting>
  <conditionalFormatting sqref="AA232:AB233 N232:O233 D232:L233">
    <cfRule type="expression" dxfId="3385" priority="14490">
      <formula>MOD(ROW(),2)</formula>
    </cfRule>
  </conditionalFormatting>
  <conditionalFormatting sqref="AA234:AB234 N234:O234 D234:L234">
    <cfRule type="expression" dxfId="3384" priority="14395">
      <formula>MOD(ROW(),2)</formula>
    </cfRule>
  </conditionalFormatting>
  <conditionalFormatting sqref="AA235:AB235 N235:O235 D235:L235">
    <cfRule type="expression" dxfId="3383" priority="14308">
      <formula>MOD(ROW(),2)</formula>
    </cfRule>
  </conditionalFormatting>
  <conditionalFormatting sqref="AA236:AB237 N236:O237 D236:L237">
    <cfRule type="expression" dxfId="3382" priority="14352">
      <formula>MOD(ROW(),2)</formula>
    </cfRule>
  </conditionalFormatting>
  <conditionalFormatting sqref="AA238:AB238 N238:O238 D238:L238">
    <cfRule type="expression" dxfId="3381" priority="14219">
      <formula>MOD(ROW(),2)</formula>
    </cfRule>
  </conditionalFormatting>
  <conditionalFormatting sqref="AA239:AB240 N239:O240 D239:L240">
    <cfRule type="expression" dxfId="3380" priority="14263">
      <formula>MOD(ROW(),2)</formula>
    </cfRule>
  </conditionalFormatting>
  <conditionalFormatting sqref="AA241:AB241 N241:O241 D241:L241">
    <cfRule type="expression" dxfId="3379" priority="14174">
      <formula>MOD(ROW(),2)</formula>
    </cfRule>
  </conditionalFormatting>
  <conditionalFormatting sqref="AA242:AB242 N242:O242 D242:L242">
    <cfRule type="expression" dxfId="3378" priority="14085">
      <formula>MOD(ROW(),2)</formula>
    </cfRule>
  </conditionalFormatting>
  <conditionalFormatting sqref="AA243:AB244 N243:O244 D243:L244">
    <cfRule type="expression" dxfId="3377" priority="14129">
      <formula>MOD(ROW(),2)</formula>
    </cfRule>
  </conditionalFormatting>
  <conditionalFormatting sqref="AA245:AB245 N245:O245 D245:L245">
    <cfRule type="expression" dxfId="3376" priority="14036">
      <formula>MOD(ROW(),2)</formula>
    </cfRule>
  </conditionalFormatting>
  <conditionalFormatting sqref="AA246:AB246 N246:O246 D246:L246">
    <cfRule type="expression" dxfId="3375" priority="13949">
      <formula>MOD(ROW(),2)</formula>
    </cfRule>
  </conditionalFormatting>
  <conditionalFormatting sqref="AA247:AB248 N247:O248 D247:L248">
    <cfRule type="expression" dxfId="3374" priority="13993">
      <formula>MOD(ROW(),2)</formula>
    </cfRule>
  </conditionalFormatting>
  <conditionalFormatting sqref="AA249:AB249 N249:O249 D249:L249">
    <cfRule type="expression" dxfId="3373" priority="13903">
      <formula>MOD(ROW(),2)</formula>
    </cfRule>
  </conditionalFormatting>
  <conditionalFormatting sqref="AA250:AB250 N250:O250 D250:L250">
    <cfRule type="expression" dxfId="3372" priority="13816">
      <formula>MOD(ROW(),2)</formula>
    </cfRule>
  </conditionalFormatting>
  <conditionalFormatting sqref="AA251:AB252 N251:O252 D251:L252">
    <cfRule type="expression" dxfId="3371" priority="13860">
      <formula>MOD(ROW(),2)</formula>
    </cfRule>
  </conditionalFormatting>
  <conditionalFormatting sqref="AA253:AB253 N253:O253 D253:L253">
    <cfRule type="expression" dxfId="3370" priority="13761">
      <formula>MOD(ROW(),2)</formula>
    </cfRule>
  </conditionalFormatting>
  <conditionalFormatting sqref="AA254:AB255 N254:O255 D254:L255">
    <cfRule type="expression" dxfId="3369" priority="13715">
      <formula>MOD(ROW(),2)</formula>
    </cfRule>
  </conditionalFormatting>
  <conditionalFormatting sqref="AA256:AB256 N256:O256 D256:L256">
    <cfRule type="expression" dxfId="3368" priority="13671">
      <formula>MOD(ROW(),2)</formula>
    </cfRule>
  </conditionalFormatting>
  <conditionalFormatting sqref="AA269:AB269">
    <cfRule type="expression" dxfId="3367" priority="13539">
      <formula>MOD(ROW(),2)</formula>
    </cfRule>
  </conditionalFormatting>
  <conditionalFormatting sqref="AA270:AB315">
    <cfRule type="expression" dxfId="3366" priority="13602">
      <formula>MOD(ROW(),2)</formula>
    </cfRule>
  </conditionalFormatting>
  <conditionalFormatting sqref="AA316:AB316 N316:O333 D316:L333">
    <cfRule type="expression" dxfId="3365" priority="13497">
      <formula>MOD(ROW(),2)</formula>
    </cfRule>
  </conditionalFormatting>
  <conditionalFormatting sqref="AA344:AB347 N344:O347 D344:L347">
    <cfRule type="expression" dxfId="3364" priority="13374">
      <formula>MOD(ROW(),2)</formula>
    </cfRule>
  </conditionalFormatting>
  <conditionalFormatting sqref="AA348:AB350 N348:O350 D348:L350">
    <cfRule type="expression" dxfId="3363" priority="13321">
      <formula>MOD(ROW(),2)</formula>
    </cfRule>
  </conditionalFormatting>
  <conditionalFormatting sqref="AA351:AB353 N351:O353 D351:L353">
    <cfRule type="expression" dxfId="3362" priority="13250">
      <formula>MOD(ROW(),2)</formula>
    </cfRule>
  </conditionalFormatting>
  <conditionalFormatting sqref="AA354:AB356 N354:O356 D354:L356">
    <cfRule type="expression" dxfId="3361" priority="13206">
      <formula>MOD(ROW(),2)</formula>
    </cfRule>
  </conditionalFormatting>
  <conditionalFormatting sqref="AA357:AB357 N357:O357 D357:L357">
    <cfRule type="expression" dxfId="3360" priority="13117">
      <formula>MOD(ROW(),2)</formula>
    </cfRule>
  </conditionalFormatting>
  <conditionalFormatting sqref="AA358:AB359 N358:O359 D358:L359">
    <cfRule type="expression" dxfId="3359" priority="13161">
      <formula>MOD(ROW(),2)</formula>
    </cfRule>
  </conditionalFormatting>
  <conditionalFormatting sqref="AA360:AB360 N360:O360 D360:L360">
    <cfRule type="expression" dxfId="3358" priority="13066">
      <formula>MOD(ROW(),2)</formula>
    </cfRule>
  </conditionalFormatting>
  <conditionalFormatting sqref="AA361:AB361 N361:O361 D361:L361">
    <cfRule type="expression" dxfId="3357" priority="12979">
      <formula>MOD(ROW(),2)</formula>
    </cfRule>
  </conditionalFormatting>
  <conditionalFormatting sqref="AA362:AB363 N362:O363 D362:L363">
    <cfRule type="expression" dxfId="3356" priority="13023">
      <formula>MOD(ROW(),2)</formula>
    </cfRule>
  </conditionalFormatting>
  <conditionalFormatting sqref="AA364:AB364 N364:O364 D364:L364">
    <cfRule type="expression" dxfId="3355" priority="12890">
      <formula>MOD(ROW(),2)</formula>
    </cfRule>
  </conditionalFormatting>
  <conditionalFormatting sqref="AA365:AB366 N365:O366 D365:L366">
    <cfRule type="expression" dxfId="3354" priority="12934">
      <formula>MOD(ROW(),2)</formula>
    </cfRule>
  </conditionalFormatting>
  <conditionalFormatting sqref="AA367:AB367 N367:O367 D367:L367">
    <cfRule type="expression" dxfId="3353" priority="12845">
      <formula>MOD(ROW(),2)</formula>
    </cfRule>
  </conditionalFormatting>
  <conditionalFormatting sqref="AA368:AB368 N368:O368 D368:L368">
    <cfRule type="expression" dxfId="3352" priority="12756">
      <formula>MOD(ROW(),2)</formula>
    </cfRule>
  </conditionalFormatting>
  <conditionalFormatting sqref="AA369:AB370 N369:O370 D369:L370">
    <cfRule type="expression" dxfId="3351" priority="12800">
      <formula>MOD(ROW(),2)</formula>
    </cfRule>
  </conditionalFormatting>
  <conditionalFormatting sqref="AA371:AB371 N371:O371 D371:L371">
    <cfRule type="expression" dxfId="3350" priority="12707">
      <formula>MOD(ROW(),2)</formula>
    </cfRule>
  </conditionalFormatting>
  <conditionalFormatting sqref="AA372:AB372 N372:O372 D372:L372">
    <cfRule type="expression" dxfId="3349" priority="12620">
      <formula>MOD(ROW(),2)</formula>
    </cfRule>
  </conditionalFormatting>
  <conditionalFormatting sqref="AA373:AB374 N373:O374 D373:L374">
    <cfRule type="expression" dxfId="3348" priority="12664">
      <formula>MOD(ROW(),2)</formula>
    </cfRule>
  </conditionalFormatting>
  <conditionalFormatting sqref="AA375:AB375 N375:O375 D375:L375 R3:U375">
    <cfRule type="expression" dxfId="3347" priority="12574">
      <formula>MOD(ROW(),2)</formula>
    </cfRule>
  </conditionalFormatting>
  <conditionalFormatting sqref="AA376:AB376 D376:L376 R376:U376 N376:O376">
    <cfRule type="expression" dxfId="3346" priority="12487">
      <formula>MOD(ROW(),2)</formula>
    </cfRule>
  </conditionalFormatting>
  <conditionalFormatting sqref="AA377:AB378 N377:O378 D377:L378 R377:U378">
    <cfRule type="expression" dxfId="3345" priority="12531">
      <formula>MOD(ROW(),2)</formula>
    </cfRule>
  </conditionalFormatting>
  <conditionalFormatting sqref="AA397:AB397">
    <cfRule type="expression" dxfId="3344" priority="12129">
      <formula>MOD(ROW(),2)</formula>
    </cfRule>
  </conditionalFormatting>
  <conditionalFormatting sqref="AA427:AB427">
    <cfRule type="expression" dxfId="3343" priority="12192">
      <formula>MOD(ROW(),2)</formula>
    </cfRule>
    <cfRule type="expression" dxfId="3342" priority="12191">
      <formula>MOD(ROW(),2)</formula>
    </cfRule>
  </conditionalFormatting>
  <conditionalFormatting sqref="AA444:AB444 D444:L444 R444:U444 N444:O444">
    <cfRule type="expression" dxfId="3341" priority="12087">
      <formula>MOD(ROW(),2)</formula>
    </cfRule>
  </conditionalFormatting>
  <conditionalFormatting sqref="AA485:AB485 D485:L485 R485:U485 N485:O485">
    <cfRule type="expression" dxfId="3340" priority="11710">
      <formula>MOD(ROW(),2)</formula>
    </cfRule>
  </conditionalFormatting>
  <conditionalFormatting sqref="AA489:AB489 D489:L489 R489:U489 N489:O489">
    <cfRule type="expression" dxfId="3339" priority="11572">
      <formula>MOD(ROW(),2)</formula>
    </cfRule>
  </conditionalFormatting>
  <conditionalFormatting sqref="AA492:AB492 D492:L492 R492:U492 N492:O492">
    <cfRule type="expression" dxfId="3338" priority="11483">
      <formula>MOD(ROW(),2)</formula>
    </cfRule>
  </conditionalFormatting>
  <conditionalFormatting sqref="AA496:AB496 D496:L496 R496:U496 N496:O496">
    <cfRule type="expression" dxfId="3337" priority="11349">
      <formula>MOD(ROW(),2)</formula>
    </cfRule>
  </conditionalFormatting>
  <conditionalFormatting sqref="AA500:AB500 D500:L500 R500:U500 N500:O500">
    <cfRule type="expression" dxfId="3336" priority="11213">
      <formula>MOD(ROW(),2)</formula>
    </cfRule>
  </conditionalFormatting>
  <conditionalFormatting sqref="AA504:AB504 D504:L504 R504:U504 N504:O504">
    <cfRule type="expression" dxfId="3335" priority="11082">
      <formula>MOD(ROW(),2)</formula>
    </cfRule>
  </conditionalFormatting>
  <conditionalFormatting sqref="AA528:AB528">
    <cfRule type="expression" dxfId="3334" priority="10570">
      <formula>MOD(ROW(),2)</formula>
    </cfRule>
  </conditionalFormatting>
  <conditionalFormatting sqref="AA558:AB558">
    <cfRule type="expression" dxfId="3333" priority="10634">
      <formula>MOD(ROW(),2)</formula>
    </cfRule>
    <cfRule type="expression" dxfId="3332" priority="10633">
      <formula>MOD(ROW(),2)</formula>
    </cfRule>
  </conditionalFormatting>
  <conditionalFormatting sqref="AA575:AB575 D575:L575 R575:U575 N575:O575">
    <cfRule type="expression" dxfId="3331" priority="10528">
      <formula>MOD(ROW(),2)</formula>
    </cfRule>
  </conditionalFormatting>
  <conditionalFormatting sqref="AA616:AB616 D616:L616 R616:U616 N616:O616">
    <cfRule type="expression" dxfId="3330" priority="10129">
      <formula>MOD(ROW(),2)</formula>
    </cfRule>
  </conditionalFormatting>
  <conditionalFormatting sqref="AA620:AB620 D620:L620 R620:U620 N620:O620">
    <cfRule type="expression" dxfId="3329" priority="9982">
      <formula>MOD(ROW(),2)</formula>
    </cfRule>
  </conditionalFormatting>
  <conditionalFormatting sqref="AA623:AB623 D623:L623 R623:U623 N623:O623">
    <cfRule type="expression" dxfId="3328" priority="9887">
      <formula>MOD(ROW(),2)</formula>
    </cfRule>
  </conditionalFormatting>
  <conditionalFormatting sqref="AA627:AB627 D627:L627 R627:U627 N627:O627">
    <cfRule type="expression" dxfId="3327" priority="9744">
      <formula>MOD(ROW(),2)</formula>
    </cfRule>
  </conditionalFormatting>
  <conditionalFormatting sqref="AA631:AB631 D631:L631 R631:U631 N631:O631">
    <cfRule type="expression" dxfId="3326" priority="9599">
      <formula>MOD(ROW(),2)</formula>
    </cfRule>
  </conditionalFormatting>
  <conditionalFormatting sqref="AA635:AB635 D635:L635 R635:U635 N635:O635">
    <cfRule type="expression" dxfId="3325" priority="9459">
      <formula>MOD(ROW(),2)</formula>
    </cfRule>
  </conditionalFormatting>
  <conditionalFormatting sqref="AA664:AB664">
    <cfRule type="expression" dxfId="3324" priority="8668">
      <formula>MOD(ROW(),2)</formula>
    </cfRule>
  </conditionalFormatting>
  <conditionalFormatting sqref="AA694:AB694">
    <cfRule type="expression" dxfId="3323" priority="8731">
      <formula>MOD(ROW(),2)</formula>
    </cfRule>
    <cfRule type="expression" dxfId="3322" priority="8732">
      <formula>MOD(ROW(),2)</formula>
    </cfRule>
  </conditionalFormatting>
  <conditionalFormatting sqref="AA711:AB711 D711:L711 R711:U711 N711:O711">
    <cfRule type="expression" dxfId="3321" priority="8626">
      <formula>MOD(ROW(),2)</formula>
    </cfRule>
  </conditionalFormatting>
  <conditionalFormatting sqref="AA752:AB752 D752:L752 R752:U752 N752:O752">
    <cfRule type="expression" dxfId="3320" priority="8246">
      <formula>MOD(ROW(),2)</formula>
    </cfRule>
  </conditionalFormatting>
  <conditionalFormatting sqref="AA756:AB756 D756:L756 R756:U756 N756:O756">
    <cfRule type="expression" dxfId="3319" priority="8108">
      <formula>MOD(ROW(),2)</formula>
    </cfRule>
  </conditionalFormatting>
  <conditionalFormatting sqref="AA759:AB759 D759:L759 R759:U759 N759:O759">
    <cfRule type="expression" dxfId="3318" priority="8019">
      <formula>MOD(ROW(),2)</formula>
    </cfRule>
  </conditionalFormatting>
  <conditionalFormatting sqref="AA763:AB763 D763:L763 R763:U763 N763:O763">
    <cfRule type="expression" dxfId="3317" priority="7885">
      <formula>MOD(ROW(),2)</formula>
    </cfRule>
  </conditionalFormatting>
  <conditionalFormatting sqref="AA767:AB767 D767:L767 R767:U767 N767:O767">
    <cfRule type="expression" dxfId="3316" priority="7749">
      <formula>MOD(ROW(),2)</formula>
    </cfRule>
  </conditionalFormatting>
  <conditionalFormatting sqref="AA771:AB771 D771:L771 R771:U771 N771:O771">
    <cfRule type="expression" dxfId="3315" priority="7618">
      <formula>MOD(ROW(),2)</formula>
    </cfRule>
  </conditionalFormatting>
  <conditionalFormatting sqref="AA834:AB834">
    <cfRule type="expression" dxfId="3314" priority="6704">
      <formula>MOD(ROW(),2)</formula>
    </cfRule>
    <cfRule type="expression" dxfId="3313" priority="6703">
      <formula>MOD(ROW(),2)</formula>
    </cfRule>
  </conditionalFormatting>
  <conditionalFormatting sqref="AA851:AB851 D851:L851 R851:U851 N851:O851">
    <cfRule type="expression" dxfId="3312" priority="6650">
      <formula>MOD(ROW(),2)</formula>
    </cfRule>
  </conditionalFormatting>
  <conditionalFormatting sqref="AA892:AB892 D892:L892 R892:U892 N892:O892">
    <cfRule type="expression" dxfId="3311" priority="6261">
      <formula>MOD(ROW(),2)</formula>
    </cfRule>
  </conditionalFormatting>
  <conditionalFormatting sqref="AA896:AB896 D896:L896 R896:U896 N896:O896">
    <cfRule type="expression" dxfId="3310" priority="6117">
      <formula>MOD(ROW(),2)</formula>
    </cfRule>
  </conditionalFormatting>
  <conditionalFormatting sqref="AA899:AB899 D899:L899 R899:U899 N899:O899">
    <cfRule type="expression" dxfId="3309" priority="6024">
      <formula>MOD(ROW(),2)</formula>
    </cfRule>
  </conditionalFormatting>
  <conditionalFormatting sqref="AA903:AB903 D903:L903 R903:U903 N903:O903">
    <cfRule type="expression" dxfId="3308" priority="5884">
      <formula>MOD(ROW(),2)</formula>
    </cfRule>
  </conditionalFormatting>
  <conditionalFormatting sqref="AA907:AB907 D907:L907 R907:U907 N907:O907">
    <cfRule type="expression" dxfId="3307" priority="5742">
      <formula>MOD(ROW(),2)</formula>
    </cfRule>
  </conditionalFormatting>
  <conditionalFormatting sqref="AA911:AB911 D911:L911 R911:U911 N911:O911">
    <cfRule type="expression" dxfId="3306" priority="5604">
      <formula>MOD(ROW(),2)</formula>
    </cfRule>
  </conditionalFormatting>
  <conditionalFormatting sqref="AA979:AB979">
    <cfRule type="expression" dxfId="3305" priority="4376">
      <formula>MOD(ROW(),2)</formula>
    </cfRule>
    <cfRule type="expression" dxfId="3304" priority="4377">
      <formula>MOD(ROW(),2)</formula>
    </cfRule>
  </conditionalFormatting>
  <conditionalFormatting sqref="AA996:AB996 D996:L996 R996:U996 N996:O996">
    <cfRule type="expression" dxfId="3303" priority="4323">
      <formula>MOD(ROW(),2)</formula>
    </cfRule>
  </conditionalFormatting>
  <conditionalFormatting sqref="AA1037:AB1037 D1037:L1037 R1037:U1037 N1037:O1037">
    <cfRule type="expression" dxfId="3302" priority="3934">
      <formula>MOD(ROW(),2)</formula>
    </cfRule>
  </conditionalFormatting>
  <conditionalFormatting sqref="AA1041:AB1041 D1041:L1041 R1041:U1041 N1041:O1041">
    <cfRule type="expression" dxfId="3301" priority="3790">
      <formula>MOD(ROW(),2)</formula>
    </cfRule>
  </conditionalFormatting>
  <conditionalFormatting sqref="AA1044:AB1044 D1044:L1044 R1044:U1044 N1044:O1044">
    <cfRule type="expression" dxfId="3300" priority="3697">
      <formula>MOD(ROW(),2)</formula>
    </cfRule>
  </conditionalFormatting>
  <conditionalFormatting sqref="AA1048:AB1048 D1048:L1048 R1048:U1048 N1048:O1048">
    <cfRule type="expression" dxfId="3299" priority="3557">
      <formula>MOD(ROW(),2)</formula>
    </cfRule>
  </conditionalFormatting>
  <conditionalFormatting sqref="AA1052:AB1052 D1052:L1052 R1052:U1052 N1052:O1052">
    <cfRule type="expression" dxfId="3298" priority="3415">
      <formula>MOD(ROW(),2)</formula>
    </cfRule>
  </conditionalFormatting>
  <conditionalFormatting sqref="AA1056:AB1056 D1056:L1056 R1056:U1056 N1056:O1056">
    <cfRule type="expression" dxfId="3297" priority="3277">
      <formula>MOD(ROW(),2)</formula>
    </cfRule>
  </conditionalFormatting>
  <conditionalFormatting sqref="AA1097:AB1097 D1097:L1097 R1097:U1097 N1097:O1097">
    <cfRule type="expression" dxfId="3296" priority="2057">
      <formula>MOD(ROW(),2)</formula>
    </cfRule>
  </conditionalFormatting>
  <conditionalFormatting sqref="AA1138:AB1138 D1138:L1138 R1138:U1138 N1138:O1138">
    <cfRule type="expression" dxfId="3295" priority="1698">
      <formula>MOD(ROW(),2)</formula>
    </cfRule>
  </conditionalFormatting>
  <conditionalFormatting sqref="AA1142:AB1142 D1142:L1142 R1142:U1142 N1142:O1142">
    <cfRule type="expression" dxfId="3294" priority="1566">
      <formula>MOD(ROW(),2)</formula>
    </cfRule>
  </conditionalFormatting>
  <conditionalFormatting sqref="AA1145:AB1145 D1145:L1145 R1145:U1145 N1145:O1145">
    <cfRule type="expression" dxfId="3293" priority="1481">
      <formula>MOD(ROW(),2)</formula>
    </cfRule>
  </conditionalFormatting>
  <conditionalFormatting sqref="AA1149:AB1149 D1149:L1149 R1149:U1149 N1149:O1149">
    <cfRule type="expression" dxfId="3292" priority="1353">
      <formula>MOD(ROW(),2)</formula>
    </cfRule>
  </conditionalFormatting>
  <conditionalFormatting sqref="AA1153:AB1153 D1153:L1153 R1153:U1153 N1153:O1153">
    <cfRule type="expression" dxfId="3291" priority="1223">
      <formula>MOD(ROW(),2)</formula>
    </cfRule>
  </conditionalFormatting>
  <conditionalFormatting sqref="AA1157:AB1157 D1157:L1157 R1157:U1157 N1157:O1157">
    <cfRule type="expression" dxfId="3290" priority="1097">
      <formula>MOD(ROW(),2)</formula>
    </cfRule>
  </conditionalFormatting>
  <conditionalFormatting sqref="AB14">
    <cfRule type="expression" dxfId="3289" priority="16168">
      <formula>DATEDIF(TODAY(),$AH14,"D")&lt;=30</formula>
    </cfRule>
    <cfRule type="expression" dxfId="3288" priority="16170">
      <formula>MOD(ROW(),2)</formula>
    </cfRule>
  </conditionalFormatting>
  <conditionalFormatting sqref="AB45">
    <cfRule type="expression" dxfId="3287" priority="16241">
      <formula>DATEDIF(TODAY(),$AH45,"D")&lt;=30</formula>
    </cfRule>
  </conditionalFormatting>
  <conditionalFormatting sqref="AB56 AB63 AB67 AB70 AB82">
    <cfRule type="expression" dxfId="3286" priority="16258">
      <formula>MOD(ROW(),2)</formula>
    </cfRule>
  </conditionalFormatting>
  <conditionalFormatting sqref="AB65">
    <cfRule type="expression" dxfId="3285" priority="16111">
      <formula>DATEDIF(TODAY(),$AH65,"D")&lt;=30</formula>
    </cfRule>
    <cfRule type="expression" dxfId="3284" priority="16112">
      <formula>DATEDIF(TODAY(),$AH65,"D")&lt;=30</formula>
    </cfRule>
    <cfRule type="expression" dxfId="3283" priority="16113">
      <formula>MOD(ROW(),2)</formula>
    </cfRule>
  </conditionalFormatting>
  <conditionalFormatting sqref="AB87:AB92">
    <cfRule type="expression" dxfId="3282" priority="16048">
      <formula>MOD(ROW(),2)</formula>
    </cfRule>
    <cfRule type="expression" dxfId="3281" priority="16047">
      <formula>DATEDIF(TODAY(),$AH87,"D")&lt;=30</formula>
    </cfRule>
    <cfRule type="expression" dxfId="3280" priority="16046">
      <formula>DATEDIF(TODAY(),$AH87,"D")&lt;=30</formula>
    </cfRule>
  </conditionalFormatting>
  <conditionalFormatting sqref="AB93:AB96">
    <cfRule type="expression" dxfId="3279" priority="15990">
      <formula>MOD(ROW(),2)</formula>
    </cfRule>
    <cfRule type="expression" dxfId="3278" priority="15989">
      <formula>DATEDIF(TODAY(),$AH93,"D")&lt;=30</formula>
    </cfRule>
    <cfRule type="expression" dxfId="3277" priority="15988">
      <formula>DATEDIF(TODAY(),$AH93,"D")&lt;=30</formula>
    </cfRule>
  </conditionalFormatting>
  <conditionalFormatting sqref="AB97:AB99">
    <cfRule type="expression" dxfId="3276" priority="15932">
      <formula>DATEDIF(TODAY(),$AH97,"D")&lt;=30</formula>
    </cfRule>
    <cfRule type="expression" dxfId="3275" priority="15934">
      <formula>MOD(ROW(),2)</formula>
    </cfRule>
    <cfRule type="expression" dxfId="3274" priority="15933">
      <formula>DATEDIF(TODAY(),$AH97,"D")&lt;=30</formula>
    </cfRule>
  </conditionalFormatting>
  <conditionalFormatting sqref="AB100:AB102">
    <cfRule type="expression" dxfId="3273" priority="15860">
      <formula>MOD(ROW(),2)</formula>
    </cfRule>
    <cfRule type="expression" dxfId="3272" priority="15859">
      <formula>DATEDIF(TODAY(),$AH100,"D")&lt;=30</formula>
    </cfRule>
    <cfRule type="expression" dxfId="3271" priority="15858">
      <formula>DATEDIF(TODAY(),$AH100,"D")&lt;=30</formula>
    </cfRule>
  </conditionalFormatting>
  <conditionalFormatting sqref="AB103:AB105">
    <cfRule type="expression" dxfId="3270" priority="15812">
      <formula>DATEDIF(TODAY(),$AH103,"D")&lt;=30</formula>
    </cfRule>
    <cfRule type="expression" dxfId="3269" priority="15813">
      <formula>MOD(ROW(),2)</formula>
    </cfRule>
    <cfRule type="expression" dxfId="3268" priority="15811">
      <formula>DATEDIF(TODAY(),$AH103,"D")&lt;=30</formula>
    </cfRule>
  </conditionalFormatting>
  <conditionalFormatting sqref="AB106">
    <cfRule type="expression" dxfId="3267" priority="15718">
      <formula>MOD(ROW(),2)</formula>
    </cfRule>
    <cfRule type="expression" dxfId="3266" priority="15716">
      <formula>DATEDIF(TODAY(),$AH106,"D")&lt;=30</formula>
    </cfRule>
    <cfRule type="expression" dxfId="3265" priority="15717">
      <formula>DATEDIF(TODAY(),$AH106,"D")&lt;=30</formula>
    </cfRule>
  </conditionalFormatting>
  <conditionalFormatting sqref="AB107:AB108">
    <cfRule type="expression" dxfId="3264" priority="15765">
      <formula>MOD(ROW(),2)</formula>
    </cfRule>
    <cfRule type="expression" dxfId="3263" priority="15763">
      <formula>DATEDIF(TODAY(),$AH107,"D")&lt;=30</formula>
    </cfRule>
    <cfRule type="expression" dxfId="3262" priority="15764">
      <formula>DATEDIF(TODAY(),$AH107,"D")&lt;=30</formula>
    </cfRule>
  </conditionalFormatting>
  <conditionalFormatting sqref="AB109">
    <cfRule type="expression" dxfId="3261" priority="15663">
      <formula>DATEDIF(TODAY(),$AH109,"D")&lt;=30</formula>
    </cfRule>
    <cfRule type="expression" dxfId="3260" priority="15664">
      <formula>MOD(ROW(),2)</formula>
    </cfRule>
    <cfRule type="expression" dxfId="3259" priority="15662">
      <formula>DATEDIF(TODAY(),$AH109,"D")&lt;=30</formula>
    </cfRule>
  </conditionalFormatting>
  <conditionalFormatting sqref="AB110">
    <cfRule type="expression" dxfId="3258" priority="15570">
      <formula>DATEDIF(TODAY(),$AH110,"D")&lt;=30</formula>
    </cfRule>
    <cfRule type="expression" dxfId="3257" priority="15569">
      <formula>DATEDIF(TODAY(),$AH110,"D")&lt;=30</formula>
    </cfRule>
    <cfRule type="expression" dxfId="3256" priority="15571">
      <formula>MOD(ROW(),2)</formula>
    </cfRule>
  </conditionalFormatting>
  <conditionalFormatting sqref="AB111:AB112">
    <cfRule type="expression" dxfId="3255" priority="15618">
      <formula>MOD(ROW(),2)</formula>
    </cfRule>
    <cfRule type="expression" dxfId="3254" priority="15616">
      <formula>DATEDIF(TODAY(),$AH111,"D")&lt;=30</formula>
    </cfRule>
    <cfRule type="expression" dxfId="3253" priority="15617">
      <formula>DATEDIF(TODAY(),$AH111,"D")&lt;=30</formula>
    </cfRule>
  </conditionalFormatting>
  <conditionalFormatting sqref="AB113">
    <cfRule type="expression" dxfId="3252" priority="15475">
      <formula>DATEDIF(TODAY(),$AH113,"D")&lt;=30</formula>
    </cfRule>
    <cfRule type="expression" dxfId="3251" priority="15474">
      <formula>DATEDIF(TODAY(),$AH113,"D")&lt;=30</formula>
    </cfRule>
    <cfRule type="expression" dxfId="3250" priority="15476">
      <formula>MOD(ROW(),2)</formula>
    </cfRule>
  </conditionalFormatting>
  <conditionalFormatting sqref="AB114:AB115">
    <cfRule type="expression" dxfId="3249" priority="15521">
      <formula>DATEDIF(TODAY(),$AH114,"D")&lt;=30</formula>
    </cfRule>
    <cfRule type="expression" dxfId="3248" priority="15522">
      <formula>DATEDIF(TODAY(),$AH114,"D")&lt;=30</formula>
    </cfRule>
    <cfRule type="expression" dxfId="3247" priority="15523">
      <formula>MOD(ROW(),2)</formula>
    </cfRule>
  </conditionalFormatting>
  <conditionalFormatting sqref="AB116">
    <cfRule type="expression" dxfId="3246" priority="15426">
      <formula>DATEDIF(TODAY(),$AH116,"D")&lt;=30</formula>
    </cfRule>
    <cfRule type="expression" dxfId="3245" priority="15428">
      <formula>MOD(ROW(),2)</formula>
    </cfRule>
    <cfRule type="expression" dxfId="3244" priority="15427">
      <formula>DATEDIF(TODAY(),$AH116,"D")&lt;=30</formula>
    </cfRule>
  </conditionalFormatting>
  <conditionalFormatting sqref="AB117">
    <cfRule type="expression" dxfId="3243" priority="15333">
      <formula>MOD(ROW(),2)</formula>
    </cfRule>
    <cfRule type="expression" dxfId="3242" priority="15331">
      <formula>DATEDIF(TODAY(),$AH117,"D")&lt;=30</formula>
    </cfRule>
    <cfRule type="expression" dxfId="3241" priority="15332">
      <formula>DATEDIF(TODAY(),$AH117,"D")&lt;=30</formula>
    </cfRule>
  </conditionalFormatting>
  <conditionalFormatting sqref="AB118:AB119">
    <cfRule type="expression" dxfId="3240" priority="15380">
      <formula>MOD(ROW(),2)</formula>
    </cfRule>
    <cfRule type="expression" dxfId="3239" priority="15378">
      <formula>DATEDIF(TODAY(),$AH118,"D")&lt;=30</formula>
    </cfRule>
    <cfRule type="expression" dxfId="3238" priority="15379">
      <formula>DATEDIF(TODAY(),$AH118,"D")&lt;=30</formula>
    </cfRule>
  </conditionalFormatting>
  <conditionalFormatting sqref="AB120">
    <cfRule type="expression" dxfId="3237" priority="15280">
      <formula>DATEDIF(TODAY(),$AH120,"D")&lt;=30</formula>
    </cfRule>
    <cfRule type="expression" dxfId="3236" priority="15281">
      <formula>MOD(ROW(),2)</formula>
    </cfRule>
    <cfRule type="expression" dxfId="3235" priority="15279">
      <formula>DATEDIF(TODAY(),$AH120,"D")&lt;=30</formula>
    </cfRule>
  </conditionalFormatting>
  <conditionalFormatting sqref="AB121">
    <cfRule type="expression" dxfId="3234" priority="15187">
      <formula>DATEDIF(TODAY(),$AH121,"D")&lt;=30</formula>
    </cfRule>
    <cfRule type="expression" dxfId="3233" priority="15186">
      <formula>DATEDIF(TODAY(),$AH121,"D")&lt;=30</formula>
    </cfRule>
    <cfRule type="expression" dxfId="3232" priority="15188">
      <formula>MOD(ROW(),2)</formula>
    </cfRule>
  </conditionalFormatting>
  <conditionalFormatting sqref="AB122:AB123">
    <cfRule type="expression" dxfId="3231" priority="15233">
      <formula>DATEDIF(TODAY(),$AH122,"D")&lt;=30</formula>
    </cfRule>
    <cfRule type="expression" dxfId="3230" priority="15235">
      <formula>MOD(ROW(),2)</formula>
    </cfRule>
    <cfRule type="expression" dxfId="3229" priority="15234">
      <formula>DATEDIF(TODAY(),$AH122,"D")&lt;=30</formula>
    </cfRule>
  </conditionalFormatting>
  <conditionalFormatting sqref="AB124">
    <cfRule type="expression" dxfId="3228" priority="15138">
      <formula>DATEDIF(TODAY(),$AH124,"D")&lt;=30</formula>
    </cfRule>
    <cfRule type="expression" dxfId="3227" priority="15137">
      <formula>DATEDIF(TODAY(),$AH124,"D")&lt;=30</formula>
    </cfRule>
    <cfRule type="expression" dxfId="3226" priority="15139">
      <formula>MOD(ROW(),2)</formula>
    </cfRule>
  </conditionalFormatting>
  <conditionalFormatting sqref="AB125">
    <cfRule type="expression" dxfId="3225" priority="15046">
      <formula>MOD(ROW(),2)</formula>
    </cfRule>
    <cfRule type="expression" dxfId="3224" priority="15045">
      <formula>DATEDIF(TODAY(),$AH125,"D")&lt;=30</formula>
    </cfRule>
    <cfRule type="expression" dxfId="3223" priority="15044">
      <formula>DATEDIF(TODAY(),$AH125,"D")&lt;=30</formula>
    </cfRule>
  </conditionalFormatting>
  <conditionalFormatting sqref="AB126:AB127">
    <cfRule type="expression" dxfId="3222" priority="15092">
      <formula>DATEDIF(TODAY(),$AH126,"D")&lt;=30</formula>
    </cfRule>
    <cfRule type="expression" dxfId="3221" priority="15091">
      <formula>DATEDIF(TODAY(),$AH126,"D")&lt;=30</formula>
    </cfRule>
    <cfRule type="expression" dxfId="3220" priority="15093">
      <formula>MOD(ROW(),2)</formula>
    </cfRule>
  </conditionalFormatting>
  <conditionalFormatting sqref="AB128">
    <cfRule type="expression" dxfId="3219" priority="14986">
      <formula>DATEDIF(TODAY(),$AH128,"D")&lt;=30</formula>
    </cfRule>
    <cfRule type="expression" dxfId="3218" priority="14988">
      <formula>MOD(ROW(),2)</formula>
    </cfRule>
    <cfRule type="expression" dxfId="3217" priority="14987">
      <formula>DATEDIF(TODAY(),$AH128,"D")&lt;=30</formula>
    </cfRule>
  </conditionalFormatting>
  <conditionalFormatting sqref="AB141">
    <cfRule type="expression" dxfId="3216" priority="14864">
      <formula>DATEDIF(TODAY(),$AH141,"D")&lt;=30</formula>
    </cfRule>
    <cfRule type="expression" dxfId="3215" priority="14866">
      <formula>MOD(ROW(),2)</formula>
    </cfRule>
  </conditionalFormatting>
  <conditionalFormatting sqref="AB172">
    <cfRule type="expression" dxfId="3214" priority="14924">
      <formula>DATEDIF(TODAY(),$AH172,"D")&lt;=30</formula>
    </cfRule>
  </conditionalFormatting>
  <conditionalFormatting sqref="AB182 AB188 AB192 AB195 AB207">
    <cfRule type="expression" dxfId="3213" priority="14939">
      <formula>MOD(ROW(),2)</formula>
    </cfRule>
  </conditionalFormatting>
  <conditionalFormatting sqref="AB190">
    <cfRule type="expression" dxfId="3212" priority="14810">
      <formula>DATEDIF(TODAY(),$AH190,"D")&lt;=30</formula>
    </cfRule>
    <cfRule type="expression" dxfId="3211" priority="14811">
      <formula>DATEDIF(TODAY(),$AH190,"D")&lt;=30</formula>
    </cfRule>
    <cfRule type="expression" dxfId="3210" priority="14812">
      <formula>MOD(ROW(),2)</formula>
    </cfRule>
  </conditionalFormatting>
  <conditionalFormatting sqref="AB212:AB217">
    <cfRule type="expression" dxfId="3209" priority="14750">
      <formula>MOD(ROW(),2)</formula>
    </cfRule>
    <cfRule type="expression" dxfId="3208" priority="14749">
      <formula>DATEDIF(TODAY(),$AH212,"D")&lt;=30</formula>
    </cfRule>
    <cfRule type="expression" dxfId="3207" priority="14748">
      <formula>DATEDIF(TODAY(),$AH212,"D")&lt;=30</formula>
    </cfRule>
  </conditionalFormatting>
  <conditionalFormatting sqref="AB218:AB221">
    <cfRule type="expression" dxfId="3206" priority="14695">
      <formula>DATEDIF(TODAY(),$AH218,"D")&lt;=30</formula>
    </cfRule>
    <cfRule type="expression" dxfId="3205" priority="14696">
      <formula>MOD(ROW(),2)</formula>
    </cfRule>
    <cfRule type="expression" dxfId="3204" priority="14694">
      <formula>DATEDIF(TODAY(),$AH218,"D")&lt;=30</formula>
    </cfRule>
  </conditionalFormatting>
  <conditionalFormatting sqref="AB222:AB224">
    <cfRule type="expression" dxfId="3203" priority="14641">
      <formula>DATEDIF(TODAY(),$AH222,"D")&lt;=30</formula>
    </cfRule>
    <cfRule type="expression" dxfId="3202" priority="14642">
      <formula>DATEDIF(TODAY(),$AH222,"D")&lt;=30</formula>
    </cfRule>
    <cfRule type="expression" dxfId="3201" priority="14643">
      <formula>MOD(ROW(),2)</formula>
    </cfRule>
  </conditionalFormatting>
  <conditionalFormatting sqref="AB225:AB227">
    <cfRule type="expression" dxfId="3200" priority="14571">
      <formula>DATEDIF(TODAY(),$AH225,"D")&lt;=30</formula>
    </cfRule>
    <cfRule type="expression" dxfId="3199" priority="14572">
      <formula>MOD(ROW(),2)</formula>
    </cfRule>
    <cfRule type="expression" dxfId="3198" priority="14570">
      <formula>DATEDIF(TODAY(),$AH225,"D")&lt;=30</formula>
    </cfRule>
  </conditionalFormatting>
  <conditionalFormatting sqref="AB228:AB230">
    <cfRule type="expression" dxfId="3197" priority="14527">
      <formula>DATEDIF(TODAY(),$AH228,"D")&lt;=30</formula>
    </cfRule>
    <cfRule type="expression" dxfId="3196" priority="14526">
      <formula>DATEDIF(TODAY(),$AH228,"D")&lt;=30</formula>
    </cfRule>
    <cfRule type="expression" dxfId="3195" priority="14528">
      <formula>MOD(ROW(),2)</formula>
    </cfRule>
  </conditionalFormatting>
  <conditionalFormatting sqref="AB231">
    <cfRule type="expression" dxfId="3194" priority="14439">
      <formula>MOD(ROW(),2)</formula>
    </cfRule>
    <cfRule type="expression" dxfId="3193" priority="14437">
      <formula>DATEDIF(TODAY(),$AH231,"D")&lt;=30</formula>
    </cfRule>
    <cfRule type="expression" dxfId="3192" priority="14438">
      <formula>DATEDIF(TODAY(),$AH231,"D")&lt;=30</formula>
    </cfRule>
  </conditionalFormatting>
  <conditionalFormatting sqref="AB232:AB233">
    <cfRule type="expression" dxfId="3191" priority="14482">
      <formula>DATEDIF(TODAY(),$AH232,"D")&lt;=30</formula>
    </cfRule>
    <cfRule type="expression" dxfId="3190" priority="14481">
      <formula>DATEDIF(TODAY(),$AH232,"D")&lt;=30</formula>
    </cfRule>
    <cfRule type="expression" dxfId="3189" priority="14483">
      <formula>MOD(ROW(),2)</formula>
    </cfRule>
  </conditionalFormatting>
  <conditionalFormatting sqref="AB234">
    <cfRule type="expression" dxfId="3188" priority="14388">
      <formula>MOD(ROW(),2)</formula>
    </cfRule>
    <cfRule type="expression" dxfId="3187" priority="14387">
      <formula>DATEDIF(TODAY(),$AH234,"D")&lt;=30</formula>
    </cfRule>
    <cfRule type="expression" dxfId="3186" priority="14386">
      <formula>DATEDIF(TODAY(),$AH234,"D")&lt;=30</formula>
    </cfRule>
  </conditionalFormatting>
  <conditionalFormatting sqref="AB235">
    <cfRule type="expression" dxfId="3185" priority="14301">
      <formula>MOD(ROW(),2)</formula>
    </cfRule>
    <cfRule type="expression" dxfId="3184" priority="14300">
      <formula>DATEDIF(TODAY(),$AH235,"D")&lt;=30</formula>
    </cfRule>
    <cfRule type="expression" dxfId="3183" priority="14299">
      <formula>DATEDIF(TODAY(),$AH235,"D")&lt;=30</formula>
    </cfRule>
  </conditionalFormatting>
  <conditionalFormatting sqref="AB236:AB237">
    <cfRule type="expression" dxfId="3182" priority="14345">
      <formula>MOD(ROW(),2)</formula>
    </cfRule>
    <cfRule type="expression" dxfId="3181" priority="14344">
      <formula>DATEDIF(TODAY(),$AH236,"D")&lt;=30</formula>
    </cfRule>
    <cfRule type="expression" dxfId="3180" priority="14343">
      <formula>DATEDIF(TODAY(),$AH236,"D")&lt;=30</formula>
    </cfRule>
  </conditionalFormatting>
  <conditionalFormatting sqref="AB238">
    <cfRule type="expression" dxfId="3179" priority="14210">
      <formula>DATEDIF(TODAY(),$AH238,"D")&lt;=30</formula>
    </cfRule>
    <cfRule type="expression" dxfId="3178" priority="14211">
      <formula>DATEDIF(TODAY(),$AH238,"D")&lt;=30</formula>
    </cfRule>
    <cfRule type="expression" dxfId="3177" priority="14212">
      <formula>MOD(ROW(),2)</formula>
    </cfRule>
  </conditionalFormatting>
  <conditionalFormatting sqref="AB239:AB240">
    <cfRule type="expression" dxfId="3176" priority="14255">
      <formula>DATEDIF(TODAY(),$AH239,"D")&lt;=30</formula>
    </cfRule>
    <cfRule type="expression" dxfId="3175" priority="14254">
      <formula>DATEDIF(TODAY(),$AH239,"D")&lt;=30</formula>
    </cfRule>
    <cfRule type="expression" dxfId="3174" priority="14256">
      <formula>MOD(ROW(),2)</formula>
    </cfRule>
  </conditionalFormatting>
  <conditionalFormatting sqref="AB241">
    <cfRule type="expression" dxfId="3173" priority="14167">
      <formula>MOD(ROW(),2)</formula>
    </cfRule>
    <cfRule type="expression" dxfId="3172" priority="14165">
      <formula>DATEDIF(TODAY(),$AH241,"D")&lt;=30</formula>
    </cfRule>
    <cfRule type="expression" dxfId="3171" priority="14166">
      <formula>DATEDIF(TODAY(),$AH241,"D")&lt;=30</formula>
    </cfRule>
  </conditionalFormatting>
  <conditionalFormatting sqref="AB242">
    <cfRule type="expression" dxfId="3170" priority="14078">
      <formula>MOD(ROW(),2)</formula>
    </cfRule>
    <cfRule type="expression" dxfId="3169" priority="14077">
      <formula>DATEDIF(TODAY(),$AH242,"D")&lt;=30</formula>
    </cfRule>
    <cfRule type="expression" dxfId="3168" priority="14076">
      <formula>DATEDIF(TODAY(),$AH242,"D")&lt;=30</formula>
    </cfRule>
  </conditionalFormatting>
  <conditionalFormatting sqref="AB243:AB244">
    <cfRule type="expression" dxfId="3167" priority="14121">
      <formula>DATEDIF(TODAY(),$AH243,"D")&lt;=30</formula>
    </cfRule>
    <cfRule type="expression" dxfId="3166" priority="14120">
      <formula>DATEDIF(TODAY(),$AH243,"D")&lt;=30</formula>
    </cfRule>
    <cfRule type="expression" dxfId="3165" priority="14122">
      <formula>MOD(ROW(),2)</formula>
    </cfRule>
  </conditionalFormatting>
  <conditionalFormatting sqref="AB245">
    <cfRule type="expression" dxfId="3164" priority="14027">
      <formula>DATEDIF(TODAY(),$AH245,"D")&lt;=30</formula>
    </cfRule>
    <cfRule type="expression" dxfId="3163" priority="14028">
      <formula>DATEDIF(TODAY(),$AH245,"D")&lt;=30</formula>
    </cfRule>
    <cfRule type="expression" dxfId="3162" priority="14029">
      <formula>MOD(ROW(),2)</formula>
    </cfRule>
  </conditionalFormatting>
  <conditionalFormatting sqref="AB246">
    <cfRule type="expression" dxfId="3161" priority="13942">
      <formula>MOD(ROW(),2)</formula>
    </cfRule>
    <cfRule type="expression" dxfId="3160" priority="13940">
      <formula>DATEDIF(TODAY(),$AH246,"D")&lt;=30</formula>
    </cfRule>
    <cfRule type="expression" dxfId="3159" priority="13941">
      <formula>DATEDIF(TODAY(),$AH246,"D")&lt;=30</formula>
    </cfRule>
  </conditionalFormatting>
  <conditionalFormatting sqref="AB247:AB248">
    <cfRule type="expression" dxfId="3158" priority="13984">
      <formula>DATEDIF(TODAY(),$AH247,"D")&lt;=30</formula>
    </cfRule>
    <cfRule type="expression" dxfId="3157" priority="13986">
      <formula>MOD(ROW(),2)</formula>
    </cfRule>
    <cfRule type="expression" dxfId="3156" priority="13985">
      <formula>DATEDIF(TODAY(),$AH247,"D")&lt;=30</formula>
    </cfRule>
  </conditionalFormatting>
  <conditionalFormatting sqref="AB249">
    <cfRule type="expression" dxfId="3155" priority="13894">
      <formula>DATEDIF(TODAY(),$AH249,"D")&lt;=30</formula>
    </cfRule>
    <cfRule type="expression" dxfId="3154" priority="13895">
      <formula>DATEDIF(TODAY(),$AH249,"D")&lt;=30</formula>
    </cfRule>
    <cfRule type="expression" dxfId="3153" priority="13896">
      <formula>MOD(ROW(),2)</formula>
    </cfRule>
  </conditionalFormatting>
  <conditionalFormatting sqref="AB250">
    <cfRule type="expression" dxfId="3152" priority="13807">
      <formula>DATEDIF(TODAY(),$AH250,"D")&lt;=30</formula>
    </cfRule>
    <cfRule type="expression" dxfId="3151" priority="13808">
      <formula>DATEDIF(TODAY(),$AH250,"D")&lt;=30</formula>
    </cfRule>
    <cfRule type="expression" dxfId="3150" priority="13809">
      <formula>MOD(ROW(),2)</formula>
    </cfRule>
  </conditionalFormatting>
  <conditionalFormatting sqref="AB251:AB252">
    <cfRule type="expression" dxfId="3149" priority="13853">
      <formula>MOD(ROW(),2)</formula>
    </cfRule>
    <cfRule type="expression" dxfId="3148" priority="13852">
      <formula>DATEDIF(TODAY(),$AH251,"D")&lt;=30</formula>
    </cfRule>
    <cfRule type="expression" dxfId="3147" priority="13851">
      <formula>DATEDIF(TODAY(),$AH251,"D")&lt;=30</formula>
    </cfRule>
  </conditionalFormatting>
  <conditionalFormatting sqref="AB253">
    <cfRule type="expression" dxfId="3146" priority="13752">
      <formula>DATEDIF(TODAY(),$AH253,"D")&lt;=30</formula>
    </cfRule>
    <cfRule type="expression" dxfId="3145" priority="13754">
      <formula>MOD(ROW(),2)</formula>
    </cfRule>
    <cfRule type="expression" dxfId="3144" priority="13753">
      <formula>DATEDIF(TODAY(),$AH253,"D")&lt;=30</formula>
    </cfRule>
  </conditionalFormatting>
  <conditionalFormatting sqref="AB254:AB255">
    <cfRule type="expression" dxfId="3143" priority="13706">
      <formula>DATEDIF(TODAY(),$AH254,"D")&lt;=30</formula>
    </cfRule>
    <cfRule type="expression" dxfId="3142" priority="13707">
      <formula>DATEDIF(TODAY(),$AH254,"D")&lt;=30</formula>
    </cfRule>
    <cfRule type="expression" dxfId="3141" priority="13708">
      <formula>MOD(ROW(),2)</formula>
    </cfRule>
  </conditionalFormatting>
  <conditionalFormatting sqref="AB256">
    <cfRule type="expression" dxfId="3140" priority="13662">
      <formula>DATEDIF(TODAY(),$AH256,"D")&lt;=30</formula>
    </cfRule>
    <cfRule type="expression" dxfId="3139" priority="13663">
      <formula>DATEDIF(TODAY(),$AH256,"D")&lt;=30</formula>
    </cfRule>
    <cfRule type="expression" dxfId="3138" priority="13664">
      <formula>MOD(ROW(),2)</formula>
    </cfRule>
  </conditionalFormatting>
  <conditionalFormatting sqref="AB269">
    <cfRule type="expression" dxfId="3137" priority="13538">
      <formula>DATEDIF(TODAY(),$AH269,"D")&lt;=30</formula>
    </cfRule>
    <cfRule type="expression" dxfId="3136" priority="13540">
      <formula>MOD(ROW(),2)</formula>
    </cfRule>
  </conditionalFormatting>
  <conditionalFormatting sqref="AB299">
    <cfRule type="expression" dxfId="3135" priority="13601">
      <formula>DATEDIF(TODAY(),$AH299,"D")&lt;=30</formula>
    </cfRule>
  </conditionalFormatting>
  <conditionalFormatting sqref="AB308 AB314 AB318 AB321 AB333">
    <cfRule type="expression" dxfId="3134" priority="13616">
      <formula>MOD(ROW(),2)</formula>
    </cfRule>
  </conditionalFormatting>
  <conditionalFormatting sqref="AB316">
    <cfRule type="expression" dxfId="3133" priority="13486">
      <formula>MOD(ROW(),2)</formula>
    </cfRule>
    <cfRule type="expression" dxfId="3132" priority="13484">
      <formula>DATEDIF(TODAY(),$AH316,"D")&lt;=30</formula>
    </cfRule>
    <cfRule type="expression" dxfId="3131" priority="13485">
      <formula>DATEDIF(TODAY(),$AH316,"D")&lt;=30</formula>
    </cfRule>
  </conditionalFormatting>
  <conditionalFormatting sqref="AB338:AB343">
    <cfRule type="expression" dxfId="3130" priority="13420">
      <formula>DATEDIF(TODAY(),$AH338,"D")&lt;=30</formula>
    </cfRule>
    <cfRule type="expression" dxfId="3129" priority="13421">
      <formula>MOD(ROW(),2)</formula>
    </cfRule>
    <cfRule type="expression" dxfId="3128" priority="13419">
      <formula>DATEDIF(TODAY(),$AH338,"D")&lt;=30</formula>
    </cfRule>
  </conditionalFormatting>
  <conditionalFormatting sqref="AB344:AB347">
    <cfRule type="expression" dxfId="3127" priority="13367">
      <formula>MOD(ROW(),2)</formula>
    </cfRule>
    <cfRule type="expression" dxfId="3126" priority="13366">
      <formula>DATEDIF(TODAY(),$AH344,"D")&lt;=30</formula>
    </cfRule>
    <cfRule type="expression" dxfId="3125" priority="13365">
      <formula>DATEDIF(TODAY(),$AH344,"D")&lt;=30</formula>
    </cfRule>
  </conditionalFormatting>
  <conditionalFormatting sqref="AB348:AB350">
    <cfRule type="expression" dxfId="3124" priority="13314">
      <formula>MOD(ROW(),2)</formula>
    </cfRule>
    <cfRule type="expression" dxfId="3123" priority="13313">
      <formula>DATEDIF(TODAY(),$AH348,"D")&lt;=30</formula>
    </cfRule>
    <cfRule type="expression" dxfId="3122" priority="13312">
      <formula>DATEDIF(TODAY(),$AH348,"D")&lt;=30</formula>
    </cfRule>
  </conditionalFormatting>
  <conditionalFormatting sqref="AB351:AB353">
    <cfRule type="expression" dxfId="3121" priority="13241">
      <formula>DATEDIF(TODAY(),$AH351,"D")&lt;=30</formula>
    </cfRule>
    <cfRule type="expression" dxfId="3120" priority="13243">
      <formula>MOD(ROW(),2)</formula>
    </cfRule>
    <cfRule type="expression" dxfId="3119" priority="13242">
      <formula>DATEDIF(TODAY(),$AH351,"D")&lt;=30</formula>
    </cfRule>
  </conditionalFormatting>
  <conditionalFormatting sqref="AB354:AB356">
    <cfRule type="expression" dxfId="3118" priority="13199">
      <formula>MOD(ROW(),2)</formula>
    </cfRule>
    <cfRule type="expression" dxfId="3117" priority="13198">
      <formula>DATEDIF(TODAY(),$AH354,"D")&lt;=30</formula>
    </cfRule>
    <cfRule type="expression" dxfId="3116" priority="13197">
      <formula>DATEDIF(TODAY(),$AH354,"D")&lt;=30</formula>
    </cfRule>
  </conditionalFormatting>
  <conditionalFormatting sqref="AB357">
    <cfRule type="expression" dxfId="3115" priority="13110">
      <formula>MOD(ROW(),2)</formula>
    </cfRule>
    <cfRule type="expression" dxfId="3114" priority="13108">
      <formula>DATEDIF(TODAY(),$AH357,"D")&lt;=30</formula>
    </cfRule>
    <cfRule type="expression" dxfId="3113" priority="13109">
      <formula>DATEDIF(TODAY(),$AH357,"D")&lt;=30</formula>
    </cfRule>
  </conditionalFormatting>
  <conditionalFormatting sqref="AB358:AB359">
    <cfRule type="expression" dxfId="3112" priority="13152">
      <formula>DATEDIF(TODAY(),$AH358,"D")&lt;=30</formula>
    </cfRule>
    <cfRule type="expression" dxfId="3111" priority="13153">
      <formula>DATEDIF(TODAY(),$AH358,"D")&lt;=30</formula>
    </cfRule>
    <cfRule type="expression" dxfId="3110" priority="13154">
      <formula>MOD(ROW(),2)</formula>
    </cfRule>
  </conditionalFormatting>
  <conditionalFormatting sqref="AB360">
    <cfRule type="expression" dxfId="3109" priority="13059">
      <formula>MOD(ROW(),2)</formula>
    </cfRule>
    <cfRule type="expression" dxfId="3108" priority="13058">
      <formula>DATEDIF(TODAY(),$AH360,"D")&lt;=30</formula>
    </cfRule>
    <cfRule type="expression" dxfId="3107" priority="13057">
      <formula>DATEDIF(TODAY(),$AH360,"D")&lt;=30</formula>
    </cfRule>
  </conditionalFormatting>
  <conditionalFormatting sqref="AB361">
    <cfRule type="expression" dxfId="3106" priority="12971">
      <formula>DATEDIF(TODAY(),$AH361,"D")&lt;=30</formula>
    </cfRule>
    <cfRule type="expression" dxfId="3105" priority="12970">
      <formula>DATEDIF(TODAY(),$AH361,"D")&lt;=30</formula>
    </cfRule>
    <cfRule type="expression" dxfId="3104" priority="12972">
      <formula>MOD(ROW(),2)</formula>
    </cfRule>
  </conditionalFormatting>
  <conditionalFormatting sqref="AB362:AB363">
    <cfRule type="expression" dxfId="3103" priority="13014">
      <formula>DATEDIF(TODAY(),$AH362,"D")&lt;=30</formula>
    </cfRule>
    <cfRule type="expression" dxfId="3102" priority="13016">
      <formula>MOD(ROW(),2)</formula>
    </cfRule>
    <cfRule type="expression" dxfId="3101" priority="13015">
      <formula>DATEDIF(TODAY(),$AH362,"D")&lt;=30</formula>
    </cfRule>
  </conditionalFormatting>
  <conditionalFormatting sqref="AB364">
    <cfRule type="expression" dxfId="3100" priority="12881">
      <formula>DATEDIF(TODAY(),$AH364,"D")&lt;=30</formula>
    </cfRule>
    <cfRule type="expression" dxfId="3099" priority="12882">
      <formula>DATEDIF(TODAY(),$AH364,"D")&lt;=30</formula>
    </cfRule>
    <cfRule type="expression" dxfId="3098" priority="12883">
      <formula>MOD(ROW(),2)</formula>
    </cfRule>
  </conditionalFormatting>
  <conditionalFormatting sqref="AB365:AB366">
    <cfRule type="expression" dxfId="3097" priority="12927">
      <formula>MOD(ROW(),2)</formula>
    </cfRule>
    <cfRule type="expression" dxfId="3096" priority="12926">
      <formula>DATEDIF(TODAY(),$AH365,"D")&lt;=30</formula>
    </cfRule>
    <cfRule type="expression" dxfId="3095" priority="12925">
      <formula>DATEDIF(TODAY(),$AH365,"D")&lt;=30</formula>
    </cfRule>
  </conditionalFormatting>
  <conditionalFormatting sqref="AB367">
    <cfRule type="expression" dxfId="3094" priority="12836">
      <formula>DATEDIF(TODAY(),$AH367,"D")&lt;=30</formula>
    </cfRule>
    <cfRule type="expression" dxfId="3093" priority="12837">
      <formula>DATEDIF(TODAY(),$AH367,"D")&lt;=30</formula>
    </cfRule>
    <cfRule type="expression" dxfId="3092" priority="12838">
      <formula>MOD(ROW(),2)</formula>
    </cfRule>
  </conditionalFormatting>
  <conditionalFormatting sqref="AB368">
    <cfRule type="expression" dxfId="3091" priority="12747">
      <formula>DATEDIF(TODAY(),$AH368,"D")&lt;=30</formula>
    </cfRule>
    <cfRule type="expression" dxfId="3090" priority="12748">
      <formula>DATEDIF(TODAY(),$AH368,"D")&lt;=30</formula>
    </cfRule>
    <cfRule type="expression" dxfId="3089" priority="12749">
      <formula>MOD(ROW(),2)</formula>
    </cfRule>
  </conditionalFormatting>
  <conditionalFormatting sqref="AB369:AB370">
    <cfRule type="expression" dxfId="3088" priority="12792">
      <formula>DATEDIF(TODAY(),$AH369,"D")&lt;=30</formula>
    </cfRule>
    <cfRule type="expression" dxfId="3087" priority="12791">
      <formula>DATEDIF(TODAY(),$AH369,"D")&lt;=30</formula>
    </cfRule>
    <cfRule type="expression" dxfId="3086" priority="12793">
      <formula>MOD(ROW(),2)</formula>
    </cfRule>
  </conditionalFormatting>
  <conditionalFormatting sqref="AB371">
    <cfRule type="expression" dxfId="3085" priority="12699">
      <formula>DATEDIF(TODAY(),$AH371,"D")&lt;=30</formula>
    </cfRule>
    <cfRule type="expression" dxfId="3084" priority="12698">
      <formula>DATEDIF(TODAY(),$AH371,"D")&lt;=30</formula>
    </cfRule>
    <cfRule type="expression" dxfId="3083" priority="12700">
      <formula>MOD(ROW(),2)</formula>
    </cfRule>
  </conditionalFormatting>
  <conditionalFormatting sqref="AB372">
    <cfRule type="expression" dxfId="3082" priority="12613">
      <formula>MOD(ROW(),2)</formula>
    </cfRule>
    <cfRule type="expression" dxfId="3081" priority="12611">
      <formula>DATEDIF(TODAY(),$AH372,"D")&lt;=30</formula>
    </cfRule>
    <cfRule type="expression" dxfId="3080" priority="12612">
      <formula>DATEDIF(TODAY(),$AH372,"D")&lt;=30</formula>
    </cfRule>
  </conditionalFormatting>
  <conditionalFormatting sqref="AB373:AB374">
    <cfRule type="expression" dxfId="3079" priority="12657">
      <formula>MOD(ROW(),2)</formula>
    </cfRule>
    <cfRule type="expression" dxfId="3078" priority="12655">
      <formula>DATEDIF(TODAY(),$AH373,"D")&lt;=30</formula>
    </cfRule>
    <cfRule type="expression" dxfId="3077" priority="12656">
      <formula>DATEDIF(TODAY(),$AH373,"D")&lt;=30</formula>
    </cfRule>
  </conditionalFormatting>
  <conditionalFormatting sqref="AB375">
    <cfRule type="expression" dxfId="3076" priority="12565">
      <formula>DATEDIF(TODAY(),$AH375,"D")&lt;=30</formula>
    </cfRule>
    <cfRule type="expression" dxfId="3075" priority="12566">
      <formula>DATEDIF(TODAY(),$AH375,"D")&lt;=30</formula>
    </cfRule>
    <cfRule type="expression" dxfId="3074" priority="12567">
      <formula>MOD(ROW(),2)</formula>
    </cfRule>
  </conditionalFormatting>
  <conditionalFormatting sqref="AB376">
    <cfRule type="expression" dxfId="3073" priority="12478">
      <formula>DATEDIF(TODAY(),$AH376,"D")&lt;=30</formula>
    </cfRule>
    <cfRule type="expression" dxfId="3072" priority="12479">
      <formula>DATEDIF(TODAY(),$AH376,"D")&lt;=30</formula>
    </cfRule>
    <cfRule type="expression" dxfId="3071" priority="12480">
      <formula>MOD(ROW(),2)</formula>
    </cfRule>
  </conditionalFormatting>
  <conditionalFormatting sqref="AB377:AB378">
    <cfRule type="expression" dxfId="3070" priority="12522">
      <formula>DATEDIF(TODAY(),$AH377,"D")&lt;=30</formula>
    </cfRule>
    <cfRule type="expression" dxfId="3069" priority="12524">
      <formula>MOD(ROW(),2)</formula>
    </cfRule>
    <cfRule type="expression" dxfId="3068" priority="12523">
      <formula>DATEDIF(TODAY(),$AH377,"D")&lt;=30</formula>
    </cfRule>
  </conditionalFormatting>
  <conditionalFormatting sqref="AB379">
    <cfRule type="expression" dxfId="3067" priority="12424">
      <formula>DATEDIF(TODAY(),$AH379,"D")&lt;=30</formula>
    </cfRule>
    <cfRule type="expression" dxfId="3066" priority="12423">
      <formula>DATEDIF(TODAY(),$AH379,"D")&lt;=30</formula>
    </cfRule>
    <cfRule type="expression" dxfId="3065" priority="12425">
      <formula>MOD(ROW(),2)</formula>
    </cfRule>
  </conditionalFormatting>
  <conditionalFormatting sqref="AB380:AB381">
    <cfRule type="expression" dxfId="3064" priority="12379">
      <formula>MOD(ROW(),2)</formula>
    </cfRule>
    <cfRule type="expression" dxfId="3063" priority="12378">
      <formula>DATEDIF(TODAY(),$AH380,"D")&lt;=30</formula>
    </cfRule>
    <cfRule type="expression" dxfId="3062" priority="12377">
      <formula>DATEDIF(TODAY(),$AH380,"D")&lt;=30</formula>
    </cfRule>
  </conditionalFormatting>
  <conditionalFormatting sqref="AB382">
    <cfRule type="expression" dxfId="3061" priority="12337">
      <formula>MOD(ROW(),2)</formula>
    </cfRule>
    <cfRule type="expression" dxfId="3060" priority="12336">
      <formula>DATEDIF(TODAY(),$AH382,"D")&lt;=30</formula>
    </cfRule>
    <cfRule type="expression" dxfId="3059" priority="12335">
      <formula>DATEDIF(TODAY(),$AH382,"D")&lt;=30</formula>
    </cfRule>
  </conditionalFormatting>
  <conditionalFormatting sqref="AB383">
    <cfRule type="expression" dxfId="3058" priority="12291">
      <formula>DATEDIF(TODAY(),$AH383,"D")&lt;=30</formula>
    </cfRule>
    <cfRule type="expression" dxfId="3057" priority="12293">
      <formula>MOD(ROW(),2)</formula>
    </cfRule>
    <cfRule type="expression" dxfId="3056" priority="12292">
      <formula>DATEDIF(TODAY(),$AH383,"D")&lt;=30</formula>
    </cfRule>
  </conditionalFormatting>
  <conditionalFormatting sqref="AB384">
    <cfRule type="expression" dxfId="3055" priority="12250">
      <formula>DATEDIF(TODAY(),$AH384,"D")&lt;=30</formula>
    </cfRule>
    <cfRule type="expression" dxfId="3054" priority="12249">
      <formula>DATEDIF(TODAY(),$AH384,"D")&lt;=30</formula>
    </cfRule>
    <cfRule type="expression" dxfId="3053" priority="12251">
      <formula>MOD(ROW(),2)</formula>
    </cfRule>
  </conditionalFormatting>
  <conditionalFormatting sqref="AB397">
    <cfRule type="expression" dxfId="3052" priority="12128">
      <formula>DATEDIF(TODAY(),$AH397,"D")&lt;=30</formula>
    </cfRule>
    <cfRule type="expression" dxfId="3051" priority="12130">
      <formula>MOD(ROW(),2)</formula>
    </cfRule>
  </conditionalFormatting>
  <conditionalFormatting sqref="AB427">
    <cfRule type="expression" dxfId="3050" priority="12190">
      <formula>DATEDIF(TODAY(),$AH427,"D")&lt;=30</formula>
    </cfRule>
  </conditionalFormatting>
  <conditionalFormatting sqref="AB436 AB442 AB446 AB449 AB461">
    <cfRule type="expression" dxfId="3049" priority="12205">
      <formula>MOD(ROW(),2)</formula>
    </cfRule>
  </conditionalFormatting>
  <conditionalFormatting sqref="AB444">
    <cfRule type="expression" dxfId="3048" priority="12075">
      <formula>DATEDIF(TODAY(),$AH444,"D")&lt;=30</formula>
    </cfRule>
    <cfRule type="expression" dxfId="3047" priority="12074">
      <formula>DATEDIF(TODAY(),$AH444,"D")&lt;=30</formula>
    </cfRule>
    <cfRule type="expression" dxfId="3046" priority="12076">
      <formula>MOD(ROW(),2)</formula>
    </cfRule>
  </conditionalFormatting>
  <conditionalFormatting sqref="AB466:AB471">
    <cfRule type="expression" dxfId="3045" priority="12012">
      <formula>DATEDIF(TODAY(),$AH466,"D")&lt;=30</formula>
    </cfRule>
    <cfRule type="expression" dxfId="3044" priority="12013">
      <formula>DATEDIF(TODAY(),$AH466,"D")&lt;=30</formula>
    </cfRule>
    <cfRule type="expression" dxfId="3043" priority="12015">
      <formula>MOD(ROW(),2)</formula>
    </cfRule>
  </conditionalFormatting>
  <conditionalFormatting sqref="AB467">
    <cfRule type="expression" dxfId="3042" priority="12014">
      <formula>MOD(ROW(),2)</formula>
    </cfRule>
  </conditionalFormatting>
  <conditionalFormatting sqref="AB472:AB475">
    <cfRule type="expression" dxfId="3041" priority="11959">
      <formula>DATEDIF(TODAY(),$AH472,"D")&lt;=30</formula>
    </cfRule>
    <cfRule type="expression" dxfId="3040" priority="11960">
      <formula>MOD(ROW(),2)</formula>
    </cfRule>
    <cfRule type="expression" dxfId="3039" priority="11958">
      <formula>DATEDIF(TODAY(),$AH472,"D")&lt;=30</formula>
    </cfRule>
  </conditionalFormatting>
  <conditionalFormatting sqref="AB476:AB478">
    <cfRule type="expression" dxfId="3038" priority="11906">
      <formula>DATEDIF(TODAY(),$AH476,"D")&lt;=30</formula>
    </cfRule>
    <cfRule type="expression" dxfId="3037" priority="11907">
      <formula>MOD(ROW(),2)</formula>
    </cfRule>
    <cfRule type="expression" dxfId="3036" priority="11905">
      <formula>DATEDIF(TODAY(),$AH476,"D")&lt;=30</formula>
    </cfRule>
  </conditionalFormatting>
  <conditionalFormatting sqref="AB479:AB481">
    <cfRule type="expression" dxfId="3035" priority="11836">
      <formula>MOD(ROW(),2)</formula>
    </cfRule>
    <cfRule type="expression" dxfId="3034" priority="11835">
      <formula>DATEDIF(TODAY(),$AH479,"D")&lt;=30</formula>
    </cfRule>
    <cfRule type="expression" dxfId="3033" priority="11834">
      <formula>DATEDIF(TODAY(),$AH479,"D")&lt;=30</formula>
    </cfRule>
  </conditionalFormatting>
  <conditionalFormatting sqref="AB482:AB484">
    <cfRule type="expression" dxfId="3032" priority="11790">
      <formula>DATEDIF(TODAY(),$AH482,"D")&lt;=30</formula>
    </cfRule>
    <cfRule type="expression" dxfId="3031" priority="11791">
      <formula>DATEDIF(TODAY(),$AH482,"D")&lt;=30</formula>
    </cfRule>
    <cfRule type="expression" dxfId="3030" priority="11792">
      <formula>MOD(ROW(),2)</formula>
    </cfRule>
  </conditionalFormatting>
  <conditionalFormatting sqref="AB485">
    <cfRule type="expression" dxfId="3029" priority="11703">
      <formula>MOD(ROW(),2)</formula>
    </cfRule>
    <cfRule type="expression" dxfId="3028" priority="11701">
      <formula>DATEDIF(TODAY(),$AH485,"D")&lt;=30</formula>
    </cfRule>
    <cfRule type="expression" dxfId="3027" priority="11702">
      <formula>DATEDIF(TODAY(),$AH485,"D")&lt;=30</formula>
    </cfRule>
  </conditionalFormatting>
  <conditionalFormatting sqref="AB486:AB487">
    <cfRule type="expression" dxfId="3026" priority="11745">
      <formula>DATEDIF(TODAY(),$AH486,"D")&lt;=30</formula>
    </cfRule>
    <cfRule type="expression" dxfId="3025" priority="11746">
      <formula>DATEDIF(TODAY(),$AH486,"D")&lt;=30</formula>
    </cfRule>
    <cfRule type="expression" dxfId="3024" priority="11747">
      <formula>MOD(ROW(),2)</formula>
    </cfRule>
  </conditionalFormatting>
  <conditionalFormatting sqref="AB488">
    <cfRule type="expression" dxfId="3023" priority="11650">
      <formula>DATEDIF(TODAY(),$AH488,"D")&lt;=30</formula>
    </cfRule>
    <cfRule type="expression" dxfId="3022" priority="11651">
      <formula>DATEDIF(TODAY(),$AH488,"D")&lt;=30</formula>
    </cfRule>
    <cfRule type="expression" dxfId="3021" priority="11652">
      <formula>MOD(ROW(),2)</formula>
    </cfRule>
  </conditionalFormatting>
  <conditionalFormatting sqref="AB489">
    <cfRule type="expression" dxfId="3020" priority="11563">
      <formula>DATEDIF(TODAY(),$AH489,"D")&lt;=30</formula>
    </cfRule>
    <cfRule type="expression" dxfId="3019" priority="11565">
      <formula>MOD(ROW(),2)</formula>
    </cfRule>
    <cfRule type="expression" dxfId="3018" priority="11564">
      <formula>DATEDIF(TODAY(),$AH489,"D")&lt;=30</formula>
    </cfRule>
  </conditionalFormatting>
  <conditionalFormatting sqref="AB490:AB491">
    <cfRule type="expression" dxfId="3017" priority="11608">
      <formula>DATEDIF(TODAY(),$AH490,"D")&lt;=30</formula>
    </cfRule>
    <cfRule type="expression" dxfId="3016" priority="11609">
      <formula>MOD(ROW(),2)</formula>
    </cfRule>
    <cfRule type="expression" dxfId="3015" priority="11607">
      <formula>DATEDIF(TODAY(),$AH490,"D")&lt;=30</formula>
    </cfRule>
  </conditionalFormatting>
  <conditionalFormatting sqref="AB492">
    <cfRule type="expression" dxfId="3014" priority="11476">
      <formula>MOD(ROW(),2)</formula>
    </cfRule>
    <cfRule type="expression" dxfId="3013" priority="11475">
      <formula>DATEDIF(TODAY(),$AH492,"D")&lt;=30</formula>
    </cfRule>
    <cfRule type="expression" dxfId="3012" priority="11474">
      <formula>DATEDIF(TODAY(),$AH492,"D")&lt;=30</formula>
    </cfRule>
  </conditionalFormatting>
  <conditionalFormatting sqref="AB493:AB494">
    <cfRule type="expression" dxfId="3011" priority="11518">
      <formula>DATEDIF(TODAY(),$AH493,"D")&lt;=30</formula>
    </cfRule>
    <cfRule type="expression" dxfId="3010" priority="11520">
      <formula>MOD(ROW(),2)</formula>
    </cfRule>
    <cfRule type="expression" dxfId="3009" priority="11519">
      <formula>DATEDIF(TODAY(),$AH493,"D")&lt;=30</formula>
    </cfRule>
  </conditionalFormatting>
  <conditionalFormatting sqref="AB495">
    <cfRule type="expression" dxfId="3008" priority="11431">
      <formula>MOD(ROW(),2)</formula>
    </cfRule>
    <cfRule type="expression" dxfId="3007" priority="11429">
      <formula>DATEDIF(TODAY(),$AH495,"D")&lt;=30</formula>
    </cfRule>
    <cfRule type="expression" dxfId="3006" priority="11430">
      <formula>DATEDIF(TODAY(),$AH495,"D")&lt;=30</formula>
    </cfRule>
  </conditionalFormatting>
  <conditionalFormatting sqref="AB496">
    <cfRule type="expression" dxfId="3005" priority="11342">
      <formula>MOD(ROW(),2)</formula>
    </cfRule>
    <cfRule type="expression" dxfId="3004" priority="11341">
      <formula>DATEDIF(TODAY(),$AH496,"D")&lt;=30</formula>
    </cfRule>
    <cfRule type="expression" dxfId="3003" priority="11340">
      <formula>DATEDIF(TODAY(),$AH496,"D")&lt;=30</formula>
    </cfRule>
  </conditionalFormatting>
  <conditionalFormatting sqref="AB497:AB498">
    <cfRule type="expression" dxfId="3002" priority="11386">
      <formula>MOD(ROW(),2)</formula>
    </cfRule>
    <cfRule type="expression" dxfId="3001" priority="11384">
      <formula>DATEDIF(TODAY(),$AH497,"D")&lt;=30</formula>
    </cfRule>
    <cfRule type="expression" dxfId="3000" priority="11385">
      <formula>DATEDIF(TODAY(),$AH497,"D")&lt;=30</formula>
    </cfRule>
  </conditionalFormatting>
  <conditionalFormatting sqref="AB499">
    <cfRule type="expression" dxfId="2999" priority="11291">
      <formula>DATEDIF(TODAY(),$AH499,"D")&lt;=30</formula>
    </cfRule>
    <cfRule type="expression" dxfId="2998" priority="11293">
      <formula>MOD(ROW(),2)</formula>
    </cfRule>
    <cfRule type="expression" dxfId="2997" priority="11292">
      <formula>DATEDIF(TODAY(),$AH499,"D")&lt;=30</formula>
    </cfRule>
  </conditionalFormatting>
  <conditionalFormatting sqref="AB500">
    <cfRule type="expression" dxfId="2996" priority="11204">
      <formula>DATEDIF(TODAY(),$AH500,"D")&lt;=30</formula>
    </cfRule>
    <cfRule type="expression" dxfId="2995" priority="11205">
      <formula>DATEDIF(TODAY(),$AH500,"D")&lt;=30</formula>
    </cfRule>
    <cfRule type="expression" dxfId="2994" priority="11206">
      <formula>MOD(ROW(),2)</formula>
    </cfRule>
  </conditionalFormatting>
  <conditionalFormatting sqref="AB501:AB502">
    <cfRule type="expression" dxfId="2993" priority="11250">
      <formula>MOD(ROW(),2)</formula>
    </cfRule>
    <cfRule type="expression" dxfId="2992" priority="11249">
      <formula>DATEDIF(TODAY(),$AH501,"D")&lt;=30</formula>
    </cfRule>
    <cfRule type="expression" dxfId="2991" priority="11248">
      <formula>DATEDIF(TODAY(),$AH501,"D")&lt;=30</formula>
    </cfRule>
  </conditionalFormatting>
  <conditionalFormatting sqref="AB503">
    <cfRule type="expression" dxfId="2990" priority="11159">
      <formula>DATEDIF(TODAY(),$AH503,"D")&lt;=30</formula>
    </cfRule>
    <cfRule type="expression" dxfId="2989" priority="11158">
      <formula>DATEDIF(TODAY(),$AH503,"D")&lt;=30</formula>
    </cfRule>
    <cfRule type="expression" dxfId="2988" priority="11160">
      <formula>MOD(ROW(),2)</formula>
    </cfRule>
  </conditionalFormatting>
  <conditionalFormatting sqref="AB504">
    <cfRule type="expression" dxfId="2987" priority="11076">
      <formula>MOD(ROW(),2)</formula>
    </cfRule>
    <cfRule type="expression" dxfId="2986" priority="11075">
      <formula>DATEDIF(TODAY(),$AH504,"D")&lt;=30</formula>
    </cfRule>
    <cfRule type="expression" dxfId="2985" priority="11074">
      <formula>DATEDIF(TODAY(),$AH504,"D")&lt;=30</formula>
    </cfRule>
  </conditionalFormatting>
  <conditionalFormatting sqref="AB505:AB506">
    <cfRule type="expression" dxfId="2984" priority="11116">
      <formula>DATEDIF(TODAY(),$AH505,"D")&lt;=30</formula>
    </cfRule>
    <cfRule type="expression" dxfId="2983" priority="11117">
      <formula>DATEDIF(TODAY(),$AH505,"D")&lt;=30</formula>
    </cfRule>
    <cfRule type="expression" dxfId="2982" priority="11118">
      <formula>MOD(ROW(),2)</formula>
    </cfRule>
  </conditionalFormatting>
  <conditionalFormatting sqref="AB507">
    <cfRule type="expression" dxfId="2981" priority="11022">
      <formula>MOD(ROW(),2)</formula>
    </cfRule>
    <cfRule type="expression" dxfId="2980" priority="11020">
      <formula>DATEDIF(TODAY(),$AH507,"D")&lt;=30</formula>
    </cfRule>
    <cfRule type="expression" dxfId="2979" priority="11021">
      <formula>DATEDIF(TODAY(),$AH507,"D")&lt;=30</formula>
    </cfRule>
  </conditionalFormatting>
  <conditionalFormatting sqref="AB508:AB509">
    <cfRule type="expression" dxfId="2978" priority="10977">
      <formula>MOD(ROW(),2)</formula>
    </cfRule>
    <cfRule type="expression" dxfId="2977" priority="10976">
      <formula>DATEDIF(TODAY(),$AH508,"D")&lt;=30</formula>
    </cfRule>
    <cfRule type="expression" dxfId="2976" priority="10975">
      <formula>DATEDIF(TODAY(),$AH508,"D")&lt;=30</formula>
    </cfRule>
  </conditionalFormatting>
  <conditionalFormatting sqref="AB510">
    <cfRule type="expression" dxfId="2975" priority="10935">
      <formula>DATEDIF(TODAY(),$AH510,"D")&lt;=30</formula>
    </cfRule>
    <cfRule type="expression" dxfId="2974" priority="10936">
      <formula>MOD(ROW(),2)</formula>
    </cfRule>
    <cfRule type="expression" dxfId="2973" priority="10934">
      <formula>DATEDIF(TODAY(),$AH510,"D")&lt;=30</formula>
    </cfRule>
  </conditionalFormatting>
  <conditionalFormatting sqref="AB511">
    <cfRule type="expression" dxfId="2972" priority="10891">
      <formula>DATEDIF(TODAY(),$AH511,"D")&lt;=30</formula>
    </cfRule>
    <cfRule type="expression" dxfId="2971" priority="10892">
      <formula>DATEDIF(TODAY(),$AH511,"D")&lt;=30</formula>
    </cfRule>
    <cfRule type="expression" dxfId="2970" priority="10893">
      <formula>MOD(ROW(),2)</formula>
    </cfRule>
  </conditionalFormatting>
  <conditionalFormatting sqref="AB512">
    <cfRule type="expression" dxfId="2969" priority="10852">
      <formula>DATEDIF(TODAY(),$AH512,"D")&lt;=30</formula>
    </cfRule>
    <cfRule type="expression" dxfId="2968" priority="10853">
      <formula>DATEDIF(TODAY(),$AH512,"D")&lt;=30</formula>
    </cfRule>
    <cfRule type="expression" dxfId="2967" priority="10854">
      <formula>MOD(ROW(),2)</formula>
    </cfRule>
  </conditionalFormatting>
  <conditionalFormatting sqref="AB513">
    <cfRule type="expression" dxfId="2966" priority="10808">
      <formula>DATEDIF(TODAY(),$AH513,"D")&lt;=30</formula>
    </cfRule>
    <cfRule type="expression" dxfId="2965" priority="10809">
      <formula>DATEDIF(TODAY(),$AH513,"D")&lt;=30</formula>
    </cfRule>
    <cfRule type="expression" dxfId="2964" priority="10810">
      <formula>MOD(ROW(),2)</formula>
    </cfRule>
  </conditionalFormatting>
  <conditionalFormatting sqref="AB514">
    <cfRule type="expression" dxfId="2963" priority="10769">
      <formula>DATEDIF(TODAY(),$AH514,"D")&lt;=30</formula>
    </cfRule>
    <cfRule type="expression" dxfId="2962" priority="10770">
      <formula>DATEDIF(TODAY(),$AH514,"D")&lt;=30</formula>
    </cfRule>
    <cfRule type="expression" dxfId="2961" priority="10771">
      <formula>MOD(ROW(),2)</formula>
    </cfRule>
  </conditionalFormatting>
  <conditionalFormatting sqref="AB515">
    <cfRule type="expression" dxfId="2960" priority="10730">
      <formula>DATEDIF(TODAY(),$AH515,"D")&lt;=30</formula>
    </cfRule>
    <cfRule type="expression" dxfId="2959" priority="10731">
      <formula>DATEDIF(TODAY(),$AH515,"D")&lt;=30</formula>
    </cfRule>
    <cfRule type="expression" dxfId="2958" priority="10732">
      <formula>MOD(ROW(),2)</formula>
    </cfRule>
  </conditionalFormatting>
  <conditionalFormatting sqref="AB516">
    <cfRule type="expression" dxfId="2957" priority="10693">
      <formula>MOD(ROW(),2)</formula>
    </cfRule>
    <cfRule type="expression" dxfId="2956" priority="10692">
      <formula>DATEDIF(TODAY(),$AH516,"D")&lt;=30</formula>
    </cfRule>
    <cfRule type="expression" dxfId="2955" priority="10691">
      <formula>DATEDIF(TODAY(),$AH516,"D")&lt;=30</formula>
    </cfRule>
  </conditionalFormatting>
  <conditionalFormatting sqref="AB528">
    <cfRule type="expression" dxfId="2954" priority="10571">
      <formula>MOD(ROW(),2)</formula>
    </cfRule>
    <cfRule type="expression" dxfId="2953" priority="10569">
      <formula>DATEDIF(TODAY(),$AH528,"D")&lt;=30</formula>
    </cfRule>
  </conditionalFormatting>
  <conditionalFormatting sqref="AB558">
    <cfRule type="expression" dxfId="2952" priority="10632">
      <formula>DATEDIF(TODAY(),$AH558,"D")&lt;=30</formula>
    </cfRule>
  </conditionalFormatting>
  <conditionalFormatting sqref="AB567 AB573 AB577 AB580 AB592">
    <cfRule type="expression" dxfId="2951" priority="10647">
      <formula>MOD(ROW(),2)</formula>
    </cfRule>
  </conditionalFormatting>
  <conditionalFormatting sqref="AB575">
    <cfRule type="expression" dxfId="2950" priority="10516">
      <formula>DATEDIF(TODAY(),$AH575,"D")&lt;=30</formula>
    </cfRule>
    <cfRule type="expression" dxfId="2949" priority="10517">
      <formula>MOD(ROW(),2)</formula>
    </cfRule>
    <cfRule type="expression" dxfId="2948" priority="10515">
      <formula>DATEDIF(TODAY(),$AH575,"D")&lt;=30</formula>
    </cfRule>
  </conditionalFormatting>
  <conditionalFormatting sqref="AB597:AB602">
    <cfRule type="expression" dxfId="2947" priority="10453">
      <formula>MOD(ROW(),2)</formula>
    </cfRule>
    <cfRule type="expression" dxfId="2946" priority="10451">
      <formula>DATEDIF(TODAY(),$AH597,"D")&lt;=30</formula>
    </cfRule>
    <cfRule type="expression" dxfId="2945" priority="10450">
      <formula>DATEDIF(TODAY(),$AH597,"D")&lt;=30</formula>
    </cfRule>
  </conditionalFormatting>
  <conditionalFormatting sqref="AB598">
    <cfRule type="expression" dxfId="2944" priority="10452">
      <formula>MOD(ROW(),2)</formula>
    </cfRule>
  </conditionalFormatting>
  <conditionalFormatting sqref="AB603:AB606">
    <cfRule type="expression" dxfId="2943" priority="10394">
      <formula>MOD(ROW(),2)</formula>
    </cfRule>
    <cfRule type="expression" dxfId="2942" priority="10393">
      <formula>DATEDIF(TODAY(),$AH603,"D")&lt;=30</formula>
    </cfRule>
    <cfRule type="expression" dxfId="2941" priority="10392">
      <formula>DATEDIF(TODAY(),$AH603,"D")&lt;=30</formula>
    </cfRule>
  </conditionalFormatting>
  <conditionalFormatting sqref="AB607:AB609">
    <cfRule type="expression" dxfId="2940" priority="10336">
      <formula>DATEDIF(TODAY(),$AH607,"D")&lt;=30</formula>
    </cfRule>
    <cfRule type="expression" dxfId="2939" priority="10337">
      <formula>DATEDIF(TODAY(),$AH607,"D")&lt;=30</formula>
    </cfRule>
    <cfRule type="expression" dxfId="2938" priority="10338">
      <formula>MOD(ROW(),2)</formula>
    </cfRule>
  </conditionalFormatting>
  <conditionalFormatting sqref="AB610:AB612">
    <cfRule type="expression" dxfId="2937" priority="10264">
      <formula>MOD(ROW(),2)</formula>
    </cfRule>
    <cfRule type="expression" dxfId="2936" priority="10263">
      <formula>DATEDIF(TODAY(),$AH610,"D")&lt;=30</formula>
    </cfRule>
    <cfRule type="expression" dxfId="2935" priority="10262">
      <formula>DATEDIF(TODAY(),$AH610,"D")&lt;=30</formula>
    </cfRule>
  </conditionalFormatting>
  <conditionalFormatting sqref="AB613:AB615">
    <cfRule type="expression" dxfId="2934" priority="10216">
      <formula>DATEDIF(TODAY(),$AH613,"D")&lt;=30</formula>
    </cfRule>
    <cfRule type="expression" dxfId="2933" priority="10217">
      <formula>MOD(ROW(),2)</formula>
    </cfRule>
    <cfRule type="expression" dxfId="2932" priority="10215">
      <formula>DATEDIF(TODAY(),$AH613,"D")&lt;=30</formula>
    </cfRule>
  </conditionalFormatting>
  <conditionalFormatting sqref="AB616">
    <cfRule type="expression" dxfId="2931" priority="10122">
      <formula>MOD(ROW(),2)</formula>
    </cfRule>
    <cfRule type="expression" dxfId="2930" priority="10121">
      <formula>DATEDIF(TODAY(),$AH616,"D")&lt;=30</formula>
    </cfRule>
    <cfRule type="expression" dxfId="2929" priority="10120">
      <formula>DATEDIF(TODAY(),$AH616,"D")&lt;=30</formula>
    </cfRule>
  </conditionalFormatting>
  <conditionalFormatting sqref="AB617:AB618">
    <cfRule type="expression" dxfId="2928" priority="10167">
      <formula>DATEDIF(TODAY(),$AH617,"D")&lt;=30</formula>
    </cfRule>
    <cfRule type="expression" dxfId="2927" priority="10168">
      <formula>DATEDIF(TODAY(),$AH617,"D")&lt;=30</formula>
    </cfRule>
    <cfRule type="expression" dxfId="2926" priority="10169">
      <formula>MOD(ROW(),2)</formula>
    </cfRule>
  </conditionalFormatting>
  <conditionalFormatting sqref="AB619">
    <cfRule type="expression" dxfId="2925" priority="10068">
      <formula>MOD(ROW(),2)</formula>
    </cfRule>
    <cfRule type="expression" dxfId="2924" priority="10067">
      <formula>DATEDIF(TODAY(),$AH619,"D")&lt;=30</formula>
    </cfRule>
    <cfRule type="expression" dxfId="2923" priority="10066">
      <formula>DATEDIF(TODAY(),$AH619,"D")&lt;=30</formula>
    </cfRule>
  </conditionalFormatting>
  <conditionalFormatting sqref="AB620">
    <cfRule type="expression" dxfId="2922" priority="9975">
      <formula>MOD(ROW(),2)</formula>
    </cfRule>
    <cfRule type="expression" dxfId="2921" priority="9974">
      <formula>DATEDIF(TODAY(),$AH620,"D")&lt;=30</formula>
    </cfRule>
    <cfRule type="expression" dxfId="2920" priority="9973">
      <formula>DATEDIF(TODAY(),$AH620,"D")&lt;=30</formula>
    </cfRule>
  </conditionalFormatting>
  <conditionalFormatting sqref="AB621:AB622">
    <cfRule type="expression" dxfId="2919" priority="10022">
      <formula>MOD(ROW(),2)</formula>
    </cfRule>
    <cfRule type="expression" dxfId="2918" priority="10020">
      <formula>DATEDIF(TODAY(),$AH621,"D")&lt;=30</formula>
    </cfRule>
    <cfRule type="expression" dxfId="2917" priority="10021">
      <formula>DATEDIF(TODAY(),$AH621,"D")&lt;=30</formula>
    </cfRule>
  </conditionalFormatting>
  <conditionalFormatting sqref="AB623">
    <cfRule type="expression" dxfId="2916" priority="9880">
      <formula>MOD(ROW(),2)</formula>
    </cfRule>
    <cfRule type="expression" dxfId="2915" priority="9879">
      <formula>DATEDIF(TODAY(),$AH623,"D")&lt;=30</formula>
    </cfRule>
    <cfRule type="expression" dxfId="2914" priority="9878">
      <formula>DATEDIF(TODAY(),$AH623,"D")&lt;=30</formula>
    </cfRule>
  </conditionalFormatting>
  <conditionalFormatting sqref="AB624:AB625">
    <cfRule type="expression" dxfId="2913" priority="9925">
      <formula>DATEDIF(TODAY(),$AH624,"D")&lt;=30</formula>
    </cfRule>
    <cfRule type="expression" dxfId="2912" priority="9927">
      <formula>MOD(ROW(),2)</formula>
    </cfRule>
    <cfRule type="expression" dxfId="2911" priority="9926">
      <formula>DATEDIF(TODAY(),$AH624,"D")&lt;=30</formula>
    </cfRule>
  </conditionalFormatting>
  <conditionalFormatting sqref="AB626">
    <cfRule type="expression" dxfId="2910" priority="9832">
      <formula>MOD(ROW(),2)</formula>
    </cfRule>
    <cfRule type="expression" dxfId="2909" priority="9831">
      <formula>DATEDIF(TODAY(),$AH626,"D")&lt;=30</formula>
    </cfRule>
    <cfRule type="expression" dxfId="2908" priority="9830">
      <formula>DATEDIF(TODAY(),$AH626,"D")&lt;=30</formula>
    </cfRule>
  </conditionalFormatting>
  <conditionalFormatting sqref="AB627">
    <cfRule type="expression" dxfId="2907" priority="9735">
      <formula>DATEDIF(TODAY(),$AH627,"D")&lt;=30</formula>
    </cfRule>
    <cfRule type="expression" dxfId="2906" priority="9736">
      <formula>DATEDIF(TODAY(),$AH627,"D")&lt;=30</formula>
    </cfRule>
    <cfRule type="expression" dxfId="2905" priority="9737">
      <formula>MOD(ROW(),2)</formula>
    </cfRule>
  </conditionalFormatting>
  <conditionalFormatting sqref="AB628:AB629">
    <cfRule type="expression" dxfId="2904" priority="9784">
      <formula>MOD(ROW(),2)</formula>
    </cfRule>
    <cfRule type="expression" dxfId="2903" priority="9783">
      <formula>DATEDIF(TODAY(),$AH628,"D")&lt;=30</formula>
    </cfRule>
    <cfRule type="expression" dxfId="2902" priority="9782">
      <formula>DATEDIF(TODAY(),$AH628,"D")&lt;=30</formula>
    </cfRule>
  </conditionalFormatting>
  <conditionalFormatting sqref="AB630">
    <cfRule type="expression" dxfId="2901" priority="9683">
      <formula>DATEDIF(TODAY(),$AH630,"D")&lt;=30</formula>
    </cfRule>
    <cfRule type="expression" dxfId="2900" priority="9685">
      <formula>MOD(ROW(),2)</formula>
    </cfRule>
    <cfRule type="expression" dxfId="2899" priority="9684">
      <formula>DATEDIF(TODAY(),$AH630,"D")&lt;=30</formula>
    </cfRule>
  </conditionalFormatting>
  <conditionalFormatting sqref="AB631">
    <cfRule type="expression" dxfId="2898" priority="9592">
      <formula>MOD(ROW(),2)</formula>
    </cfRule>
    <cfRule type="expression" dxfId="2897" priority="9591">
      <formula>DATEDIF(TODAY(),$AH631,"D")&lt;=30</formula>
    </cfRule>
    <cfRule type="expression" dxfId="2896" priority="9590">
      <formula>DATEDIF(TODAY(),$AH631,"D")&lt;=30</formula>
    </cfRule>
  </conditionalFormatting>
  <conditionalFormatting sqref="AB632:AB633">
    <cfRule type="expression" dxfId="2895" priority="9637">
      <formula>DATEDIF(TODAY(),$AH632,"D")&lt;=30</formula>
    </cfRule>
    <cfRule type="expression" dxfId="2894" priority="9639">
      <formula>MOD(ROW(),2)</formula>
    </cfRule>
    <cfRule type="expression" dxfId="2893" priority="9638">
      <formula>DATEDIF(TODAY(),$AH632,"D")&lt;=30</formula>
    </cfRule>
  </conditionalFormatting>
  <conditionalFormatting sqref="AB634">
    <cfRule type="expression" dxfId="2892" priority="9541">
      <formula>DATEDIF(TODAY(),$AH634,"D")&lt;=30</formula>
    </cfRule>
    <cfRule type="expression" dxfId="2891" priority="9542">
      <formula>DATEDIF(TODAY(),$AH634,"D")&lt;=30</formula>
    </cfRule>
    <cfRule type="expression" dxfId="2890" priority="9543">
      <formula>MOD(ROW(),2)</formula>
    </cfRule>
  </conditionalFormatting>
  <conditionalFormatting sqref="AB635">
    <cfRule type="expression" dxfId="2889" priority="9452">
      <formula>DATEDIF(TODAY(),$AH635,"D")&lt;=30</formula>
    </cfRule>
    <cfRule type="expression" dxfId="2888" priority="9453">
      <formula>MOD(ROW(),2)</formula>
    </cfRule>
    <cfRule type="expression" dxfId="2887" priority="9451">
      <formula>DATEDIF(TODAY(),$AH635,"D")&lt;=30</formula>
    </cfRule>
  </conditionalFormatting>
  <conditionalFormatting sqref="AB636:AB637">
    <cfRule type="expression" dxfId="2886" priority="9497">
      <formula>DATEDIF(TODAY(),$AH636,"D")&lt;=30</formula>
    </cfRule>
    <cfRule type="expression" dxfId="2885" priority="9496">
      <formula>DATEDIF(TODAY(),$AH636,"D")&lt;=30</formula>
    </cfRule>
    <cfRule type="expression" dxfId="2884" priority="9498">
      <formula>MOD(ROW(),2)</formula>
    </cfRule>
  </conditionalFormatting>
  <conditionalFormatting sqref="AB638">
    <cfRule type="expression" dxfId="2883" priority="9396">
      <formula>DATEDIF(TODAY(),$AH638,"D")&lt;=30</formula>
    </cfRule>
    <cfRule type="expression" dxfId="2882" priority="9397">
      <formula>DATEDIF(TODAY(),$AH638,"D")&lt;=30</formula>
    </cfRule>
    <cfRule type="expression" dxfId="2881" priority="9398">
      <formula>MOD(ROW(),2)</formula>
    </cfRule>
  </conditionalFormatting>
  <conditionalFormatting sqref="AB639:AB640">
    <cfRule type="expression" dxfId="2880" priority="9350">
      <formula>MOD(ROW(),2)</formula>
    </cfRule>
    <cfRule type="expression" dxfId="2879" priority="9349">
      <formula>DATEDIF(TODAY(),$AH639,"D")&lt;=30</formula>
    </cfRule>
    <cfRule type="expression" dxfId="2878" priority="9348">
      <formula>DATEDIF(TODAY(),$AH639,"D")&lt;=30</formula>
    </cfRule>
  </conditionalFormatting>
  <conditionalFormatting sqref="AB641">
    <cfRule type="expression" dxfId="2877" priority="9304">
      <formula>DATEDIF(TODAY(),$AH641,"D")&lt;=30</formula>
    </cfRule>
    <cfRule type="expression" dxfId="2876" priority="9305">
      <formula>DATEDIF(TODAY(),$AH641,"D")&lt;=30</formula>
    </cfRule>
    <cfRule type="expression" dxfId="2875" priority="9306">
      <formula>MOD(ROW(),2)</formula>
    </cfRule>
  </conditionalFormatting>
  <conditionalFormatting sqref="AB642">
    <cfRule type="expression" dxfId="2874" priority="9260">
      <formula>MOD(ROW(),2)</formula>
    </cfRule>
    <cfRule type="expression" dxfId="2873" priority="9259">
      <formula>DATEDIF(TODAY(),$AH642,"D")&lt;=30</formula>
    </cfRule>
    <cfRule type="expression" dxfId="2872" priority="9258">
      <formula>DATEDIF(TODAY(),$AH642,"D")&lt;=30</formula>
    </cfRule>
  </conditionalFormatting>
  <conditionalFormatting sqref="AB643">
    <cfRule type="expression" dxfId="2871" priority="9217">
      <formula>DATEDIF(TODAY(),$AH643,"D")&lt;=30</formula>
    </cfRule>
    <cfRule type="expression" dxfId="2870" priority="9216">
      <formula>DATEDIF(TODAY(),$AH643,"D")&lt;=30</formula>
    </cfRule>
    <cfRule type="expression" dxfId="2869" priority="9218">
      <formula>MOD(ROW(),2)</formula>
    </cfRule>
  </conditionalFormatting>
  <conditionalFormatting sqref="AB644">
    <cfRule type="expression" dxfId="2868" priority="9173">
      <formula>DATEDIF(TODAY(),$AH644,"D")&lt;=30</formula>
    </cfRule>
    <cfRule type="expression" dxfId="2867" priority="9172">
      <formula>DATEDIF(TODAY(),$AH644,"D")&lt;=30</formula>
    </cfRule>
    <cfRule type="expression" dxfId="2866" priority="9174">
      <formula>MOD(ROW(),2)</formula>
    </cfRule>
  </conditionalFormatting>
  <conditionalFormatting sqref="AB645">
    <cfRule type="expression" dxfId="2865" priority="9131">
      <formula>DATEDIF(TODAY(),$AH645,"D")&lt;=30</formula>
    </cfRule>
    <cfRule type="expression" dxfId="2864" priority="9132">
      <formula>MOD(ROW(),2)</formula>
    </cfRule>
    <cfRule type="expression" dxfId="2863" priority="9130">
      <formula>DATEDIF(TODAY(),$AH645,"D")&lt;=30</formula>
    </cfRule>
  </conditionalFormatting>
  <conditionalFormatting sqref="AB646">
    <cfRule type="expression" dxfId="2862" priority="9088">
      <formula>DATEDIF(TODAY(),$AH646,"D")&lt;=30</formula>
    </cfRule>
    <cfRule type="expression" dxfId="2861" priority="9090">
      <formula>MOD(ROW(),2)</formula>
    </cfRule>
    <cfRule type="expression" dxfId="2860" priority="9089">
      <formula>DATEDIF(TODAY(),$AH646,"D")&lt;=30</formula>
    </cfRule>
  </conditionalFormatting>
  <conditionalFormatting sqref="AB647">
    <cfRule type="expression" dxfId="2859" priority="9048">
      <formula>MOD(ROW(),2)</formula>
    </cfRule>
    <cfRule type="expression" dxfId="2858" priority="9047">
      <formula>DATEDIF(TODAY(),$AH647,"D")&lt;=30</formula>
    </cfRule>
    <cfRule type="expression" dxfId="2857" priority="9046">
      <formula>DATEDIF(TODAY(),$AH647,"D")&lt;=30</formula>
    </cfRule>
  </conditionalFormatting>
  <conditionalFormatting sqref="AB648">
    <cfRule type="expression" dxfId="2856" priority="8995">
      <formula>DATEDIF(TODAY(),$AH648,"D")&lt;=30</formula>
    </cfRule>
    <cfRule type="expression" dxfId="2855" priority="8997">
      <formula>MOD(ROW(),2)</formula>
    </cfRule>
    <cfRule type="expression" dxfId="2854" priority="8996">
      <formula>DATEDIF(TODAY(),$AH648,"D")&lt;=30</formula>
    </cfRule>
  </conditionalFormatting>
  <conditionalFormatting sqref="AB649">
    <cfRule type="expression" dxfId="2853" priority="8955">
      <formula>MOD(ROW(),2)</formula>
    </cfRule>
    <cfRule type="expression" dxfId="2852" priority="8954">
      <formula>DATEDIF(TODAY(),$AH649,"D")&lt;=30</formula>
    </cfRule>
    <cfRule type="expression" dxfId="2851" priority="8953">
      <formula>DATEDIF(TODAY(),$AH649,"D")&lt;=30</formula>
    </cfRule>
  </conditionalFormatting>
  <conditionalFormatting sqref="AB650">
    <cfRule type="expression" dxfId="2850" priority="8913">
      <formula>MOD(ROW(),2)</formula>
    </cfRule>
    <cfRule type="expression" dxfId="2849" priority="8911">
      <formula>DATEDIF(TODAY(),$AH650,"D")&lt;=30</formula>
    </cfRule>
    <cfRule type="expression" dxfId="2848" priority="8912">
      <formula>DATEDIF(TODAY(),$AH650,"D")&lt;=30</formula>
    </cfRule>
  </conditionalFormatting>
  <conditionalFormatting sqref="AB651">
    <cfRule type="expression" dxfId="2847" priority="8862">
      <formula>DATEDIF(TODAY(),$AH651,"D")&lt;=30</formula>
    </cfRule>
    <cfRule type="expression" dxfId="2846" priority="8863">
      <formula>DATEDIF(TODAY(),$AH651,"D")&lt;=30</formula>
    </cfRule>
    <cfRule type="expression" dxfId="2845" priority="8864">
      <formula>MOD(ROW(),2)</formula>
    </cfRule>
  </conditionalFormatting>
  <conditionalFormatting sqref="AB652">
    <cfRule type="expression" dxfId="2844" priority="8794">
      <formula>MOD(ROW(),2)</formula>
    </cfRule>
    <cfRule type="expression" dxfId="2843" priority="8793">
      <formula>DATEDIF(TODAY(),$AH652,"D")&lt;=30</formula>
    </cfRule>
    <cfRule type="expression" dxfId="2842" priority="8792">
      <formula>DATEDIF(TODAY(),$AH652,"D")&lt;=30</formula>
    </cfRule>
  </conditionalFormatting>
  <conditionalFormatting sqref="AB664">
    <cfRule type="expression" dxfId="2841" priority="8669">
      <formula>MOD(ROW(),2)</formula>
    </cfRule>
    <cfRule type="expression" dxfId="2840" priority="8667">
      <formula>DATEDIF(TODAY(),$AH664,"D")&lt;=30</formula>
    </cfRule>
  </conditionalFormatting>
  <conditionalFormatting sqref="AB694">
    <cfRule type="expression" dxfId="2839" priority="8730">
      <formula>DATEDIF(TODAY(),$AH694,"D")&lt;=30</formula>
    </cfRule>
  </conditionalFormatting>
  <conditionalFormatting sqref="AB703 AB709 AB713 AB716 AB728">
    <cfRule type="expression" dxfId="2838" priority="8745">
      <formula>MOD(ROW(),2)</formula>
    </cfRule>
  </conditionalFormatting>
  <conditionalFormatting sqref="AB711">
    <cfRule type="expression" dxfId="2837" priority="8614">
      <formula>DATEDIF(TODAY(),$AH711,"D")&lt;=30</formula>
    </cfRule>
    <cfRule type="expression" dxfId="2836" priority="8613">
      <formula>DATEDIF(TODAY(),$AH711,"D")&lt;=30</formula>
    </cfRule>
    <cfRule type="expression" dxfId="2835" priority="8615">
      <formula>MOD(ROW(),2)</formula>
    </cfRule>
  </conditionalFormatting>
  <conditionalFormatting sqref="AB733:AB738">
    <cfRule type="expression" dxfId="2834" priority="8551">
      <formula>MOD(ROW(),2)</formula>
    </cfRule>
    <cfRule type="expression" dxfId="2833" priority="8549">
      <formula>DATEDIF(TODAY(),$AH733,"D")&lt;=30</formula>
    </cfRule>
    <cfRule type="expression" dxfId="2832" priority="8548">
      <formula>DATEDIF(TODAY(),$AH733,"D")&lt;=30</formula>
    </cfRule>
  </conditionalFormatting>
  <conditionalFormatting sqref="AB734">
    <cfRule type="expression" dxfId="2831" priority="8550">
      <formula>MOD(ROW(),2)</formula>
    </cfRule>
  </conditionalFormatting>
  <conditionalFormatting sqref="AB739:AB742">
    <cfRule type="expression" dxfId="2830" priority="8496">
      <formula>MOD(ROW(),2)</formula>
    </cfRule>
    <cfRule type="expression" dxfId="2829" priority="8494">
      <formula>DATEDIF(TODAY(),$AH739,"D")&lt;=30</formula>
    </cfRule>
    <cfRule type="expression" dxfId="2828" priority="8495">
      <formula>DATEDIF(TODAY(),$AH739,"D")&lt;=30</formula>
    </cfRule>
  </conditionalFormatting>
  <conditionalFormatting sqref="AB743:AB745">
    <cfRule type="expression" dxfId="2827" priority="8443">
      <formula>MOD(ROW(),2)</formula>
    </cfRule>
    <cfRule type="expression" dxfId="2826" priority="8441">
      <formula>DATEDIF(TODAY(),$AH743,"D")&lt;=30</formula>
    </cfRule>
    <cfRule type="expression" dxfId="2825" priority="8442">
      <formula>DATEDIF(TODAY(),$AH743,"D")&lt;=30</formula>
    </cfRule>
  </conditionalFormatting>
  <conditionalFormatting sqref="AB746:AB748">
    <cfRule type="expression" dxfId="2824" priority="8371">
      <formula>DATEDIF(TODAY(),$AH746,"D")&lt;=30</formula>
    </cfRule>
    <cfRule type="expression" dxfId="2823" priority="8372">
      <formula>MOD(ROW(),2)</formula>
    </cfRule>
    <cfRule type="expression" dxfId="2822" priority="8370">
      <formula>DATEDIF(TODAY(),$AH746,"D")&lt;=30</formula>
    </cfRule>
  </conditionalFormatting>
  <conditionalFormatting sqref="AB749:AB751">
    <cfRule type="expression" dxfId="2821" priority="8327">
      <formula>DATEDIF(TODAY(),$AH749,"D")&lt;=30</formula>
    </cfRule>
    <cfRule type="expression" dxfId="2820" priority="8326">
      <formula>DATEDIF(TODAY(),$AH749,"D")&lt;=30</formula>
    </cfRule>
    <cfRule type="expression" dxfId="2819" priority="8328">
      <formula>MOD(ROW(),2)</formula>
    </cfRule>
  </conditionalFormatting>
  <conditionalFormatting sqref="AB752">
    <cfRule type="expression" dxfId="2818" priority="8237">
      <formula>DATEDIF(TODAY(),$AH752,"D")&lt;=30</formula>
    </cfRule>
    <cfRule type="expression" dxfId="2817" priority="8238">
      <formula>DATEDIF(TODAY(),$AH752,"D")&lt;=30</formula>
    </cfRule>
    <cfRule type="expression" dxfId="2816" priority="8239">
      <formula>MOD(ROW(),2)</formula>
    </cfRule>
  </conditionalFormatting>
  <conditionalFormatting sqref="AB753:AB754">
    <cfRule type="expression" dxfId="2815" priority="8282">
      <formula>DATEDIF(TODAY(),$AH753,"D")&lt;=30</formula>
    </cfRule>
    <cfRule type="expression" dxfId="2814" priority="8281">
      <formula>DATEDIF(TODAY(),$AH753,"D")&lt;=30</formula>
    </cfRule>
    <cfRule type="expression" dxfId="2813" priority="8283">
      <formula>MOD(ROW(),2)</formula>
    </cfRule>
  </conditionalFormatting>
  <conditionalFormatting sqref="AB755">
    <cfRule type="expression" dxfId="2812" priority="8187">
      <formula>DATEDIF(TODAY(),$AH755,"D")&lt;=30</formula>
    </cfRule>
    <cfRule type="expression" dxfId="2811" priority="8186">
      <formula>DATEDIF(TODAY(),$AH755,"D")&lt;=30</formula>
    </cfRule>
    <cfRule type="expression" dxfId="2810" priority="8188">
      <formula>MOD(ROW(),2)</formula>
    </cfRule>
  </conditionalFormatting>
  <conditionalFormatting sqref="AB756">
    <cfRule type="expression" dxfId="2809" priority="8101">
      <formula>MOD(ROW(),2)</formula>
    </cfRule>
    <cfRule type="expression" dxfId="2808" priority="8099">
      <formula>DATEDIF(TODAY(),$AH756,"D")&lt;=30</formula>
    </cfRule>
    <cfRule type="expression" dxfId="2807" priority="8100">
      <formula>DATEDIF(TODAY(),$AH756,"D")&lt;=30</formula>
    </cfRule>
  </conditionalFormatting>
  <conditionalFormatting sqref="AB757:AB758">
    <cfRule type="expression" dxfId="2806" priority="8145">
      <formula>MOD(ROW(),2)</formula>
    </cfRule>
    <cfRule type="expression" dxfId="2805" priority="8144">
      <formula>DATEDIF(TODAY(),$AH757,"D")&lt;=30</formula>
    </cfRule>
    <cfRule type="expression" dxfId="2804" priority="8143">
      <formula>DATEDIF(TODAY(),$AH757,"D")&lt;=30</formula>
    </cfRule>
  </conditionalFormatting>
  <conditionalFormatting sqref="AB759">
    <cfRule type="expression" dxfId="2803" priority="8010">
      <formula>DATEDIF(TODAY(),$AH759,"D")&lt;=30</formula>
    </cfRule>
    <cfRule type="expression" dxfId="2802" priority="8012">
      <formula>MOD(ROW(),2)</formula>
    </cfRule>
    <cfRule type="expression" dxfId="2801" priority="8011">
      <formula>DATEDIF(TODAY(),$AH759,"D")&lt;=30</formula>
    </cfRule>
  </conditionalFormatting>
  <conditionalFormatting sqref="AB760:AB761">
    <cfRule type="expression" dxfId="2800" priority="8054">
      <formula>DATEDIF(TODAY(),$AH760,"D")&lt;=30</formula>
    </cfRule>
    <cfRule type="expression" dxfId="2799" priority="8055">
      <formula>DATEDIF(TODAY(),$AH760,"D")&lt;=30</formula>
    </cfRule>
    <cfRule type="expression" dxfId="2798" priority="8056">
      <formula>MOD(ROW(),2)</formula>
    </cfRule>
  </conditionalFormatting>
  <conditionalFormatting sqref="AB762">
    <cfRule type="expression" dxfId="2797" priority="7967">
      <formula>MOD(ROW(),2)</formula>
    </cfRule>
    <cfRule type="expression" dxfId="2796" priority="7965">
      <formula>DATEDIF(TODAY(),$AH762,"D")&lt;=30</formula>
    </cfRule>
    <cfRule type="expression" dxfId="2795" priority="7966">
      <formula>DATEDIF(TODAY(),$AH762,"D")&lt;=30</formula>
    </cfRule>
  </conditionalFormatting>
  <conditionalFormatting sqref="AB763">
    <cfRule type="expression" dxfId="2794" priority="7878">
      <formula>MOD(ROW(),2)</formula>
    </cfRule>
    <cfRule type="expression" dxfId="2793" priority="7877">
      <formula>DATEDIF(TODAY(),$AH763,"D")&lt;=30</formula>
    </cfRule>
    <cfRule type="expression" dxfId="2792" priority="7876">
      <formula>DATEDIF(TODAY(),$AH763,"D")&lt;=30</formula>
    </cfRule>
  </conditionalFormatting>
  <conditionalFormatting sqref="AB764:AB765">
    <cfRule type="expression" dxfId="2791" priority="7920">
      <formula>DATEDIF(TODAY(),$AH764,"D")&lt;=30</formula>
    </cfRule>
    <cfRule type="expression" dxfId="2790" priority="7921">
      <formula>DATEDIF(TODAY(),$AH764,"D")&lt;=30</formula>
    </cfRule>
    <cfRule type="expression" dxfId="2789" priority="7922">
      <formula>MOD(ROW(),2)</formula>
    </cfRule>
  </conditionalFormatting>
  <conditionalFormatting sqref="AB766">
    <cfRule type="expression" dxfId="2788" priority="7828">
      <formula>DATEDIF(TODAY(),$AH766,"D")&lt;=30</formula>
    </cfRule>
    <cfRule type="expression" dxfId="2787" priority="7829">
      <formula>MOD(ROW(),2)</formula>
    </cfRule>
    <cfRule type="expression" dxfId="2786" priority="7827">
      <formula>DATEDIF(TODAY(),$AH766,"D")&lt;=30</formula>
    </cfRule>
  </conditionalFormatting>
  <conditionalFormatting sqref="AB767">
    <cfRule type="expression" dxfId="2785" priority="7741">
      <formula>DATEDIF(TODAY(),$AH767,"D")&lt;=30</formula>
    </cfRule>
    <cfRule type="expression" dxfId="2784" priority="7742">
      <formula>MOD(ROW(),2)</formula>
    </cfRule>
    <cfRule type="expression" dxfId="2783" priority="7740">
      <formula>DATEDIF(TODAY(),$AH767,"D")&lt;=30</formula>
    </cfRule>
  </conditionalFormatting>
  <conditionalFormatting sqref="AB768:AB769">
    <cfRule type="expression" dxfId="2782" priority="7784">
      <formula>DATEDIF(TODAY(),$AH768,"D")&lt;=30</formula>
    </cfRule>
    <cfRule type="expression" dxfId="2781" priority="7785">
      <formula>DATEDIF(TODAY(),$AH768,"D")&lt;=30</formula>
    </cfRule>
    <cfRule type="expression" dxfId="2780" priority="7786">
      <formula>MOD(ROW(),2)</formula>
    </cfRule>
  </conditionalFormatting>
  <conditionalFormatting sqref="AB770">
    <cfRule type="expression" dxfId="2779" priority="7695">
      <formula>DATEDIF(TODAY(),$AH770,"D")&lt;=30</formula>
    </cfRule>
    <cfRule type="expression" dxfId="2778" priority="7696">
      <formula>MOD(ROW(),2)</formula>
    </cfRule>
    <cfRule type="expression" dxfId="2777" priority="7694">
      <formula>DATEDIF(TODAY(),$AH770,"D")&lt;=30</formula>
    </cfRule>
  </conditionalFormatting>
  <conditionalFormatting sqref="AB771">
    <cfRule type="expression" dxfId="2776" priority="7612">
      <formula>MOD(ROW(),2)</formula>
    </cfRule>
    <cfRule type="expression" dxfId="2775" priority="7611">
      <formula>DATEDIF(TODAY(),$AH771,"D")&lt;=30</formula>
    </cfRule>
    <cfRule type="expression" dxfId="2774" priority="7610">
      <formula>DATEDIF(TODAY(),$AH771,"D")&lt;=30</formula>
    </cfRule>
  </conditionalFormatting>
  <conditionalFormatting sqref="AB772:AB773">
    <cfRule type="expression" dxfId="2773" priority="7652">
      <formula>DATEDIF(TODAY(),$AH772,"D")&lt;=30</formula>
    </cfRule>
    <cfRule type="expression" dxfId="2772" priority="7653">
      <formula>DATEDIF(TODAY(),$AH772,"D")&lt;=30</formula>
    </cfRule>
    <cfRule type="expression" dxfId="2771" priority="7654">
      <formula>MOD(ROW(),2)</formula>
    </cfRule>
  </conditionalFormatting>
  <conditionalFormatting sqref="AB774">
    <cfRule type="expression" dxfId="2770" priority="7558">
      <formula>DATEDIF(TODAY(),$AH774,"D")&lt;=30</formula>
    </cfRule>
    <cfRule type="expression" dxfId="2769" priority="7559">
      <formula>DATEDIF(TODAY(),$AH774,"D")&lt;=30</formula>
    </cfRule>
    <cfRule type="expression" dxfId="2768" priority="7560">
      <formula>MOD(ROW(),2)</formula>
    </cfRule>
  </conditionalFormatting>
  <conditionalFormatting sqref="AB775:AB776">
    <cfRule type="expression" dxfId="2767" priority="7515">
      <formula>MOD(ROW(),2)</formula>
    </cfRule>
    <cfRule type="expression" dxfId="2766" priority="7514">
      <formula>DATEDIF(TODAY(),$AH775,"D")&lt;=30</formula>
    </cfRule>
    <cfRule type="expression" dxfId="2765" priority="7513">
      <formula>DATEDIF(TODAY(),$AH775,"D")&lt;=30</formula>
    </cfRule>
  </conditionalFormatting>
  <conditionalFormatting sqref="AB777">
    <cfRule type="expression" dxfId="2764" priority="7473">
      <formula>DATEDIF(TODAY(),$AH777,"D")&lt;=30</formula>
    </cfRule>
    <cfRule type="expression" dxfId="2763" priority="7474">
      <formula>MOD(ROW(),2)</formula>
    </cfRule>
    <cfRule type="expression" dxfId="2762" priority="7472">
      <formula>DATEDIF(TODAY(),$AH777,"D")&lt;=30</formula>
    </cfRule>
  </conditionalFormatting>
  <conditionalFormatting sqref="AB778">
    <cfRule type="expression" dxfId="2761" priority="7430">
      <formula>DATEDIF(TODAY(),$AH778,"D")&lt;=30</formula>
    </cfRule>
    <cfRule type="expression" dxfId="2760" priority="7429">
      <formula>DATEDIF(TODAY(),$AH778,"D")&lt;=30</formula>
    </cfRule>
    <cfRule type="expression" dxfId="2759" priority="7431">
      <formula>MOD(ROW(),2)</formula>
    </cfRule>
  </conditionalFormatting>
  <conditionalFormatting sqref="AB779">
    <cfRule type="expression" dxfId="2758" priority="7390">
      <formula>DATEDIF(TODAY(),$AH779,"D")&lt;=30</formula>
    </cfRule>
    <cfRule type="expression" dxfId="2757" priority="7391">
      <formula>DATEDIF(TODAY(),$AH779,"D")&lt;=30</formula>
    </cfRule>
    <cfRule type="expression" dxfId="2756" priority="7392">
      <formula>MOD(ROW(),2)</formula>
    </cfRule>
  </conditionalFormatting>
  <conditionalFormatting sqref="AB780">
    <cfRule type="expression" dxfId="2755" priority="7351">
      <formula>MOD(ROW(),2)</formula>
    </cfRule>
    <cfRule type="expression" dxfId="2754" priority="7349">
      <formula>DATEDIF(TODAY(),$AH780,"D")&lt;=30</formula>
    </cfRule>
    <cfRule type="expression" dxfId="2753" priority="7350">
      <formula>DATEDIF(TODAY(),$AH780,"D")&lt;=30</formula>
    </cfRule>
  </conditionalFormatting>
  <conditionalFormatting sqref="AB781">
    <cfRule type="expression" dxfId="2752" priority="7310">
      <formula>DATEDIF(TODAY(),$AH781,"D")&lt;=30</formula>
    </cfRule>
    <cfRule type="expression" dxfId="2751" priority="7311">
      <formula>DATEDIF(TODAY(),$AH781,"D")&lt;=30</formula>
    </cfRule>
    <cfRule type="expression" dxfId="2750" priority="7312">
      <formula>MOD(ROW(),2)</formula>
    </cfRule>
  </conditionalFormatting>
  <conditionalFormatting sqref="AB782">
    <cfRule type="expression" dxfId="2749" priority="7271">
      <formula>DATEDIF(TODAY(),$AH782,"D")&lt;=30</formula>
    </cfRule>
    <cfRule type="expression" dxfId="2748" priority="7273">
      <formula>MOD(ROW(),2)</formula>
    </cfRule>
    <cfRule type="expression" dxfId="2747" priority="7272">
      <formula>DATEDIF(TODAY(),$AH782,"D")&lt;=30</formula>
    </cfRule>
  </conditionalFormatting>
  <conditionalFormatting sqref="AB783">
    <cfRule type="expression" dxfId="2746" priority="7232">
      <formula>DATEDIF(TODAY(),$AH783,"D")&lt;=30</formula>
    </cfRule>
    <cfRule type="expression" dxfId="2745" priority="7234">
      <formula>MOD(ROW(),2)</formula>
    </cfRule>
    <cfRule type="expression" dxfId="2744" priority="7233">
      <formula>DATEDIF(TODAY(),$AH783,"D")&lt;=30</formula>
    </cfRule>
  </conditionalFormatting>
  <conditionalFormatting sqref="AB784">
    <cfRule type="expression" dxfId="2743" priority="7186">
      <formula>MOD(ROW(),2)</formula>
    </cfRule>
    <cfRule type="expression" dxfId="2742" priority="7184">
      <formula>DATEDIF(TODAY(),$AH784,"D")&lt;=30</formula>
    </cfRule>
    <cfRule type="expression" dxfId="2741" priority="7185">
      <formula>DATEDIF(TODAY(),$AH784,"D")&lt;=30</formula>
    </cfRule>
  </conditionalFormatting>
  <conditionalFormatting sqref="AB785">
    <cfRule type="expression" dxfId="2740" priority="7145">
      <formula>DATEDIF(TODAY(),$AH785,"D")&lt;=30</formula>
    </cfRule>
    <cfRule type="expression" dxfId="2739" priority="7146">
      <formula>DATEDIF(TODAY(),$AH785,"D")&lt;=30</formula>
    </cfRule>
    <cfRule type="expression" dxfId="2738" priority="7147">
      <formula>MOD(ROW(),2)</formula>
    </cfRule>
  </conditionalFormatting>
  <conditionalFormatting sqref="AB786">
    <cfRule type="expression" dxfId="2737" priority="7108">
      <formula>MOD(ROW(),2)</formula>
    </cfRule>
    <cfRule type="expression" dxfId="2736" priority="7107">
      <formula>DATEDIF(TODAY(),$AH786,"D")&lt;=30</formula>
    </cfRule>
    <cfRule type="expression" dxfId="2735" priority="7106">
      <formula>DATEDIF(TODAY(),$AH786,"D")&lt;=30</formula>
    </cfRule>
  </conditionalFormatting>
  <conditionalFormatting sqref="AB787">
    <cfRule type="expression" dxfId="2734" priority="7062">
      <formula>MOD(ROW(),2)</formula>
    </cfRule>
    <cfRule type="expression" dxfId="2733" priority="7061">
      <formula>DATEDIF(TODAY(),$AH787,"D")&lt;=30</formula>
    </cfRule>
    <cfRule type="expression" dxfId="2732" priority="7060">
      <formula>DATEDIF(TODAY(),$AH787,"D")&lt;=30</formula>
    </cfRule>
  </conditionalFormatting>
  <conditionalFormatting sqref="AB788">
    <cfRule type="expression" dxfId="2731" priority="7005">
      <formula>MOD(ROW(),2)</formula>
    </cfRule>
    <cfRule type="expression" dxfId="2730" priority="7004">
      <formula>DATEDIF(TODAY(),$AH788,"D")&lt;=30</formula>
    </cfRule>
    <cfRule type="expression" dxfId="2729" priority="7003">
      <formula>DATEDIF(TODAY(),$AH788,"D")&lt;=30</formula>
    </cfRule>
  </conditionalFormatting>
  <conditionalFormatting sqref="AB789">
    <cfRule type="expression" dxfId="2728" priority="6964">
      <formula>DATEDIF(TODAY(),$AH789,"D")&lt;=30</formula>
    </cfRule>
    <cfRule type="expression" dxfId="2727" priority="6965">
      <formula>DATEDIF(TODAY(),$AH789,"D")&lt;=30</formula>
    </cfRule>
    <cfRule type="expression" dxfId="2726" priority="6966">
      <formula>MOD(ROW(),2)</formula>
    </cfRule>
  </conditionalFormatting>
  <conditionalFormatting sqref="AB790">
    <cfRule type="expression" dxfId="2725" priority="6925">
      <formula>MOD(ROW(),2)</formula>
    </cfRule>
    <cfRule type="expression" dxfId="2724" priority="6923">
      <formula>DATEDIF(TODAY(),$AH790,"D")&lt;=30</formula>
    </cfRule>
    <cfRule type="expression" dxfId="2723" priority="6924">
      <formula>DATEDIF(TODAY(),$AH790,"D")&lt;=30</formula>
    </cfRule>
  </conditionalFormatting>
  <conditionalFormatting sqref="AB791">
    <cfRule type="expression" dxfId="2722" priority="6885">
      <formula>DATEDIF(TODAY(),$AH791,"D")&lt;=30</formula>
    </cfRule>
    <cfRule type="expression" dxfId="2721" priority="6886">
      <formula>MOD(ROW(),2)</formula>
    </cfRule>
    <cfRule type="expression" dxfId="2720" priority="6884">
      <formula>DATEDIF(TODAY(),$AH791,"D")&lt;=30</formula>
    </cfRule>
  </conditionalFormatting>
  <conditionalFormatting sqref="AB792">
    <cfRule type="expression" dxfId="2719" priority="6846">
      <formula>DATEDIF(TODAY(),$AH792,"D")&lt;=30</formula>
    </cfRule>
    <cfRule type="expression" dxfId="2718" priority="6845">
      <formula>DATEDIF(TODAY(),$AH792,"D")&lt;=30</formula>
    </cfRule>
    <cfRule type="expression" dxfId="2717" priority="6847">
      <formula>MOD(ROW(),2)</formula>
    </cfRule>
  </conditionalFormatting>
  <conditionalFormatting sqref="AB793">
    <cfRule type="expression" dxfId="2716" priority="6808">
      <formula>MOD(ROW(),2)</formula>
    </cfRule>
    <cfRule type="expression" dxfId="2715" priority="6806">
      <formula>DATEDIF(TODAY(),$AH793,"D")&lt;=30</formula>
    </cfRule>
    <cfRule type="expression" dxfId="2714" priority="6807">
      <formula>DATEDIF(TODAY(),$AH793,"D")&lt;=30</formula>
    </cfRule>
  </conditionalFormatting>
  <conditionalFormatting sqref="AB794">
    <cfRule type="expression" dxfId="2713" priority="6760">
      <formula>DATEDIF(TODAY(),$AH794,"D")&lt;=30</formula>
    </cfRule>
    <cfRule type="expression" dxfId="2712" priority="6759">
      <formula>DATEDIF(TODAY(),$AH794,"D")&lt;=30</formula>
    </cfRule>
    <cfRule type="expression" dxfId="2711" priority="6761">
      <formula>MOD(ROW(),2)</formula>
    </cfRule>
  </conditionalFormatting>
  <conditionalFormatting sqref="AB834">
    <cfRule type="expression" dxfId="2710" priority="6702">
      <formula>DATEDIF(TODAY(),$AH834,"D")&lt;=30</formula>
    </cfRule>
  </conditionalFormatting>
  <conditionalFormatting sqref="AB843 AB849 AB853 AB856 AB868">
    <cfRule type="expression" dxfId="2709" priority="6717">
      <formula>MOD(ROW(),2)</formula>
    </cfRule>
  </conditionalFormatting>
  <conditionalFormatting sqref="AB851">
    <cfRule type="expression" dxfId="2708" priority="6639">
      <formula>DATEDIF(TODAY(),$AH851,"D")&lt;=30</formula>
    </cfRule>
    <cfRule type="expression" dxfId="2707" priority="6638">
      <formula>DATEDIF(TODAY(),$AH851,"D")&lt;=30</formula>
    </cfRule>
    <cfRule type="expression" dxfId="2706" priority="6640">
      <formula>MOD(ROW(),2)</formula>
    </cfRule>
  </conditionalFormatting>
  <conditionalFormatting sqref="AB873:AB878">
    <cfRule type="expression" dxfId="2705" priority="6576">
      <formula>DATEDIF(TODAY(),$AH873,"D")&lt;=30</formula>
    </cfRule>
    <cfRule type="expression" dxfId="2704" priority="6578">
      <formula>MOD(ROW(),2)</formula>
    </cfRule>
    <cfRule type="expression" dxfId="2703" priority="6575">
      <formula>DATEDIF(TODAY(),$AH873,"D")&lt;=30</formula>
    </cfRule>
  </conditionalFormatting>
  <conditionalFormatting sqref="AB874">
    <cfRule type="expression" dxfId="2702" priority="6577">
      <formula>MOD(ROW(),2)</formula>
    </cfRule>
  </conditionalFormatting>
  <conditionalFormatting sqref="AB879:AB882">
    <cfRule type="expression" dxfId="2701" priority="6519">
      <formula>DATEDIF(TODAY(),$AH879,"D")&lt;=30</formula>
    </cfRule>
    <cfRule type="expression" dxfId="2700" priority="6518">
      <formula>DATEDIF(TODAY(),$AH879,"D")&lt;=30</formula>
    </cfRule>
    <cfRule type="expression" dxfId="2699" priority="6520">
      <formula>MOD(ROW(),2)</formula>
    </cfRule>
  </conditionalFormatting>
  <conditionalFormatting sqref="AB883:AB885">
    <cfRule type="expression" dxfId="2698" priority="6464">
      <formula>DATEDIF(TODAY(),$AH883,"D")&lt;=30</formula>
    </cfRule>
    <cfRule type="expression" dxfId="2697" priority="6465">
      <formula>MOD(ROW(),2)</formula>
    </cfRule>
    <cfRule type="expression" dxfId="2696" priority="6463">
      <formula>DATEDIF(TODAY(),$AH883,"D")&lt;=30</formula>
    </cfRule>
  </conditionalFormatting>
  <conditionalFormatting sqref="AB886:AB888">
    <cfRule type="expression" dxfId="2695" priority="6393">
      <formula>DATEDIF(TODAY(),$AH886,"D")&lt;=30</formula>
    </cfRule>
    <cfRule type="expression" dxfId="2694" priority="6392">
      <formula>DATEDIF(TODAY(),$AH886,"D")&lt;=30</formula>
    </cfRule>
    <cfRule type="expression" dxfId="2693" priority="6394">
      <formula>MOD(ROW(),2)</formula>
    </cfRule>
  </conditionalFormatting>
  <conditionalFormatting sqref="AB889:AB891">
    <cfRule type="expression" dxfId="2692" priority="6347">
      <formula>DATEDIF(TODAY(),$AH889,"D")&lt;=30</formula>
    </cfRule>
    <cfRule type="expression" dxfId="2691" priority="6346">
      <formula>DATEDIF(TODAY(),$AH889,"D")&lt;=30</formula>
    </cfRule>
    <cfRule type="expression" dxfId="2690" priority="6348">
      <formula>MOD(ROW(),2)</formula>
    </cfRule>
  </conditionalFormatting>
  <conditionalFormatting sqref="AB892">
    <cfRule type="expression" dxfId="2689" priority="6255">
      <formula>MOD(ROW(),2)</formula>
    </cfRule>
    <cfRule type="expression" dxfId="2688" priority="6254">
      <formula>DATEDIF(TODAY(),$AH892,"D")&lt;=30</formula>
    </cfRule>
    <cfRule type="expression" dxfId="2687" priority="6253">
      <formula>DATEDIF(TODAY(),$AH892,"D")&lt;=30</formula>
    </cfRule>
  </conditionalFormatting>
  <conditionalFormatting sqref="AB893:AB894">
    <cfRule type="expression" dxfId="2686" priority="6301">
      <formula>MOD(ROW(),2)</formula>
    </cfRule>
    <cfRule type="expression" dxfId="2685" priority="6300">
      <formula>DATEDIF(TODAY(),$AH893,"D")&lt;=30</formula>
    </cfRule>
    <cfRule type="expression" dxfId="2684" priority="6299">
      <formula>DATEDIF(TODAY(),$AH893,"D")&lt;=30</formula>
    </cfRule>
  </conditionalFormatting>
  <conditionalFormatting sqref="AB895">
    <cfRule type="expression" dxfId="2683" priority="6202">
      <formula>MOD(ROW(),2)</formula>
    </cfRule>
    <cfRule type="expression" dxfId="2682" priority="6201">
      <formula>DATEDIF(TODAY(),$AH895,"D")&lt;=30</formula>
    </cfRule>
    <cfRule type="expression" dxfId="2681" priority="6200">
      <formula>DATEDIF(TODAY(),$AH895,"D")&lt;=30</formula>
    </cfRule>
  </conditionalFormatting>
  <conditionalFormatting sqref="AB896">
    <cfRule type="expression" dxfId="2680" priority="6111">
      <formula>MOD(ROW(),2)</formula>
    </cfRule>
    <cfRule type="expression" dxfId="2679" priority="6109">
      <formula>DATEDIF(TODAY(),$AH896,"D")&lt;=30</formula>
    </cfRule>
    <cfRule type="expression" dxfId="2678" priority="6110">
      <formula>DATEDIF(TODAY(),$AH896,"D")&lt;=30</formula>
    </cfRule>
  </conditionalFormatting>
  <conditionalFormatting sqref="AB897:AB898">
    <cfRule type="expression" dxfId="2677" priority="6155">
      <formula>DATEDIF(TODAY(),$AH897,"D")&lt;=30</formula>
    </cfRule>
    <cfRule type="expression" dxfId="2676" priority="6156">
      <formula>DATEDIF(TODAY(),$AH897,"D")&lt;=30</formula>
    </cfRule>
    <cfRule type="expression" dxfId="2675" priority="6157">
      <formula>MOD(ROW(),2)</formula>
    </cfRule>
  </conditionalFormatting>
  <conditionalFormatting sqref="AB899">
    <cfRule type="expression" dxfId="2674" priority="6018">
      <formula>MOD(ROW(),2)</formula>
    </cfRule>
    <cfRule type="expression" dxfId="2673" priority="6017">
      <formula>DATEDIF(TODAY(),$AH899,"D")&lt;=30</formula>
    </cfRule>
    <cfRule type="expression" dxfId="2672" priority="6016">
      <formula>DATEDIF(TODAY(),$AH899,"D")&lt;=30</formula>
    </cfRule>
  </conditionalFormatting>
  <conditionalFormatting sqref="AB900:AB901">
    <cfRule type="expression" dxfId="2671" priority="6062">
      <formula>DATEDIF(TODAY(),$AH900,"D")&lt;=30</formula>
    </cfRule>
    <cfRule type="expression" dxfId="2670" priority="6064">
      <formula>MOD(ROW(),2)</formula>
    </cfRule>
    <cfRule type="expression" dxfId="2669" priority="6063">
      <formula>DATEDIF(TODAY(),$AH900,"D")&lt;=30</formula>
    </cfRule>
  </conditionalFormatting>
  <conditionalFormatting sqref="AB902">
    <cfRule type="expression" dxfId="2668" priority="5969">
      <formula>DATEDIF(TODAY(),$AH902,"D")&lt;=30</formula>
    </cfRule>
    <cfRule type="expression" dxfId="2667" priority="5970">
      <formula>DATEDIF(TODAY(),$AH902,"D")&lt;=30</formula>
    </cfRule>
    <cfRule type="expression" dxfId="2666" priority="5971">
      <formula>MOD(ROW(),2)</formula>
    </cfRule>
  </conditionalFormatting>
  <conditionalFormatting sqref="AB903">
    <cfRule type="expression" dxfId="2665" priority="5877">
      <formula>DATEDIF(TODAY(),$AH903,"D")&lt;=30</formula>
    </cfRule>
    <cfRule type="expression" dxfId="2664" priority="5878">
      <formula>MOD(ROW(),2)</formula>
    </cfRule>
    <cfRule type="expression" dxfId="2663" priority="5876">
      <formula>DATEDIF(TODAY(),$AH903,"D")&lt;=30</formula>
    </cfRule>
  </conditionalFormatting>
  <conditionalFormatting sqref="AB904:AB905">
    <cfRule type="expression" dxfId="2662" priority="5922">
      <formula>DATEDIF(TODAY(),$AH904,"D")&lt;=30</formula>
    </cfRule>
    <cfRule type="expression" dxfId="2661" priority="5923">
      <formula>DATEDIF(TODAY(),$AH904,"D")&lt;=30</formula>
    </cfRule>
    <cfRule type="expression" dxfId="2660" priority="5924">
      <formula>MOD(ROW(),2)</formula>
    </cfRule>
  </conditionalFormatting>
  <conditionalFormatting sqref="AB906">
    <cfRule type="expression" dxfId="2659" priority="5827">
      <formula>MOD(ROW(),2)</formula>
    </cfRule>
    <cfRule type="expression" dxfId="2658" priority="5825">
      <formula>DATEDIF(TODAY(),$AH906,"D")&lt;=30</formula>
    </cfRule>
    <cfRule type="expression" dxfId="2657" priority="5826">
      <formula>DATEDIF(TODAY(),$AH906,"D")&lt;=30</formula>
    </cfRule>
  </conditionalFormatting>
  <conditionalFormatting sqref="AB907">
    <cfRule type="expression" dxfId="2656" priority="5735">
      <formula>DATEDIF(TODAY(),$AH907,"D")&lt;=30</formula>
    </cfRule>
    <cfRule type="expression" dxfId="2655" priority="5734">
      <formula>DATEDIF(TODAY(),$AH907,"D")&lt;=30</formula>
    </cfRule>
    <cfRule type="expression" dxfId="2654" priority="5736">
      <formula>MOD(ROW(),2)</formula>
    </cfRule>
  </conditionalFormatting>
  <conditionalFormatting sqref="AB908:AB909">
    <cfRule type="expression" dxfId="2653" priority="5782">
      <formula>MOD(ROW(),2)</formula>
    </cfRule>
    <cfRule type="expression" dxfId="2652" priority="5781">
      <formula>DATEDIF(TODAY(),$AH908,"D")&lt;=30</formula>
    </cfRule>
    <cfRule type="expression" dxfId="2651" priority="5780">
      <formula>DATEDIF(TODAY(),$AH908,"D")&lt;=30</formula>
    </cfRule>
  </conditionalFormatting>
  <conditionalFormatting sqref="AB910">
    <cfRule type="expression" dxfId="2650" priority="5688">
      <formula>MOD(ROW(),2)</formula>
    </cfRule>
    <cfRule type="expression" dxfId="2649" priority="5687">
      <formula>DATEDIF(TODAY(),$AH910,"D")&lt;=30</formula>
    </cfRule>
    <cfRule type="expression" dxfId="2648" priority="5686">
      <formula>DATEDIF(TODAY(),$AH910,"D")&lt;=30</formula>
    </cfRule>
  </conditionalFormatting>
  <conditionalFormatting sqref="AB911">
    <cfRule type="expression" dxfId="2647" priority="5596">
      <formula>DATEDIF(TODAY(),$AH911,"D")&lt;=30</formula>
    </cfRule>
    <cfRule type="expression" dxfId="2646" priority="5597">
      <formula>DATEDIF(TODAY(),$AH911,"D")&lt;=30</formula>
    </cfRule>
    <cfRule type="expression" dxfId="2645" priority="5598">
      <formula>MOD(ROW(),2)</formula>
    </cfRule>
  </conditionalFormatting>
  <conditionalFormatting sqref="AB912:AB913">
    <cfRule type="expression" dxfId="2644" priority="5641">
      <formula>DATEDIF(TODAY(),$AH912,"D")&lt;=30</formula>
    </cfRule>
    <cfRule type="expression" dxfId="2643" priority="5643">
      <formula>MOD(ROW(),2)</formula>
    </cfRule>
    <cfRule type="expression" dxfId="2642" priority="5642">
      <formula>DATEDIF(TODAY(),$AH912,"D")&lt;=30</formula>
    </cfRule>
  </conditionalFormatting>
  <conditionalFormatting sqref="AB914">
    <cfRule type="expression" dxfId="2641" priority="5543">
      <formula>MOD(ROW(),2)</formula>
    </cfRule>
    <cfRule type="expression" dxfId="2640" priority="5542">
      <formula>DATEDIF(TODAY(),$AH914,"D")&lt;=30</formula>
    </cfRule>
    <cfRule type="expression" dxfId="2639" priority="5541">
      <formula>DATEDIF(TODAY(),$AH914,"D")&lt;=30</formula>
    </cfRule>
  </conditionalFormatting>
  <conditionalFormatting sqref="AB915:AB916">
    <cfRule type="expression" dxfId="2638" priority="5494">
      <formula>DATEDIF(TODAY(),$AH915,"D")&lt;=30</formula>
    </cfRule>
    <cfRule type="expression" dxfId="2637" priority="5495">
      <formula>MOD(ROW(),2)</formula>
    </cfRule>
    <cfRule type="expression" dxfId="2636" priority="5493">
      <formula>DATEDIF(TODAY(),$AH915,"D")&lt;=30</formula>
    </cfRule>
  </conditionalFormatting>
  <conditionalFormatting sqref="AB917">
    <cfRule type="expression" dxfId="2635" priority="5451">
      <formula>MOD(ROW(),2)</formula>
    </cfRule>
    <cfRule type="expression" dxfId="2634" priority="5449">
      <formula>DATEDIF(TODAY(),$AH917,"D")&lt;=30</formula>
    </cfRule>
    <cfRule type="expression" dxfId="2633" priority="5450">
      <formula>DATEDIF(TODAY(),$AH917,"D")&lt;=30</formula>
    </cfRule>
  </conditionalFormatting>
  <conditionalFormatting sqref="AB918">
    <cfRule type="expression" dxfId="2632" priority="5403">
      <formula>DATEDIF(TODAY(),$AH918,"D")&lt;=30</formula>
    </cfRule>
    <cfRule type="expression" dxfId="2631" priority="5404">
      <formula>DATEDIF(TODAY(),$AH918,"D")&lt;=30</formula>
    </cfRule>
    <cfRule type="expression" dxfId="2630" priority="5405">
      <formula>MOD(ROW(),2)</formula>
    </cfRule>
  </conditionalFormatting>
  <conditionalFormatting sqref="AB919">
    <cfRule type="expression" dxfId="2629" priority="5361">
      <formula>DATEDIF(TODAY(),$AH919,"D")&lt;=30</formula>
    </cfRule>
    <cfRule type="expression" dxfId="2628" priority="5363">
      <formula>MOD(ROW(),2)</formula>
    </cfRule>
    <cfRule type="expression" dxfId="2627" priority="5362">
      <formula>DATEDIF(TODAY(),$AH919,"D")&lt;=30</formula>
    </cfRule>
  </conditionalFormatting>
  <conditionalFormatting sqref="AB920">
    <cfRule type="expression" dxfId="2626" priority="5317">
      <formula>DATEDIF(TODAY(),$AH920,"D")&lt;=30</formula>
    </cfRule>
    <cfRule type="expression" dxfId="2625" priority="5319">
      <formula>MOD(ROW(),2)</formula>
    </cfRule>
    <cfRule type="expression" dxfId="2624" priority="5318">
      <formula>DATEDIF(TODAY(),$AH920,"D")&lt;=30</formula>
    </cfRule>
  </conditionalFormatting>
  <conditionalFormatting sqref="AB921">
    <cfRule type="expression" dxfId="2623" priority="5277">
      <formula>MOD(ROW(),2)</formula>
    </cfRule>
    <cfRule type="expression" dxfId="2622" priority="5275">
      <formula>DATEDIF(TODAY(),$AH921,"D")&lt;=30</formula>
    </cfRule>
    <cfRule type="expression" dxfId="2621" priority="5276">
      <formula>DATEDIF(TODAY(),$AH921,"D")&lt;=30</formula>
    </cfRule>
  </conditionalFormatting>
  <conditionalFormatting sqref="AB922">
    <cfRule type="expression" dxfId="2620" priority="5234">
      <formula>DATEDIF(TODAY(),$AH922,"D")&lt;=30</formula>
    </cfRule>
    <cfRule type="expression" dxfId="2619" priority="5235">
      <formula>MOD(ROW(),2)</formula>
    </cfRule>
    <cfRule type="expression" dxfId="2618" priority="5233">
      <formula>DATEDIF(TODAY(),$AH922,"D")&lt;=30</formula>
    </cfRule>
  </conditionalFormatting>
  <conditionalFormatting sqref="AB923">
    <cfRule type="expression" dxfId="2617" priority="5193">
      <formula>MOD(ROW(),2)</formula>
    </cfRule>
    <cfRule type="expression" dxfId="2616" priority="5192">
      <formula>DATEDIF(TODAY(),$AH923,"D")&lt;=30</formula>
    </cfRule>
    <cfRule type="expression" dxfId="2615" priority="5191">
      <formula>DATEDIF(TODAY(),$AH923,"D")&lt;=30</formula>
    </cfRule>
  </conditionalFormatting>
  <conditionalFormatting sqref="AB924">
    <cfRule type="expression" dxfId="2614" priority="5141">
      <formula>DATEDIF(TODAY(),$AH924,"D")&lt;=30</formula>
    </cfRule>
    <cfRule type="expression" dxfId="2613" priority="5140">
      <formula>DATEDIF(TODAY(),$AH924,"D")&lt;=30</formula>
    </cfRule>
    <cfRule type="expression" dxfId="2612" priority="5142">
      <formula>MOD(ROW(),2)</formula>
    </cfRule>
  </conditionalFormatting>
  <conditionalFormatting sqref="AB925">
    <cfRule type="expression" dxfId="2611" priority="5098">
      <formula>DATEDIF(TODAY(),$AH925,"D")&lt;=30</formula>
    </cfRule>
    <cfRule type="expression" dxfId="2610" priority="5099">
      <formula>DATEDIF(TODAY(),$AH925,"D")&lt;=30</formula>
    </cfRule>
    <cfRule type="expression" dxfId="2609" priority="5100">
      <formula>MOD(ROW(),2)</formula>
    </cfRule>
  </conditionalFormatting>
  <conditionalFormatting sqref="AB926">
    <cfRule type="expression" dxfId="2608" priority="5056">
      <formula>DATEDIF(TODAY(),$AH926,"D")&lt;=30</formula>
    </cfRule>
    <cfRule type="expression" dxfId="2607" priority="5058">
      <formula>MOD(ROW(),2)</formula>
    </cfRule>
    <cfRule type="expression" dxfId="2606" priority="5057">
      <formula>DATEDIF(TODAY(),$AH926,"D")&lt;=30</formula>
    </cfRule>
  </conditionalFormatting>
  <conditionalFormatting sqref="AB927">
    <cfRule type="expression" dxfId="2605" priority="5007">
      <formula>DATEDIF(TODAY(),$AH927,"D")&lt;=30</formula>
    </cfRule>
    <cfRule type="expression" dxfId="2604" priority="5008">
      <formula>DATEDIF(TODAY(),$AH927,"D")&lt;=30</formula>
    </cfRule>
    <cfRule type="expression" dxfId="2603" priority="5009">
      <formula>MOD(ROW(),2)</formula>
    </cfRule>
  </conditionalFormatting>
  <conditionalFormatting sqref="AB928">
    <cfRule type="expression" dxfId="2602" priority="4949">
      <formula>MOD(ROW(),2)</formula>
    </cfRule>
    <cfRule type="expression" dxfId="2601" priority="4947">
      <formula>DATEDIF(TODAY(),$AH928,"D")&lt;=30</formula>
    </cfRule>
    <cfRule type="expression" dxfId="2600" priority="4948">
      <formula>DATEDIF(TODAY(),$AH928,"D")&lt;=30</formula>
    </cfRule>
  </conditionalFormatting>
  <conditionalFormatting sqref="AB929">
    <cfRule type="expression" dxfId="2599" priority="4907">
      <formula>MOD(ROW(),2)</formula>
    </cfRule>
    <cfRule type="expression" dxfId="2598" priority="4906">
      <formula>DATEDIF(TODAY(),$AH929,"D")&lt;=30</formula>
    </cfRule>
    <cfRule type="expression" dxfId="2597" priority="4905">
      <formula>DATEDIF(TODAY(),$AH929,"D")&lt;=30</formula>
    </cfRule>
  </conditionalFormatting>
  <conditionalFormatting sqref="AB930">
    <cfRule type="expression" dxfId="2596" priority="4863">
      <formula>MOD(ROW(),2)</formula>
    </cfRule>
    <cfRule type="expression" dxfId="2595" priority="4861">
      <formula>DATEDIF(TODAY(),$AH930,"D")&lt;=30</formula>
    </cfRule>
    <cfRule type="expression" dxfId="2594" priority="4862">
      <formula>DATEDIF(TODAY(),$AH930,"D")&lt;=30</formula>
    </cfRule>
  </conditionalFormatting>
  <conditionalFormatting sqref="AB931">
    <cfRule type="expression" dxfId="2593" priority="4820">
      <formula>DATEDIF(TODAY(),$AH931,"D")&lt;=30</formula>
    </cfRule>
    <cfRule type="expression" dxfId="2592" priority="4819">
      <formula>DATEDIF(TODAY(),$AH931,"D")&lt;=30</formula>
    </cfRule>
    <cfRule type="expression" dxfId="2591" priority="4821">
      <formula>MOD(ROW(),2)</formula>
    </cfRule>
  </conditionalFormatting>
  <conditionalFormatting sqref="AB932">
    <cfRule type="expression" dxfId="2590" priority="4778">
      <formula>DATEDIF(TODAY(),$AH932,"D")&lt;=30</formula>
    </cfRule>
    <cfRule type="expression" dxfId="2589" priority="4779">
      <formula>MOD(ROW(),2)</formula>
    </cfRule>
    <cfRule type="expression" dxfId="2588" priority="4777">
      <formula>DATEDIF(TODAY(),$AH932,"D")&lt;=30</formula>
    </cfRule>
  </conditionalFormatting>
  <conditionalFormatting sqref="AB933">
    <cfRule type="expression" dxfId="2587" priority="4735">
      <formula>DATEDIF(TODAY(),$AH933,"D")&lt;=30</formula>
    </cfRule>
    <cfRule type="expression" dxfId="2586" priority="4736">
      <formula>DATEDIF(TODAY(),$AH933,"D")&lt;=30</formula>
    </cfRule>
    <cfRule type="expression" dxfId="2585" priority="4737">
      <formula>MOD(ROW(),2)</formula>
    </cfRule>
  </conditionalFormatting>
  <conditionalFormatting sqref="AB934">
    <cfRule type="expression" dxfId="2584" priority="4692">
      <formula>MOD(ROW(),2)</formula>
    </cfRule>
    <cfRule type="expression" dxfId="2583" priority="4690">
      <formula>DATEDIF(TODAY(),$AH934,"D")&lt;=30</formula>
    </cfRule>
    <cfRule type="expression" dxfId="2582" priority="4691">
      <formula>DATEDIF(TODAY(),$AH934,"D")&lt;=30</formula>
    </cfRule>
  </conditionalFormatting>
  <conditionalFormatting sqref="AB935">
    <cfRule type="expression" dxfId="2581" priority="4639">
      <formula>DATEDIF(TODAY(),$AH935,"D")&lt;=30</formula>
    </cfRule>
    <cfRule type="expression" dxfId="2580" priority="4640">
      <formula>MOD(ROW(),2)</formula>
    </cfRule>
    <cfRule type="expression" dxfId="2579" priority="4638">
      <formula>DATEDIF(TODAY(),$AH935,"D")&lt;=30</formula>
    </cfRule>
  </conditionalFormatting>
  <conditionalFormatting sqref="AB936">
    <cfRule type="expression" dxfId="2578" priority="4597">
      <formula>DATEDIF(TODAY(),$AH936,"D")&lt;=30</formula>
    </cfRule>
    <cfRule type="expression" dxfId="2577" priority="4598">
      <formula>MOD(ROW(),2)</formula>
    </cfRule>
    <cfRule type="expression" dxfId="2576" priority="4596">
      <formula>DATEDIF(TODAY(),$AH936,"D")&lt;=30</formula>
    </cfRule>
  </conditionalFormatting>
  <conditionalFormatting sqref="AB937">
    <cfRule type="expression" dxfId="2575" priority="4556">
      <formula>MOD(ROW(),2)</formula>
    </cfRule>
    <cfRule type="expression" dxfId="2574" priority="4555">
      <formula>DATEDIF(TODAY(),$AH937,"D")&lt;=30</formula>
    </cfRule>
    <cfRule type="expression" dxfId="2573" priority="4554">
      <formula>DATEDIF(TODAY(),$AH937,"D")&lt;=30</formula>
    </cfRule>
  </conditionalFormatting>
  <conditionalFormatting sqref="AB938">
    <cfRule type="expression" dxfId="2572" priority="4489">
      <formula>MOD(ROW(),2)</formula>
    </cfRule>
    <cfRule type="expression" dxfId="2571" priority="4487">
      <formula>DATEDIF(TODAY(),$AH938,"D")&lt;=30</formula>
    </cfRule>
    <cfRule type="expression" dxfId="2570" priority="4488">
      <formula>DATEDIF(TODAY(),$AH938,"D")&lt;=30</formula>
    </cfRule>
  </conditionalFormatting>
  <conditionalFormatting sqref="AB939">
    <cfRule type="expression" dxfId="2569" priority="4439">
      <formula>MOD(ROW(),2)</formula>
    </cfRule>
    <cfRule type="expression" dxfId="2568" priority="4438">
      <formula>DATEDIF(TODAY(),$AH939,"D")&lt;=30</formula>
    </cfRule>
    <cfRule type="expression" dxfId="2567" priority="4437">
      <formula>DATEDIF(TODAY(),$AH939,"D")&lt;=30</formula>
    </cfRule>
  </conditionalFormatting>
  <conditionalFormatting sqref="AB979">
    <cfRule type="expression" dxfId="2566" priority="4375">
      <formula>DATEDIF(TODAY(),$AH979,"D")&lt;=30</formula>
    </cfRule>
  </conditionalFormatting>
  <conditionalFormatting sqref="AB988 AB994 AB998 AB1001 AB1013">
    <cfRule type="expression" dxfId="2565" priority="4390">
      <formula>MOD(ROW(),2)</formula>
    </cfRule>
  </conditionalFormatting>
  <conditionalFormatting sqref="AB996">
    <cfRule type="expression" dxfId="2564" priority="4313">
      <formula>MOD(ROW(),2)</formula>
    </cfRule>
    <cfRule type="expression" dxfId="2563" priority="4312">
      <formula>DATEDIF(TODAY(),$AH996,"D")&lt;=30</formula>
    </cfRule>
    <cfRule type="expression" dxfId="2562" priority="4311">
      <formula>DATEDIF(TODAY(),$AH996,"D")&lt;=30</formula>
    </cfRule>
  </conditionalFormatting>
  <conditionalFormatting sqref="AB1018:AB1023">
    <cfRule type="expression" dxfId="2561" priority="4251">
      <formula>MOD(ROW(),2)</formula>
    </cfRule>
    <cfRule type="expression" dxfId="2560" priority="4248">
      <formula>DATEDIF(TODAY(),$AH1018,"D")&lt;=30</formula>
    </cfRule>
    <cfRule type="expression" dxfId="2559" priority="4249">
      <formula>DATEDIF(TODAY(),$AH1018,"D")&lt;=30</formula>
    </cfRule>
  </conditionalFormatting>
  <conditionalFormatting sqref="AB1019">
    <cfRule type="expression" dxfId="2558" priority="4250">
      <formula>MOD(ROW(),2)</formula>
    </cfRule>
  </conditionalFormatting>
  <conditionalFormatting sqref="AB1024:AB1027">
    <cfRule type="expression" dxfId="2557" priority="4191">
      <formula>DATEDIF(TODAY(),$AH1024,"D")&lt;=30</formula>
    </cfRule>
    <cfRule type="expression" dxfId="2556" priority="4192">
      <formula>DATEDIF(TODAY(),$AH1024,"D")&lt;=30</formula>
    </cfRule>
    <cfRule type="expression" dxfId="2555" priority="4193">
      <formula>MOD(ROW(),2)</formula>
    </cfRule>
  </conditionalFormatting>
  <conditionalFormatting sqref="AB1028:AB1030">
    <cfRule type="expression" dxfId="2554" priority="4136">
      <formula>DATEDIF(TODAY(),$AH1028,"D")&lt;=30</formula>
    </cfRule>
    <cfRule type="expression" dxfId="2553" priority="4138">
      <formula>MOD(ROW(),2)</formula>
    </cfRule>
    <cfRule type="expression" dxfId="2552" priority="4137">
      <formula>DATEDIF(TODAY(),$AH1028,"D")&lt;=30</formula>
    </cfRule>
  </conditionalFormatting>
  <conditionalFormatting sqref="AB1031:AB1033">
    <cfRule type="expression" dxfId="2551" priority="4067">
      <formula>MOD(ROW(),2)</formula>
    </cfRule>
    <cfRule type="expression" dxfId="2550" priority="4066">
      <formula>DATEDIF(TODAY(),$AH1031,"D")&lt;=30</formula>
    </cfRule>
    <cfRule type="expression" dxfId="2549" priority="4065">
      <formula>DATEDIF(TODAY(),$AH1031,"D")&lt;=30</formula>
    </cfRule>
  </conditionalFormatting>
  <conditionalFormatting sqref="AB1034:AB1036">
    <cfRule type="expression" dxfId="2548" priority="4019">
      <formula>DATEDIF(TODAY(),$AH1034,"D")&lt;=30</formula>
    </cfRule>
    <cfRule type="expression" dxfId="2547" priority="4020">
      <formula>DATEDIF(TODAY(),$AH1034,"D")&lt;=30</formula>
    </cfRule>
    <cfRule type="expression" dxfId="2546" priority="4021">
      <formula>MOD(ROW(),2)</formula>
    </cfRule>
  </conditionalFormatting>
  <conditionalFormatting sqref="AB1037">
    <cfRule type="expression" dxfId="2545" priority="3926">
      <formula>DATEDIF(TODAY(),$AH1037,"D")&lt;=30</formula>
    </cfRule>
    <cfRule type="expression" dxfId="2544" priority="3927">
      <formula>DATEDIF(TODAY(),$AH1037,"D")&lt;=30</formula>
    </cfRule>
    <cfRule type="expression" dxfId="2543" priority="3928">
      <formula>MOD(ROW(),2)</formula>
    </cfRule>
  </conditionalFormatting>
  <conditionalFormatting sqref="AB1038:AB1039">
    <cfRule type="expression" dxfId="2542" priority="3972">
      <formula>DATEDIF(TODAY(),$AH1038,"D")&lt;=30</formula>
    </cfRule>
    <cfRule type="expression" dxfId="2541" priority="3974">
      <formula>MOD(ROW(),2)</formula>
    </cfRule>
    <cfRule type="expression" dxfId="2540" priority="3973">
      <formula>DATEDIF(TODAY(),$AH1038,"D")&lt;=30</formula>
    </cfRule>
  </conditionalFormatting>
  <conditionalFormatting sqref="AB1040">
    <cfRule type="expression" dxfId="2539" priority="3875">
      <formula>MOD(ROW(),2)</formula>
    </cfRule>
    <cfRule type="expression" dxfId="2538" priority="3874">
      <formula>DATEDIF(TODAY(),$AH1040,"D")&lt;=30</formula>
    </cfRule>
    <cfRule type="expression" dxfId="2537" priority="3873">
      <formula>DATEDIF(TODAY(),$AH1040,"D")&lt;=30</formula>
    </cfRule>
  </conditionalFormatting>
  <conditionalFormatting sqref="AB1041">
    <cfRule type="expression" dxfId="2536" priority="3784">
      <formula>MOD(ROW(),2)</formula>
    </cfRule>
    <cfRule type="expression" dxfId="2535" priority="3783">
      <formula>DATEDIF(TODAY(),$AH1041,"D")&lt;=30</formula>
    </cfRule>
    <cfRule type="expression" dxfId="2534" priority="3782">
      <formula>DATEDIF(TODAY(),$AH1041,"D")&lt;=30</formula>
    </cfRule>
  </conditionalFormatting>
  <conditionalFormatting sqref="AB1042:AB1043">
    <cfRule type="expression" dxfId="2533" priority="3829">
      <formula>DATEDIF(TODAY(),$AH1042,"D")&lt;=30</formula>
    </cfRule>
    <cfRule type="expression" dxfId="2532" priority="3830">
      <formula>MOD(ROW(),2)</formula>
    </cfRule>
    <cfRule type="expression" dxfId="2531" priority="3828">
      <formula>DATEDIF(TODAY(),$AH1042,"D")&lt;=30</formula>
    </cfRule>
  </conditionalFormatting>
  <conditionalFormatting sqref="AB1044">
    <cfRule type="expression" dxfId="2530" priority="3689">
      <formula>DATEDIF(TODAY(),$AH1044,"D")&lt;=30</formula>
    </cfRule>
    <cfRule type="expression" dxfId="2529" priority="3691">
      <formula>MOD(ROW(),2)</formula>
    </cfRule>
    <cfRule type="expression" dxfId="2528" priority="3690">
      <formula>DATEDIF(TODAY(),$AH1044,"D")&lt;=30</formula>
    </cfRule>
  </conditionalFormatting>
  <conditionalFormatting sqref="AB1045:AB1046">
    <cfRule type="expression" dxfId="2527" priority="3737">
      <formula>MOD(ROW(),2)</formula>
    </cfRule>
    <cfRule type="expression" dxfId="2526" priority="3736">
      <formula>DATEDIF(TODAY(),$AH1045,"D")&lt;=30</formula>
    </cfRule>
    <cfRule type="expression" dxfId="2525" priority="3735">
      <formula>DATEDIF(TODAY(),$AH1045,"D")&lt;=30</formula>
    </cfRule>
  </conditionalFormatting>
  <conditionalFormatting sqref="AB1047">
    <cfRule type="expression" dxfId="2524" priority="3642">
      <formula>DATEDIF(TODAY(),$AH1047,"D")&lt;=30</formula>
    </cfRule>
    <cfRule type="expression" dxfId="2523" priority="3643">
      <formula>DATEDIF(TODAY(),$AH1047,"D")&lt;=30</formula>
    </cfRule>
    <cfRule type="expression" dxfId="2522" priority="3644">
      <formula>MOD(ROW(),2)</formula>
    </cfRule>
  </conditionalFormatting>
  <conditionalFormatting sqref="AB1048">
    <cfRule type="expression" dxfId="2521" priority="3549">
      <formula>DATEDIF(TODAY(),$AH1048,"D")&lt;=30</formula>
    </cfRule>
    <cfRule type="expression" dxfId="2520" priority="3550">
      <formula>DATEDIF(TODAY(),$AH1048,"D")&lt;=30</formula>
    </cfRule>
    <cfRule type="expression" dxfId="2519" priority="3551">
      <formula>MOD(ROW(),2)</formula>
    </cfRule>
  </conditionalFormatting>
  <conditionalFormatting sqref="AB1049:AB1050">
    <cfRule type="expression" dxfId="2518" priority="3597">
      <formula>MOD(ROW(),2)</formula>
    </cfRule>
    <cfRule type="expression" dxfId="2517" priority="3595">
      <formula>DATEDIF(TODAY(),$AH1049,"D")&lt;=30</formula>
    </cfRule>
    <cfRule type="expression" dxfId="2516" priority="3596">
      <formula>DATEDIF(TODAY(),$AH1049,"D")&lt;=30</formula>
    </cfRule>
  </conditionalFormatting>
  <conditionalFormatting sqref="AB1051">
    <cfRule type="expression" dxfId="2515" priority="3499">
      <formula>DATEDIF(TODAY(),$AH1051,"D")&lt;=30</formula>
    </cfRule>
    <cfRule type="expression" dxfId="2514" priority="3498">
      <formula>DATEDIF(TODAY(),$AH1051,"D")&lt;=30</formula>
    </cfRule>
    <cfRule type="expression" dxfId="2513" priority="3500">
      <formula>MOD(ROW(),2)</formula>
    </cfRule>
  </conditionalFormatting>
  <conditionalFormatting sqref="AB1052">
    <cfRule type="expression" dxfId="2512" priority="3409">
      <formula>MOD(ROW(),2)</formula>
    </cfRule>
    <cfRule type="expression" dxfId="2511" priority="3407">
      <formula>DATEDIF(TODAY(),$AH1052,"D")&lt;=30</formula>
    </cfRule>
    <cfRule type="expression" dxfId="2510" priority="3408">
      <formula>DATEDIF(TODAY(),$AH1052,"D")&lt;=30</formula>
    </cfRule>
  </conditionalFormatting>
  <conditionalFormatting sqref="AB1053:AB1054">
    <cfRule type="expression" dxfId="2509" priority="3454">
      <formula>DATEDIF(TODAY(),$AH1053,"D")&lt;=30</formula>
    </cfRule>
    <cfRule type="expression" dxfId="2508" priority="3453">
      <formula>DATEDIF(TODAY(),$AH1053,"D")&lt;=30</formula>
    </cfRule>
    <cfRule type="expression" dxfId="2507" priority="3455">
      <formula>MOD(ROW(),2)</formula>
    </cfRule>
  </conditionalFormatting>
  <conditionalFormatting sqref="AB1055">
    <cfRule type="expression" dxfId="2506" priority="3359">
      <formula>DATEDIF(TODAY(),$AH1055,"D")&lt;=30</formula>
    </cfRule>
    <cfRule type="expression" dxfId="2505" priority="3361">
      <formula>MOD(ROW(),2)</formula>
    </cfRule>
    <cfRule type="expression" dxfId="2504" priority="3360">
      <formula>DATEDIF(TODAY(),$AH1055,"D")&lt;=30</formula>
    </cfRule>
  </conditionalFormatting>
  <conditionalFormatting sqref="AB1056">
    <cfRule type="expression" dxfId="2503" priority="3270">
      <formula>DATEDIF(TODAY(),$AH1056,"D")&lt;=30</formula>
    </cfRule>
    <cfRule type="expression" dxfId="2502" priority="3269">
      <formula>DATEDIF(TODAY(),$AH1056,"D")&lt;=30</formula>
    </cfRule>
    <cfRule type="expression" dxfId="2501" priority="3271">
      <formula>MOD(ROW(),2)</formula>
    </cfRule>
  </conditionalFormatting>
  <conditionalFormatting sqref="AB1057:AB1058">
    <cfRule type="expression" dxfId="2500" priority="3316">
      <formula>MOD(ROW(),2)</formula>
    </cfRule>
    <cfRule type="expression" dxfId="2499" priority="3314">
      <formula>DATEDIF(TODAY(),$AH1057,"D")&lt;=30</formula>
    </cfRule>
    <cfRule type="expression" dxfId="2498" priority="3315">
      <formula>DATEDIF(TODAY(),$AH1057,"D")&lt;=30</formula>
    </cfRule>
  </conditionalFormatting>
  <conditionalFormatting sqref="AB1059">
    <cfRule type="expression" dxfId="2497" priority="3214">
      <formula>DATEDIF(TODAY(),$AH1059,"D")&lt;=30</formula>
    </cfRule>
    <cfRule type="expression" dxfId="2496" priority="3215">
      <formula>DATEDIF(TODAY(),$AH1059,"D")&lt;=30</formula>
    </cfRule>
    <cfRule type="expression" dxfId="2495" priority="3216">
      <formula>MOD(ROW(),2)</formula>
    </cfRule>
  </conditionalFormatting>
  <conditionalFormatting sqref="AB1060:AB1061">
    <cfRule type="expression" dxfId="2494" priority="3166">
      <formula>DATEDIF(TODAY(),$AH1060,"D")&lt;=30</formula>
    </cfRule>
    <cfRule type="expression" dxfId="2493" priority="3167">
      <formula>DATEDIF(TODAY(),$AH1060,"D")&lt;=30</formula>
    </cfRule>
    <cfRule type="expression" dxfId="2492" priority="3168">
      <formula>MOD(ROW(),2)</formula>
    </cfRule>
  </conditionalFormatting>
  <conditionalFormatting sqref="AB1062">
    <cfRule type="expression" dxfId="2491" priority="3124">
      <formula>MOD(ROW(),2)</formula>
    </cfRule>
    <cfRule type="expression" dxfId="2490" priority="3123">
      <formula>DATEDIF(TODAY(),$AH1062,"D")&lt;=30</formula>
    </cfRule>
    <cfRule type="expression" dxfId="2489" priority="3122">
      <formula>DATEDIF(TODAY(),$AH1062,"D")&lt;=30</formula>
    </cfRule>
  </conditionalFormatting>
  <conditionalFormatting sqref="AB1063">
    <cfRule type="expression" dxfId="2488" priority="3078">
      <formula>MOD(ROW(),2)</formula>
    </cfRule>
    <cfRule type="expression" dxfId="2487" priority="3077">
      <formula>DATEDIF(TODAY(),$AH1063,"D")&lt;=30</formula>
    </cfRule>
    <cfRule type="expression" dxfId="2486" priority="3076">
      <formula>DATEDIF(TODAY(),$AH1063,"D")&lt;=30</formula>
    </cfRule>
  </conditionalFormatting>
  <conditionalFormatting sqref="AB1064">
    <cfRule type="expression" dxfId="2485" priority="3034">
      <formula>DATEDIF(TODAY(),$AH1064,"D")&lt;=30</formula>
    </cfRule>
    <cfRule type="expression" dxfId="2484" priority="3036">
      <formula>MOD(ROW(),2)</formula>
    </cfRule>
    <cfRule type="expression" dxfId="2483" priority="3035">
      <formula>DATEDIF(TODAY(),$AH1064,"D")&lt;=30</formula>
    </cfRule>
  </conditionalFormatting>
  <conditionalFormatting sqref="AB1065">
    <cfRule type="expression" dxfId="2482" priority="2992">
      <formula>MOD(ROW(),2)</formula>
    </cfRule>
    <cfRule type="expression" dxfId="2481" priority="2990">
      <formula>DATEDIF(TODAY(),$AH1065,"D")&lt;=30</formula>
    </cfRule>
    <cfRule type="expression" dxfId="2480" priority="2991">
      <formula>DATEDIF(TODAY(),$AH1065,"D")&lt;=30</formula>
    </cfRule>
  </conditionalFormatting>
  <conditionalFormatting sqref="AB1066">
    <cfRule type="expression" dxfId="2479" priority="2949">
      <formula>DATEDIF(TODAY(),$AH1066,"D")&lt;=30</formula>
    </cfRule>
    <cfRule type="expression" dxfId="2478" priority="2948">
      <formula>DATEDIF(TODAY(),$AH1066,"D")&lt;=30</formula>
    </cfRule>
    <cfRule type="expression" dxfId="2477" priority="2950">
      <formula>MOD(ROW(),2)</formula>
    </cfRule>
  </conditionalFormatting>
  <conditionalFormatting sqref="AB1067">
    <cfRule type="expression" dxfId="2476" priority="2908">
      <formula>MOD(ROW(),2)</formula>
    </cfRule>
    <cfRule type="expression" dxfId="2475" priority="2907">
      <formula>DATEDIF(TODAY(),$AH1067,"D")&lt;=30</formula>
    </cfRule>
    <cfRule type="expression" dxfId="2474" priority="2906">
      <formula>DATEDIF(TODAY(),$AH1067,"D")&lt;=30</formula>
    </cfRule>
  </conditionalFormatting>
  <conditionalFormatting sqref="AB1068">
    <cfRule type="expression" dxfId="2473" priority="2864">
      <formula>DATEDIF(TODAY(),$AH1068,"D")&lt;=30</formula>
    </cfRule>
    <cfRule type="expression" dxfId="2472" priority="2865">
      <formula>DATEDIF(TODAY(),$AH1068,"D")&lt;=30</formula>
    </cfRule>
    <cfRule type="expression" dxfId="2471" priority="2866">
      <formula>MOD(ROW(),2)</formula>
    </cfRule>
  </conditionalFormatting>
  <conditionalFormatting sqref="AB1069">
    <cfRule type="expression" dxfId="2470" priority="2814">
      <formula>DATEDIF(TODAY(),$AH1069,"D")&lt;=30</formula>
    </cfRule>
    <cfRule type="expression" dxfId="2469" priority="2813">
      <formula>DATEDIF(TODAY(),$AH1069,"D")&lt;=30</formula>
    </cfRule>
    <cfRule type="expression" dxfId="2468" priority="2815">
      <formula>MOD(ROW(),2)</formula>
    </cfRule>
  </conditionalFormatting>
  <conditionalFormatting sqref="AB1070">
    <cfRule type="expression" dxfId="2467" priority="2772">
      <formula>DATEDIF(TODAY(),$AH1070,"D")&lt;=30</formula>
    </cfRule>
    <cfRule type="expression" dxfId="2466" priority="2773">
      <formula>MOD(ROW(),2)</formula>
    </cfRule>
    <cfRule type="expression" dxfId="2465" priority="2771">
      <formula>DATEDIF(TODAY(),$AH1070,"D")&lt;=30</formula>
    </cfRule>
  </conditionalFormatting>
  <conditionalFormatting sqref="AB1071">
    <cfRule type="expression" dxfId="2464" priority="2731">
      <formula>MOD(ROW(),2)</formula>
    </cfRule>
    <cfRule type="expression" dxfId="2463" priority="2730">
      <formula>DATEDIF(TODAY(),$AH1071,"D")&lt;=30</formula>
    </cfRule>
    <cfRule type="expression" dxfId="2462" priority="2729">
      <formula>DATEDIF(TODAY(),$AH1071,"D")&lt;=30</formula>
    </cfRule>
  </conditionalFormatting>
  <conditionalFormatting sqref="AB1072">
    <cfRule type="expression" dxfId="2461" priority="2680">
      <formula>DATEDIF(TODAY(),$AH1072,"D")&lt;=30</formula>
    </cfRule>
    <cfRule type="expression" dxfId="2460" priority="2682">
      <formula>MOD(ROW(),2)</formula>
    </cfRule>
    <cfRule type="expression" dxfId="2459" priority="2681">
      <formula>DATEDIF(TODAY(),$AH1072,"D")&lt;=30</formula>
    </cfRule>
  </conditionalFormatting>
  <conditionalFormatting sqref="AB1073">
    <cfRule type="expression" dxfId="2458" priority="2622">
      <formula>MOD(ROW(),2)</formula>
    </cfRule>
    <cfRule type="expression" dxfId="2457" priority="2621">
      <formula>DATEDIF(TODAY(),$AH1073,"D")&lt;=30</formula>
    </cfRule>
    <cfRule type="expression" dxfId="2456" priority="2620">
      <formula>DATEDIF(TODAY(),$AH1073,"D")&lt;=30</formula>
    </cfRule>
  </conditionalFormatting>
  <conditionalFormatting sqref="AB1074">
    <cfRule type="expression" dxfId="2455" priority="2580">
      <formula>MOD(ROW(),2)</formula>
    </cfRule>
    <cfRule type="expression" dxfId="2454" priority="2578">
      <formula>DATEDIF(TODAY(),$AH1074,"D")&lt;=30</formula>
    </cfRule>
    <cfRule type="expression" dxfId="2453" priority="2579">
      <formula>DATEDIF(TODAY(),$AH1074,"D")&lt;=30</formula>
    </cfRule>
  </conditionalFormatting>
  <conditionalFormatting sqref="AB1075">
    <cfRule type="expression" dxfId="2452" priority="2534">
      <formula>DATEDIF(TODAY(),$AH1075,"D")&lt;=30</formula>
    </cfRule>
    <cfRule type="expression" dxfId="2451" priority="2535">
      <formula>DATEDIF(TODAY(),$AH1075,"D")&lt;=30</formula>
    </cfRule>
    <cfRule type="expression" dxfId="2450" priority="2536">
      <formula>MOD(ROW(),2)</formula>
    </cfRule>
  </conditionalFormatting>
  <conditionalFormatting sqref="AB1076">
    <cfRule type="expression" dxfId="2449" priority="2492">
      <formula>DATEDIF(TODAY(),$AH1076,"D")&lt;=30</formula>
    </cfRule>
    <cfRule type="expression" dxfId="2448" priority="2493">
      <formula>DATEDIF(TODAY(),$AH1076,"D")&lt;=30</formula>
    </cfRule>
    <cfRule type="expression" dxfId="2447" priority="2494">
      <formula>MOD(ROW(),2)</formula>
    </cfRule>
  </conditionalFormatting>
  <conditionalFormatting sqref="AB1077">
    <cfRule type="expression" dxfId="2446" priority="2452">
      <formula>MOD(ROW(),2)</formula>
    </cfRule>
    <cfRule type="expression" dxfId="2445" priority="2451">
      <formula>DATEDIF(TODAY(),$AH1077,"D")&lt;=30</formula>
    </cfRule>
    <cfRule type="expression" dxfId="2444" priority="2450">
      <formula>DATEDIF(TODAY(),$AH1077,"D")&lt;=30</formula>
    </cfRule>
  </conditionalFormatting>
  <conditionalFormatting sqref="AB1078">
    <cfRule type="expression" dxfId="2443" priority="2410">
      <formula>MOD(ROW(),2)</formula>
    </cfRule>
    <cfRule type="expression" dxfId="2442" priority="2409">
      <formula>DATEDIF(TODAY(),$AH1078,"D")&lt;=30</formula>
    </cfRule>
    <cfRule type="expression" dxfId="2441" priority="2408">
      <formula>DATEDIF(TODAY(),$AH1078,"D")&lt;=30</formula>
    </cfRule>
  </conditionalFormatting>
  <conditionalFormatting sqref="AB1079">
    <cfRule type="expression" dxfId="2440" priority="2365">
      <formula>MOD(ROW(),2)</formula>
    </cfRule>
    <cfRule type="expression" dxfId="2439" priority="2364">
      <formula>DATEDIF(TODAY(),$AH1079,"D")&lt;=30</formula>
    </cfRule>
    <cfRule type="expression" dxfId="2438" priority="2363">
      <formula>DATEDIF(TODAY(),$AH1079,"D")&lt;=30</formula>
    </cfRule>
  </conditionalFormatting>
  <conditionalFormatting sqref="AB1080">
    <cfRule type="expression" dxfId="2437" priority="2311">
      <formula>DATEDIF(TODAY(),$AH1080,"D")&lt;=30</formula>
    </cfRule>
    <cfRule type="expression" dxfId="2436" priority="2313">
      <formula>MOD(ROW(),2)</formula>
    </cfRule>
    <cfRule type="expression" dxfId="2435" priority="2312">
      <formula>DATEDIF(TODAY(),$AH1080,"D")&lt;=30</formula>
    </cfRule>
  </conditionalFormatting>
  <conditionalFormatting sqref="AB1081">
    <cfRule type="expression" dxfId="2434" priority="2271">
      <formula>MOD(ROW(),2)</formula>
    </cfRule>
    <cfRule type="expression" dxfId="2433" priority="2269">
      <formula>DATEDIF(TODAY(),$AH1081,"D")&lt;=30</formula>
    </cfRule>
    <cfRule type="expression" dxfId="2432" priority="2270">
      <formula>DATEDIF(TODAY(),$AH1081,"D")&lt;=30</formula>
    </cfRule>
  </conditionalFormatting>
  <conditionalFormatting sqref="AB1082">
    <cfRule type="expression" dxfId="2431" priority="2229">
      <formula>MOD(ROW(),2)</formula>
    </cfRule>
    <cfRule type="expression" dxfId="2430" priority="2227">
      <formula>DATEDIF(TODAY(),$AH1082,"D")&lt;=30</formula>
    </cfRule>
    <cfRule type="expression" dxfId="2429" priority="2228">
      <formula>DATEDIF(TODAY(),$AH1082,"D")&lt;=30</formula>
    </cfRule>
  </conditionalFormatting>
  <conditionalFormatting sqref="AB1083">
    <cfRule type="expression" dxfId="2428" priority="2161">
      <formula>DATEDIF(TODAY(),$AH1083,"D")&lt;=30</formula>
    </cfRule>
    <cfRule type="expression" dxfId="2427" priority="2160">
      <formula>DATEDIF(TODAY(),$AH1083,"D")&lt;=30</formula>
    </cfRule>
    <cfRule type="expression" dxfId="2426" priority="2162">
      <formula>MOD(ROW(),2)</formula>
    </cfRule>
  </conditionalFormatting>
  <conditionalFormatting sqref="AB1084">
    <cfRule type="expression" dxfId="2425" priority="2111">
      <formula>DATEDIF(TODAY(),$AH1084,"D")&lt;=30</formula>
    </cfRule>
    <cfRule type="expression" dxfId="2424" priority="2112">
      <formula>MOD(ROW(),2)</formula>
    </cfRule>
    <cfRule type="expression" dxfId="2423" priority="2110">
      <formula>DATEDIF(TODAY(),$AH1084,"D")&lt;=30</formula>
    </cfRule>
  </conditionalFormatting>
  <conditionalFormatting sqref="AB1089 AB1095 AB1099 AB1102 AB1114">
    <cfRule type="expression" dxfId="2422" priority="2068">
      <formula>MOD(ROW(),2)</formula>
    </cfRule>
  </conditionalFormatting>
  <conditionalFormatting sqref="AB1097">
    <cfRule type="expression" dxfId="2421" priority="2047">
      <formula>MOD(ROW(),2)</formula>
    </cfRule>
    <cfRule type="expression" dxfId="2420" priority="2045">
      <formula>DATEDIF(TODAY(),$AH1097,"D")&lt;=30</formula>
    </cfRule>
    <cfRule type="expression" dxfId="2419" priority="2046">
      <formula>DATEDIF(TODAY(),$AH1097,"D")&lt;=30</formula>
    </cfRule>
  </conditionalFormatting>
  <conditionalFormatting sqref="AB1119:AB1124">
    <cfRule type="expression" dxfId="2418" priority="1989">
      <formula>MOD(ROW(),2)</formula>
    </cfRule>
    <cfRule type="expression" dxfId="2417" priority="1986">
      <formula>DATEDIF(TODAY(),$AH1119,"D")&lt;=30</formula>
    </cfRule>
    <cfRule type="expression" dxfId="2416" priority="1987">
      <formula>DATEDIF(TODAY(),$AH1119,"D")&lt;=30</formula>
    </cfRule>
  </conditionalFormatting>
  <conditionalFormatting sqref="AB1120">
    <cfRule type="expression" dxfId="2415" priority="1988">
      <formula>MOD(ROW(),2)</formula>
    </cfRule>
  </conditionalFormatting>
  <conditionalFormatting sqref="AB1125:AB1128">
    <cfRule type="expression" dxfId="2414" priority="1936">
      <formula>DATEDIF(TODAY(),$AH1125,"D")&lt;=30</formula>
    </cfRule>
    <cfRule type="expression" dxfId="2413" priority="1935">
      <formula>DATEDIF(TODAY(),$AH1125,"D")&lt;=30</formula>
    </cfRule>
    <cfRule type="expression" dxfId="2412" priority="1937">
      <formula>MOD(ROW(),2)</formula>
    </cfRule>
  </conditionalFormatting>
  <conditionalFormatting sqref="AB1129:AB1131">
    <cfRule type="expression" dxfId="2411" priority="1884">
      <formula>DATEDIF(TODAY(),$AH1129,"D")&lt;=30</formula>
    </cfRule>
    <cfRule type="expression" dxfId="2410" priority="1885">
      <formula>DATEDIF(TODAY(),$AH1129,"D")&lt;=30</formula>
    </cfRule>
    <cfRule type="expression" dxfId="2409" priority="1886">
      <formula>MOD(ROW(),2)</formula>
    </cfRule>
  </conditionalFormatting>
  <conditionalFormatting sqref="AB1132:AB1134">
    <cfRule type="expression" dxfId="2408" priority="1819">
      <formula>MOD(ROW(),2)</formula>
    </cfRule>
    <cfRule type="expression" dxfId="2407" priority="1817">
      <formula>DATEDIF(TODAY(),$AH1132,"D")&lt;=30</formula>
    </cfRule>
    <cfRule type="expression" dxfId="2406" priority="1818">
      <formula>DATEDIF(TODAY(),$AH1132,"D")&lt;=30</formula>
    </cfRule>
  </conditionalFormatting>
  <conditionalFormatting sqref="AB1135:AB1137">
    <cfRule type="expression" dxfId="2405" priority="1777">
      <formula>MOD(ROW(),2)</formula>
    </cfRule>
    <cfRule type="expression" dxfId="2404" priority="1775">
      <formula>DATEDIF(TODAY(),$AH1135,"D")&lt;=30</formula>
    </cfRule>
    <cfRule type="expression" dxfId="2403" priority="1776">
      <formula>DATEDIF(TODAY(),$AH1135,"D")&lt;=30</formula>
    </cfRule>
  </conditionalFormatting>
  <conditionalFormatting sqref="AB1138">
    <cfRule type="expression" dxfId="2402" priority="1690">
      <formula>DATEDIF(TODAY(),$AH1138,"D")&lt;=30</formula>
    </cfRule>
    <cfRule type="expression" dxfId="2401" priority="1691">
      <formula>DATEDIF(TODAY(),$AH1138,"D")&lt;=30</formula>
    </cfRule>
    <cfRule type="expression" dxfId="2400" priority="1692">
      <formula>MOD(ROW(),2)</formula>
    </cfRule>
  </conditionalFormatting>
  <conditionalFormatting sqref="AB1139:AB1140">
    <cfRule type="expression" dxfId="2399" priority="1732">
      <formula>DATEDIF(TODAY(),$AH1139,"D")&lt;=30</formula>
    </cfRule>
    <cfRule type="expression" dxfId="2398" priority="1733">
      <formula>DATEDIF(TODAY(),$AH1139,"D")&lt;=30</formula>
    </cfRule>
    <cfRule type="expression" dxfId="2397" priority="1734">
      <formula>MOD(ROW(),2)</formula>
    </cfRule>
  </conditionalFormatting>
  <conditionalFormatting sqref="AB1141">
    <cfRule type="expression" dxfId="2396" priority="1643">
      <formula>MOD(ROW(),2)</formula>
    </cfRule>
    <cfRule type="expression" dxfId="2395" priority="1641">
      <formula>DATEDIF(TODAY(),$AH1141,"D")&lt;=30</formula>
    </cfRule>
    <cfRule type="expression" dxfId="2394" priority="1642">
      <formula>DATEDIF(TODAY(),$AH1141,"D")&lt;=30</formula>
    </cfRule>
  </conditionalFormatting>
  <conditionalFormatting sqref="AB1142">
    <cfRule type="expression" dxfId="2393" priority="1558">
      <formula>DATEDIF(TODAY(),$AH1142,"D")&lt;=30</formula>
    </cfRule>
    <cfRule type="expression" dxfId="2392" priority="1560">
      <formula>MOD(ROW(),2)</formula>
    </cfRule>
    <cfRule type="expression" dxfId="2391" priority="1559">
      <formula>DATEDIF(TODAY(),$AH1142,"D")&lt;=30</formula>
    </cfRule>
  </conditionalFormatting>
  <conditionalFormatting sqref="AB1143:AB1144">
    <cfRule type="expression" dxfId="2390" priority="1600">
      <formula>DATEDIF(TODAY(),$AH1143,"D")&lt;=30</formula>
    </cfRule>
    <cfRule type="expression" dxfId="2389" priority="1602">
      <formula>MOD(ROW(),2)</formula>
    </cfRule>
    <cfRule type="expression" dxfId="2388" priority="1601">
      <formula>DATEDIF(TODAY(),$AH1143,"D")&lt;=30</formula>
    </cfRule>
  </conditionalFormatting>
  <conditionalFormatting sqref="AB1145">
    <cfRule type="expression" dxfId="2387" priority="1475">
      <formula>MOD(ROW(),2)</formula>
    </cfRule>
    <cfRule type="expression" dxfId="2386" priority="1474">
      <formula>DATEDIF(TODAY(),$AH1145,"D")&lt;=30</formula>
    </cfRule>
    <cfRule type="expression" dxfId="2385" priority="1473">
      <formula>DATEDIF(TODAY(),$AH1145,"D")&lt;=30</formula>
    </cfRule>
  </conditionalFormatting>
  <conditionalFormatting sqref="AB1146:AB1147">
    <cfRule type="expression" dxfId="2384" priority="1517">
      <formula>MOD(ROW(),2)</formula>
    </cfRule>
    <cfRule type="expression" dxfId="2383" priority="1515">
      <formula>DATEDIF(TODAY(),$AH1146,"D")&lt;=30</formula>
    </cfRule>
    <cfRule type="expression" dxfId="2382" priority="1516">
      <formula>DATEDIF(TODAY(),$AH1146,"D")&lt;=30</formula>
    </cfRule>
  </conditionalFormatting>
  <conditionalFormatting sqref="AB1148">
    <cfRule type="expression" dxfId="2381" priority="1432">
      <formula>MOD(ROW(),2)</formula>
    </cfRule>
    <cfRule type="expression" dxfId="2380" priority="1431">
      <formula>DATEDIF(TODAY(),$AH1148,"D")&lt;=30</formula>
    </cfRule>
    <cfRule type="expression" dxfId="2379" priority="1430">
      <formula>DATEDIF(TODAY(),$AH1148,"D")&lt;=30</formula>
    </cfRule>
  </conditionalFormatting>
  <conditionalFormatting sqref="AB1149">
    <cfRule type="expression" dxfId="2378" priority="1345">
      <formula>DATEDIF(TODAY(),$AH1149,"D")&lt;=30</formula>
    </cfRule>
    <cfRule type="expression" dxfId="2377" priority="1346">
      <formula>DATEDIF(TODAY(),$AH1149,"D")&lt;=30</formula>
    </cfRule>
    <cfRule type="expression" dxfId="2376" priority="1347">
      <formula>MOD(ROW(),2)</formula>
    </cfRule>
  </conditionalFormatting>
  <conditionalFormatting sqref="AB1150:AB1151">
    <cfRule type="expression" dxfId="2375" priority="1388">
      <formula>DATEDIF(TODAY(),$AH1150,"D")&lt;=30</formula>
    </cfRule>
    <cfRule type="expression" dxfId="2374" priority="1389">
      <formula>MOD(ROW(),2)</formula>
    </cfRule>
    <cfRule type="expression" dxfId="2373" priority="1387">
      <formula>DATEDIF(TODAY(),$AH1150,"D")&lt;=30</formula>
    </cfRule>
  </conditionalFormatting>
  <conditionalFormatting sqref="AB1152">
    <cfRule type="expression" dxfId="2372" priority="1300">
      <formula>MOD(ROW(),2)</formula>
    </cfRule>
    <cfRule type="expression" dxfId="2371" priority="1298">
      <formula>DATEDIF(TODAY(),$AH1152,"D")&lt;=30</formula>
    </cfRule>
    <cfRule type="expression" dxfId="2370" priority="1299">
      <formula>DATEDIF(TODAY(),$AH1152,"D")&lt;=30</formula>
    </cfRule>
  </conditionalFormatting>
  <conditionalFormatting sqref="AB1153">
    <cfRule type="expression" dxfId="2369" priority="1216">
      <formula>DATEDIF(TODAY(),$AH1153,"D")&lt;=30</formula>
    </cfRule>
    <cfRule type="expression" dxfId="2368" priority="1217">
      <formula>MOD(ROW(),2)</formula>
    </cfRule>
    <cfRule type="expression" dxfId="2367" priority="1215">
      <formula>DATEDIF(TODAY(),$AH1153,"D")&lt;=30</formula>
    </cfRule>
  </conditionalFormatting>
  <conditionalFormatting sqref="AB1154:AB1155">
    <cfRule type="expression" dxfId="2366" priority="1258">
      <formula>DATEDIF(TODAY(),$AH1154,"D")&lt;=30</formula>
    </cfRule>
    <cfRule type="expression" dxfId="2365" priority="1257">
      <formula>DATEDIF(TODAY(),$AH1154,"D")&lt;=30</formula>
    </cfRule>
    <cfRule type="expression" dxfId="2364" priority="1259">
      <formula>MOD(ROW(),2)</formula>
    </cfRule>
  </conditionalFormatting>
  <conditionalFormatting sqref="AB1156">
    <cfRule type="expression" dxfId="2363" priority="1173">
      <formula>MOD(ROW(),2)</formula>
    </cfRule>
    <cfRule type="expression" dxfId="2362" priority="1171">
      <formula>DATEDIF(TODAY(),$AH1156,"D")&lt;=30</formula>
    </cfRule>
    <cfRule type="expression" dxfId="2361" priority="1172">
      <formula>DATEDIF(TODAY(),$AH1156,"D")&lt;=30</formula>
    </cfRule>
  </conditionalFormatting>
  <conditionalFormatting sqref="AB1157">
    <cfRule type="expression" dxfId="2360" priority="1089">
      <formula>DATEDIF(TODAY(),$AH1157,"D")&lt;=30</formula>
    </cfRule>
    <cfRule type="expression" dxfId="2359" priority="1090">
      <formula>DATEDIF(TODAY(),$AH1157,"D")&lt;=30</formula>
    </cfRule>
    <cfRule type="expression" dxfId="2358" priority="1091">
      <formula>MOD(ROW(),2)</formula>
    </cfRule>
  </conditionalFormatting>
  <conditionalFormatting sqref="AB1158:AB1159">
    <cfRule type="expression" dxfId="2357" priority="1132">
      <formula>MOD(ROW(),2)</formula>
    </cfRule>
    <cfRule type="expression" dxfId="2356" priority="1131">
      <formula>DATEDIF(TODAY(),$AH1158,"D")&lt;=30</formula>
    </cfRule>
    <cfRule type="expression" dxfId="2355" priority="1130">
      <formula>DATEDIF(TODAY(),$AH1158,"D")&lt;=30</formula>
    </cfRule>
  </conditionalFormatting>
  <conditionalFormatting sqref="AB1160">
    <cfRule type="expression" dxfId="2354" priority="1039">
      <formula>DATEDIF(TODAY(),$AH1160,"D")&lt;=30</formula>
    </cfRule>
    <cfRule type="expression" dxfId="2353" priority="1040">
      <formula>MOD(ROW(),2)</formula>
    </cfRule>
    <cfRule type="expression" dxfId="2352" priority="1038">
      <formula>DATEDIF(TODAY(),$AH1160,"D")&lt;=30</formula>
    </cfRule>
  </conditionalFormatting>
  <conditionalFormatting sqref="AB1161:AB1162">
    <cfRule type="expression" dxfId="2351" priority="995">
      <formula>DATEDIF(TODAY(),$AH1161,"D")&lt;=30</formula>
    </cfRule>
    <cfRule type="expression" dxfId="2350" priority="996">
      <formula>MOD(ROW(),2)</formula>
    </cfRule>
    <cfRule type="expression" dxfId="2349" priority="994">
      <formula>DATEDIF(TODAY(),$AH1161,"D")&lt;=30</formula>
    </cfRule>
  </conditionalFormatting>
  <conditionalFormatting sqref="AB1163">
    <cfRule type="expression" dxfId="2348" priority="956">
      <formula>MOD(ROW(),2)</formula>
    </cfRule>
    <cfRule type="expression" dxfId="2347" priority="954">
      <formula>DATEDIF(TODAY(),$AH1163,"D")&lt;=30</formula>
    </cfRule>
    <cfRule type="expression" dxfId="2346" priority="955">
      <formula>DATEDIF(TODAY(),$AH1163,"D")&lt;=30</formula>
    </cfRule>
  </conditionalFormatting>
  <conditionalFormatting sqref="AB1164">
    <cfRule type="expression" dxfId="2345" priority="914">
      <formula>MOD(ROW(),2)</formula>
    </cfRule>
    <cfRule type="expression" dxfId="2344" priority="913">
      <formula>DATEDIF(TODAY(),$AH1164,"D")&lt;=30</formula>
    </cfRule>
    <cfRule type="expression" dxfId="2343" priority="912">
      <formula>DATEDIF(TODAY(),$AH1164,"D")&lt;=30</formula>
    </cfRule>
  </conditionalFormatting>
  <conditionalFormatting sqref="AB1165">
    <cfRule type="expression" dxfId="2342" priority="874">
      <formula>DATEDIF(TODAY(),$AH1165,"D")&lt;=30</formula>
    </cfRule>
    <cfRule type="expression" dxfId="2341" priority="875">
      <formula>DATEDIF(TODAY(),$AH1165,"D")&lt;=30</formula>
    </cfRule>
    <cfRule type="expression" dxfId="2340" priority="876">
      <formula>MOD(ROW(),2)</formula>
    </cfRule>
  </conditionalFormatting>
  <conditionalFormatting sqref="AB1166">
    <cfRule type="expression" dxfId="2339" priority="836">
      <formula>MOD(ROW(),2)</formula>
    </cfRule>
    <cfRule type="expression" dxfId="2338" priority="834">
      <formula>DATEDIF(TODAY(),$AH1166,"D")&lt;=30</formula>
    </cfRule>
    <cfRule type="expression" dxfId="2337" priority="835">
      <formula>DATEDIF(TODAY(),$AH1166,"D")&lt;=30</formula>
    </cfRule>
  </conditionalFormatting>
  <conditionalFormatting sqref="AB1167">
    <cfRule type="expression" dxfId="2336" priority="796">
      <formula>DATEDIF(TODAY(),$AH1167,"D")&lt;=30</formula>
    </cfRule>
    <cfRule type="expression" dxfId="2335" priority="798">
      <formula>MOD(ROW(),2)</formula>
    </cfRule>
    <cfRule type="expression" dxfId="2334" priority="797">
      <formula>DATEDIF(TODAY(),$AH1167,"D")&lt;=30</formula>
    </cfRule>
  </conditionalFormatting>
  <conditionalFormatting sqref="AB1168">
    <cfRule type="expression" dxfId="2333" priority="758">
      <formula>DATEDIF(TODAY(),$AH1168,"D")&lt;=30</formula>
    </cfRule>
    <cfRule type="expression" dxfId="2332" priority="760">
      <formula>MOD(ROW(),2)</formula>
    </cfRule>
    <cfRule type="expression" dxfId="2331" priority="759">
      <formula>DATEDIF(TODAY(),$AH1168,"D")&lt;=30</formula>
    </cfRule>
  </conditionalFormatting>
  <conditionalFormatting sqref="AB1169">
    <cfRule type="expression" dxfId="2330" priority="721">
      <formula>DATEDIF(TODAY(),$AH1169,"D")&lt;=30</formula>
    </cfRule>
    <cfRule type="expression" dxfId="2329" priority="720">
      <formula>DATEDIF(TODAY(),$AH1169,"D")&lt;=30</formula>
    </cfRule>
    <cfRule type="expression" dxfId="2328" priority="722">
      <formula>MOD(ROW(),2)</formula>
    </cfRule>
  </conditionalFormatting>
  <conditionalFormatting sqref="AB1170">
    <cfRule type="expression" dxfId="2327" priority="676">
      <formula>MOD(ROW(),2)</formula>
    </cfRule>
    <cfRule type="expression" dxfId="2326" priority="675">
      <formula>DATEDIF(TODAY(),$AH1170,"D")&lt;=30</formula>
    </cfRule>
    <cfRule type="expression" dxfId="2325" priority="674">
      <formula>DATEDIF(TODAY(),$AH1170,"D")&lt;=30</formula>
    </cfRule>
  </conditionalFormatting>
  <conditionalFormatting sqref="AB1171">
    <cfRule type="expression" dxfId="2324" priority="638">
      <formula>MOD(ROW(),2)</formula>
    </cfRule>
    <cfRule type="expression" dxfId="2323" priority="637">
      <formula>DATEDIF(TODAY(),$AH1171,"D")&lt;=30</formula>
    </cfRule>
    <cfRule type="expression" dxfId="2322" priority="636">
      <formula>DATEDIF(TODAY(),$AH1171,"D")&lt;=30</formula>
    </cfRule>
  </conditionalFormatting>
  <conditionalFormatting sqref="AB1172">
    <cfRule type="expression" dxfId="2321" priority="598">
      <formula>DATEDIF(TODAY(),$AH1172,"D")&lt;=30</formula>
    </cfRule>
    <cfRule type="expression" dxfId="2320" priority="599">
      <formula>DATEDIF(TODAY(),$AH1172,"D")&lt;=30</formula>
    </cfRule>
    <cfRule type="expression" dxfId="2319" priority="600">
      <formula>MOD(ROW(),2)</formula>
    </cfRule>
  </conditionalFormatting>
  <conditionalFormatting sqref="AB1173">
    <cfRule type="expression" dxfId="2318" priority="554">
      <formula>DATEDIF(TODAY(),$AH1173,"D")&lt;=30</formula>
    </cfRule>
    <cfRule type="expression" dxfId="2317" priority="556">
      <formula>MOD(ROW(),2)</formula>
    </cfRule>
    <cfRule type="expression" dxfId="2316" priority="555">
      <formula>DATEDIF(TODAY(),$AH1173,"D")&lt;=30</formula>
    </cfRule>
  </conditionalFormatting>
  <conditionalFormatting sqref="AB1174">
    <cfRule type="expression" dxfId="2315" priority="501">
      <formula>MOD(ROW(),2)</formula>
    </cfRule>
    <cfRule type="expression" dxfId="2314" priority="499">
      <formula>DATEDIF(TODAY(),$AH1174,"D")&lt;=30</formula>
    </cfRule>
    <cfRule type="expression" dxfId="2313" priority="500">
      <formula>DATEDIF(TODAY(),$AH1174,"D")&lt;=30</formula>
    </cfRule>
  </conditionalFormatting>
  <conditionalFormatting sqref="AB1175">
    <cfRule type="expression" dxfId="2312" priority="461">
      <formula>DATEDIF(TODAY(),$AH1175,"D")&lt;=30</formula>
    </cfRule>
    <cfRule type="expression" dxfId="2311" priority="462">
      <formula>DATEDIF(TODAY(),$AH1175,"D")&lt;=30</formula>
    </cfRule>
    <cfRule type="expression" dxfId="2310" priority="463">
      <formula>MOD(ROW(),2)</formula>
    </cfRule>
  </conditionalFormatting>
  <conditionalFormatting sqref="AB1176">
    <cfRule type="expression" dxfId="2309" priority="423">
      <formula>MOD(ROW(),2)</formula>
    </cfRule>
    <cfRule type="expression" dxfId="2308" priority="422">
      <formula>DATEDIF(TODAY(),$AH1176,"D")&lt;=30</formula>
    </cfRule>
    <cfRule type="expression" dxfId="2307" priority="421">
      <formula>DATEDIF(TODAY(),$AH1176,"D")&lt;=30</formula>
    </cfRule>
  </conditionalFormatting>
  <conditionalFormatting sqref="AB1177">
    <cfRule type="expression" dxfId="2306" priority="383">
      <formula>DATEDIF(TODAY(),$AH1177,"D")&lt;=30</formula>
    </cfRule>
    <cfRule type="expression" dxfId="2305" priority="384">
      <formula>DATEDIF(TODAY(),$AH1177,"D")&lt;=30</formula>
    </cfRule>
    <cfRule type="expression" dxfId="2304" priority="385">
      <formula>MOD(ROW(),2)</formula>
    </cfRule>
  </conditionalFormatting>
  <conditionalFormatting sqref="AB1178">
    <cfRule type="expression" dxfId="2303" priority="347">
      <formula>MOD(ROW(),2)</formula>
    </cfRule>
    <cfRule type="expression" dxfId="2302" priority="345">
      <formula>DATEDIF(TODAY(),$AH1178,"D")&lt;=30</formula>
    </cfRule>
    <cfRule type="expression" dxfId="2301" priority="346">
      <formula>DATEDIF(TODAY(),$AH1178,"D")&lt;=30</formula>
    </cfRule>
  </conditionalFormatting>
  <conditionalFormatting sqref="AB1179">
    <cfRule type="expression" dxfId="2300" priority="308">
      <formula>DATEDIF(TODAY(),$AH1179,"D")&lt;=30</formula>
    </cfRule>
    <cfRule type="expression" dxfId="2299" priority="309">
      <formula>MOD(ROW(),2)</formula>
    </cfRule>
    <cfRule type="expression" dxfId="2298" priority="307">
      <formula>DATEDIF(TODAY(),$AH1179,"D")&lt;=30</formula>
    </cfRule>
  </conditionalFormatting>
  <conditionalFormatting sqref="AB1180">
    <cfRule type="expression" dxfId="2297" priority="266">
      <formula>DATEDIF(TODAY(),$AH1180,"D")&lt;=30</formula>
    </cfRule>
    <cfRule type="expression" dxfId="2296" priority="268">
      <formula>MOD(ROW(),2)</formula>
    </cfRule>
    <cfRule type="expression" dxfId="2295" priority="267">
      <formula>DATEDIF(TODAY(),$AH1180,"D")&lt;=30</formula>
    </cfRule>
  </conditionalFormatting>
  <conditionalFormatting sqref="AB1181">
    <cfRule type="expression" dxfId="2294" priority="218">
      <formula>DATEDIF(TODAY(),$AH1181,"D")&lt;=30</formula>
    </cfRule>
    <cfRule type="expression" dxfId="2293" priority="219">
      <formula>DATEDIF(TODAY(),$AH1181,"D")&lt;=30</formula>
    </cfRule>
    <cfRule type="expression" dxfId="2292" priority="220">
      <formula>MOD(ROW(),2)</formula>
    </cfRule>
  </conditionalFormatting>
  <conditionalFormatting sqref="AB1182">
    <cfRule type="expression" dxfId="2291" priority="180">
      <formula>DATEDIF(TODAY(),$AH1182,"D")&lt;=30</formula>
    </cfRule>
    <cfRule type="expression" dxfId="2290" priority="182">
      <formula>MOD(ROW(),2)</formula>
    </cfRule>
    <cfRule type="expression" dxfId="2289" priority="181">
      <formula>DATEDIF(TODAY(),$AH1182,"D")&lt;=30</formula>
    </cfRule>
  </conditionalFormatting>
  <conditionalFormatting sqref="AB1183">
    <cfRule type="expression" dxfId="2288" priority="144">
      <formula>MOD(ROW(),2)</formula>
    </cfRule>
    <cfRule type="expression" dxfId="2287" priority="143">
      <formula>DATEDIF(TODAY(),$AH1183,"D")&lt;=30</formula>
    </cfRule>
    <cfRule type="expression" dxfId="2286" priority="142">
      <formula>DATEDIF(TODAY(),$AH1183,"D")&lt;=30</formula>
    </cfRule>
  </conditionalFormatting>
  <conditionalFormatting sqref="AB1184">
    <cfRule type="expression" dxfId="2285" priority="82">
      <formula>DATEDIF(TODAY(),$AH1184,"D")&lt;=30</formula>
    </cfRule>
    <cfRule type="expression" dxfId="2284" priority="81">
      <formula>DATEDIF(TODAY(),$AH1184,"D")&lt;=30</formula>
    </cfRule>
    <cfRule type="expression" dxfId="2283" priority="83">
      <formula>MOD(ROW(),2)</formula>
    </cfRule>
  </conditionalFormatting>
  <conditionalFormatting sqref="AB1185">
    <cfRule type="expression" dxfId="2282" priority="35">
      <formula>DATEDIF(TODAY(),$AH1185,"D")&lt;=30</formula>
    </cfRule>
    <cfRule type="expression" dxfId="2281" priority="36">
      <formula>DATEDIF(TODAY(),$AH1185,"D")&lt;=30</formula>
    </cfRule>
    <cfRule type="expression" dxfId="2280" priority="37">
      <formula>MOD(ROW(),2)</formula>
    </cfRule>
  </conditionalFormatting>
  <conditionalFormatting sqref="AC93:AC128">
    <cfRule type="expression" dxfId="2279" priority="14989">
      <formula>MOD(ROW(),2)</formula>
    </cfRule>
  </conditionalFormatting>
  <conditionalFormatting sqref="AC218:AC256">
    <cfRule type="expression" dxfId="2278" priority="13665">
      <formula>MOD(ROW(),2)</formula>
    </cfRule>
  </conditionalFormatting>
  <conditionalFormatting sqref="AC344:AC375">
    <cfRule type="expression" dxfId="2277" priority="12568">
      <formula>MOD(ROW(),2)</formula>
    </cfRule>
  </conditionalFormatting>
  <conditionalFormatting sqref="AC376">
    <cfRule type="expression" dxfId="2276" priority="12481">
      <formula>MOD(ROW(),2)</formula>
    </cfRule>
    <cfRule type="expression" dxfId="2275" priority="12482">
      <formula>MOD(ROW(),2)</formula>
    </cfRule>
  </conditionalFormatting>
  <conditionalFormatting sqref="AC377:AC378">
    <cfRule type="expression" dxfId="2274" priority="12525">
      <formula>MOD(ROW(),2)</formula>
    </cfRule>
  </conditionalFormatting>
  <conditionalFormatting sqref="AC379">
    <cfRule type="expression" dxfId="2273" priority="12427">
      <formula>MOD(ROW(),2)</formula>
    </cfRule>
    <cfRule type="expression" dxfId="2272" priority="12426">
      <formula>MOD(ROW(),2)</formula>
    </cfRule>
  </conditionalFormatting>
  <conditionalFormatting sqref="AC380:AC381">
    <cfRule type="expression" dxfId="2271" priority="12380">
      <formula>MOD(ROW(),2)</formula>
    </cfRule>
    <cfRule type="expression" dxfId="2270" priority="12381">
      <formula>MOD(ROW(),2)</formula>
    </cfRule>
  </conditionalFormatting>
  <conditionalFormatting sqref="AC382">
    <cfRule type="expression" dxfId="2269" priority="12338">
      <formula>MOD(ROW(),2)</formula>
    </cfRule>
    <cfRule type="expression" dxfId="2268" priority="12339">
      <formula>MOD(ROW(),2)</formula>
    </cfRule>
  </conditionalFormatting>
  <conditionalFormatting sqref="AC383">
    <cfRule type="expression" dxfId="2267" priority="12295">
      <formula>MOD(ROW(),2)</formula>
    </cfRule>
    <cfRule type="expression" dxfId="2266" priority="12294">
      <formula>MOD(ROW(),2)</formula>
    </cfRule>
  </conditionalFormatting>
  <conditionalFormatting sqref="AC384">
    <cfRule type="expression" dxfId="2265" priority="12253">
      <formula>MOD(ROW(),2)</formula>
    </cfRule>
    <cfRule type="expression" dxfId="2264" priority="12252">
      <formula>MOD(ROW(),2)</formula>
    </cfRule>
  </conditionalFormatting>
  <conditionalFormatting sqref="AC472:AC475">
    <cfRule type="expression" dxfId="2263" priority="11962">
      <formula>MOD(ROW(),2)</formula>
    </cfRule>
    <cfRule type="expression" dxfId="2262" priority="11961">
      <formula>MOD(ROW(),2)</formula>
    </cfRule>
  </conditionalFormatting>
  <conditionalFormatting sqref="AC476:AC478">
    <cfRule type="expression" dxfId="2261" priority="11908">
      <formula>MOD(ROW(),2)</formula>
    </cfRule>
    <cfRule type="expression" dxfId="2260" priority="11909">
      <formula>MOD(ROW(),2)</formula>
    </cfRule>
  </conditionalFormatting>
  <conditionalFormatting sqref="AC479:AC481">
    <cfRule type="expression" dxfId="2259" priority="11838">
      <formula>MOD(ROW(),2)</formula>
    </cfRule>
    <cfRule type="expression" dxfId="2258" priority="11837">
      <formula>MOD(ROW(),2)</formula>
    </cfRule>
  </conditionalFormatting>
  <conditionalFormatting sqref="AC482:AC484">
    <cfRule type="expression" dxfId="2257" priority="11794">
      <formula>MOD(ROW(),2)</formula>
    </cfRule>
    <cfRule type="expression" dxfId="2256" priority="11793">
      <formula>MOD(ROW(),2)</formula>
    </cfRule>
  </conditionalFormatting>
  <conditionalFormatting sqref="AC485">
    <cfRule type="expression" dxfId="2255" priority="11705">
      <formula>MOD(ROW(),2)</formula>
    </cfRule>
    <cfRule type="expression" dxfId="2254" priority="11704">
      <formula>MOD(ROW(),2)</formula>
    </cfRule>
  </conditionalFormatting>
  <conditionalFormatting sqref="AC486:AC487">
    <cfRule type="expression" dxfId="2253" priority="11749">
      <formula>MOD(ROW(),2)</formula>
    </cfRule>
    <cfRule type="expression" dxfId="2252" priority="11748">
      <formula>MOD(ROW(),2)</formula>
    </cfRule>
  </conditionalFormatting>
  <conditionalFormatting sqref="AC488">
    <cfRule type="expression" dxfId="2251" priority="11653">
      <formula>MOD(ROW(),2)</formula>
    </cfRule>
    <cfRule type="expression" dxfId="2250" priority="11654">
      <formula>MOD(ROW(),2)</formula>
    </cfRule>
  </conditionalFormatting>
  <conditionalFormatting sqref="AC489">
    <cfRule type="expression" dxfId="2249" priority="11567">
      <formula>MOD(ROW(),2)</formula>
    </cfRule>
    <cfRule type="expression" dxfId="2248" priority="11566">
      <formula>MOD(ROW(),2)</formula>
    </cfRule>
  </conditionalFormatting>
  <conditionalFormatting sqref="AC490:AC491">
    <cfRule type="expression" dxfId="2247" priority="11611">
      <formula>MOD(ROW(),2)</formula>
    </cfRule>
    <cfRule type="expression" dxfId="2246" priority="11610">
      <formula>MOD(ROW(),2)</formula>
    </cfRule>
  </conditionalFormatting>
  <conditionalFormatting sqref="AC492">
    <cfRule type="expression" dxfId="2245" priority="11478">
      <formula>MOD(ROW(),2)</formula>
    </cfRule>
    <cfRule type="expression" dxfId="2244" priority="11477">
      <formula>MOD(ROW(),2)</formula>
    </cfRule>
  </conditionalFormatting>
  <conditionalFormatting sqref="AC493:AC494">
    <cfRule type="expression" dxfId="2243" priority="11522">
      <formula>MOD(ROW(),2)</formula>
    </cfRule>
    <cfRule type="expression" dxfId="2242" priority="11521">
      <formula>MOD(ROW(),2)</formula>
    </cfRule>
  </conditionalFormatting>
  <conditionalFormatting sqref="AC495">
    <cfRule type="expression" dxfId="2241" priority="11433">
      <formula>MOD(ROW(),2)</formula>
    </cfRule>
    <cfRule type="expression" dxfId="2240" priority="11432">
      <formula>MOD(ROW(),2)</formula>
    </cfRule>
  </conditionalFormatting>
  <conditionalFormatting sqref="AC496">
    <cfRule type="expression" dxfId="2239" priority="11343">
      <formula>MOD(ROW(),2)</formula>
    </cfRule>
    <cfRule type="expression" dxfId="2238" priority="11344">
      <formula>MOD(ROW(),2)</formula>
    </cfRule>
  </conditionalFormatting>
  <conditionalFormatting sqref="AC497:AC498">
    <cfRule type="expression" dxfId="2237" priority="11387">
      <formula>MOD(ROW(),2)</formula>
    </cfRule>
    <cfRule type="expression" dxfId="2236" priority="11388">
      <formula>MOD(ROW(),2)</formula>
    </cfRule>
  </conditionalFormatting>
  <conditionalFormatting sqref="AC499">
    <cfRule type="expression" dxfId="2235" priority="11294">
      <formula>MOD(ROW(),2)</formula>
    </cfRule>
    <cfRule type="expression" dxfId="2234" priority="11295">
      <formula>MOD(ROW(),2)</formula>
    </cfRule>
  </conditionalFormatting>
  <conditionalFormatting sqref="AC500">
    <cfRule type="expression" dxfId="2233" priority="11208">
      <formula>MOD(ROW(),2)</formula>
    </cfRule>
    <cfRule type="expression" dxfId="2232" priority="11207">
      <formula>MOD(ROW(),2)</formula>
    </cfRule>
  </conditionalFormatting>
  <conditionalFormatting sqref="AC501:AC502">
    <cfRule type="expression" dxfId="2231" priority="11251">
      <formula>MOD(ROW(),2)</formula>
    </cfRule>
    <cfRule type="expression" dxfId="2230" priority="11252">
      <formula>MOD(ROW(),2)</formula>
    </cfRule>
  </conditionalFormatting>
  <conditionalFormatting sqref="AC503">
    <cfRule type="expression" dxfId="2229" priority="11161">
      <formula>MOD(ROW(),2)</formula>
    </cfRule>
    <cfRule type="expression" dxfId="2228" priority="11162">
      <formula>MOD(ROW(),2)</formula>
    </cfRule>
  </conditionalFormatting>
  <conditionalFormatting sqref="AC504">
    <cfRule type="expression" dxfId="2227" priority="11077">
      <formula>MOD(ROW(),2)</formula>
    </cfRule>
    <cfRule type="expression" dxfId="2226" priority="11078">
      <formula>MOD(ROW(),2)</formula>
    </cfRule>
  </conditionalFormatting>
  <conditionalFormatting sqref="AC505:AC506">
    <cfRule type="expression" dxfId="2225" priority="11119">
      <formula>MOD(ROW(),2)</formula>
    </cfRule>
    <cfRule type="expression" dxfId="2224" priority="11120">
      <formula>MOD(ROW(),2)</formula>
    </cfRule>
  </conditionalFormatting>
  <conditionalFormatting sqref="AC507">
    <cfRule type="expression" dxfId="2223" priority="11023">
      <formula>MOD(ROW(),2)</formula>
    </cfRule>
    <cfRule type="expression" dxfId="2222" priority="11024">
      <formula>MOD(ROW(),2)</formula>
    </cfRule>
  </conditionalFormatting>
  <conditionalFormatting sqref="AC508:AC509">
    <cfRule type="expression" dxfId="2221" priority="10978">
      <formula>MOD(ROW(),2)</formula>
    </cfRule>
    <cfRule type="expression" dxfId="2220" priority="10979">
      <formula>MOD(ROW(),2)</formula>
    </cfRule>
  </conditionalFormatting>
  <conditionalFormatting sqref="AC510">
    <cfRule type="expression" dxfId="2219" priority="10938">
      <formula>MOD(ROW(),2)</formula>
    </cfRule>
    <cfRule type="expression" dxfId="2218" priority="10937">
      <formula>MOD(ROW(),2)</formula>
    </cfRule>
  </conditionalFormatting>
  <conditionalFormatting sqref="AC511:AC516">
    <cfRule type="expression" dxfId="2217" priority="10894">
      <formula>MOD(ROW(),2)</formula>
    </cfRule>
    <cfRule type="expression" dxfId="2216" priority="10895">
      <formula>MOD(ROW(),2)</formula>
    </cfRule>
  </conditionalFormatting>
  <conditionalFormatting sqref="AC603:AC606">
    <cfRule type="expression" dxfId="2215" priority="10396">
      <formula>MOD(ROW(),2)</formula>
    </cfRule>
    <cfRule type="expression" dxfId="2214" priority="10395">
      <formula>MOD(ROW(),2)</formula>
    </cfRule>
  </conditionalFormatting>
  <conditionalFormatting sqref="AC607:AC609">
    <cfRule type="expression" dxfId="2213" priority="10339">
      <formula>MOD(ROW(),2)</formula>
    </cfRule>
    <cfRule type="expression" dxfId="2212" priority="10340">
      <formula>MOD(ROW(),2)</formula>
    </cfRule>
  </conditionalFormatting>
  <conditionalFormatting sqref="AC610:AC612">
    <cfRule type="expression" dxfId="2211" priority="10266">
      <formula>MOD(ROW(),2)</formula>
    </cfRule>
    <cfRule type="expression" dxfId="2210" priority="10265">
      <formula>MOD(ROW(),2)</formula>
    </cfRule>
  </conditionalFormatting>
  <conditionalFormatting sqref="AC613:AC615">
    <cfRule type="expression" dxfId="2209" priority="10219">
      <formula>MOD(ROW(),2)</formula>
    </cfRule>
    <cfRule type="expression" dxfId="2208" priority="10218">
      <formula>MOD(ROW(),2)</formula>
    </cfRule>
  </conditionalFormatting>
  <conditionalFormatting sqref="AC616">
    <cfRule type="expression" dxfId="2207" priority="10124">
      <formula>MOD(ROW(),2)</formula>
    </cfRule>
    <cfRule type="expression" dxfId="2206" priority="10123">
      <formula>MOD(ROW(),2)</formula>
    </cfRule>
  </conditionalFormatting>
  <conditionalFormatting sqref="AC617:AC618">
    <cfRule type="expression" dxfId="2205" priority="10171">
      <formula>MOD(ROW(),2)</formula>
    </cfRule>
    <cfRule type="expression" dxfId="2204" priority="10170">
      <formula>MOD(ROW(),2)</formula>
    </cfRule>
  </conditionalFormatting>
  <conditionalFormatting sqref="AC619">
    <cfRule type="expression" dxfId="2203" priority="10070">
      <formula>MOD(ROW(),2)</formula>
    </cfRule>
    <cfRule type="expression" dxfId="2202" priority="10069">
      <formula>MOD(ROW(),2)</formula>
    </cfRule>
  </conditionalFormatting>
  <conditionalFormatting sqref="AC620">
    <cfRule type="expression" dxfId="2201" priority="9976">
      <formula>MOD(ROW(),2)</formula>
    </cfRule>
    <cfRule type="expression" dxfId="2200" priority="9977">
      <formula>MOD(ROW(),2)</formula>
    </cfRule>
  </conditionalFormatting>
  <conditionalFormatting sqref="AC621:AC622">
    <cfRule type="expression" dxfId="2199" priority="10024">
      <formula>MOD(ROW(),2)</formula>
    </cfRule>
    <cfRule type="expression" dxfId="2198" priority="10023">
      <formula>MOD(ROW(),2)</formula>
    </cfRule>
  </conditionalFormatting>
  <conditionalFormatting sqref="AC623">
    <cfRule type="expression" dxfId="2197" priority="9882">
      <formula>MOD(ROW(),2)</formula>
    </cfRule>
    <cfRule type="expression" dxfId="2196" priority="9881">
      <formula>MOD(ROW(),2)</formula>
    </cfRule>
  </conditionalFormatting>
  <conditionalFormatting sqref="AC624:AC625">
    <cfRule type="expression" dxfId="2195" priority="9928">
      <formula>MOD(ROW(),2)</formula>
    </cfRule>
    <cfRule type="expression" dxfId="2194" priority="9929">
      <formula>MOD(ROW(),2)</formula>
    </cfRule>
  </conditionalFormatting>
  <conditionalFormatting sqref="AC626">
    <cfRule type="expression" dxfId="2193" priority="9833">
      <formula>MOD(ROW(),2)</formula>
    </cfRule>
    <cfRule type="expression" dxfId="2192" priority="9834">
      <formula>MOD(ROW(),2)</formula>
    </cfRule>
  </conditionalFormatting>
  <conditionalFormatting sqref="AC627">
    <cfRule type="expression" dxfId="2191" priority="9738">
      <formula>MOD(ROW(),2)</formula>
    </cfRule>
    <cfRule type="expression" dxfId="2190" priority="9739">
      <formula>MOD(ROW(),2)</formula>
    </cfRule>
  </conditionalFormatting>
  <conditionalFormatting sqref="AC628:AC629">
    <cfRule type="expression" dxfId="2189" priority="9786">
      <formula>MOD(ROW(),2)</formula>
    </cfRule>
    <cfRule type="expression" dxfId="2188" priority="9785">
      <formula>MOD(ROW(),2)</formula>
    </cfRule>
  </conditionalFormatting>
  <conditionalFormatting sqref="AC630">
    <cfRule type="expression" dxfId="2187" priority="9686">
      <formula>MOD(ROW(),2)</formula>
    </cfRule>
    <cfRule type="expression" dxfId="2186" priority="9687">
      <formula>MOD(ROW(),2)</formula>
    </cfRule>
  </conditionalFormatting>
  <conditionalFormatting sqref="AC631">
    <cfRule type="expression" dxfId="2185" priority="9594">
      <formula>MOD(ROW(),2)</formula>
    </cfRule>
    <cfRule type="expression" dxfId="2184" priority="9593">
      <formula>MOD(ROW(),2)</formula>
    </cfRule>
  </conditionalFormatting>
  <conditionalFormatting sqref="AC632:AC633">
    <cfRule type="expression" dxfId="2183" priority="9640">
      <formula>MOD(ROW(),2)</formula>
    </cfRule>
    <cfRule type="expression" dxfId="2182" priority="9641">
      <formula>MOD(ROW(),2)</formula>
    </cfRule>
  </conditionalFormatting>
  <conditionalFormatting sqref="AC634">
    <cfRule type="expression" dxfId="2181" priority="9545">
      <formula>MOD(ROW(),2)</formula>
    </cfRule>
    <cfRule type="expression" dxfId="2180" priority="9544">
      <formula>MOD(ROW(),2)</formula>
    </cfRule>
  </conditionalFormatting>
  <conditionalFormatting sqref="AC635">
    <cfRule type="expression" dxfId="2179" priority="9455">
      <formula>MOD(ROW(),2)</formula>
    </cfRule>
    <cfRule type="expression" dxfId="2178" priority="9454">
      <formula>MOD(ROW(),2)</formula>
    </cfRule>
  </conditionalFormatting>
  <conditionalFormatting sqref="AC636:AC637">
    <cfRule type="expression" dxfId="2177" priority="9499">
      <formula>MOD(ROW(),2)</formula>
    </cfRule>
    <cfRule type="expression" dxfId="2176" priority="9500">
      <formula>MOD(ROW(),2)</formula>
    </cfRule>
  </conditionalFormatting>
  <conditionalFormatting sqref="AC638">
    <cfRule type="expression" dxfId="2175" priority="9400">
      <formula>MOD(ROW(),2)</formula>
    </cfRule>
    <cfRule type="expression" dxfId="2174" priority="9399">
      <formula>MOD(ROW(),2)</formula>
    </cfRule>
  </conditionalFormatting>
  <conditionalFormatting sqref="AC639:AC640">
    <cfRule type="expression" dxfId="2173" priority="9351">
      <formula>MOD(ROW(),2)</formula>
    </cfRule>
    <cfRule type="expression" dxfId="2172" priority="9352">
      <formula>MOD(ROW(),2)</formula>
    </cfRule>
  </conditionalFormatting>
  <conditionalFormatting sqref="AC641">
    <cfRule type="expression" dxfId="2171" priority="9307">
      <formula>MOD(ROW(),2)</formula>
    </cfRule>
    <cfRule type="expression" dxfId="2170" priority="9308">
      <formula>MOD(ROW(),2)</formula>
    </cfRule>
  </conditionalFormatting>
  <conditionalFormatting sqref="AC642:AC651">
    <cfRule type="expression" dxfId="2169" priority="9261">
      <formula>MOD(ROW(),2)</formula>
    </cfRule>
    <cfRule type="expression" dxfId="2168" priority="9262">
      <formula>MOD(ROW(),2)</formula>
    </cfRule>
  </conditionalFormatting>
  <conditionalFormatting sqref="AC652">
    <cfRule type="expression" dxfId="2167" priority="8809">
      <formula>MOD(ROW(),2)</formula>
    </cfRule>
    <cfRule type="expression" dxfId="2166" priority="8808">
      <formula>MOD(ROW(),2)</formula>
    </cfRule>
  </conditionalFormatting>
  <conditionalFormatting sqref="AC739:AC742">
    <cfRule type="expression" dxfId="2165" priority="8497">
      <formula>MOD(ROW(),2)</formula>
    </cfRule>
    <cfRule type="expression" dxfId="2164" priority="8498">
      <formula>MOD(ROW(),2)</formula>
    </cfRule>
  </conditionalFormatting>
  <conditionalFormatting sqref="AC743:AC745">
    <cfRule type="expression" dxfId="2163" priority="8445">
      <formula>MOD(ROW(),2)</formula>
    </cfRule>
    <cfRule type="expression" dxfId="2162" priority="8444">
      <formula>MOD(ROW(),2)</formula>
    </cfRule>
  </conditionalFormatting>
  <conditionalFormatting sqref="AC746:AC748">
    <cfRule type="expression" dxfId="2161" priority="8374">
      <formula>MOD(ROW(),2)</formula>
    </cfRule>
    <cfRule type="expression" dxfId="2160" priority="8373">
      <formula>MOD(ROW(),2)</formula>
    </cfRule>
  </conditionalFormatting>
  <conditionalFormatting sqref="AC749:AC751">
    <cfRule type="expression" dxfId="2159" priority="8329">
      <formula>MOD(ROW(),2)</formula>
    </cfRule>
    <cfRule type="expression" dxfId="2158" priority="8330">
      <formula>MOD(ROW(),2)</formula>
    </cfRule>
  </conditionalFormatting>
  <conditionalFormatting sqref="AC752">
    <cfRule type="expression" dxfId="2157" priority="8241">
      <formula>MOD(ROW(),2)</formula>
    </cfRule>
    <cfRule type="expression" dxfId="2156" priority="8240">
      <formula>MOD(ROW(),2)</formula>
    </cfRule>
  </conditionalFormatting>
  <conditionalFormatting sqref="AC753:AC754">
    <cfRule type="expression" dxfId="2155" priority="8284">
      <formula>MOD(ROW(),2)</formula>
    </cfRule>
    <cfRule type="expression" dxfId="2154" priority="8285">
      <formula>MOD(ROW(),2)</formula>
    </cfRule>
  </conditionalFormatting>
  <conditionalFormatting sqref="AC755">
    <cfRule type="expression" dxfId="2153" priority="8190">
      <formula>MOD(ROW(),2)</formula>
    </cfRule>
    <cfRule type="expression" dxfId="2152" priority="8189">
      <formula>MOD(ROW(),2)</formula>
    </cfRule>
  </conditionalFormatting>
  <conditionalFormatting sqref="AC756">
    <cfRule type="expression" dxfId="2151" priority="8103">
      <formula>MOD(ROW(),2)</formula>
    </cfRule>
    <cfRule type="expression" dxfId="2150" priority="8102">
      <formula>MOD(ROW(),2)</formula>
    </cfRule>
  </conditionalFormatting>
  <conditionalFormatting sqref="AC757:AC758">
    <cfRule type="expression" dxfId="2149" priority="8147">
      <formula>MOD(ROW(),2)</formula>
    </cfRule>
    <cfRule type="expression" dxfId="2148" priority="8146">
      <formula>MOD(ROW(),2)</formula>
    </cfRule>
  </conditionalFormatting>
  <conditionalFormatting sqref="AC759">
    <cfRule type="expression" dxfId="2147" priority="8013">
      <formula>MOD(ROW(),2)</formula>
    </cfRule>
    <cfRule type="expression" dxfId="2146" priority="8014">
      <formula>MOD(ROW(),2)</formula>
    </cfRule>
  </conditionalFormatting>
  <conditionalFormatting sqref="AC760:AC761">
    <cfRule type="expression" dxfId="2145" priority="8058">
      <formula>MOD(ROW(),2)</formula>
    </cfRule>
    <cfRule type="expression" dxfId="2144" priority="8057">
      <formula>MOD(ROW(),2)</formula>
    </cfRule>
  </conditionalFormatting>
  <conditionalFormatting sqref="AC762">
    <cfRule type="expression" dxfId="2143" priority="7968">
      <formula>MOD(ROW(),2)</formula>
    </cfRule>
    <cfRule type="expression" dxfId="2142" priority="7969">
      <formula>MOD(ROW(),2)</formula>
    </cfRule>
  </conditionalFormatting>
  <conditionalFormatting sqref="AC763">
    <cfRule type="expression" dxfId="2141" priority="7879">
      <formula>MOD(ROW(),2)</formula>
    </cfRule>
    <cfRule type="expression" dxfId="2140" priority="7880">
      <formula>MOD(ROW(),2)</formula>
    </cfRule>
  </conditionalFormatting>
  <conditionalFormatting sqref="AC764:AC765">
    <cfRule type="expression" dxfId="2139" priority="7924">
      <formula>MOD(ROW(),2)</formula>
    </cfRule>
    <cfRule type="expression" dxfId="2138" priority="7923">
      <formula>MOD(ROW(),2)</formula>
    </cfRule>
  </conditionalFormatting>
  <conditionalFormatting sqref="AC766">
    <cfRule type="expression" dxfId="2137" priority="7831">
      <formula>MOD(ROW(),2)</formula>
    </cfRule>
    <cfRule type="expression" dxfId="2136" priority="7830">
      <formula>MOD(ROW(),2)</formula>
    </cfRule>
  </conditionalFormatting>
  <conditionalFormatting sqref="AC767">
    <cfRule type="expression" dxfId="2135" priority="7744">
      <formula>MOD(ROW(),2)</formula>
    </cfRule>
    <cfRule type="expression" dxfId="2134" priority="7743">
      <formula>MOD(ROW(),2)</formula>
    </cfRule>
  </conditionalFormatting>
  <conditionalFormatting sqref="AC768:AC769">
    <cfRule type="expression" dxfId="2133" priority="7788">
      <formula>MOD(ROW(),2)</formula>
    </cfRule>
    <cfRule type="expression" dxfId="2132" priority="7787">
      <formula>MOD(ROW(),2)</formula>
    </cfRule>
  </conditionalFormatting>
  <conditionalFormatting sqref="AC770">
    <cfRule type="expression" dxfId="2131" priority="7698">
      <formula>MOD(ROW(),2)</formula>
    </cfRule>
    <cfRule type="expression" dxfId="2130" priority="7697">
      <formula>MOD(ROW(),2)</formula>
    </cfRule>
  </conditionalFormatting>
  <conditionalFormatting sqref="AC771">
    <cfRule type="expression" dxfId="2129" priority="7613">
      <formula>MOD(ROW(),2)</formula>
    </cfRule>
    <cfRule type="expression" dxfId="2128" priority="7614">
      <formula>MOD(ROW(),2)</formula>
    </cfRule>
  </conditionalFormatting>
  <conditionalFormatting sqref="AC772:AC773">
    <cfRule type="expression" dxfId="2127" priority="7656">
      <formula>MOD(ROW(),2)</formula>
    </cfRule>
    <cfRule type="expression" dxfId="2126" priority="7655">
      <formula>MOD(ROW(),2)</formula>
    </cfRule>
  </conditionalFormatting>
  <conditionalFormatting sqref="AC774">
    <cfRule type="expression" dxfId="2125" priority="7561">
      <formula>MOD(ROW(),2)</formula>
    </cfRule>
    <cfRule type="expression" dxfId="2124" priority="7562">
      <formula>MOD(ROW(),2)</formula>
    </cfRule>
  </conditionalFormatting>
  <conditionalFormatting sqref="AC775:AC776">
    <cfRule type="expression" dxfId="2123" priority="7516">
      <formula>MOD(ROW(),2)</formula>
    </cfRule>
    <cfRule type="expression" dxfId="2122" priority="7517">
      <formula>MOD(ROW(),2)</formula>
    </cfRule>
  </conditionalFormatting>
  <conditionalFormatting sqref="AC777">
    <cfRule type="expression" dxfId="2121" priority="7475">
      <formula>MOD(ROW(),2)</formula>
    </cfRule>
    <cfRule type="expression" dxfId="2120" priority="7476">
      <formula>MOD(ROW(),2)</formula>
    </cfRule>
  </conditionalFormatting>
  <conditionalFormatting sqref="AC778:AC787">
    <cfRule type="expression" dxfId="2119" priority="7432">
      <formula>MOD(ROW(),2)</formula>
    </cfRule>
    <cfRule type="expression" dxfId="2118" priority="7433">
      <formula>MOD(ROW(),2)</formula>
    </cfRule>
  </conditionalFormatting>
  <conditionalFormatting sqref="AC788:AC794">
    <cfRule type="expression" dxfId="2117" priority="7010">
      <formula>MOD(ROW(),2)</formula>
    </cfRule>
    <cfRule type="expression" dxfId="2116" priority="7011">
      <formula>MOD(ROW(),2)</formula>
    </cfRule>
  </conditionalFormatting>
  <conditionalFormatting sqref="AC879:AC882">
    <cfRule type="expression" dxfId="2115" priority="6521">
      <formula>MOD(ROW(),2)</formula>
    </cfRule>
    <cfRule type="expression" dxfId="2114" priority="6522">
      <formula>MOD(ROW(),2)</formula>
    </cfRule>
  </conditionalFormatting>
  <conditionalFormatting sqref="AC883:AC885">
    <cfRule type="expression" dxfId="2113" priority="6466">
      <formula>MOD(ROW(),2)</formula>
    </cfRule>
    <cfRule type="expression" dxfId="2112" priority="6467">
      <formula>MOD(ROW(),2)</formula>
    </cfRule>
  </conditionalFormatting>
  <conditionalFormatting sqref="AC886:AC888">
    <cfRule type="expression" dxfId="2111" priority="6395">
      <formula>MOD(ROW(),2)</formula>
    </cfRule>
    <cfRule type="expression" dxfId="2110" priority="6396">
      <formula>MOD(ROW(),2)</formula>
    </cfRule>
  </conditionalFormatting>
  <conditionalFormatting sqref="AC889:AC891">
    <cfRule type="expression" dxfId="2109" priority="6349">
      <formula>MOD(ROW(),2)</formula>
    </cfRule>
    <cfRule type="expression" dxfId="2108" priority="6350">
      <formula>MOD(ROW(),2)</formula>
    </cfRule>
  </conditionalFormatting>
  <conditionalFormatting sqref="AC892">
    <cfRule type="expression" dxfId="2107" priority="6256">
      <formula>MOD(ROW(),2)</formula>
    </cfRule>
    <cfRule type="expression" dxfId="2106" priority="6257">
      <formula>MOD(ROW(),2)</formula>
    </cfRule>
  </conditionalFormatting>
  <conditionalFormatting sqref="AC893:AC894">
    <cfRule type="expression" dxfId="2105" priority="6302">
      <formula>MOD(ROW(),2)</formula>
    </cfRule>
    <cfRule type="expression" dxfId="2104" priority="6303">
      <formula>MOD(ROW(),2)</formula>
    </cfRule>
  </conditionalFormatting>
  <conditionalFormatting sqref="AC895">
    <cfRule type="expression" dxfId="2103" priority="6203">
      <formula>MOD(ROW(),2)</formula>
    </cfRule>
    <cfRule type="expression" dxfId="2102" priority="6204">
      <formula>MOD(ROW(),2)</formula>
    </cfRule>
  </conditionalFormatting>
  <conditionalFormatting sqref="AC896">
    <cfRule type="expression" dxfId="2101" priority="6112">
      <formula>MOD(ROW(),2)</formula>
    </cfRule>
    <cfRule type="expression" dxfId="2100" priority="6113">
      <formula>MOD(ROW(),2)</formula>
    </cfRule>
  </conditionalFormatting>
  <conditionalFormatting sqref="AC897:AC898">
    <cfRule type="expression" dxfId="2099" priority="6158">
      <formula>MOD(ROW(),2)</formula>
    </cfRule>
    <cfRule type="expression" dxfId="2098" priority="6159">
      <formula>MOD(ROW(),2)</formula>
    </cfRule>
  </conditionalFormatting>
  <conditionalFormatting sqref="AC899">
    <cfRule type="expression" dxfId="2097" priority="6019">
      <formula>MOD(ROW(),2)</formula>
    </cfRule>
    <cfRule type="expression" dxfId="2096" priority="6020">
      <formula>MOD(ROW(),2)</formula>
    </cfRule>
  </conditionalFormatting>
  <conditionalFormatting sqref="AC900:AC901">
    <cfRule type="expression" dxfId="2095" priority="6065">
      <formula>MOD(ROW(),2)</formula>
    </cfRule>
    <cfRule type="expression" dxfId="2094" priority="6066">
      <formula>MOD(ROW(),2)</formula>
    </cfRule>
  </conditionalFormatting>
  <conditionalFormatting sqref="AC902">
    <cfRule type="expression" dxfId="2093" priority="5973">
      <formula>MOD(ROW(),2)</formula>
    </cfRule>
    <cfRule type="expression" dxfId="2092" priority="5972">
      <formula>MOD(ROW(),2)</formula>
    </cfRule>
  </conditionalFormatting>
  <conditionalFormatting sqref="AC903">
    <cfRule type="expression" dxfId="2091" priority="5880">
      <formula>MOD(ROW(),2)</formula>
    </cfRule>
    <cfRule type="expression" dxfId="2090" priority="5879">
      <formula>MOD(ROW(),2)</formula>
    </cfRule>
  </conditionalFormatting>
  <conditionalFormatting sqref="AC904:AC905">
    <cfRule type="expression" dxfId="2089" priority="5926">
      <formula>MOD(ROW(),2)</formula>
    </cfRule>
    <cfRule type="expression" dxfId="2088" priority="5925">
      <formula>MOD(ROW(),2)</formula>
    </cfRule>
  </conditionalFormatting>
  <conditionalFormatting sqref="AC906">
    <cfRule type="expression" dxfId="2087" priority="5828">
      <formula>MOD(ROW(),2)</formula>
    </cfRule>
    <cfRule type="expression" dxfId="2086" priority="5829">
      <formula>MOD(ROW(),2)</formula>
    </cfRule>
  </conditionalFormatting>
  <conditionalFormatting sqref="AC907">
    <cfRule type="expression" dxfId="2085" priority="5738">
      <formula>MOD(ROW(),2)</formula>
    </cfRule>
    <cfRule type="expression" dxfId="2084" priority="5737">
      <formula>MOD(ROW(),2)</formula>
    </cfRule>
  </conditionalFormatting>
  <conditionalFormatting sqref="AC908:AC909">
    <cfRule type="expression" dxfId="2083" priority="5784">
      <formula>MOD(ROW(),2)</formula>
    </cfRule>
    <cfRule type="expression" dxfId="2082" priority="5783">
      <formula>MOD(ROW(),2)</formula>
    </cfRule>
  </conditionalFormatting>
  <conditionalFormatting sqref="AC910">
    <cfRule type="expression" dxfId="2081" priority="5689">
      <formula>MOD(ROW(),2)</formula>
    </cfRule>
    <cfRule type="expression" dxfId="2080" priority="5690">
      <formula>MOD(ROW(),2)</formula>
    </cfRule>
  </conditionalFormatting>
  <conditionalFormatting sqref="AC911">
    <cfRule type="expression" dxfId="2079" priority="5600">
      <formula>MOD(ROW(),2)</formula>
    </cfRule>
    <cfRule type="expression" dxfId="2078" priority="5599">
      <formula>MOD(ROW(),2)</formula>
    </cfRule>
  </conditionalFormatting>
  <conditionalFormatting sqref="AC912:AC913">
    <cfRule type="expression" dxfId="2077" priority="5644">
      <formula>MOD(ROW(),2)</formula>
    </cfRule>
    <cfRule type="expression" dxfId="2076" priority="5645">
      <formula>MOD(ROW(),2)</formula>
    </cfRule>
  </conditionalFormatting>
  <conditionalFormatting sqref="AC914">
    <cfRule type="expression" dxfId="2075" priority="5545">
      <formula>MOD(ROW(),2)</formula>
    </cfRule>
    <cfRule type="expression" dxfId="2074" priority="5544">
      <formula>MOD(ROW(),2)</formula>
    </cfRule>
  </conditionalFormatting>
  <conditionalFormatting sqref="AC915:AC916">
    <cfRule type="expression" dxfId="2073" priority="5496">
      <formula>MOD(ROW(),2)</formula>
    </cfRule>
    <cfRule type="expression" dxfId="2072" priority="5497">
      <formula>MOD(ROW(),2)</formula>
    </cfRule>
  </conditionalFormatting>
  <conditionalFormatting sqref="AC917">
    <cfRule type="expression" dxfId="2071" priority="5452">
      <formula>MOD(ROW(),2)</formula>
    </cfRule>
    <cfRule type="expression" dxfId="2070" priority="5453">
      <formula>MOD(ROW(),2)</formula>
    </cfRule>
  </conditionalFormatting>
  <conditionalFormatting sqref="AC918:AC927">
    <cfRule type="expression" dxfId="2069" priority="5407">
      <formula>MOD(ROW(),2)</formula>
    </cfRule>
    <cfRule type="expression" dxfId="2068" priority="5406">
      <formula>MOD(ROW(),2)</formula>
    </cfRule>
  </conditionalFormatting>
  <conditionalFormatting sqref="AC928:AC937">
    <cfRule type="expression" dxfId="2067" priority="4954">
      <formula>MOD(ROW(),2)</formula>
    </cfRule>
    <cfRule type="expression" dxfId="2066" priority="4955">
      <formula>MOD(ROW(),2)</formula>
    </cfRule>
  </conditionalFormatting>
  <conditionalFormatting sqref="AC938:AC939">
    <cfRule type="expression" dxfId="2065" priority="4499">
      <formula>MOD(ROW(),2)</formula>
    </cfRule>
    <cfRule type="expression" dxfId="2064" priority="4500">
      <formula>MOD(ROW(),2)</formula>
    </cfRule>
  </conditionalFormatting>
  <conditionalFormatting sqref="AC1024:AC1027">
    <cfRule type="expression" dxfId="2063" priority="4195">
      <formula>MOD(ROW(),2)</formula>
    </cfRule>
    <cfRule type="expression" dxfId="2062" priority="4194">
      <formula>MOD(ROW(),2)</formula>
    </cfRule>
  </conditionalFormatting>
  <conditionalFormatting sqref="AC1028:AC1030">
    <cfRule type="expression" dxfId="2061" priority="4140">
      <formula>MOD(ROW(),2)</formula>
    </cfRule>
    <cfRule type="expression" dxfId="2060" priority="4139">
      <formula>MOD(ROW(),2)</formula>
    </cfRule>
  </conditionalFormatting>
  <conditionalFormatting sqref="AC1031:AC1033">
    <cfRule type="expression" dxfId="2059" priority="4068">
      <formula>MOD(ROW(),2)</formula>
    </cfRule>
    <cfRule type="expression" dxfId="2058" priority="4069">
      <formula>MOD(ROW(),2)</formula>
    </cfRule>
  </conditionalFormatting>
  <conditionalFormatting sqref="AC1034:AC1036">
    <cfRule type="expression" dxfId="2057" priority="4022">
      <formula>MOD(ROW(),2)</formula>
    </cfRule>
    <cfRule type="expression" dxfId="2056" priority="4023">
      <formula>MOD(ROW(),2)</formula>
    </cfRule>
  </conditionalFormatting>
  <conditionalFormatting sqref="AC1037">
    <cfRule type="expression" dxfId="2055" priority="3929">
      <formula>MOD(ROW(),2)</formula>
    </cfRule>
    <cfRule type="expression" dxfId="2054" priority="3930">
      <formula>MOD(ROW(),2)</formula>
    </cfRule>
  </conditionalFormatting>
  <conditionalFormatting sqref="AC1038:AC1039">
    <cfRule type="expression" dxfId="2053" priority="3975">
      <formula>MOD(ROW(),2)</formula>
    </cfRule>
    <cfRule type="expression" dxfId="2052" priority="3976">
      <formula>MOD(ROW(),2)</formula>
    </cfRule>
  </conditionalFormatting>
  <conditionalFormatting sqref="AC1040">
    <cfRule type="expression" dxfId="2051" priority="3876">
      <formula>MOD(ROW(),2)</formula>
    </cfRule>
    <cfRule type="expression" dxfId="2050" priority="3877">
      <formula>MOD(ROW(),2)</formula>
    </cfRule>
  </conditionalFormatting>
  <conditionalFormatting sqref="AC1041">
    <cfRule type="expression" dxfId="2049" priority="3786">
      <formula>MOD(ROW(),2)</formula>
    </cfRule>
    <cfRule type="expression" dxfId="2048" priority="3785">
      <formula>MOD(ROW(),2)</formula>
    </cfRule>
  </conditionalFormatting>
  <conditionalFormatting sqref="AC1042:AC1043">
    <cfRule type="expression" dxfId="2047" priority="3831">
      <formula>MOD(ROW(),2)</formula>
    </cfRule>
    <cfRule type="expression" dxfId="2046" priority="3832">
      <formula>MOD(ROW(),2)</formula>
    </cfRule>
  </conditionalFormatting>
  <conditionalFormatting sqref="AC1044">
    <cfRule type="expression" dxfId="2045" priority="3693">
      <formula>MOD(ROW(),2)</formula>
    </cfRule>
    <cfRule type="expression" dxfId="2044" priority="3692">
      <formula>MOD(ROW(),2)</formula>
    </cfRule>
  </conditionalFormatting>
  <conditionalFormatting sqref="AC1045:AC1046">
    <cfRule type="expression" dxfId="2043" priority="3739">
      <formula>MOD(ROW(),2)</formula>
    </cfRule>
    <cfRule type="expression" dxfId="2042" priority="3738">
      <formula>MOD(ROW(),2)</formula>
    </cfRule>
  </conditionalFormatting>
  <conditionalFormatting sqref="AC1047">
    <cfRule type="expression" dxfId="2041" priority="3645">
      <formula>MOD(ROW(),2)</formula>
    </cfRule>
    <cfRule type="expression" dxfId="2040" priority="3646">
      <formula>MOD(ROW(),2)</formula>
    </cfRule>
  </conditionalFormatting>
  <conditionalFormatting sqref="AC1048">
    <cfRule type="expression" dxfId="2039" priority="3552">
      <formula>MOD(ROW(),2)</formula>
    </cfRule>
    <cfRule type="expression" dxfId="2038" priority="3553">
      <formula>MOD(ROW(),2)</formula>
    </cfRule>
  </conditionalFormatting>
  <conditionalFormatting sqref="AC1049:AC1050">
    <cfRule type="expression" dxfId="2037" priority="3599">
      <formula>MOD(ROW(),2)</formula>
    </cfRule>
    <cfRule type="expression" dxfId="2036" priority="3598">
      <formula>MOD(ROW(),2)</formula>
    </cfRule>
  </conditionalFormatting>
  <conditionalFormatting sqref="AC1051">
    <cfRule type="expression" dxfId="2035" priority="3501">
      <formula>MOD(ROW(),2)</formula>
    </cfRule>
    <cfRule type="expression" dxfId="2034" priority="3502">
      <formula>MOD(ROW(),2)</formula>
    </cfRule>
  </conditionalFormatting>
  <conditionalFormatting sqref="AC1052">
    <cfRule type="expression" dxfId="2033" priority="3411">
      <formula>MOD(ROW(),2)</formula>
    </cfRule>
    <cfRule type="expression" dxfId="2032" priority="3410">
      <formula>MOD(ROW(),2)</formula>
    </cfRule>
  </conditionalFormatting>
  <conditionalFormatting sqref="AC1053:AC1054">
    <cfRule type="expression" dxfId="2031" priority="3456">
      <formula>MOD(ROW(),2)</formula>
    </cfRule>
    <cfRule type="expression" dxfId="2030" priority="3457">
      <formula>MOD(ROW(),2)</formula>
    </cfRule>
  </conditionalFormatting>
  <conditionalFormatting sqref="AC1055">
    <cfRule type="expression" dxfId="2029" priority="3363">
      <formula>MOD(ROW(),2)</formula>
    </cfRule>
    <cfRule type="expression" dxfId="2028" priority="3362">
      <formula>MOD(ROW(),2)</formula>
    </cfRule>
  </conditionalFormatting>
  <conditionalFormatting sqref="AC1056">
    <cfRule type="expression" dxfId="2027" priority="3272">
      <formula>MOD(ROW(),2)</formula>
    </cfRule>
    <cfRule type="expression" dxfId="2026" priority="3273">
      <formula>MOD(ROW(),2)</formula>
    </cfRule>
  </conditionalFormatting>
  <conditionalFormatting sqref="AC1057:AC1058">
    <cfRule type="expression" dxfId="2025" priority="3318">
      <formula>MOD(ROW(),2)</formula>
    </cfRule>
    <cfRule type="expression" dxfId="2024" priority="3317">
      <formula>MOD(ROW(),2)</formula>
    </cfRule>
  </conditionalFormatting>
  <conditionalFormatting sqref="AC1059">
    <cfRule type="expression" dxfId="2023" priority="3218">
      <formula>MOD(ROW(),2)</formula>
    </cfRule>
    <cfRule type="expression" dxfId="2022" priority="3217">
      <formula>MOD(ROW(),2)</formula>
    </cfRule>
  </conditionalFormatting>
  <conditionalFormatting sqref="AC1060:AC1061">
    <cfRule type="expression" dxfId="2021" priority="3169">
      <formula>MOD(ROW(),2)</formula>
    </cfRule>
    <cfRule type="expression" dxfId="2020" priority="3170">
      <formula>MOD(ROW(),2)</formula>
    </cfRule>
  </conditionalFormatting>
  <conditionalFormatting sqref="AC1062">
    <cfRule type="expression" dxfId="2019" priority="3126">
      <formula>MOD(ROW(),2)</formula>
    </cfRule>
    <cfRule type="expression" dxfId="2018" priority="3125">
      <formula>MOD(ROW(),2)</formula>
    </cfRule>
  </conditionalFormatting>
  <conditionalFormatting sqref="AC1063:AC1072">
    <cfRule type="expression" dxfId="2017" priority="3079">
      <formula>MOD(ROW(),2)</formula>
    </cfRule>
    <cfRule type="expression" dxfId="2016" priority="3080">
      <formula>MOD(ROW(),2)</formula>
    </cfRule>
  </conditionalFormatting>
  <conditionalFormatting sqref="AC1073:AC1082">
    <cfRule type="expression" dxfId="2015" priority="2628">
      <formula>MOD(ROW(),2)</formula>
    </cfRule>
    <cfRule type="expression" dxfId="2014" priority="2627">
      <formula>MOD(ROW(),2)</formula>
    </cfRule>
  </conditionalFormatting>
  <conditionalFormatting sqref="AC1083:AC1084">
    <cfRule type="expression" dxfId="2013" priority="2172">
      <formula>MOD(ROW(),2)</formula>
    </cfRule>
    <cfRule type="expression" dxfId="2012" priority="2173">
      <formula>MOD(ROW(),2)</formula>
    </cfRule>
  </conditionalFormatting>
  <conditionalFormatting sqref="AC1125:AC1128">
    <cfRule type="expression" dxfId="2011" priority="1939">
      <formula>MOD(ROW(),2)</formula>
    </cfRule>
    <cfRule type="expression" dxfId="2010" priority="1938">
      <formula>MOD(ROW(),2)</formula>
    </cfRule>
  </conditionalFormatting>
  <conditionalFormatting sqref="AC1129:AC1131">
    <cfRule type="expression" dxfId="2009" priority="1887">
      <formula>MOD(ROW(),2)</formula>
    </cfRule>
    <cfRule type="expression" dxfId="2008" priority="1888">
      <formula>MOD(ROW(),2)</formula>
    </cfRule>
  </conditionalFormatting>
  <conditionalFormatting sqref="AC1132:AC1134">
    <cfRule type="expression" dxfId="2007" priority="1821">
      <formula>MOD(ROW(),2)</formula>
    </cfRule>
    <cfRule type="expression" dxfId="2006" priority="1820">
      <formula>MOD(ROW(),2)</formula>
    </cfRule>
  </conditionalFormatting>
  <conditionalFormatting sqref="AC1135:AC1137">
    <cfRule type="expression" dxfId="2005" priority="1778">
      <formula>MOD(ROW(),2)</formula>
    </cfRule>
    <cfRule type="expression" dxfId="2004" priority="1779">
      <formula>MOD(ROW(),2)</formula>
    </cfRule>
  </conditionalFormatting>
  <conditionalFormatting sqref="AC1138">
    <cfRule type="expression" dxfId="2003" priority="1693">
      <formula>MOD(ROW(),2)</formula>
    </cfRule>
    <cfRule type="expression" dxfId="2002" priority="1694">
      <formula>MOD(ROW(),2)</formula>
    </cfRule>
  </conditionalFormatting>
  <conditionalFormatting sqref="AC1139:AC1140">
    <cfRule type="expression" dxfId="2001" priority="1736">
      <formula>MOD(ROW(),2)</formula>
    </cfRule>
    <cfRule type="expression" dxfId="2000" priority="1735">
      <formula>MOD(ROW(),2)</formula>
    </cfRule>
  </conditionalFormatting>
  <conditionalFormatting sqref="AC1141">
    <cfRule type="expression" dxfId="1999" priority="1645">
      <formula>MOD(ROW(),2)</formula>
    </cfRule>
    <cfRule type="expression" dxfId="1998" priority="1644">
      <formula>MOD(ROW(),2)</formula>
    </cfRule>
  </conditionalFormatting>
  <conditionalFormatting sqref="AC1142">
    <cfRule type="expression" dxfId="1997" priority="1561">
      <formula>MOD(ROW(),2)</formula>
    </cfRule>
    <cfRule type="expression" dxfId="1996" priority="1562">
      <formula>MOD(ROW(),2)</formula>
    </cfRule>
  </conditionalFormatting>
  <conditionalFormatting sqref="AC1143:AC1144">
    <cfRule type="expression" dxfId="1995" priority="1603">
      <formula>MOD(ROW(),2)</formula>
    </cfRule>
    <cfRule type="expression" dxfId="1994" priority="1604">
      <formula>MOD(ROW(),2)</formula>
    </cfRule>
  </conditionalFormatting>
  <conditionalFormatting sqref="AC1145">
    <cfRule type="expression" dxfId="1993" priority="1477">
      <formula>MOD(ROW(),2)</formula>
    </cfRule>
    <cfRule type="expression" dxfId="1992" priority="1476">
      <formula>MOD(ROW(),2)</formula>
    </cfRule>
  </conditionalFormatting>
  <conditionalFormatting sqref="AC1146:AC1147">
    <cfRule type="expression" dxfId="1991" priority="1519">
      <formula>MOD(ROW(),2)</formula>
    </cfRule>
    <cfRule type="expression" dxfId="1990" priority="1518">
      <formula>MOD(ROW(),2)</formula>
    </cfRule>
  </conditionalFormatting>
  <conditionalFormatting sqref="AC1148">
    <cfRule type="expression" dxfId="1989" priority="1433">
      <formula>MOD(ROW(),2)</formula>
    </cfRule>
    <cfRule type="expression" dxfId="1988" priority="1434">
      <formula>MOD(ROW(),2)</formula>
    </cfRule>
  </conditionalFormatting>
  <conditionalFormatting sqref="AC1149">
    <cfRule type="expression" dxfId="1987" priority="1349">
      <formula>MOD(ROW(),2)</formula>
    </cfRule>
    <cfRule type="expression" dxfId="1986" priority="1348">
      <formula>MOD(ROW(),2)</formula>
    </cfRule>
  </conditionalFormatting>
  <conditionalFormatting sqref="AC1150:AC1151">
    <cfRule type="expression" dxfId="1985" priority="1391">
      <formula>MOD(ROW(),2)</formula>
    </cfRule>
    <cfRule type="expression" dxfId="1984" priority="1390">
      <formula>MOD(ROW(),2)</formula>
    </cfRule>
  </conditionalFormatting>
  <conditionalFormatting sqref="AC1152">
    <cfRule type="expression" dxfId="1983" priority="1302">
      <formula>MOD(ROW(),2)</formula>
    </cfRule>
    <cfRule type="expression" dxfId="1982" priority="1301">
      <formula>MOD(ROW(),2)</formula>
    </cfRule>
  </conditionalFormatting>
  <conditionalFormatting sqref="AC1153">
    <cfRule type="expression" dxfId="1981" priority="1218">
      <formula>MOD(ROW(),2)</formula>
    </cfRule>
    <cfRule type="expression" dxfId="1980" priority="1219">
      <formula>MOD(ROW(),2)</formula>
    </cfRule>
  </conditionalFormatting>
  <conditionalFormatting sqref="AC1154:AC1155">
    <cfRule type="expression" dxfId="1979" priority="1260">
      <formula>MOD(ROW(),2)</formula>
    </cfRule>
    <cfRule type="expression" dxfId="1978" priority="1261">
      <formula>MOD(ROW(),2)</formula>
    </cfRule>
  </conditionalFormatting>
  <conditionalFormatting sqref="AC1156">
    <cfRule type="expression" dxfId="1977" priority="1174">
      <formula>MOD(ROW(),2)</formula>
    </cfRule>
    <cfRule type="expression" dxfId="1976" priority="1175">
      <formula>MOD(ROW(),2)</formula>
    </cfRule>
  </conditionalFormatting>
  <conditionalFormatting sqref="AC1157">
    <cfRule type="expression" dxfId="1975" priority="1093">
      <formula>MOD(ROW(),2)</formula>
    </cfRule>
    <cfRule type="expression" dxfId="1974" priority="1092">
      <formula>MOD(ROW(),2)</formula>
    </cfRule>
  </conditionalFormatting>
  <conditionalFormatting sqref="AC1158:AC1159">
    <cfRule type="expression" dxfId="1973" priority="1133">
      <formula>MOD(ROW(),2)</formula>
    </cfRule>
    <cfRule type="expression" dxfId="1972" priority="1134">
      <formula>MOD(ROW(),2)</formula>
    </cfRule>
  </conditionalFormatting>
  <conditionalFormatting sqref="AC1160">
    <cfRule type="expression" dxfId="1971" priority="1042">
      <formula>MOD(ROW(),2)</formula>
    </cfRule>
    <cfRule type="expression" dxfId="1970" priority="1041">
      <formula>MOD(ROW(),2)</formula>
    </cfRule>
  </conditionalFormatting>
  <conditionalFormatting sqref="AC1161:AC1162">
    <cfRule type="expression" dxfId="1969" priority="998">
      <formula>MOD(ROW(),2)</formula>
    </cfRule>
    <cfRule type="expression" dxfId="1968" priority="997">
      <formula>MOD(ROW(),2)</formula>
    </cfRule>
  </conditionalFormatting>
  <conditionalFormatting sqref="AC1163">
    <cfRule type="expression" dxfId="1967" priority="958">
      <formula>MOD(ROW(),2)</formula>
    </cfRule>
    <cfRule type="expression" dxfId="1966" priority="957">
      <formula>MOD(ROW(),2)</formula>
    </cfRule>
  </conditionalFormatting>
  <conditionalFormatting sqref="AC1164:AC1173">
    <cfRule type="expression" dxfId="1965" priority="915">
      <formula>MOD(ROW(),2)</formula>
    </cfRule>
    <cfRule type="expression" dxfId="1964" priority="916">
      <formula>MOD(ROW(),2)</formula>
    </cfRule>
  </conditionalFormatting>
  <conditionalFormatting sqref="AC1174:AC1183">
    <cfRule type="expression" dxfId="1963" priority="506">
      <formula>MOD(ROW(),2)</formula>
    </cfRule>
    <cfRule type="expression" dxfId="1962" priority="507">
      <formula>MOD(ROW(),2)</formula>
    </cfRule>
  </conditionalFormatting>
  <conditionalFormatting sqref="AC1184:AC1185">
    <cfRule type="expression" dxfId="1961" priority="94">
      <formula>MOD(ROW(),2)</formula>
    </cfRule>
    <cfRule type="expression" dxfId="1960" priority="93">
      <formula>MOD(ROW(),2)</formula>
    </cfRule>
  </conditionalFormatting>
  <conditionalFormatting sqref="AC45:AD54">
    <cfRule type="expression" dxfId="1959" priority="16252">
      <formula>MOD(ROW(),2)</formula>
    </cfRule>
  </conditionalFormatting>
  <conditionalFormatting sqref="AC172:AD172">
    <cfRule type="expression" dxfId="1958" priority="14933">
      <formula>MOD(ROW(),2)</formula>
    </cfRule>
  </conditionalFormatting>
  <conditionalFormatting sqref="AC299:AD299">
    <cfRule type="expression" dxfId="1957" priority="13610">
      <formula>MOD(ROW(),2)</formula>
    </cfRule>
  </conditionalFormatting>
  <conditionalFormatting sqref="AC427:AD427">
    <cfRule type="expression" dxfId="1956" priority="12199">
      <formula>MOD(ROW(),2)</formula>
    </cfRule>
  </conditionalFormatting>
  <conditionalFormatting sqref="AC558:AD558">
    <cfRule type="expression" dxfId="1955" priority="10641">
      <formula>MOD(ROW(),2)</formula>
    </cfRule>
  </conditionalFormatting>
  <conditionalFormatting sqref="AC694:AD694">
    <cfRule type="expression" dxfId="1954" priority="8739">
      <formula>MOD(ROW(),2)</formula>
    </cfRule>
  </conditionalFormatting>
  <conditionalFormatting sqref="AC834:AD834">
    <cfRule type="expression" dxfId="1953" priority="6711">
      <formula>MOD(ROW(),2)</formula>
    </cfRule>
  </conditionalFormatting>
  <conditionalFormatting sqref="AC979:AD979">
    <cfRule type="expression" dxfId="1952" priority="4384">
      <formula>MOD(ROW(),2)</formula>
    </cfRule>
  </conditionalFormatting>
  <conditionalFormatting sqref="AC14:AE14">
    <cfRule type="expression" dxfId="1951" priority="16172">
      <formula>MOD(ROW(),2)</formula>
    </cfRule>
  </conditionalFormatting>
  <conditionalFormatting sqref="AC45:AE54">
    <cfRule type="expression" dxfId="1950" priority="16250">
      <formula>MOD(ROW(),2)</formula>
    </cfRule>
  </conditionalFormatting>
  <conditionalFormatting sqref="AC65:AE65">
    <cfRule type="expression" dxfId="1949" priority="16116">
      <formula>MOD(ROW(),2)</formula>
    </cfRule>
  </conditionalFormatting>
  <conditionalFormatting sqref="AC87:AE92 AD93:AE96">
    <cfRule type="expression" dxfId="1948" priority="16052">
      <formula>MOD(ROW(),2)</formula>
    </cfRule>
  </conditionalFormatting>
  <conditionalFormatting sqref="AC141:AE141">
    <cfRule type="expression" dxfId="1947" priority="14868">
      <formula>MOD(ROW(),2)</formula>
    </cfRule>
  </conditionalFormatting>
  <conditionalFormatting sqref="AC172:AE172">
    <cfRule type="expression" dxfId="1946" priority="14931">
      <formula>MOD(ROW(),2)</formula>
    </cfRule>
  </conditionalFormatting>
  <conditionalFormatting sqref="AC190:AE190">
    <cfRule type="expression" dxfId="1945" priority="14815">
      <formula>MOD(ROW(),2)</formula>
    </cfRule>
  </conditionalFormatting>
  <conditionalFormatting sqref="AC212:AE217 AD218:AE221">
    <cfRule type="expression" dxfId="1944" priority="14754">
      <formula>MOD(ROW(),2)</formula>
    </cfRule>
  </conditionalFormatting>
  <conditionalFormatting sqref="AC269:AE269">
    <cfRule type="expression" dxfId="1943" priority="13542">
      <formula>MOD(ROW(),2)</formula>
    </cfRule>
  </conditionalFormatting>
  <conditionalFormatting sqref="AC299:AE299">
    <cfRule type="expression" dxfId="1942" priority="13608">
      <formula>MOD(ROW(),2)</formula>
    </cfRule>
  </conditionalFormatting>
  <conditionalFormatting sqref="AC316:AE316">
    <cfRule type="expression" dxfId="1941" priority="13489">
      <formula>MOD(ROW(),2)</formula>
    </cfRule>
  </conditionalFormatting>
  <conditionalFormatting sqref="AC338:AE343 AD344:AE347">
    <cfRule type="expression" dxfId="1940" priority="13425">
      <formula>MOD(ROW(),2)</formula>
    </cfRule>
  </conditionalFormatting>
  <conditionalFormatting sqref="AC397:AE397">
    <cfRule type="expression" dxfId="1939" priority="12132">
      <formula>MOD(ROW(),2)</formula>
    </cfRule>
    <cfRule type="expression" dxfId="1938" priority="12133">
      <formula>MOD(ROW(),2)</formula>
    </cfRule>
  </conditionalFormatting>
  <conditionalFormatting sqref="AC427:AE427">
    <cfRule type="expression" dxfId="1937" priority="12201">
      <formula>MOD(ROW(),2)</formula>
    </cfRule>
    <cfRule type="expression" dxfId="1936" priority="12198">
      <formula>MOD(ROW(),2)</formula>
    </cfRule>
    <cfRule type="expression" dxfId="1935" priority="12197">
      <formula>MOD(ROW(),2)</formula>
    </cfRule>
  </conditionalFormatting>
  <conditionalFormatting sqref="AC444:AE444">
    <cfRule type="expression" dxfId="1934" priority="12079">
      <formula>MOD(ROW(),2)</formula>
    </cfRule>
    <cfRule type="expression" dxfId="1933" priority="12080">
      <formula>MOD(ROW(),2)</formula>
    </cfRule>
  </conditionalFormatting>
  <conditionalFormatting sqref="AC466:AE471 AD472:AE475">
    <cfRule type="expression" dxfId="1932" priority="12020">
      <formula>MOD(ROW(),2)</formula>
    </cfRule>
    <cfRule type="expression" dxfId="1931" priority="12018">
      <formula>MOD(ROW(),2)</formula>
    </cfRule>
  </conditionalFormatting>
  <conditionalFormatting sqref="AC528:AE528">
    <cfRule type="expression" dxfId="1930" priority="10573">
      <formula>MOD(ROW(),2)</formula>
    </cfRule>
    <cfRule type="expression" dxfId="1929" priority="10574">
      <formula>MOD(ROW(),2)</formula>
    </cfRule>
  </conditionalFormatting>
  <conditionalFormatting sqref="AC558:AE558">
    <cfRule type="expression" dxfId="1928" priority="10639">
      <formula>MOD(ROW(),2)</formula>
    </cfRule>
    <cfRule type="expression" dxfId="1927" priority="10640">
      <formula>MOD(ROW(),2)</formula>
    </cfRule>
    <cfRule type="expression" dxfId="1926" priority="10643">
      <formula>MOD(ROW(),2)</formula>
    </cfRule>
  </conditionalFormatting>
  <conditionalFormatting sqref="AC575:AE575">
    <cfRule type="expression" dxfId="1925" priority="10520">
      <formula>MOD(ROW(),2)</formula>
    </cfRule>
    <cfRule type="expression" dxfId="1924" priority="10521">
      <formula>MOD(ROW(),2)</formula>
    </cfRule>
  </conditionalFormatting>
  <conditionalFormatting sqref="AC597:AE602 AD603:AE606">
    <cfRule type="expression" dxfId="1923" priority="10458">
      <formula>MOD(ROW(),2)</formula>
    </cfRule>
    <cfRule type="expression" dxfId="1922" priority="10456">
      <formula>MOD(ROW(),2)</formula>
    </cfRule>
  </conditionalFormatting>
  <conditionalFormatting sqref="AC664:AE664">
    <cfRule type="expression" dxfId="1921" priority="8672">
      <formula>MOD(ROW(),2)</formula>
    </cfRule>
    <cfRule type="expression" dxfId="1920" priority="8671">
      <formula>MOD(ROW(),2)</formula>
    </cfRule>
  </conditionalFormatting>
  <conditionalFormatting sqref="AC694:AE694">
    <cfRule type="expression" dxfId="1919" priority="8737">
      <formula>MOD(ROW(),2)</formula>
    </cfRule>
    <cfRule type="expression" dxfId="1918" priority="8741">
      <formula>MOD(ROW(),2)</formula>
    </cfRule>
    <cfRule type="expression" dxfId="1917" priority="8738">
      <formula>MOD(ROW(),2)</formula>
    </cfRule>
  </conditionalFormatting>
  <conditionalFormatting sqref="AC711:AE711">
    <cfRule type="expression" dxfId="1916" priority="8618">
      <formula>MOD(ROW(),2)</formula>
    </cfRule>
    <cfRule type="expression" dxfId="1915" priority="8619">
      <formula>MOD(ROW(),2)</formula>
    </cfRule>
  </conditionalFormatting>
  <conditionalFormatting sqref="AC733:AE738 AD739:AE742">
    <cfRule type="expression" dxfId="1914" priority="8554">
      <formula>MOD(ROW(),2)</formula>
    </cfRule>
    <cfRule type="expression" dxfId="1913" priority="8556">
      <formula>MOD(ROW(),2)</formula>
    </cfRule>
  </conditionalFormatting>
  <conditionalFormatting sqref="AC834:AE834">
    <cfRule type="expression" dxfId="1912" priority="6709">
      <formula>MOD(ROW(),2)</formula>
    </cfRule>
    <cfRule type="expression" dxfId="1911" priority="6710">
      <formula>MOD(ROW(),2)</formula>
    </cfRule>
    <cfRule type="expression" dxfId="1910" priority="6713">
      <formula>MOD(ROW(),2)</formula>
    </cfRule>
  </conditionalFormatting>
  <conditionalFormatting sqref="AC851:AE851">
    <cfRule type="expression" dxfId="1909" priority="6644">
      <formula>MOD(ROW(),2)</formula>
    </cfRule>
    <cfRule type="expression" dxfId="1908" priority="6643">
      <formula>MOD(ROW(),2)</formula>
    </cfRule>
  </conditionalFormatting>
  <conditionalFormatting sqref="AC873:AE878 AD879:AE882">
    <cfRule type="expression" dxfId="1907" priority="6583">
      <formula>MOD(ROW(),2)</formula>
    </cfRule>
    <cfRule type="expression" dxfId="1906" priority="6581">
      <formula>MOD(ROW(),2)</formula>
    </cfRule>
  </conditionalFormatting>
  <conditionalFormatting sqref="AC979:AE979">
    <cfRule type="expression" dxfId="1905" priority="4386">
      <formula>MOD(ROW(),2)</formula>
    </cfRule>
    <cfRule type="expression" dxfId="1904" priority="4383">
      <formula>MOD(ROW(),2)</formula>
    </cfRule>
    <cfRule type="expression" dxfId="1903" priority="4382">
      <formula>MOD(ROW(),2)</formula>
    </cfRule>
  </conditionalFormatting>
  <conditionalFormatting sqref="AC996:AE996">
    <cfRule type="expression" dxfId="1902" priority="4317">
      <formula>MOD(ROW(),2)</formula>
    </cfRule>
    <cfRule type="expression" dxfId="1901" priority="4316">
      <formula>MOD(ROW(),2)</formula>
    </cfRule>
  </conditionalFormatting>
  <conditionalFormatting sqref="AC1018:AE1023 AD1024:AE1027">
    <cfRule type="expression" dxfId="1900" priority="4254">
      <formula>MOD(ROW(),2)</formula>
    </cfRule>
    <cfRule type="expression" dxfId="1899" priority="4256">
      <formula>MOD(ROW(),2)</formula>
    </cfRule>
  </conditionalFormatting>
  <conditionalFormatting sqref="AC1097:AE1097">
    <cfRule type="expression" dxfId="1898" priority="2050">
      <formula>MOD(ROW(),2)</formula>
    </cfRule>
    <cfRule type="expression" dxfId="1897" priority="2051">
      <formula>MOD(ROW(),2)</formula>
    </cfRule>
  </conditionalFormatting>
  <conditionalFormatting sqref="AC1119:AE1124 AD1125:AE1128">
    <cfRule type="expression" dxfId="1896" priority="1994">
      <formula>MOD(ROW(),2)</formula>
    </cfRule>
    <cfRule type="expression" dxfId="1895" priority="1992">
      <formula>MOD(ROW(),2)</formula>
    </cfRule>
  </conditionalFormatting>
  <conditionalFormatting sqref="AC142:AL171 AF130:AM139 AB140:AL140 N142:O189 D142:L189 Y129 AB129:AE139 C130:L133 AA130:AA140 AO130:AP140 AC173:AL189 AA191:AL207">
    <cfRule type="expression" dxfId="1894" priority="14947">
      <formula>MOD(ROW(),2)</formula>
    </cfRule>
  </conditionalFormatting>
  <conditionalFormatting sqref="AD83">
    <cfRule type="expression" dxfId="1893" priority="15885">
      <formula>MOD(ROW(),2)</formula>
    </cfRule>
  </conditionalFormatting>
  <conditionalFormatting sqref="AD85:AD86">
    <cfRule type="expression" dxfId="1892" priority="15871">
      <formula>MOD(ROW(),2)</formula>
    </cfRule>
  </conditionalFormatting>
  <conditionalFormatting sqref="AD120:AD128">
    <cfRule type="expression" dxfId="1891" priority="15002">
      <formula>MOD(ROW(),2)</formula>
    </cfRule>
  </conditionalFormatting>
  <conditionalFormatting sqref="AD208">
    <cfRule type="expression" dxfId="1890" priority="14597">
      <formula>MOD(ROW(),2)</formula>
    </cfRule>
  </conditionalFormatting>
  <conditionalFormatting sqref="AD210:AD211">
    <cfRule type="expression" dxfId="1889" priority="14583">
      <formula>MOD(ROW(),2)</formula>
    </cfRule>
  </conditionalFormatting>
  <conditionalFormatting sqref="AD245:AD256">
    <cfRule type="expression" dxfId="1888" priority="13768">
      <formula>MOD(ROW(),2)</formula>
    </cfRule>
  </conditionalFormatting>
  <conditionalFormatting sqref="AD334">
    <cfRule type="expression" dxfId="1887" priority="13268">
      <formula>MOD(ROW(),2)</formula>
    </cfRule>
  </conditionalFormatting>
  <conditionalFormatting sqref="AD336:AD337">
    <cfRule type="expression" dxfId="1886" priority="13254">
      <formula>MOD(ROW(),2)</formula>
    </cfRule>
  </conditionalFormatting>
  <conditionalFormatting sqref="AD379:AD384">
    <cfRule type="expression" dxfId="1885" priority="12439">
      <formula>MOD(ROW(),2)</formula>
    </cfRule>
    <cfRule type="expression" dxfId="1884" priority="12440">
      <formula>MOD(ROW(),2)</formula>
    </cfRule>
  </conditionalFormatting>
  <conditionalFormatting sqref="AD462">
    <cfRule type="expression" dxfId="1883" priority="11861">
      <formula>MOD(ROW(),2)</formula>
    </cfRule>
  </conditionalFormatting>
  <conditionalFormatting sqref="AD464">
    <cfRule type="expression" dxfId="1882" priority="11847">
      <formula>MOD(ROW(),2)</formula>
    </cfRule>
  </conditionalFormatting>
  <conditionalFormatting sqref="AD465">
    <cfRule type="expression" dxfId="1881" priority="12031">
      <formula>MOD(ROW(),2)</formula>
    </cfRule>
  </conditionalFormatting>
  <conditionalFormatting sqref="AD507:AD516">
    <cfRule type="expression" dxfId="1880" priority="11035">
      <formula>MOD(ROW(),2)</formula>
    </cfRule>
    <cfRule type="expression" dxfId="1879" priority="11036">
      <formula>MOD(ROW(),2)</formula>
    </cfRule>
  </conditionalFormatting>
  <conditionalFormatting sqref="AD593">
    <cfRule type="expression" dxfId="1878" priority="10289">
      <formula>MOD(ROW(),2)</formula>
    </cfRule>
  </conditionalFormatting>
  <conditionalFormatting sqref="AD595">
    <cfRule type="expression" dxfId="1877" priority="10275">
      <formula>MOD(ROW(),2)</formula>
    </cfRule>
  </conditionalFormatting>
  <conditionalFormatting sqref="AD596">
    <cfRule type="expression" dxfId="1876" priority="10469">
      <formula>MOD(ROW(),2)</formula>
    </cfRule>
  </conditionalFormatting>
  <conditionalFormatting sqref="AD638:AD651">
    <cfRule type="expression" dxfId="1875" priority="9412">
      <formula>MOD(ROW(),2)</formula>
    </cfRule>
    <cfRule type="expression" dxfId="1874" priority="9411">
      <formula>MOD(ROW(),2)</formula>
    </cfRule>
  </conditionalFormatting>
  <conditionalFormatting sqref="AD652">
    <cfRule type="expression" dxfId="1873" priority="8814">
      <formula>MOD(ROW(),2)</formula>
    </cfRule>
    <cfRule type="expression" dxfId="1872" priority="8813">
      <formula>MOD(ROW(),2)</formula>
    </cfRule>
  </conditionalFormatting>
  <conditionalFormatting sqref="AD729">
    <cfRule type="expression" dxfId="1871" priority="8397">
      <formula>MOD(ROW(),2)</formula>
    </cfRule>
  </conditionalFormatting>
  <conditionalFormatting sqref="AD731">
    <cfRule type="expression" dxfId="1870" priority="8383">
      <formula>MOD(ROW(),2)</formula>
    </cfRule>
  </conditionalFormatting>
  <conditionalFormatting sqref="AD732">
    <cfRule type="expression" dxfId="1869" priority="8567">
      <formula>MOD(ROW(),2)</formula>
    </cfRule>
  </conditionalFormatting>
  <conditionalFormatting sqref="AD774:AD787">
    <cfRule type="expression" dxfId="1868" priority="7573">
      <formula>MOD(ROW(),2)</formula>
    </cfRule>
    <cfRule type="expression" dxfId="1867" priority="7574">
      <formula>MOD(ROW(),2)</formula>
    </cfRule>
  </conditionalFormatting>
  <conditionalFormatting sqref="AD788:AD794">
    <cfRule type="expression" dxfId="1866" priority="7020">
      <formula>MOD(ROW(),2)</formula>
    </cfRule>
    <cfRule type="expression" dxfId="1865" priority="7021">
      <formula>MOD(ROW(),2)</formula>
    </cfRule>
  </conditionalFormatting>
  <conditionalFormatting sqref="AD869">
    <cfRule type="expression" dxfId="1864" priority="6417">
      <formula>MOD(ROW(),2)</formula>
    </cfRule>
  </conditionalFormatting>
  <conditionalFormatting sqref="AD871">
    <cfRule type="expression" dxfId="1863" priority="6404">
      <formula>MOD(ROW(),2)</formula>
    </cfRule>
  </conditionalFormatting>
  <conditionalFormatting sqref="AD872">
    <cfRule type="expression" dxfId="1862" priority="6593">
      <formula>MOD(ROW(),2)</formula>
    </cfRule>
  </conditionalFormatting>
  <conditionalFormatting sqref="AD914:AD927">
    <cfRule type="expression" dxfId="1861" priority="5556">
      <formula>MOD(ROW(),2)</formula>
    </cfRule>
    <cfRule type="expression" dxfId="1860" priority="5557">
      <formula>MOD(ROW(),2)</formula>
    </cfRule>
  </conditionalFormatting>
  <conditionalFormatting sqref="AD928:AD937">
    <cfRule type="expression" dxfId="1859" priority="4965">
      <formula>MOD(ROW(),2)</formula>
    </cfRule>
    <cfRule type="expression" dxfId="1858" priority="4964">
      <formula>MOD(ROW(),2)</formula>
    </cfRule>
  </conditionalFormatting>
  <conditionalFormatting sqref="AD938:AD939">
    <cfRule type="expression" dxfId="1857" priority="4507">
      <formula>MOD(ROW(),2)</formula>
    </cfRule>
    <cfRule type="expression" dxfId="1856" priority="4508">
      <formula>MOD(ROW(),2)</formula>
    </cfRule>
  </conditionalFormatting>
  <conditionalFormatting sqref="AD1014">
    <cfRule type="expression" dxfId="1855" priority="4090">
      <formula>MOD(ROW(),2)</formula>
    </cfRule>
  </conditionalFormatting>
  <conditionalFormatting sqref="AD1016">
    <cfRule type="expression" dxfId="1854" priority="4077">
      <formula>MOD(ROW(),2)</formula>
    </cfRule>
  </conditionalFormatting>
  <conditionalFormatting sqref="AD1017">
    <cfRule type="expression" dxfId="1853" priority="4266">
      <formula>MOD(ROW(),2)</formula>
    </cfRule>
  </conditionalFormatting>
  <conditionalFormatting sqref="AD1059:AD1072">
    <cfRule type="expression" dxfId="1852" priority="3229">
      <formula>MOD(ROW(),2)</formula>
    </cfRule>
    <cfRule type="expression" dxfId="1851" priority="3230">
      <formula>MOD(ROW(),2)</formula>
    </cfRule>
  </conditionalFormatting>
  <conditionalFormatting sqref="AD1073:AD1082">
    <cfRule type="expression" dxfId="1850" priority="2638">
      <formula>MOD(ROW(),2)</formula>
    </cfRule>
    <cfRule type="expression" dxfId="1849" priority="2637">
      <formula>MOD(ROW(),2)</formula>
    </cfRule>
  </conditionalFormatting>
  <conditionalFormatting sqref="AD1083:AD1084">
    <cfRule type="expression" dxfId="1848" priority="2181">
      <formula>MOD(ROW(),2)</formula>
    </cfRule>
    <cfRule type="expression" dxfId="1847" priority="2180">
      <formula>MOD(ROW(),2)</formula>
    </cfRule>
  </conditionalFormatting>
  <conditionalFormatting sqref="AD1115">
    <cfRule type="expression" dxfId="1846" priority="1842">
      <formula>MOD(ROW(),2)</formula>
    </cfRule>
  </conditionalFormatting>
  <conditionalFormatting sqref="AD1117">
    <cfRule type="expression" dxfId="1845" priority="1829">
      <formula>MOD(ROW(),2)</formula>
    </cfRule>
  </conditionalFormatting>
  <conditionalFormatting sqref="AD1118">
    <cfRule type="expression" dxfId="1844" priority="2004">
      <formula>MOD(ROW(),2)</formula>
    </cfRule>
  </conditionalFormatting>
  <conditionalFormatting sqref="AD1160:AD1173">
    <cfRule type="expression" dxfId="1843" priority="1053">
      <formula>MOD(ROW(),2)</formula>
    </cfRule>
    <cfRule type="expression" dxfId="1842" priority="1054">
      <formula>MOD(ROW(),2)</formula>
    </cfRule>
  </conditionalFormatting>
  <conditionalFormatting sqref="AD1174:AD1183">
    <cfRule type="expression" dxfId="1841" priority="517">
      <formula>MOD(ROW(),2)</formula>
    </cfRule>
    <cfRule type="expression" dxfId="1840" priority="516">
      <formula>MOD(ROW(),2)</formula>
    </cfRule>
  </conditionalFormatting>
  <conditionalFormatting sqref="AD1184:AD1185">
    <cfRule type="expression" dxfId="1839" priority="102">
      <formula>MOD(ROW(),2)</formula>
    </cfRule>
    <cfRule type="expression" dxfId="1838" priority="101">
      <formula>MOD(ROW(),2)</formula>
    </cfRule>
  </conditionalFormatting>
  <conditionalFormatting sqref="AD97:AE108">
    <cfRule type="expression" dxfId="1837" priority="15944">
      <formula>MOD(ROW(),2)</formula>
    </cfRule>
  </conditionalFormatting>
  <conditionalFormatting sqref="AD109:AE119">
    <cfRule type="expression" dxfId="1836" priority="15675">
      <formula>MOD(ROW(),2)</formula>
    </cfRule>
  </conditionalFormatting>
  <conditionalFormatting sqref="AD222:AE233">
    <cfRule type="expression" dxfId="1835" priority="14653">
      <formula>MOD(ROW(),2)</formula>
    </cfRule>
  </conditionalFormatting>
  <conditionalFormatting sqref="AD234:AE244">
    <cfRule type="expression" dxfId="1834" priority="14399">
      <formula>MOD(ROW(),2)</formula>
    </cfRule>
  </conditionalFormatting>
  <conditionalFormatting sqref="AD348:AE359">
    <cfRule type="expression" dxfId="1833" priority="13324">
      <formula>MOD(ROW(),2)</formula>
    </cfRule>
  </conditionalFormatting>
  <conditionalFormatting sqref="AD360:AE370 AD371:AD378">
    <cfRule type="expression" dxfId="1832" priority="13070">
      <formula>MOD(ROW(),2)</formula>
    </cfRule>
  </conditionalFormatting>
  <conditionalFormatting sqref="AD476:AE487">
    <cfRule type="expression" dxfId="1831" priority="11917">
      <formula>MOD(ROW(),2)</formula>
    </cfRule>
    <cfRule type="expression" dxfId="1830" priority="11918">
      <formula>MOD(ROW(),2)</formula>
    </cfRule>
  </conditionalFormatting>
  <conditionalFormatting sqref="AD488:AE498 AD499:AD506">
    <cfRule type="expression" dxfId="1829" priority="11664">
      <formula>MOD(ROW(),2)</formula>
    </cfRule>
    <cfRule type="expression" dxfId="1828" priority="11663">
      <formula>MOD(ROW(),2)</formula>
    </cfRule>
  </conditionalFormatting>
  <conditionalFormatting sqref="AD607:AE618">
    <cfRule type="expression" dxfId="1827" priority="10349">
      <formula>MOD(ROW(),2)</formula>
    </cfRule>
    <cfRule type="expression" dxfId="1826" priority="10348">
      <formula>MOD(ROW(),2)</formula>
    </cfRule>
  </conditionalFormatting>
  <conditionalFormatting sqref="AD619:AE629 AD630:AD637">
    <cfRule type="expression" dxfId="1825" priority="10079">
      <formula>MOD(ROW(),2)</formula>
    </cfRule>
    <cfRule type="expression" dxfId="1824" priority="10080">
      <formula>MOD(ROW(),2)</formula>
    </cfRule>
  </conditionalFormatting>
  <conditionalFormatting sqref="AD743:AE754">
    <cfRule type="expression" dxfId="1823" priority="8453">
      <formula>MOD(ROW(),2)</formula>
    </cfRule>
    <cfRule type="expression" dxfId="1822" priority="8454">
      <formula>MOD(ROW(),2)</formula>
    </cfRule>
  </conditionalFormatting>
  <conditionalFormatting sqref="AD755:AE765 AD766:AD773">
    <cfRule type="expression" dxfId="1821" priority="8199">
      <formula>MOD(ROW(),2)</formula>
    </cfRule>
    <cfRule type="expression" dxfId="1820" priority="8200">
      <formula>MOD(ROW(),2)</formula>
    </cfRule>
  </conditionalFormatting>
  <conditionalFormatting sqref="AD883:AE894">
    <cfRule type="expression" dxfId="1819" priority="6475">
      <formula>MOD(ROW(),2)</formula>
    </cfRule>
    <cfRule type="expression" dxfId="1818" priority="6474">
      <formula>MOD(ROW(),2)</formula>
    </cfRule>
  </conditionalFormatting>
  <conditionalFormatting sqref="AD895:AE905 AD906:AD913">
    <cfRule type="expression" dxfId="1817" priority="6212">
      <formula>MOD(ROW(),2)</formula>
    </cfRule>
    <cfRule type="expression" dxfId="1816" priority="6213">
      <formula>MOD(ROW(),2)</formula>
    </cfRule>
  </conditionalFormatting>
  <conditionalFormatting sqref="AD1028:AE1039">
    <cfRule type="expression" dxfId="1815" priority="4148">
      <formula>MOD(ROW(),2)</formula>
    </cfRule>
    <cfRule type="expression" dxfId="1814" priority="4147">
      <formula>MOD(ROW(),2)</formula>
    </cfRule>
  </conditionalFormatting>
  <conditionalFormatting sqref="AD1040:AE1050 AD1051:AD1058">
    <cfRule type="expression" dxfId="1813" priority="3886">
      <formula>MOD(ROW(),2)</formula>
    </cfRule>
    <cfRule type="expression" dxfId="1812" priority="3885">
      <formula>MOD(ROW(),2)</formula>
    </cfRule>
  </conditionalFormatting>
  <conditionalFormatting sqref="AD1129:AE1140">
    <cfRule type="expression" dxfId="1811" priority="1896">
      <formula>MOD(ROW(),2)</formula>
    </cfRule>
    <cfRule type="expression" dxfId="1810" priority="1895">
      <formula>MOD(ROW(),2)</formula>
    </cfRule>
  </conditionalFormatting>
  <conditionalFormatting sqref="AD1141:AE1151 AD1152:AD1159">
    <cfRule type="expression" dxfId="1809" priority="1653">
      <formula>MOD(ROW(),2)</formula>
    </cfRule>
    <cfRule type="expression" dxfId="1808" priority="1654">
      <formula>MOD(ROW(),2)</formula>
    </cfRule>
  </conditionalFormatting>
  <conditionalFormatting sqref="AE14">
    <cfRule type="expression" dxfId="1807" priority="16171">
      <formula>DATEDIF(TODAY(),$AH14,"D")&lt;=30</formula>
    </cfRule>
    <cfRule type="expression" dxfId="1806" priority="16174">
      <formula>MOD(ROW(),2)</formula>
    </cfRule>
  </conditionalFormatting>
  <conditionalFormatting sqref="AE45">
    <cfRule type="expression" dxfId="1805" priority="16249">
      <formula>DATEDIF(TODAY(),$AH45,"D")&lt;=30</formula>
    </cfRule>
  </conditionalFormatting>
  <conditionalFormatting sqref="AE45:AE54">
    <cfRule type="expression" dxfId="1804" priority="16253">
      <formula>MOD(ROW(),2)</formula>
    </cfRule>
  </conditionalFormatting>
  <conditionalFormatting sqref="AE56 AE63 AE67 AE70">
    <cfRule type="expression" dxfId="1803" priority="16262">
      <formula>MOD(ROW(),2)</formula>
    </cfRule>
  </conditionalFormatting>
  <conditionalFormatting sqref="AE65">
    <cfRule type="expression" dxfId="1802" priority="16115">
      <formula>DATEDIF(TODAY(),$AH65,"D")&lt;=30</formula>
    </cfRule>
    <cfRule type="expression" dxfId="1801" priority="16114">
      <formula>DATEDIF(TODAY(),$AH65,"D")&lt;=30</formula>
    </cfRule>
    <cfRule type="expression" dxfId="1800" priority="16118">
      <formula>MOD(ROW(),2)</formula>
    </cfRule>
  </conditionalFormatting>
  <conditionalFormatting sqref="AE82:AE83 D83:L83 N83:O83 AA83:AC83 AG83:AL83 AO83:AP83">
    <cfRule type="expression" dxfId="1799" priority="15886">
      <formula>MOD(ROW(),2)</formula>
    </cfRule>
  </conditionalFormatting>
  <conditionalFormatting sqref="AE86:AE96">
    <cfRule type="expression" dxfId="1798" priority="16053">
      <formula>MOD(ROW(),2)</formula>
    </cfRule>
  </conditionalFormatting>
  <conditionalFormatting sqref="AE87:AE96">
    <cfRule type="expression" dxfId="1797" priority="16051">
      <formula>DATEDIF(TODAY(),$AH87,"D")&lt;=30</formula>
    </cfRule>
    <cfRule type="expression" dxfId="1796" priority="16050">
      <formula>DATEDIF(TODAY(),$AH87,"D")&lt;=30</formula>
    </cfRule>
  </conditionalFormatting>
  <conditionalFormatting sqref="AE97:AE108">
    <cfRule type="expression" dxfId="1795" priority="15942">
      <formula>DATEDIF(TODAY(),$AH97,"D")&lt;=30</formula>
    </cfRule>
    <cfRule type="expression" dxfId="1794" priority="15943">
      <formula>DATEDIF(TODAY(),$AH97,"D")&lt;=30</formula>
    </cfRule>
    <cfRule type="expression" dxfId="1793" priority="15946">
      <formula>MOD(ROW(),2)</formula>
    </cfRule>
  </conditionalFormatting>
  <conditionalFormatting sqref="AE109:AE119">
    <cfRule type="expression" dxfId="1792" priority="15677">
      <formula>MOD(ROW(),2)</formula>
    </cfRule>
    <cfRule type="expression" dxfId="1791" priority="15674">
      <formula>DATEDIF(TODAY(),$AH109,"D")&lt;=30</formula>
    </cfRule>
    <cfRule type="expression" dxfId="1790" priority="15673">
      <formula>DATEDIF(TODAY(),$AH109,"D")&lt;=30</formula>
    </cfRule>
  </conditionalFormatting>
  <conditionalFormatting sqref="AE120:AE127">
    <cfRule type="expression" dxfId="1789" priority="15291">
      <formula>MOD(ROW(),2)</formula>
    </cfRule>
    <cfRule type="expression" dxfId="1788" priority="15290">
      <formula>DATEDIF(TODAY(),$AH120,"D")&lt;=30</formula>
    </cfRule>
    <cfRule type="expression" dxfId="1787" priority="15289">
      <formula>DATEDIF(TODAY(),$AH120,"D")&lt;=30</formula>
    </cfRule>
  </conditionalFormatting>
  <conditionalFormatting sqref="AE128">
    <cfRule type="expression" dxfId="1786" priority="14997">
      <formula>DATEDIF(TODAY(),$AH128,"D")&lt;=30</formula>
    </cfRule>
    <cfRule type="expression" dxfId="1785" priority="14996">
      <formula>DATEDIF(TODAY(),$AH128,"D")&lt;=30</formula>
    </cfRule>
    <cfRule type="expression" dxfId="1784" priority="14998">
      <formula>MOD(ROW(),2)</formula>
    </cfRule>
  </conditionalFormatting>
  <conditionalFormatting sqref="AE141">
    <cfRule type="expression" dxfId="1783" priority="14870">
      <formula>MOD(ROW(),2)</formula>
    </cfRule>
    <cfRule type="expression" dxfId="1782" priority="14867">
      <formula>DATEDIF(TODAY(),$AH141,"D")&lt;=30</formula>
    </cfRule>
  </conditionalFormatting>
  <conditionalFormatting sqref="AE172">
    <cfRule type="expression" dxfId="1781" priority="14934">
      <formula>MOD(ROW(),2)</formula>
    </cfRule>
    <cfRule type="expression" dxfId="1780" priority="14930">
      <formula>DATEDIF(TODAY(),$AH172,"D")&lt;=30</formula>
    </cfRule>
  </conditionalFormatting>
  <conditionalFormatting sqref="AE182 AE188 AE192 AE195">
    <cfRule type="expression" dxfId="1779" priority="14941">
      <formula>MOD(ROW(),2)</formula>
    </cfRule>
  </conditionalFormatting>
  <conditionalFormatting sqref="AE190">
    <cfRule type="expression" dxfId="1778" priority="14814">
      <formula>DATEDIF(TODAY(),$AH190,"D")&lt;=30</formula>
    </cfRule>
    <cfRule type="expression" dxfId="1777" priority="14813">
      <formula>DATEDIF(TODAY(),$AH190,"D")&lt;=30</formula>
    </cfRule>
    <cfRule type="expression" dxfId="1776" priority="14817">
      <formula>MOD(ROW(),2)</formula>
    </cfRule>
  </conditionalFormatting>
  <conditionalFormatting sqref="AE207:AE208 AA208:AC208 AG208:AL208 AO208:AP208">
    <cfRule type="expression" dxfId="1775" priority="14598">
      <formula>MOD(ROW(),2)</formula>
    </cfRule>
  </conditionalFormatting>
  <conditionalFormatting sqref="AE211:AE221">
    <cfRule type="expression" dxfId="1774" priority="14755">
      <formula>MOD(ROW(),2)</formula>
    </cfRule>
  </conditionalFormatting>
  <conditionalFormatting sqref="AE212:AE221">
    <cfRule type="expression" dxfId="1773" priority="14753">
      <formula>DATEDIF(TODAY(),$AH212,"D")&lt;=30</formula>
    </cfRule>
    <cfRule type="expression" dxfId="1772" priority="14752">
      <formula>DATEDIF(TODAY(),$AH212,"D")&lt;=30</formula>
    </cfRule>
  </conditionalFormatting>
  <conditionalFormatting sqref="AE222:AE233">
    <cfRule type="expression" dxfId="1771" priority="14652">
      <formula>DATEDIF(TODAY(),$AH222,"D")&lt;=30</formula>
    </cfRule>
    <cfRule type="expression" dxfId="1770" priority="14651">
      <formula>DATEDIF(TODAY(),$AH222,"D")&lt;=30</formula>
    </cfRule>
    <cfRule type="expression" dxfId="1769" priority="14655">
      <formula>MOD(ROW(),2)</formula>
    </cfRule>
  </conditionalFormatting>
  <conditionalFormatting sqref="AE234:AE244">
    <cfRule type="expression" dxfId="1768" priority="14398">
      <formula>DATEDIF(TODAY(),$AH234,"D")&lt;=30</formula>
    </cfRule>
    <cfRule type="expression" dxfId="1767" priority="14401">
      <formula>MOD(ROW(),2)</formula>
    </cfRule>
    <cfRule type="expression" dxfId="1766" priority="14397">
      <formula>DATEDIF(TODAY(),$AH234,"D")&lt;=30</formula>
    </cfRule>
  </conditionalFormatting>
  <conditionalFormatting sqref="AE245:AE252">
    <cfRule type="expression" dxfId="1765" priority="14038">
      <formula>DATEDIF(TODAY(),$AH245,"D")&lt;=30</formula>
    </cfRule>
    <cfRule type="expression" dxfId="1764" priority="14039">
      <formula>MOD(ROW(),2)</formula>
    </cfRule>
    <cfRule type="expression" dxfId="1763" priority="14037">
      <formula>DATEDIF(TODAY(),$AH245,"D")&lt;=30</formula>
    </cfRule>
  </conditionalFormatting>
  <conditionalFormatting sqref="AE253:AE256">
    <cfRule type="expression" dxfId="1762" priority="13764">
      <formula>MOD(ROW(),2)</formula>
    </cfRule>
    <cfRule type="expression" dxfId="1761" priority="13763">
      <formula>DATEDIF(TODAY(),$AH253,"D")&lt;=30</formula>
    </cfRule>
    <cfRule type="expression" dxfId="1760" priority="13762">
      <formula>DATEDIF(TODAY(),$AH253,"D")&lt;=30</formula>
    </cfRule>
  </conditionalFormatting>
  <conditionalFormatting sqref="AE269">
    <cfRule type="expression" dxfId="1759" priority="13544">
      <formula>MOD(ROW(),2)</formula>
    </cfRule>
    <cfRule type="expression" dxfId="1758" priority="13541">
      <formula>DATEDIF(TODAY(),$AH269,"D")&lt;=30</formula>
    </cfRule>
  </conditionalFormatting>
  <conditionalFormatting sqref="AE299">
    <cfRule type="expression" dxfId="1757" priority="13611">
      <formula>MOD(ROW(),2)</formula>
    </cfRule>
    <cfRule type="expression" dxfId="1756" priority="13607">
      <formula>DATEDIF(TODAY(),$AH299,"D")&lt;=30</formula>
    </cfRule>
  </conditionalFormatting>
  <conditionalFormatting sqref="AE308 AE314 AE318 AE321">
    <cfRule type="expression" dxfId="1755" priority="13618">
      <formula>MOD(ROW(),2)</formula>
    </cfRule>
  </conditionalFormatting>
  <conditionalFormatting sqref="AE316">
    <cfRule type="expression" dxfId="1754" priority="13487">
      <formula>DATEDIF(TODAY(),$AH316,"D")&lt;=30</formula>
    </cfRule>
    <cfRule type="expression" dxfId="1753" priority="13488">
      <formula>DATEDIF(TODAY(),$AH316,"D")&lt;=30</formula>
    </cfRule>
    <cfRule type="expression" dxfId="1752" priority="13491">
      <formula>MOD(ROW(),2)</formula>
    </cfRule>
  </conditionalFormatting>
  <conditionalFormatting sqref="AE333:AE334 AA334:AC334 AG334:AL334 AO334:AP334">
    <cfRule type="expression" dxfId="1751" priority="13269">
      <formula>MOD(ROW(),2)</formula>
    </cfRule>
  </conditionalFormatting>
  <conditionalFormatting sqref="AE337:AE347">
    <cfRule type="expression" dxfId="1750" priority="13426">
      <formula>MOD(ROW(),2)</formula>
    </cfRule>
  </conditionalFormatting>
  <conditionalFormatting sqref="AE338:AE347">
    <cfRule type="expression" dxfId="1749" priority="13423">
      <formula>DATEDIF(TODAY(),$AH338,"D")&lt;=30</formula>
    </cfRule>
    <cfRule type="expression" dxfId="1748" priority="13424">
      <formula>DATEDIF(TODAY(),$AH338,"D")&lt;=30</formula>
    </cfRule>
  </conditionalFormatting>
  <conditionalFormatting sqref="AE348:AE359">
    <cfRule type="expression" dxfId="1747" priority="13322">
      <formula>DATEDIF(TODAY(),$AH348,"D")&lt;=30</formula>
    </cfRule>
    <cfRule type="expression" dxfId="1746" priority="13323">
      <formula>DATEDIF(TODAY(),$AH348,"D")&lt;=30</formula>
    </cfRule>
    <cfRule type="expression" dxfId="1745" priority="13326">
      <formula>MOD(ROW(),2)</formula>
    </cfRule>
  </conditionalFormatting>
  <conditionalFormatting sqref="AE360:AE370">
    <cfRule type="expression" dxfId="1744" priority="13068">
      <formula>DATEDIF(TODAY(),$AH360,"D")&lt;=30</formula>
    </cfRule>
    <cfRule type="expression" dxfId="1743" priority="13069">
      <formula>DATEDIF(TODAY(),$AH360,"D")&lt;=30</formula>
    </cfRule>
    <cfRule type="expression" dxfId="1742" priority="13072">
      <formula>MOD(ROW(),2)</formula>
    </cfRule>
  </conditionalFormatting>
  <conditionalFormatting sqref="AE371:AE378">
    <cfRule type="expression" dxfId="1741" priority="12709">
      <formula>DATEDIF(TODAY(),$AH371,"D")&lt;=30</formula>
    </cfRule>
    <cfRule type="expression" dxfId="1740" priority="12710">
      <formula>MOD(ROW(),2)</formula>
    </cfRule>
    <cfRule type="expression" dxfId="1739" priority="12708">
      <formula>DATEDIF(TODAY(),$AH371,"D")&lt;=30</formula>
    </cfRule>
  </conditionalFormatting>
  <conditionalFormatting sqref="AE379:AE384">
    <cfRule type="expression" dxfId="1738" priority="12433">
      <formula>DATEDIF(TODAY(),$AH379,"D")&lt;=30</formula>
    </cfRule>
    <cfRule type="expression" dxfId="1737" priority="12434">
      <formula>DATEDIF(TODAY(),$AH379,"D")&lt;=30</formula>
    </cfRule>
    <cfRule type="expression" dxfId="1736" priority="12435">
      <formula>MOD(ROW(),2)</formula>
    </cfRule>
    <cfRule type="expression" dxfId="1735" priority="12436">
      <formula>MOD(ROW(),2)</formula>
    </cfRule>
    <cfRule type="expression" dxfId="1734" priority="12437">
      <formula>MOD(ROW(),2)</formula>
    </cfRule>
  </conditionalFormatting>
  <conditionalFormatting sqref="AE397">
    <cfRule type="expression" dxfId="1733" priority="12134">
      <formula>MOD(ROW(),2)</formula>
    </cfRule>
    <cfRule type="expression" dxfId="1732" priority="12131">
      <formula>DATEDIF(TODAY(),$AH397,"D")&lt;=30</formula>
    </cfRule>
  </conditionalFormatting>
  <conditionalFormatting sqref="AE427">
    <cfRule type="expression" dxfId="1731" priority="12196">
      <formula>DATEDIF(TODAY(),$AH427,"D")&lt;=30</formula>
    </cfRule>
    <cfRule type="expression" dxfId="1730" priority="12200">
      <formula>MOD(ROW(),2)</formula>
    </cfRule>
  </conditionalFormatting>
  <conditionalFormatting sqref="AE436 AE442 AE446 AE449 AE461">
    <cfRule type="expression" dxfId="1729" priority="12207">
      <formula>MOD(ROW(),2)</formula>
    </cfRule>
  </conditionalFormatting>
  <conditionalFormatting sqref="AE444">
    <cfRule type="expression" dxfId="1728" priority="12081">
      <formula>MOD(ROW(),2)</formula>
    </cfRule>
    <cfRule type="expression" dxfId="1727" priority="12077">
      <formula>DATEDIF(TODAY(),$AH444,"D")&lt;=30</formula>
    </cfRule>
    <cfRule type="expression" dxfId="1726" priority="12078">
      <formula>DATEDIF(TODAY(),$AH444,"D")&lt;=30</formula>
    </cfRule>
  </conditionalFormatting>
  <conditionalFormatting sqref="AE462 AA462:AC462 AG462:AL462 D462:L462 AO462:AP462 R462:U462 N462:O462">
    <cfRule type="expression" dxfId="1725" priority="11862">
      <formula>MOD(ROW(),2)</formula>
    </cfRule>
  </conditionalFormatting>
  <conditionalFormatting sqref="AE464 AA464:AC464 AG464:AL464 D464:L464 AO464:AP464 R464:U464 N464:O464">
    <cfRule type="expression" dxfId="1724" priority="11848">
      <formula>MOD(ROW(),2)</formula>
    </cfRule>
  </conditionalFormatting>
  <conditionalFormatting sqref="AE465 AA465:AC465 AG465:AL465 D465:L465 AO465:AP465 R465:U465 N465:O465">
    <cfRule type="expression" dxfId="1723" priority="12032">
      <formula>MOD(ROW(),2)</formula>
    </cfRule>
  </conditionalFormatting>
  <conditionalFormatting sqref="AE466:AE475">
    <cfRule type="expression" dxfId="1722" priority="12017">
      <formula>DATEDIF(TODAY(),$AH466,"D")&lt;=30</formula>
    </cfRule>
    <cfRule type="expression" dxfId="1721" priority="12016">
      <formula>DATEDIF(TODAY(),$AH466,"D")&lt;=30</formula>
    </cfRule>
    <cfRule type="expression" dxfId="1720" priority="12021">
      <formula>MOD(ROW(),2)</formula>
    </cfRule>
  </conditionalFormatting>
  <conditionalFormatting sqref="AE467">
    <cfRule type="expression" dxfId="1719" priority="12019">
      <formula>MOD(ROW(),2)</formula>
    </cfRule>
  </conditionalFormatting>
  <conditionalFormatting sqref="AE476:AE487">
    <cfRule type="expression" dxfId="1718" priority="11915">
      <formula>DATEDIF(TODAY(),$AH476,"D")&lt;=30</formula>
    </cfRule>
    <cfRule type="expression" dxfId="1717" priority="11916">
      <formula>DATEDIF(TODAY(),$AH476,"D")&lt;=30</formula>
    </cfRule>
    <cfRule type="expression" dxfId="1716" priority="11919">
      <formula>MOD(ROW(),2)</formula>
    </cfRule>
  </conditionalFormatting>
  <conditionalFormatting sqref="AE488:AE498">
    <cfRule type="expression" dxfId="1715" priority="11665">
      <formula>MOD(ROW(),2)</formula>
    </cfRule>
    <cfRule type="expression" dxfId="1714" priority="11662">
      <formula>DATEDIF(TODAY(),$AH488,"D")&lt;=30</formula>
    </cfRule>
    <cfRule type="expression" dxfId="1713" priority="11661">
      <formula>DATEDIF(TODAY(),$AH488,"D")&lt;=30</formula>
    </cfRule>
  </conditionalFormatting>
  <conditionalFormatting sqref="AE499:AE506">
    <cfRule type="expression" dxfId="1712" priority="11305">
      <formula>MOD(ROW(),2)</formula>
    </cfRule>
    <cfRule type="expression" dxfId="1711" priority="11304">
      <formula>MOD(ROW(),2)</formula>
    </cfRule>
    <cfRule type="expression" dxfId="1710" priority="11303">
      <formula>MOD(ROW(),2)</formula>
    </cfRule>
    <cfRule type="expression" dxfId="1709" priority="11301">
      <formula>DATEDIF(TODAY(),$AH499,"D")&lt;=30</formula>
    </cfRule>
    <cfRule type="expression" dxfId="1708" priority="11302">
      <formula>DATEDIF(TODAY(),$AH499,"D")&lt;=30</formula>
    </cfRule>
  </conditionalFormatting>
  <conditionalFormatting sqref="AE507:AE516">
    <cfRule type="expression" dxfId="1707" priority="11029">
      <formula>DATEDIF(TODAY(),$AH507,"D")&lt;=30</formula>
    </cfRule>
    <cfRule type="expression" dxfId="1706" priority="11031">
      <formula>MOD(ROW(),2)</formula>
    </cfRule>
    <cfRule type="expression" dxfId="1705" priority="11033">
      <formula>MOD(ROW(),2)</formula>
    </cfRule>
    <cfRule type="expression" dxfId="1704" priority="11030">
      <formula>DATEDIF(TODAY(),$AH507,"D")&lt;=30</formula>
    </cfRule>
    <cfRule type="expression" dxfId="1703" priority="11032">
      <formula>MOD(ROW(),2)</formula>
    </cfRule>
  </conditionalFormatting>
  <conditionalFormatting sqref="AE528">
    <cfRule type="expression" dxfId="1702" priority="10572">
      <formula>DATEDIF(TODAY(),$AH528,"D")&lt;=30</formula>
    </cfRule>
    <cfRule type="expression" dxfId="1701" priority="10575">
      <formula>MOD(ROW(),2)</formula>
    </cfRule>
  </conditionalFormatting>
  <conditionalFormatting sqref="AE558">
    <cfRule type="expression" dxfId="1700" priority="10638">
      <formula>DATEDIF(TODAY(),$AH558,"D")&lt;=30</formula>
    </cfRule>
    <cfRule type="expression" dxfId="1699" priority="10642">
      <formula>MOD(ROW(),2)</formula>
    </cfRule>
  </conditionalFormatting>
  <conditionalFormatting sqref="AE567 AE573 AE577 AE580 AE592">
    <cfRule type="expression" dxfId="1698" priority="10649">
      <formula>MOD(ROW(),2)</formula>
    </cfRule>
  </conditionalFormatting>
  <conditionalFormatting sqref="AE575">
    <cfRule type="expression" dxfId="1697" priority="10518">
      <formula>DATEDIF(TODAY(),$AH575,"D")&lt;=30</formula>
    </cfRule>
    <cfRule type="expression" dxfId="1696" priority="10519">
      <formula>DATEDIF(TODAY(),$AH575,"D")&lt;=30</formula>
    </cfRule>
    <cfRule type="expression" dxfId="1695" priority="10522">
      <formula>MOD(ROW(),2)</formula>
    </cfRule>
  </conditionalFormatting>
  <conditionalFormatting sqref="AE593 AA593:AC593 AG593:AL593 D593:L593 AO593:AP593 R593:U593 N593:O593">
    <cfRule type="expression" dxfId="1694" priority="10290">
      <formula>MOD(ROW(),2)</formula>
    </cfRule>
  </conditionalFormatting>
  <conditionalFormatting sqref="AE595 AA595:AC595 AG595:AL595 D595:L595 AO595:AP595 R595:U595 N595:O595">
    <cfRule type="expression" dxfId="1693" priority="10276">
      <formula>MOD(ROW(),2)</formula>
    </cfRule>
  </conditionalFormatting>
  <conditionalFormatting sqref="AE596 AA596:AC596 AG596:AL596 D596:L596 AO596:AP596 R596:U596 N596:O596">
    <cfRule type="expression" dxfId="1692" priority="10470">
      <formula>MOD(ROW(),2)</formula>
    </cfRule>
  </conditionalFormatting>
  <conditionalFormatting sqref="AE597:AE606">
    <cfRule type="expression" dxfId="1691" priority="10459">
      <formula>MOD(ROW(),2)</formula>
    </cfRule>
    <cfRule type="expression" dxfId="1690" priority="10455">
      <formula>DATEDIF(TODAY(),$AH597,"D")&lt;=30</formula>
    </cfRule>
    <cfRule type="expression" dxfId="1689" priority="10454">
      <formula>DATEDIF(TODAY(),$AH597,"D")&lt;=30</formula>
    </cfRule>
  </conditionalFormatting>
  <conditionalFormatting sqref="AE598">
    <cfRule type="expression" dxfId="1688" priority="10457">
      <formula>MOD(ROW(),2)</formula>
    </cfRule>
  </conditionalFormatting>
  <conditionalFormatting sqref="AE607:AE618">
    <cfRule type="expression" dxfId="1687" priority="10346">
      <formula>DATEDIF(TODAY(),$AH607,"D")&lt;=30</formula>
    </cfRule>
    <cfRule type="expression" dxfId="1686" priority="10350">
      <formula>MOD(ROW(),2)</formula>
    </cfRule>
    <cfRule type="expression" dxfId="1685" priority="10347">
      <formula>DATEDIF(TODAY(),$AH607,"D")&lt;=30</formula>
    </cfRule>
  </conditionalFormatting>
  <conditionalFormatting sqref="AE619:AE629">
    <cfRule type="expression" dxfId="1684" priority="10081">
      <formula>MOD(ROW(),2)</formula>
    </cfRule>
    <cfRule type="expression" dxfId="1683" priority="10078">
      <formula>DATEDIF(TODAY(),$AH619,"D")&lt;=30</formula>
    </cfRule>
    <cfRule type="expression" dxfId="1682" priority="10077">
      <formula>DATEDIF(TODAY(),$AH619,"D")&lt;=30</formula>
    </cfRule>
  </conditionalFormatting>
  <conditionalFormatting sqref="AE630:AE637">
    <cfRule type="expression" dxfId="1681" priority="9697">
      <formula>MOD(ROW(),2)</formula>
    </cfRule>
    <cfRule type="expression" dxfId="1680" priority="9693">
      <formula>DATEDIF(TODAY(),$AH630,"D")&lt;=30</formula>
    </cfRule>
    <cfRule type="expression" dxfId="1679" priority="9696">
      <formula>MOD(ROW(),2)</formula>
    </cfRule>
    <cfRule type="expression" dxfId="1678" priority="9695">
      <formula>MOD(ROW(),2)</formula>
    </cfRule>
    <cfRule type="expression" dxfId="1677" priority="9694">
      <formula>DATEDIF(TODAY(),$AH630,"D")&lt;=30</formula>
    </cfRule>
  </conditionalFormatting>
  <conditionalFormatting sqref="AE638:AE647">
    <cfRule type="expression" dxfId="1676" priority="9408">
      <formula>MOD(ROW(),2)</formula>
    </cfRule>
    <cfRule type="expression" dxfId="1675" priority="9409">
      <formula>MOD(ROW(),2)</formula>
    </cfRule>
    <cfRule type="expression" dxfId="1674" priority="9407">
      <formula>MOD(ROW(),2)</formula>
    </cfRule>
    <cfRule type="expression" dxfId="1673" priority="9406">
      <formula>DATEDIF(TODAY(),$AH638,"D")&lt;=30</formula>
    </cfRule>
    <cfRule type="expression" dxfId="1672" priority="9405">
      <formula>DATEDIF(TODAY(),$AH638,"D")&lt;=30</formula>
    </cfRule>
  </conditionalFormatting>
  <conditionalFormatting sqref="AE648:AE650">
    <cfRule type="expression" dxfId="1671" priority="9005">
      <formula>MOD(ROW(),2)</formula>
    </cfRule>
    <cfRule type="expression" dxfId="1670" priority="9002">
      <formula>DATEDIF(TODAY(),$AH648,"D")&lt;=30</formula>
    </cfRule>
    <cfRule type="expression" dxfId="1669" priority="9003">
      <formula>DATEDIF(TODAY(),$AH648,"D")&lt;=30</formula>
    </cfRule>
    <cfRule type="expression" dxfId="1668" priority="9004">
      <formula>MOD(ROW(),2)</formula>
    </cfRule>
    <cfRule type="expression" dxfId="1667" priority="9006">
      <formula>MOD(ROW(),2)</formula>
    </cfRule>
  </conditionalFormatting>
  <conditionalFormatting sqref="AE651">
    <cfRule type="expression" dxfId="1666" priority="8869">
      <formula>DATEDIF(TODAY(),$AH651,"D")&lt;=30</formula>
    </cfRule>
    <cfRule type="expression" dxfId="1665" priority="8871">
      <formula>MOD(ROW(),2)</formula>
    </cfRule>
    <cfRule type="expression" dxfId="1664" priority="8870">
      <formula>DATEDIF(TODAY(),$AH651,"D")&lt;=30</formula>
    </cfRule>
    <cfRule type="expression" dxfId="1663" priority="8872">
      <formula>MOD(ROW(),2)</formula>
    </cfRule>
    <cfRule type="expression" dxfId="1662" priority="8873">
      <formula>MOD(ROW(),2)</formula>
    </cfRule>
  </conditionalFormatting>
  <conditionalFormatting sqref="AE652">
    <cfRule type="expression" dxfId="1661" priority="8801">
      <formula>MOD(ROW(),2)</formula>
    </cfRule>
    <cfRule type="expression" dxfId="1660" priority="8799">
      <formula>DATEDIF(TODAY(),$AH652,"D")&lt;=30</formula>
    </cfRule>
    <cfRule type="expression" dxfId="1659" priority="8802">
      <formula>MOD(ROW(),2)</formula>
    </cfRule>
    <cfRule type="expression" dxfId="1658" priority="8803">
      <formula>MOD(ROW(),2)</formula>
    </cfRule>
    <cfRule type="expression" dxfId="1657" priority="8800">
      <formula>DATEDIF(TODAY(),$AH652,"D")&lt;=30</formula>
    </cfRule>
  </conditionalFormatting>
  <conditionalFormatting sqref="AE664">
    <cfRule type="expression" dxfId="1656" priority="8670">
      <formula>DATEDIF(TODAY(),$AH664,"D")&lt;=30</formula>
    </cfRule>
    <cfRule type="expression" dxfId="1655" priority="8673">
      <formula>MOD(ROW(),2)</formula>
    </cfRule>
  </conditionalFormatting>
  <conditionalFormatting sqref="AE694">
    <cfRule type="expression" dxfId="1654" priority="8736">
      <formula>DATEDIF(TODAY(),$AH694,"D")&lt;=30</formula>
    </cfRule>
    <cfRule type="expression" dxfId="1653" priority="8740">
      <formula>MOD(ROW(),2)</formula>
    </cfRule>
  </conditionalFormatting>
  <conditionalFormatting sqref="AE703 AE709 AE713 AE716 AE728">
    <cfRule type="expression" dxfId="1652" priority="8747">
      <formula>MOD(ROW(),2)</formula>
    </cfRule>
  </conditionalFormatting>
  <conditionalFormatting sqref="AE711">
    <cfRule type="expression" dxfId="1651" priority="8617">
      <formula>DATEDIF(TODAY(),$AH711,"D")&lt;=30</formula>
    </cfRule>
    <cfRule type="expression" dxfId="1650" priority="8616">
      <formula>DATEDIF(TODAY(),$AH711,"D")&lt;=30</formula>
    </cfRule>
    <cfRule type="expression" dxfId="1649" priority="8620">
      <formula>MOD(ROW(),2)</formula>
    </cfRule>
  </conditionalFormatting>
  <conditionalFormatting sqref="AE729 AA729:AC729 AG729:AL729 D729:L729 AO729:AP729 R729:U729 N729:O729">
    <cfRule type="expression" dxfId="1648" priority="8398">
      <formula>MOD(ROW(),2)</formula>
    </cfRule>
  </conditionalFormatting>
  <conditionalFormatting sqref="AE731 AA731:AC731 AG731:AI731 D731:L731 AO731:AP731 AK731:AL731 R731:U731 N731:O731">
    <cfRule type="expression" dxfId="1647" priority="8384">
      <formula>MOD(ROW(),2)</formula>
    </cfRule>
  </conditionalFormatting>
  <conditionalFormatting sqref="AE732 AA732:AC732 AG732:AI732 D732:L732 AO732:AP732 AK732:AL732 R732:U732 N732:O732">
    <cfRule type="expression" dxfId="1646" priority="8568">
      <formula>MOD(ROW(),2)</formula>
    </cfRule>
  </conditionalFormatting>
  <conditionalFormatting sqref="AE733:AE742">
    <cfRule type="expression" dxfId="1645" priority="8552">
      <formula>DATEDIF(TODAY(),$AH733,"D")&lt;=30</formula>
    </cfRule>
    <cfRule type="expression" dxfId="1644" priority="8557">
      <formula>MOD(ROW(),2)</formula>
    </cfRule>
    <cfRule type="expression" dxfId="1643" priority="8553">
      <formula>DATEDIF(TODAY(),$AH733,"D")&lt;=30</formula>
    </cfRule>
  </conditionalFormatting>
  <conditionalFormatting sqref="AE734">
    <cfRule type="expression" dxfId="1642" priority="8555">
      <formula>MOD(ROW(),2)</formula>
    </cfRule>
  </conditionalFormatting>
  <conditionalFormatting sqref="AE743:AE754">
    <cfRule type="expression" dxfId="1641" priority="8452">
      <formula>DATEDIF(TODAY(),$AH743,"D")&lt;=30</formula>
    </cfRule>
    <cfRule type="expression" dxfId="1640" priority="8455">
      <formula>MOD(ROW(),2)</formula>
    </cfRule>
    <cfRule type="expression" dxfId="1639" priority="8451">
      <formula>DATEDIF(TODAY(),$AH743,"D")&lt;=30</formula>
    </cfRule>
  </conditionalFormatting>
  <conditionalFormatting sqref="AE755:AE765">
    <cfRule type="expression" dxfId="1638" priority="8201">
      <formula>MOD(ROW(),2)</formula>
    </cfRule>
    <cfRule type="expression" dxfId="1637" priority="8197">
      <formula>DATEDIF(TODAY(),$AH755,"D")&lt;=30</formula>
    </cfRule>
    <cfRule type="expression" dxfId="1636" priority="8198">
      <formula>DATEDIF(TODAY(),$AH755,"D")&lt;=30</formula>
    </cfRule>
  </conditionalFormatting>
  <conditionalFormatting sqref="AE766:AE773">
    <cfRule type="expression" dxfId="1635" priority="7841">
      <formula>MOD(ROW(),2)</formula>
    </cfRule>
    <cfRule type="expression" dxfId="1634" priority="7840">
      <formula>MOD(ROW(),2)</formula>
    </cfRule>
    <cfRule type="expression" dxfId="1633" priority="7839">
      <formula>MOD(ROW(),2)</formula>
    </cfRule>
    <cfRule type="expression" dxfId="1632" priority="7838">
      <formula>DATEDIF(TODAY(),$AH766,"D")&lt;=30</formula>
    </cfRule>
    <cfRule type="expression" dxfId="1631" priority="7837">
      <formula>DATEDIF(TODAY(),$AH766,"D")&lt;=30</formula>
    </cfRule>
  </conditionalFormatting>
  <conditionalFormatting sqref="AE774:AE783">
    <cfRule type="expression" dxfId="1630" priority="7567">
      <formula>DATEDIF(TODAY(),$AH774,"D")&lt;=30</formula>
    </cfRule>
    <cfRule type="expression" dxfId="1629" priority="7570">
      <formula>MOD(ROW(),2)</formula>
    </cfRule>
    <cfRule type="expression" dxfId="1628" priority="7571">
      <formula>MOD(ROW(),2)</formula>
    </cfRule>
    <cfRule type="expression" dxfId="1627" priority="7568">
      <formula>DATEDIF(TODAY(),$AH774,"D")&lt;=30</formula>
    </cfRule>
    <cfRule type="expression" dxfId="1626" priority="7569">
      <formula>MOD(ROW(),2)</formula>
    </cfRule>
  </conditionalFormatting>
  <conditionalFormatting sqref="AE784:AE786">
    <cfRule type="expression" dxfId="1625" priority="7191">
      <formula>DATEDIF(TODAY(),$AH784,"D")&lt;=30</formula>
    </cfRule>
    <cfRule type="expression" dxfId="1624" priority="7194">
      <formula>MOD(ROW(),2)</formula>
    </cfRule>
    <cfRule type="expression" dxfId="1623" priority="7192">
      <formula>DATEDIF(TODAY(),$AH784,"D")&lt;=30</formula>
    </cfRule>
    <cfRule type="expression" dxfId="1622" priority="7193">
      <formula>MOD(ROW(),2)</formula>
    </cfRule>
    <cfRule type="expression" dxfId="1621" priority="7195">
      <formula>MOD(ROW(),2)</formula>
    </cfRule>
  </conditionalFormatting>
  <conditionalFormatting sqref="AE787">
    <cfRule type="expression" dxfId="1620" priority="7068">
      <formula>DATEDIF(TODAY(),$AH787,"D")&lt;=30</formula>
    </cfRule>
    <cfRule type="expression" dxfId="1619" priority="7069">
      <formula>MOD(ROW(),2)</formula>
    </cfRule>
    <cfRule type="expression" dxfId="1618" priority="7071">
      <formula>MOD(ROW(),2)</formula>
    </cfRule>
    <cfRule type="expression" dxfId="1617" priority="7070">
      <formula>MOD(ROW(),2)</formula>
    </cfRule>
    <cfRule type="expression" dxfId="1616" priority="7067">
      <formula>DATEDIF(TODAY(),$AH787,"D")&lt;=30</formula>
    </cfRule>
  </conditionalFormatting>
  <conditionalFormatting sqref="AE788:AE794">
    <cfRule type="expression" dxfId="1615" priority="7018">
      <formula>MOD(ROW(),2)</formula>
    </cfRule>
    <cfRule type="expression" dxfId="1614" priority="7015">
      <formula>DATEDIF(TODAY(),$AH788,"D")&lt;=30</formula>
    </cfRule>
    <cfRule type="expression" dxfId="1613" priority="7019">
      <formula>MOD(ROW(),2)</formula>
    </cfRule>
    <cfRule type="expression" dxfId="1612" priority="7017">
      <formula>MOD(ROW(),2)</formula>
    </cfRule>
    <cfRule type="expression" dxfId="1611" priority="7016">
      <formula>DATEDIF(TODAY(),$AH788,"D")&lt;=30</formula>
    </cfRule>
  </conditionalFormatting>
  <conditionalFormatting sqref="AE834">
    <cfRule type="expression" dxfId="1610" priority="6708">
      <formula>DATEDIF(TODAY(),$AH834,"D")&lt;=30</formula>
    </cfRule>
    <cfRule type="expression" dxfId="1609" priority="6712">
      <formula>MOD(ROW(),2)</formula>
    </cfRule>
  </conditionalFormatting>
  <conditionalFormatting sqref="AE843 AE849 AE853 AE856 AE868">
    <cfRule type="expression" dxfId="1608" priority="6719">
      <formula>MOD(ROW(),2)</formula>
    </cfRule>
  </conditionalFormatting>
  <conditionalFormatting sqref="AE851">
    <cfRule type="expression" dxfId="1607" priority="6645">
      <formula>MOD(ROW(),2)</formula>
    </cfRule>
    <cfRule type="expression" dxfId="1606" priority="6642">
      <formula>DATEDIF(TODAY(),$AH851,"D")&lt;=30</formula>
    </cfRule>
    <cfRule type="expression" dxfId="1605" priority="6641">
      <formula>DATEDIF(TODAY(),$AH851,"D")&lt;=30</formula>
    </cfRule>
  </conditionalFormatting>
  <conditionalFormatting sqref="AE869 AA869:AC869 AG869:AK869 D869:L869 AO869:AP869 R869:U869 N869:O869">
    <cfRule type="expression" dxfId="1604" priority="6418">
      <formula>MOD(ROW(),2)</formula>
    </cfRule>
  </conditionalFormatting>
  <conditionalFormatting sqref="AE871 AA871:AC871 AG871:AI871 D871:L871 AO871:AP871 AK871 R871:U871 N871:O871">
    <cfRule type="expression" dxfId="1603" priority="6405">
      <formula>MOD(ROW(),2)</formula>
    </cfRule>
  </conditionalFormatting>
  <conditionalFormatting sqref="AE872 AA872:AC872 AG872:AI872 D872:L872 AO872:AP872 AK872 R872:U872 N872:O872">
    <cfRule type="expression" dxfId="1602" priority="6594">
      <formula>MOD(ROW(),2)</formula>
    </cfRule>
  </conditionalFormatting>
  <conditionalFormatting sqref="AE873:AE882">
    <cfRule type="expression" dxfId="1601" priority="6579">
      <formula>DATEDIF(TODAY(),$AH873,"D")&lt;=30</formula>
    </cfRule>
    <cfRule type="expression" dxfId="1600" priority="6580">
      <formula>DATEDIF(TODAY(),$AH873,"D")&lt;=30</formula>
    </cfRule>
    <cfRule type="expression" dxfId="1599" priority="6584">
      <formula>MOD(ROW(),2)</formula>
    </cfRule>
  </conditionalFormatting>
  <conditionalFormatting sqref="AE874">
    <cfRule type="expression" dxfId="1598" priority="6582">
      <formula>MOD(ROW(),2)</formula>
    </cfRule>
  </conditionalFormatting>
  <conditionalFormatting sqref="AE883:AE894">
    <cfRule type="expression" dxfId="1597" priority="6476">
      <formula>MOD(ROW(),2)</formula>
    </cfRule>
    <cfRule type="expression" dxfId="1596" priority="6472">
      <formula>DATEDIF(TODAY(),$AH883,"D")&lt;=30</formula>
    </cfRule>
    <cfRule type="expression" dxfId="1595" priority="6473">
      <formula>DATEDIF(TODAY(),$AH883,"D")&lt;=30</formula>
    </cfRule>
  </conditionalFormatting>
  <conditionalFormatting sqref="AE895:AE905">
    <cfRule type="expression" dxfId="1594" priority="6214">
      <formula>MOD(ROW(),2)</formula>
    </cfRule>
    <cfRule type="expression" dxfId="1593" priority="6211">
      <formula>DATEDIF(TODAY(),$AH895,"D")&lt;=30</formula>
    </cfRule>
    <cfRule type="expression" dxfId="1592" priority="6210">
      <formula>DATEDIF(TODAY(),$AH895,"D")&lt;=30</formula>
    </cfRule>
  </conditionalFormatting>
  <conditionalFormatting sqref="AE906:AE913">
    <cfRule type="expression" dxfId="1591" priority="5838">
      <formula>MOD(ROW(),2)</formula>
    </cfRule>
    <cfRule type="expression" dxfId="1590" priority="5837">
      <formula>MOD(ROW(),2)</formula>
    </cfRule>
    <cfRule type="expression" dxfId="1589" priority="5836">
      <formula>MOD(ROW(),2)</formula>
    </cfRule>
    <cfRule type="expression" dxfId="1588" priority="5834">
      <formula>DATEDIF(TODAY(),$AH906,"D")&lt;=30</formula>
    </cfRule>
    <cfRule type="expression" dxfId="1587" priority="5835">
      <formula>DATEDIF(TODAY(),$AH906,"D")&lt;=30</formula>
    </cfRule>
  </conditionalFormatting>
  <conditionalFormatting sqref="AE914:AE923">
    <cfRule type="expression" dxfId="1586" priority="5551">
      <formula>DATEDIF(TODAY(),$AH914,"D")&lt;=30</formula>
    </cfRule>
    <cfRule type="expression" dxfId="1585" priority="5554">
      <formula>MOD(ROW(),2)</formula>
    </cfRule>
    <cfRule type="expression" dxfId="1584" priority="5553">
      <formula>MOD(ROW(),2)</formula>
    </cfRule>
    <cfRule type="expression" dxfId="1583" priority="5552">
      <formula>MOD(ROW(),2)</formula>
    </cfRule>
    <cfRule type="expression" dxfId="1582" priority="5550">
      <formula>DATEDIF(TODAY(),$AH914,"D")&lt;=30</formula>
    </cfRule>
  </conditionalFormatting>
  <conditionalFormatting sqref="AE924:AE926">
    <cfRule type="expression" dxfId="1581" priority="5149">
      <formula>MOD(ROW(),2)</formula>
    </cfRule>
    <cfRule type="expression" dxfId="1580" priority="5148">
      <formula>DATEDIF(TODAY(),$AH924,"D")&lt;=30</formula>
    </cfRule>
    <cfRule type="expression" dxfId="1579" priority="5147">
      <formula>DATEDIF(TODAY(),$AH924,"D")&lt;=30</formula>
    </cfRule>
    <cfRule type="expression" dxfId="1578" priority="5150">
      <formula>MOD(ROW(),2)</formula>
    </cfRule>
    <cfRule type="expression" dxfId="1577" priority="5151">
      <formula>MOD(ROW(),2)</formula>
    </cfRule>
  </conditionalFormatting>
  <conditionalFormatting sqref="AE927">
    <cfRule type="expression" dxfId="1576" priority="5015">
      <formula>DATEDIF(TODAY(),$AH927,"D")&lt;=30</formula>
    </cfRule>
    <cfRule type="expression" dxfId="1575" priority="5016">
      <formula>MOD(ROW(),2)</formula>
    </cfRule>
    <cfRule type="expression" dxfId="1574" priority="5014">
      <formula>DATEDIF(TODAY(),$AH927,"D")&lt;=30</formula>
    </cfRule>
    <cfRule type="expression" dxfId="1573" priority="5018">
      <formula>MOD(ROW(),2)</formula>
    </cfRule>
    <cfRule type="expression" dxfId="1572" priority="5017">
      <formula>MOD(ROW(),2)</formula>
    </cfRule>
  </conditionalFormatting>
  <conditionalFormatting sqref="AE928:AE934">
    <cfRule type="expression" dxfId="1571" priority="4962">
      <formula>MOD(ROW(),2)</formula>
    </cfRule>
    <cfRule type="expression" dxfId="1570" priority="4959">
      <formula>DATEDIF(TODAY(),$AH928,"D")&lt;=30</formula>
    </cfRule>
    <cfRule type="expression" dxfId="1569" priority="4960">
      <formula>DATEDIF(TODAY(),$AH928,"D")&lt;=30</formula>
    </cfRule>
    <cfRule type="expression" dxfId="1568" priority="4961">
      <formula>MOD(ROW(),2)</formula>
    </cfRule>
    <cfRule type="expression" dxfId="1567" priority="4963">
      <formula>MOD(ROW(),2)</formula>
    </cfRule>
  </conditionalFormatting>
  <conditionalFormatting sqref="AE935:AE937">
    <cfRule type="expression" dxfId="1566" priority="4649">
      <formula>DATEDIF(TODAY(),$AH935,"D")&lt;=30</formula>
    </cfRule>
    <cfRule type="expression" dxfId="1565" priority="4652">
      <formula>MOD(ROW(),2)</formula>
    </cfRule>
    <cfRule type="expression" dxfId="1564" priority="4650">
      <formula>MOD(ROW(),2)</formula>
    </cfRule>
    <cfRule type="expression" dxfId="1563" priority="4651">
      <formula>MOD(ROW(),2)</formula>
    </cfRule>
    <cfRule type="expression" dxfId="1562" priority="4648">
      <formula>DATEDIF(TODAY(),$AH935,"D")&lt;=30</formula>
    </cfRule>
  </conditionalFormatting>
  <conditionalFormatting sqref="AE938">
    <cfRule type="expression" dxfId="1561" priority="4502">
      <formula>DATEDIF(TODAY(),$AH938,"D")&lt;=30</formula>
    </cfRule>
    <cfRule type="expression" dxfId="1560" priority="4503">
      <formula>DATEDIF(TODAY(),$AH938,"D")&lt;=30</formula>
    </cfRule>
    <cfRule type="expression" dxfId="1559" priority="4506">
      <formula>MOD(ROW(),2)</formula>
    </cfRule>
    <cfRule type="expression" dxfId="1558" priority="4504">
      <formula>MOD(ROW(),2)</formula>
    </cfRule>
    <cfRule type="expression" dxfId="1557" priority="4505">
      <formula>MOD(ROW(),2)</formula>
    </cfRule>
  </conditionalFormatting>
  <conditionalFormatting sqref="AE939">
    <cfRule type="expression" dxfId="1556" priority="4447">
      <formula>MOD(ROW(),2)</formula>
    </cfRule>
    <cfRule type="expression" dxfId="1555" priority="4448">
      <formula>MOD(ROW(),2)</formula>
    </cfRule>
    <cfRule type="expression" dxfId="1554" priority="4449">
      <formula>MOD(ROW(),2)</formula>
    </cfRule>
  </conditionalFormatting>
  <conditionalFormatting sqref="AE979">
    <cfRule type="expression" dxfId="1553" priority="4385">
      <formula>MOD(ROW(),2)</formula>
    </cfRule>
    <cfRule type="expression" dxfId="1552" priority="4381">
      <formula>DATEDIF(TODAY(),$AH979,"D")&lt;=30</formula>
    </cfRule>
  </conditionalFormatting>
  <conditionalFormatting sqref="AE988 AE994 AE998 AE1001 AE1013">
    <cfRule type="expression" dxfId="1551" priority="4392">
      <formula>MOD(ROW(),2)</formula>
    </cfRule>
  </conditionalFormatting>
  <conditionalFormatting sqref="AE996">
    <cfRule type="expression" dxfId="1550" priority="4314">
      <formula>DATEDIF(TODAY(),$AH996,"D")&lt;=30</formula>
    </cfRule>
    <cfRule type="expression" dxfId="1549" priority="4315">
      <formula>DATEDIF(TODAY(),$AH996,"D")&lt;=30</formula>
    </cfRule>
    <cfRule type="expression" dxfId="1548" priority="4318">
      <formula>MOD(ROW(),2)</formula>
    </cfRule>
  </conditionalFormatting>
  <conditionalFormatting sqref="AE1014 AA1014:AC1014 AG1014:AK1014 D1014:L1014 AO1014:AP1014 R1014:U1014 N1014:O1014">
    <cfRule type="expression" dxfId="1547" priority="4091">
      <formula>MOD(ROW(),2)</formula>
    </cfRule>
  </conditionalFormatting>
  <conditionalFormatting sqref="AE1016 AA1016:AC1016 AG1016:AI1016 D1016:L1016 AO1016:AP1016 AK1016 R1016:U1016 N1016:O1016">
    <cfRule type="expression" dxfId="1546" priority="4078">
      <formula>MOD(ROW(),2)</formula>
    </cfRule>
  </conditionalFormatting>
  <conditionalFormatting sqref="AE1017 AA1017:AC1017 AG1017:AI1017 D1017:L1017 AO1017:AP1017 AK1017 R1017:U1017 N1017:O1017">
    <cfRule type="expression" dxfId="1545" priority="4267">
      <formula>MOD(ROW(),2)</formula>
    </cfRule>
  </conditionalFormatting>
  <conditionalFormatting sqref="AE1018:AE1027">
    <cfRule type="expression" dxfId="1544" priority="4252">
      <formula>DATEDIF(TODAY(),$AH1018,"D")&lt;=30</formula>
    </cfRule>
    <cfRule type="expression" dxfId="1543" priority="4257">
      <formula>MOD(ROW(),2)</formula>
    </cfRule>
    <cfRule type="expression" dxfId="1542" priority="4253">
      <formula>DATEDIF(TODAY(),$AH1018,"D")&lt;=30</formula>
    </cfRule>
  </conditionalFormatting>
  <conditionalFormatting sqref="AE1019">
    <cfRule type="expression" dxfId="1541" priority="4255">
      <formula>MOD(ROW(),2)</formula>
    </cfRule>
  </conditionalFormatting>
  <conditionalFormatting sqref="AE1028:AE1039">
    <cfRule type="expression" dxfId="1540" priority="4146">
      <formula>DATEDIF(TODAY(),$AH1028,"D")&lt;=30</formula>
    </cfRule>
    <cfRule type="expression" dxfId="1539" priority="4149">
      <formula>MOD(ROW(),2)</formula>
    </cfRule>
    <cfRule type="expression" dxfId="1538" priority="4145">
      <formula>DATEDIF(TODAY(),$AH1028,"D")&lt;=30</formula>
    </cfRule>
  </conditionalFormatting>
  <conditionalFormatting sqref="AE1040:AE1050">
    <cfRule type="expression" dxfId="1537" priority="3883">
      <formula>DATEDIF(TODAY(),$AH1040,"D")&lt;=30</formula>
    </cfRule>
    <cfRule type="expression" dxfId="1536" priority="3884">
      <formula>DATEDIF(TODAY(),$AH1040,"D")&lt;=30</formula>
    </cfRule>
    <cfRule type="expression" dxfId="1535" priority="3887">
      <formula>MOD(ROW(),2)</formula>
    </cfRule>
  </conditionalFormatting>
  <conditionalFormatting sqref="AE1051:AE1058">
    <cfRule type="expression" dxfId="1534" priority="3511">
      <formula>MOD(ROW(),2)</formula>
    </cfRule>
    <cfRule type="expression" dxfId="1533" priority="3509">
      <formula>MOD(ROW(),2)</formula>
    </cfRule>
    <cfRule type="expression" dxfId="1532" priority="3510">
      <formula>MOD(ROW(),2)</formula>
    </cfRule>
    <cfRule type="expression" dxfId="1531" priority="3507">
      <formula>DATEDIF(TODAY(),$AH1051,"D")&lt;=30</formula>
    </cfRule>
    <cfRule type="expression" dxfId="1530" priority="3508">
      <formula>DATEDIF(TODAY(),$AH1051,"D")&lt;=30</formula>
    </cfRule>
  </conditionalFormatting>
  <conditionalFormatting sqref="AE1059:AE1068">
    <cfRule type="expression" dxfId="1529" priority="3223">
      <formula>DATEDIF(TODAY(),$AH1059,"D")&lt;=30</formula>
    </cfRule>
    <cfRule type="expression" dxfId="1528" priority="3227">
      <formula>MOD(ROW(),2)</formula>
    </cfRule>
    <cfRule type="expression" dxfId="1527" priority="3224">
      <formula>DATEDIF(TODAY(),$AH1059,"D")&lt;=30</formula>
    </cfRule>
    <cfRule type="expression" dxfId="1526" priority="3226">
      <formula>MOD(ROW(),2)</formula>
    </cfRule>
    <cfRule type="expression" dxfId="1525" priority="3225">
      <formula>MOD(ROW(),2)</formula>
    </cfRule>
  </conditionalFormatting>
  <conditionalFormatting sqref="AE1069:AE1071">
    <cfRule type="expression" dxfId="1524" priority="2823">
      <formula>MOD(ROW(),2)</formula>
    </cfRule>
    <cfRule type="expression" dxfId="1523" priority="2820">
      <formula>DATEDIF(TODAY(),$AH1069,"D")&lt;=30</formula>
    </cfRule>
    <cfRule type="expression" dxfId="1522" priority="2821">
      <formula>DATEDIF(TODAY(),$AH1069,"D")&lt;=30</formula>
    </cfRule>
    <cfRule type="expression" dxfId="1521" priority="2824">
      <formula>MOD(ROW(),2)</formula>
    </cfRule>
    <cfRule type="expression" dxfId="1520" priority="2822">
      <formula>MOD(ROW(),2)</formula>
    </cfRule>
  </conditionalFormatting>
  <conditionalFormatting sqref="AE1072">
    <cfRule type="expression" dxfId="1519" priority="2691">
      <formula>MOD(ROW(),2)</formula>
    </cfRule>
    <cfRule type="expression" dxfId="1518" priority="2690">
      <formula>MOD(ROW(),2)</formula>
    </cfRule>
    <cfRule type="expression" dxfId="1517" priority="2688">
      <formula>DATEDIF(TODAY(),$AH1072,"D")&lt;=30</formula>
    </cfRule>
    <cfRule type="expression" dxfId="1516" priority="2687">
      <formula>DATEDIF(TODAY(),$AH1072,"D")&lt;=30</formula>
    </cfRule>
    <cfRule type="expression" dxfId="1515" priority="2689">
      <formula>MOD(ROW(),2)</formula>
    </cfRule>
  </conditionalFormatting>
  <conditionalFormatting sqref="AE1073:AE1079">
    <cfRule type="expression" dxfId="1514" priority="2632">
      <formula>DATEDIF(TODAY(),$AH1073,"D")&lt;=30</formula>
    </cfRule>
    <cfRule type="expression" dxfId="1513" priority="2635">
      <formula>MOD(ROW(),2)</formula>
    </cfRule>
    <cfRule type="expression" dxfId="1512" priority="2636">
      <formula>MOD(ROW(),2)</formula>
    </cfRule>
    <cfRule type="expression" dxfId="1511" priority="2633">
      <formula>DATEDIF(TODAY(),$AH1073,"D")&lt;=30</formula>
    </cfRule>
    <cfRule type="expression" dxfId="1510" priority="2634">
      <formula>MOD(ROW(),2)</formula>
    </cfRule>
  </conditionalFormatting>
  <conditionalFormatting sqref="AE1080:AE1082">
    <cfRule type="expression" dxfId="1509" priority="2321">
      <formula>DATEDIF(TODAY(),$AH1080,"D")&lt;=30</formula>
    </cfRule>
    <cfRule type="expression" dxfId="1508" priority="2322">
      <formula>DATEDIF(TODAY(),$AH1080,"D")&lt;=30</formula>
    </cfRule>
    <cfRule type="expression" dxfId="1507" priority="2323">
      <formula>MOD(ROW(),2)</formula>
    </cfRule>
    <cfRule type="expression" dxfId="1506" priority="2324">
      <formula>MOD(ROW(),2)</formula>
    </cfRule>
    <cfRule type="expression" dxfId="1505" priority="2325">
      <formula>MOD(ROW(),2)</formula>
    </cfRule>
  </conditionalFormatting>
  <conditionalFormatting sqref="AE1083">
    <cfRule type="expression" dxfId="1504" priority="2178">
      <formula>MOD(ROW(),2)</formula>
    </cfRule>
    <cfRule type="expression" dxfId="1503" priority="2177">
      <formula>MOD(ROW(),2)</formula>
    </cfRule>
    <cfRule type="expression" dxfId="1502" priority="2175">
      <formula>DATEDIF(TODAY(),$AH1083,"D")&lt;=30</formula>
    </cfRule>
    <cfRule type="expression" dxfId="1501" priority="2179">
      <formula>MOD(ROW(),2)</formula>
    </cfRule>
    <cfRule type="expression" dxfId="1500" priority="2176">
      <formula>DATEDIF(TODAY(),$AH1083,"D")&lt;=30</formula>
    </cfRule>
  </conditionalFormatting>
  <conditionalFormatting sqref="AE1084">
    <cfRule type="expression" dxfId="1499" priority="2120">
      <formula>MOD(ROW(),2)</formula>
    </cfRule>
    <cfRule type="expression" dxfId="1498" priority="2122">
      <formula>MOD(ROW(),2)</formula>
    </cfRule>
    <cfRule type="expression" dxfId="1497" priority="2121">
      <formula>MOD(ROW(),2)</formula>
    </cfRule>
  </conditionalFormatting>
  <conditionalFormatting sqref="AE1089 AE1095 AE1099 AE1102 AE1114">
    <cfRule type="expression" dxfId="1496" priority="2069">
      <formula>MOD(ROW(),2)</formula>
    </cfRule>
  </conditionalFormatting>
  <conditionalFormatting sqref="AE1097">
    <cfRule type="expression" dxfId="1495" priority="2049">
      <formula>DATEDIF(TODAY(),$AH1097,"D")&lt;=30</formula>
    </cfRule>
    <cfRule type="expression" dxfId="1494" priority="2048">
      <formula>DATEDIF(TODAY(),$AH1097,"D")&lt;=30</formula>
    </cfRule>
    <cfRule type="expression" dxfId="1493" priority="2052">
      <formula>MOD(ROW(),2)</formula>
    </cfRule>
  </conditionalFormatting>
  <conditionalFormatting sqref="AE1115 AA1115:AC1115 AG1115:AK1115 D1115:L1115 AO1115:AP1115 R1115:U1115 N1115:O1115">
    <cfRule type="expression" dxfId="1492" priority="1843">
      <formula>MOD(ROW(),2)</formula>
    </cfRule>
  </conditionalFormatting>
  <conditionalFormatting sqref="AE1117 AA1117:AC1117 AG1117:AI1117 D1117:L1117 AO1117:AP1117 AK1117 R1117:U1117 N1117:O1117">
    <cfRule type="expression" dxfId="1491" priority="1830">
      <formula>MOD(ROW(),2)</formula>
    </cfRule>
  </conditionalFormatting>
  <conditionalFormatting sqref="AE1118 AA1118:AC1118 AG1118:AI1118 D1118:L1118 AO1118:AP1118 AK1118 R1118:U1118 N1118:O1118">
    <cfRule type="expression" dxfId="1490" priority="2005">
      <formula>MOD(ROW(),2)</formula>
    </cfRule>
  </conditionalFormatting>
  <conditionalFormatting sqref="AE1119:AE1128">
    <cfRule type="expression" dxfId="1489" priority="1990">
      <formula>DATEDIF(TODAY(),$AH1119,"D")&lt;=30</formula>
    </cfRule>
    <cfRule type="expression" dxfId="1488" priority="1995">
      <formula>MOD(ROW(),2)</formula>
    </cfRule>
    <cfRule type="expression" dxfId="1487" priority="1991">
      <formula>DATEDIF(TODAY(),$AH1119,"D")&lt;=30</formula>
    </cfRule>
  </conditionalFormatting>
  <conditionalFormatting sqref="AE1120">
    <cfRule type="expression" dxfId="1486" priority="1993">
      <formula>MOD(ROW(),2)</formula>
    </cfRule>
  </conditionalFormatting>
  <conditionalFormatting sqref="AE1129:AE1140">
    <cfRule type="expression" dxfId="1485" priority="1897">
      <formula>MOD(ROW(),2)</formula>
    </cfRule>
    <cfRule type="expression" dxfId="1484" priority="1894">
      <formula>DATEDIF(TODAY(),$AH1129,"D")&lt;=30</formula>
    </cfRule>
    <cfRule type="expression" dxfId="1483" priority="1893">
      <formula>DATEDIF(TODAY(),$AH1129,"D")&lt;=30</formula>
    </cfRule>
  </conditionalFormatting>
  <conditionalFormatting sqref="AE1141:AE1151">
    <cfRule type="expression" dxfId="1482" priority="1651">
      <formula>DATEDIF(TODAY(),$AH1141,"D")&lt;=30</formula>
    </cfRule>
    <cfRule type="expression" dxfId="1481" priority="1655">
      <formula>MOD(ROW(),2)</formula>
    </cfRule>
    <cfRule type="expression" dxfId="1480" priority="1652">
      <formula>DATEDIF(TODAY(),$AH1141,"D")&lt;=30</formula>
    </cfRule>
  </conditionalFormatting>
  <conditionalFormatting sqref="AE1152:AE1159">
    <cfRule type="expression" dxfId="1479" priority="1307">
      <formula>DATEDIF(TODAY(),$AH1152,"D")&lt;=30</formula>
    </cfRule>
    <cfRule type="expression" dxfId="1478" priority="1308">
      <formula>DATEDIF(TODAY(),$AH1152,"D")&lt;=30</formula>
    </cfRule>
    <cfRule type="expression" dxfId="1477" priority="1309">
      <formula>MOD(ROW(),2)</formula>
    </cfRule>
    <cfRule type="expression" dxfId="1476" priority="1311">
      <formula>MOD(ROW(),2)</formula>
    </cfRule>
    <cfRule type="expression" dxfId="1475" priority="1310">
      <formula>MOD(ROW(),2)</formula>
    </cfRule>
  </conditionalFormatting>
  <conditionalFormatting sqref="AE1160:AE1169">
    <cfRule type="expression" dxfId="1474" priority="1047">
      <formula>DATEDIF(TODAY(),$AH1160,"D")&lt;=30</formula>
    </cfRule>
    <cfRule type="expression" dxfId="1473" priority="1051">
      <formula>MOD(ROW(),2)</formula>
    </cfRule>
    <cfRule type="expression" dxfId="1472" priority="1050">
      <formula>MOD(ROW(),2)</formula>
    </cfRule>
    <cfRule type="expression" dxfId="1471" priority="1049">
      <formula>MOD(ROW(),2)</formula>
    </cfRule>
    <cfRule type="expression" dxfId="1470" priority="1048">
      <formula>DATEDIF(TODAY(),$AH1160,"D")&lt;=30</formula>
    </cfRule>
  </conditionalFormatting>
  <conditionalFormatting sqref="AE1170:AE1172">
    <cfRule type="expression" dxfId="1469" priority="681">
      <formula>DATEDIF(TODAY(),$AH1170,"D")&lt;=30</formula>
    </cfRule>
    <cfRule type="expression" dxfId="1468" priority="683">
      <formula>MOD(ROW(),2)</formula>
    </cfRule>
    <cfRule type="expression" dxfId="1467" priority="684">
      <formula>MOD(ROW(),2)</formula>
    </cfRule>
    <cfRule type="expression" dxfId="1466" priority="685">
      <formula>MOD(ROW(),2)</formula>
    </cfRule>
    <cfRule type="expression" dxfId="1465" priority="682">
      <formula>DATEDIF(TODAY(),$AH1170,"D")&lt;=30</formula>
    </cfRule>
  </conditionalFormatting>
  <conditionalFormatting sqref="AE1173">
    <cfRule type="expression" dxfId="1464" priority="561">
      <formula>DATEDIF(TODAY(),$AH1173,"D")&lt;=30</formula>
    </cfRule>
    <cfRule type="expression" dxfId="1463" priority="565">
      <formula>MOD(ROW(),2)</formula>
    </cfRule>
    <cfRule type="expression" dxfId="1462" priority="564">
      <formula>MOD(ROW(),2)</formula>
    </cfRule>
    <cfRule type="expression" dxfId="1461" priority="562">
      <formula>DATEDIF(TODAY(),$AH1173,"D")&lt;=30</formula>
    </cfRule>
    <cfRule type="expression" dxfId="1460" priority="563">
      <formula>MOD(ROW(),2)</formula>
    </cfRule>
  </conditionalFormatting>
  <conditionalFormatting sqref="AE1174:AE1180">
    <cfRule type="expression" dxfId="1459" priority="513">
      <formula>MOD(ROW(),2)</formula>
    </cfRule>
    <cfRule type="expression" dxfId="1458" priority="511">
      <formula>DATEDIF(TODAY(),$AH1174,"D")&lt;=30</formula>
    </cfRule>
    <cfRule type="expression" dxfId="1457" priority="512">
      <formula>DATEDIF(TODAY(),$AH1174,"D")&lt;=30</formula>
    </cfRule>
    <cfRule type="expression" dxfId="1456" priority="514">
      <formula>MOD(ROW(),2)</formula>
    </cfRule>
    <cfRule type="expression" dxfId="1455" priority="515">
      <formula>MOD(ROW(),2)</formula>
    </cfRule>
  </conditionalFormatting>
  <conditionalFormatting sqref="AE1181:AE1183">
    <cfRule type="expression" dxfId="1454" priority="232">
      <formula>MOD(ROW(),2)</formula>
    </cfRule>
    <cfRule type="expression" dxfId="1453" priority="231">
      <formula>MOD(ROW(),2)</formula>
    </cfRule>
    <cfRule type="expression" dxfId="1452" priority="230">
      <formula>MOD(ROW(),2)</formula>
    </cfRule>
    <cfRule type="expression" dxfId="1451" priority="228">
      <formula>DATEDIF(TODAY(),$AH1181,"D")&lt;=30</formula>
    </cfRule>
    <cfRule type="expression" dxfId="1450" priority="229">
      <formula>DATEDIF(TODAY(),$AH1181,"D")&lt;=30</formula>
    </cfRule>
  </conditionalFormatting>
  <conditionalFormatting sqref="AE1184">
    <cfRule type="expression" dxfId="1449" priority="99">
      <formula>MOD(ROW(),2)</formula>
    </cfRule>
    <cfRule type="expression" dxfId="1448" priority="98">
      <formula>MOD(ROW(),2)</formula>
    </cfRule>
    <cfRule type="expression" dxfId="1447" priority="97">
      <formula>DATEDIF(TODAY(),$AH1184,"D")&lt;=30</formula>
    </cfRule>
    <cfRule type="expression" dxfId="1446" priority="96">
      <formula>DATEDIF(TODAY(),$AH1184,"D")&lt;=30</formula>
    </cfRule>
    <cfRule type="expression" dxfId="1445" priority="100">
      <formula>MOD(ROW(),2)</formula>
    </cfRule>
  </conditionalFormatting>
  <conditionalFormatting sqref="AE1185">
    <cfRule type="expression" dxfId="1444" priority="45">
      <formula>MOD(ROW(),2)</formula>
    </cfRule>
    <cfRule type="expression" dxfId="1443" priority="46">
      <formula>MOD(ROW(),2)</formula>
    </cfRule>
    <cfRule type="expression" dxfId="1442" priority="47">
      <formula>MOD(ROW(),2)</formula>
    </cfRule>
  </conditionalFormatting>
  <conditionalFormatting sqref="AF83">
    <cfRule type="expression" dxfId="1441" priority="15884">
      <formula>MOD(ROW(),2)</formula>
    </cfRule>
  </conditionalFormatting>
  <conditionalFormatting sqref="AF85:AF86">
    <cfRule type="expression" dxfId="1440" priority="15870">
      <formula>MOD(ROW(),2)</formula>
    </cfRule>
  </conditionalFormatting>
  <conditionalFormatting sqref="AF93:AF128">
    <cfRule type="expression" dxfId="1439" priority="15948">
      <formula>MOD(ROW(),2)</formula>
    </cfRule>
  </conditionalFormatting>
  <conditionalFormatting sqref="AF208">
    <cfRule type="expression" dxfId="1438" priority="14596">
      <formula>MOD(ROW(),2)</formula>
    </cfRule>
  </conditionalFormatting>
  <conditionalFormatting sqref="AF210:AF211">
    <cfRule type="expression" dxfId="1437" priority="14582">
      <formula>MOD(ROW(),2)</formula>
    </cfRule>
  </conditionalFormatting>
  <conditionalFormatting sqref="AF218:AF256">
    <cfRule type="expression" dxfId="1436" priority="14657">
      <formula>MOD(ROW(),2)</formula>
    </cfRule>
  </conditionalFormatting>
  <conditionalFormatting sqref="AF334">
    <cfRule type="expression" dxfId="1435" priority="13267">
      <formula>MOD(ROW(),2)</formula>
    </cfRule>
  </conditionalFormatting>
  <conditionalFormatting sqref="AF336:AF337">
    <cfRule type="expression" dxfId="1434" priority="13253">
      <formula>MOD(ROW(),2)</formula>
    </cfRule>
  </conditionalFormatting>
  <conditionalFormatting sqref="AF344:AF384">
    <cfRule type="expression" dxfId="1433" priority="13328">
      <formula>MOD(ROW(),2)</formula>
    </cfRule>
  </conditionalFormatting>
  <conditionalFormatting sqref="AF462">
    <cfRule type="expression" dxfId="1432" priority="11860">
      <formula>MOD(ROW(),2)</formula>
    </cfRule>
  </conditionalFormatting>
  <conditionalFormatting sqref="AF464">
    <cfRule type="expression" dxfId="1431" priority="11846">
      <formula>MOD(ROW(),2)</formula>
    </cfRule>
  </conditionalFormatting>
  <conditionalFormatting sqref="AF465">
    <cfRule type="expression" dxfId="1430" priority="12030">
      <formula>MOD(ROW(),2)</formula>
    </cfRule>
  </conditionalFormatting>
  <conditionalFormatting sqref="AF593">
    <cfRule type="expression" dxfId="1429" priority="10288">
      <formula>MOD(ROW(),2)</formula>
    </cfRule>
  </conditionalFormatting>
  <conditionalFormatting sqref="AF595">
    <cfRule type="expression" dxfId="1428" priority="10274">
      <formula>MOD(ROW(),2)</formula>
    </cfRule>
  </conditionalFormatting>
  <conditionalFormatting sqref="AF596">
    <cfRule type="expression" dxfId="1427" priority="10468">
      <formula>MOD(ROW(),2)</formula>
    </cfRule>
  </conditionalFormatting>
  <conditionalFormatting sqref="AF652">
    <cfRule type="expression" dxfId="1426" priority="8819">
      <formula>MOD(ROW(),2)</formula>
    </cfRule>
  </conditionalFormatting>
  <conditionalFormatting sqref="AF729">
    <cfRule type="expression" dxfId="1425" priority="8396">
      <formula>MOD(ROW(),2)</formula>
    </cfRule>
  </conditionalFormatting>
  <conditionalFormatting sqref="AF731">
    <cfRule type="expression" dxfId="1424" priority="8382">
      <formula>MOD(ROW(),2)</formula>
    </cfRule>
  </conditionalFormatting>
  <conditionalFormatting sqref="AF732">
    <cfRule type="expression" dxfId="1423" priority="8566">
      <formula>MOD(ROW(),2)</formula>
    </cfRule>
  </conditionalFormatting>
  <conditionalFormatting sqref="AF788:AF794">
    <cfRule type="expression" dxfId="1422" priority="7023">
      <formula>MOD(ROW(),2)</formula>
    </cfRule>
  </conditionalFormatting>
  <conditionalFormatting sqref="AF869">
    <cfRule type="expression" dxfId="1421" priority="6416">
      <formula>MOD(ROW(),2)</formula>
    </cfRule>
  </conditionalFormatting>
  <conditionalFormatting sqref="AF871">
    <cfRule type="expression" dxfId="1420" priority="6403">
      <formula>MOD(ROW(),2)</formula>
    </cfRule>
  </conditionalFormatting>
  <conditionalFormatting sqref="AF872">
    <cfRule type="expression" dxfId="1419" priority="6592">
      <formula>MOD(ROW(),2)</formula>
    </cfRule>
  </conditionalFormatting>
  <conditionalFormatting sqref="AF928:AF937">
    <cfRule type="expression" dxfId="1418" priority="4967">
      <formula>MOD(ROW(),2)</formula>
    </cfRule>
  </conditionalFormatting>
  <conditionalFormatting sqref="AF938:AF939">
    <cfRule type="expression" dxfId="1417" priority="4510">
      <formula>MOD(ROW(),2)</formula>
    </cfRule>
  </conditionalFormatting>
  <conditionalFormatting sqref="AF1014">
    <cfRule type="expression" dxfId="1416" priority="4089">
      <formula>MOD(ROW(),2)</formula>
    </cfRule>
  </conditionalFormatting>
  <conditionalFormatting sqref="AF1016">
    <cfRule type="expression" dxfId="1415" priority="4076">
      <formula>MOD(ROW(),2)</formula>
    </cfRule>
  </conditionalFormatting>
  <conditionalFormatting sqref="AF1017">
    <cfRule type="expression" dxfId="1414" priority="4265">
      <formula>MOD(ROW(),2)</formula>
    </cfRule>
  </conditionalFormatting>
  <conditionalFormatting sqref="AF1073:AF1082">
    <cfRule type="expression" dxfId="1413" priority="2640">
      <formula>MOD(ROW(),2)</formula>
    </cfRule>
  </conditionalFormatting>
  <conditionalFormatting sqref="AF1083:AF1084">
    <cfRule type="expression" dxfId="1412" priority="2183">
      <formula>MOD(ROW(),2)</formula>
    </cfRule>
  </conditionalFormatting>
  <conditionalFormatting sqref="AF1115">
    <cfRule type="expression" dxfId="1411" priority="1841">
      <formula>MOD(ROW(),2)</formula>
    </cfRule>
  </conditionalFormatting>
  <conditionalFormatting sqref="AF1117">
    <cfRule type="expression" dxfId="1410" priority="1828">
      <formula>MOD(ROW(),2)</formula>
    </cfRule>
  </conditionalFormatting>
  <conditionalFormatting sqref="AF1118">
    <cfRule type="expression" dxfId="1409" priority="2003">
      <formula>MOD(ROW(),2)</formula>
    </cfRule>
  </conditionalFormatting>
  <conditionalFormatting sqref="AF1174:AF1183">
    <cfRule type="expression" dxfId="1408" priority="518">
      <formula>MOD(ROW(),2)</formula>
    </cfRule>
  </conditionalFormatting>
  <conditionalFormatting sqref="AF1184:AF1185">
    <cfRule type="expression" dxfId="1407" priority="103">
      <formula>MOD(ROW(),2)</formula>
    </cfRule>
  </conditionalFormatting>
  <conditionalFormatting sqref="AF45:AH45">
    <cfRule type="expression" dxfId="1406" priority="16256">
      <formula>MOD(ROW(),2)</formula>
    </cfRule>
  </conditionalFormatting>
  <conditionalFormatting sqref="AF172:AH172">
    <cfRule type="expression" dxfId="1405" priority="14937">
      <formula>MOD(ROW(),2)</formula>
    </cfRule>
  </conditionalFormatting>
  <conditionalFormatting sqref="AF299:AH299">
    <cfRule type="expression" dxfId="1404" priority="13614">
      <formula>MOD(ROW(),2)</formula>
    </cfRule>
  </conditionalFormatting>
  <conditionalFormatting sqref="AF427:AH427">
    <cfRule type="expression" dxfId="1403" priority="12203">
      <formula>MOD(ROW(),2)</formula>
    </cfRule>
    <cfRule type="expression" dxfId="1402" priority="12204">
      <formula>MOD(ROW(),2)</formula>
    </cfRule>
  </conditionalFormatting>
  <conditionalFormatting sqref="AF558:AH558">
    <cfRule type="expression" dxfId="1401" priority="10645">
      <formula>MOD(ROW(),2)</formula>
    </cfRule>
    <cfRule type="expression" dxfId="1400" priority="10646">
      <formula>MOD(ROW(),2)</formula>
    </cfRule>
  </conditionalFormatting>
  <conditionalFormatting sqref="AF694:AH694">
    <cfRule type="expression" dxfId="1399" priority="8744">
      <formula>MOD(ROW(),2)</formula>
    </cfRule>
    <cfRule type="expression" dxfId="1398" priority="8743">
      <formula>MOD(ROW(),2)</formula>
    </cfRule>
  </conditionalFormatting>
  <conditionalFormatting sqref="AF834:AH834">
    <cfRule type="expression" dxfId="1397" priority="6715">
      <formula>MOD(ROW(),2)</formula>
    </cfRule>
    <cfRule type="expression" dxfId="1396" priority="6716">
      <formula>MOD(ROW(),2)</formula>
    </cfRule>
  </conditionalFormatting>
  <conditionalFormatting sqref="AF979:AH979">
    <cfRule type="expression" dxfId="1395" priority="4388">
      <formula>MOD(ROW(),2)</formula>
    </cfRule>
    <cfRule type="expression" dxfId="1394" priority="4389">
      <formula>MOD(ROW(),2)</formula>
    </cfRule>
  </conditionalFormatting>
  <conditionalFormatting sqref="AF733:AI738 AO733:AQ738 AQ739:AQ742 AF739:AF742 AK733:AL738">
    <cfRule type="expression" dxfId="1393" priority="8562">
      <formula>MOD(ROW(),2)</formula>
    </cfRule>
  </conditionalFormatting>
  <conditionalFormatting sqref="AF873:AI878 AO873:AQ878 AQ879:AQ882 AF879:AF882 AK873:AK878">
    <cfRule type="expression" dxfId="1392" priority="6588">
      <formula>MOD(ROW(),2)</formula>
    </cfRule>
  </conditionalFormatting>
  <conditionalFormatting sqref="AF1018:AI1023 AO1018:AQ1023 AQ1024:AQ1027 AF1024:AF1027 AK1018:AK1023">
    <cfRule type="expression" dxfId="1391" priority="4261">
      <formula>MOD(ROW(),2)</formula>
    </cfRule>
  </conditionalFormatting>
  <conditionalFormatting sqref="AF1119:AI1124 AO1119:AQ1124 AQ1125:AQ1128 AF1125:AF1128 AK1119:AK1124">
    <cfRule type="expression" dxfId="1390" priority="1999">
      <formula>MOD(ROW(),2)</formula>
    </cfRule>
  </conditionalFormatting>
  <conditionalFormatting sqref="AF851:AK851 AO851:AQ851">
    <cfRule type="expression" dxfId="1389" priority="6648">
      <formula>MOD(ROW(),2)</formula>
    </cfRule>
  </conditionalFormatting>
  <conditionalFormatting sqref="AF996:AK996 AO996:AQ996">
    <cfRule type="expression" dxfId="1388" priority="4321">
      <formula>MOD(ROW(),2)</formula>
    </cfRule>
  </conditionalFormatting>
  <conditionalFormatting sqref="AF1097:AK1097 AO1097:AQ1097">
    <cfRule type="expression" dxfId="1387" priority="2055">
      <formula>MOD(ROW(),2)</formula>
    </cfRule>
  </conditionalFormatting>
  <conditionalFormatting sqref="AF14:AL14 N14:O14 D14:L14 AO14:AQ14">
    <cfRule type="expression" dxfId="1386" priority="16177">
      <formula>MOD(ROW(),2)</formula>
    </cfRule>
  </conditionalFormatting>
  <conditionalFormatting sqref="AF65:AL65 AO45:AQ82">
    <cfRule type="expression" dxfId="1385" priority="16122">
      <formula>MOD(ROW(),2)</formula>
    </cfRule>
  </conditionalFormatting>
  <conditionalFormatting sqref="AF87:AL92 AO87:AQ92">
    <cfRule type="expression" dxfId="1384" priority="16060">
      <formula>MOD(ROW(),2)</formula>
    </cfRule>
  </conditionalFormatting>
  <conditionalFormatting sqref="AF141:AL141 N129:O141 D134:L141 AO141:AQ170">
    <cfRule type="expression" dxfId="1383" priority="14873">
      <formula>MOD(ROW(),2)</formula>
    </cfRule>
  </conditionalFormatting>
  <conditionalFormatting sqref="AF190:AL190 AO181:AQ207">
    <cfRule type="expression" dxfId="1382" priority="14821">
      <formula>MOD(ROW(),2)</formula>
    </cfRule>
  </conditionalFormatting>
  <conditionalFormatting sqref="AF212:AL217 AO212:AQ217">
    <cfRule type="expression" dxfId="1381" priority="14762">
      <formula>MOD(ROW(),2)</formula>
    </cfRule>
  </conditionalFormatting>
  <conditionalFormatting sqref="AF269:AL269 N257:O269 D262:L269">
    <cfRule type="expression" dxfId="1380" priority="13547">
      <formula>MOD(ROW(),2)</formula>
    </cfRule>
  </conditionalFormatting>
  <conditionalFormatting sqref="AF316:AL316 AO269:AQ333">
    <cfRule type="expression" dxfId="1379" priority="13495">
      <formula>MOD(ROW(),2)</formula>
    </cfRule>
  </conditionalFormatting>
  <conditionalFormatting sqref="AF338:AL343 AO338:AQ343">
    <cfRule type="expression" dxfId="1378" priority="13433">
      <formula>MOD(ROW(),2)</formula>
    </cfRule>
  </conditionalFormatting>
  <conditionalFormatting sqref="AF397:AL397 D397:L397 AA397:AB397 AO397:AQ397 R397:U397 N397:O397">
    <cfRule type="expression" dxfId="1377" priority="12137">
      <formula>MOD(ROW(),2)</formula>
    </cfRule>
  </conditionalFormatting>
  <conditionalFormatting sqref="AF444:AL444 AO444:AQ444">
    <cfRule type="expression" dxfId="1376" priority="12085">
      <formula>MOD(ROW(),2)</formula>
    </cfRule>
  </conditionalFormatting>
  <conditionalFormatting sqref="AF466:AL471 AO466:AQ471 AQ472:AQ475 AF472:AF475">
    <cfRule type="expression" dxfId="1375" priority="12026">
      <formula>MOD(ROW(),2)</formula>
    </cfRule>
  </conditionalFormatting>
  <conditionalFormatting sqref="AF528:AL528 D528:L528 AA528:AB528 AO528:AQ528 R528:U528 N528:O528">
    <cfRule type="expression" dxfId="1374" priority="10578">
      <formula>MOD(ROW(),2)</formula>
    </cfRule>
  </conditionalFormatting>
  <conditionalFormatting sqref="AF575:AL575 AO575:AQ575">
    <cfRule type="expression" dxfId="1373" priority="10526">
      <formula>MOD(ROW(),2)</formula>
    </cfRule>
  </conditionalFormatting>
  <conditionalFormatting sqref="AF597:AL602 AO597:AQ602 AQ603:AQ606 AF603:AF606">
    <cfRule type="expression" dxfId="1372" priority="10464">
      <formula>MOD(ROW(),2)</formula>
    </cfRule>
  </conditionalFormatting>
  <conditionalFormatting sqref="AF664:AL664 D664:L664 AA664:AB664 AO664:AQ664 R664:U664 N664:O664">
    <cfRule type="expression" dxfId="1371" priority="8676">
      <formula>MOD(ROW(),2)</formula>
    </cfRule>
  </conditionalFormatting>
  <conditionalFormatting sqref="AF711:AL711 AO711:AQ711">
    <cfRule type="expression" dxfId="1370" priority="8624">
      <formula>MOD(ROW(),2)</formula>
    </cfRule>
  </conditionalFormatting>
  <conditionalFormatting sqref="AF258:AM267 AB268:AL268 N270:O315 D270:L315 Y257 AB257:AE267 C258:L261 AA258:AA268 AO258:AP268 AC270:AL298 AC300:AL315 AA317:AL333">
    <cfRule type="expression" dxfId="1369" priority="13624">
      <formula>MOD(ROW(),2)</formula>
    </cfRule>
  </conditionalFormatting>
  <conditionalFormatting sqref="AF2:AQ2 P3:Q1185 AI45:AL45 AN3:AN128 V3:V1185">
    <cfRule type="expression" dxfId="1368" priority="16267">
      <formula>MOD(ROW(),2)</formula>
    </cfRule>
  </conditionalFormatting>
  <conditionalFormatting sqref="AF129:AQ129 B129:L129 AN130:AN256 AQ171:AQ180">
    <cfRule type="expression" dxfId="1367" priority="14946">
      <formula>MOD(ROW(),2)</formula>
    </cfRule>
  </conditionalFormatting>
  <conditionalFormatting sqref="AF257:AQ257 B257:L257 AN258:AN384 AQ299">
    <cfRule type="expression" dxfId="1366" priority="13623">
      <formula>MOD(ROW(),2)</formula>
    </cfRule>
  </conditionalFormatting>
  <conditionalFormatting sqref="AF385:AQ385 AI427:AL427 B385:L385 AQ427 B386:B516 AN386:AN516 R385:U385 N385:O385">
    <cfRule type="expression" dxfId="1365" priority="12212">
      <formula>MOD(ROW(),2)</formula>
    </cfRule>
  </conditionalFormatting>
  <conditionalFormatting sqref="AF517:AQ517 AI558:AL558 B517:L517 AQ558 B518:B651 AN518:AN652 R517:U517 N517:O517">
    <cfRule type="expression" dxfId="1364" priority="10654">
      <formula>MOD(ROW(),2)</formula>
    </cfRule>
  </conditionalFormatting>
  <conditionalFormatting sqref="AF653:AQ653 AI694:AL694 B653:L653 AQ694 B654:B793 AN654:AN794 R653:U653 N653:O653">
    <cfRule type="expression" dxfId="1363" priority="8752">
      <formula>MOD(ROW(),2)</formula>
    </cfRule>
  </conditionalFormatting>
  <conditionalFormatting sqref="AF795:AQ795 AI834:AK834 B795:L795 AQ834 AL796:AL939 AN796:AN939 R795:U795 N795:O795">
    <cfRule type="expression" dxfId="1362" priority="6724">
      <formula>MOD(ROW(),2)</formula>
    </cfRule>
  </conditionalFormatting>
  <conditionalFormatting sqref="AF940:AQ940 AI979:AK979 B940:L940 AQ979 R940:U940 N940:O940 AL941:AL1185 AN941:AN1185 B941:B1185">
    <cfRule type="expression" dxfId="1361" priority="4397">
      <formula>MOD(ROW(),2)</formula>
    </cfRule>
  </conditionalFormatting>
  <conditionalFormatting sqref="AG652:AH652">
    <cfRule type="expression" dxfId="1360" priority="8812">
      <formula>MOD(ROW(),2)</formula>
    </cfRule>
  </conditionalFormatting>
  <conditionalFormatting sqref="AG788:AH794">
    <cfRule type="expression" dxfId="1359" priority="7014">
      <formula>MOD(ROW(),2)</formula>
    </cfRule>
  </conditionalFormatting>
  <conditionalFormatting sqref="AG928:AH937">
    <cfRule type="expression" dxfId="1358" priority="4958">
      <formula>MOD(ROW(),2)</formula>
    </cfRule>
  </conditionalFormatting>
  <conditionalFormatting sqref="AG938:AH939">
    <cfRule type="expression" dxfId="1357" priority="4501">
      <formula>MOD(ROW(),2)</formula>
    </cfRule>
  </conditionalFormatting>
  <conditionalFormatting sqref="AG1073:AH1082">
    <cfRule type="expression" dxfId="1356" priority="2631">
      <formula>MOD(ROW(),2)</formula>
    </cfRule>
  </conditionalFormatting>
  <conditionalFormatting sqref="AG1083:AH1084">
    <cfRule type="expression" dxfId="1355" priority="2174">
      <formula>MOD(ROW(),2)</formula>
    </cfRule>
  </conditionalFormatting>
  <conditionalFormatting sqref="AG1174:AH1183">
    <cfRule type="expression" dxfId="1354" priority="510">
      <formula>MOD(ROW(),2)</formula>
    </cfRule>
  </conditionalFormatting>
  <conditionalFormatting sqref="AG1184:AH1185">
    <cfRule type="expression" dxfId="1353" priority="95">
      <formula>MOD(ROW(),2)</formula>
    </cfRule>
  </conditionalFormatting>
  <conditionalFormatting sqref="AG505:AI506 AO505:AP506">
    <cfRule type="expression" dxfId="1352" priority="11123">
      <formula>MOD(ROW(),2)</formula>
    </cfRule>
  </conditionalFormatting>
  <conditionalFormatting sqref="AG507:AI507 AO507:AP507">
    <cfRule type="expression" dxfId="1351" priority="11027">
      <formula>MOD(ROW(),2)</formula>
    </cfRule>
  </conditionalFormatting>
  <conditionalFormatting sqref="AG508:AI509 AO508:AP509 AG510:AH516">
    <cfRule type="expression" dxfId="1350" priority="10982">
      <formula>MOD(ROW(),2)</formula>
    </cfRule>
  </conditionalFormatting>
  <conditionalFormatting sqref="AG636:AI637 AO636:AP637">
    <cfRule type="expression" dxfId="1349" priority="9503">
      <formula>MOD(ROW(),2)</formula>
    </cfRule>
  </conditionalFormatting>
  <conditionalFormatting sqref="AG638:AI638 AO638:AP638">
    <cfRule type="expression" dxfId="1348" priority="9403">
      <formula>MOD(ROW(),2)</formula>
    </cfRule>
  </conditionalFormatting>
  <conditionalFormatting sqref="AG639:AI640 AO639:AP640 AG641:AH651">
    <cfRule type="expression" dxfId="1347" priority="9355">
      <formula>MOD(ROW(),2)</formula>
    </cfRule>
  </conditionalFormatting>
  <conditionalFormatting sqref="AG739:AI742 AO739:AP742 AK739:AL742">
    <cfRule type="expression" dxfId="1346" priority="8502">
      <formula>MOD(ROW(),2)</formula>
    </cfRule>
  </conditionalFormatting>
  <conditionalFormatting sqref="AG743:AI745 AO743:AP745 AK743:AL745">
    <cfRule type="expression" dxfId="1345" priority="8449">
      <formula>MOD(ROW(),2)</formula>
    </cfRule>
  </conditionalFormatting>
  <conditionalFormatting sqref="AG746:AI748 AO746:AP748 AK746:AL748">
    <cfRule type="expression" dxfId="1344" priority="8378">
      <formula>MOD(ROW(),2)</formula>
    </cfRule>
  </conditionalFormatting>
  <conditionalFormatting sqref="AG749:AI751 AO749:AP751 AK749:AL751">
    <cfRule type="expression" dxfId="1343" priority="8334">
      <formula>MOD(ROW(),2)</formula>
    </cfRule>
  </conditionalFormatting>
  <conditionalFormatting sqref="AG753:AI754 AO753:AP754 AK753:AM754">
    <cfRule type="expression" dxfId="1342" priority="8289">
      <formula>MOD(ROW(),2)</formula>
    </cfRule>
  </conditionalFormatting>
  <conditionalFormatting sqref="AG755:AI755 AO755:AP755 AK755:AL755">
    <cfRule type="expression" dxfId="1341" priority="8194">
      <formula>MOD(ROW(),2)</formula>
    </cfRule>
  </conditionalFormatting>
  <conditionalFormatting sqref="AG757:AI758 AO757:AP758 AK757:AM758">
    <cfRule type="expression" dxfId="1340" priority="8151">
      <formula>MOD(ROW(),2)</formula>
    </cfRule>
  </conditionalFormatting>
  <conditionalFormatting sqref="AG760:AI761 AO760:AP761 AK760:AM761">
    <cfRule type="expression" dxfId="1339" priority="8062">
      <formula>MOD(ROW(),2)</formula>
    </cfRule>
  </conditionalFormatting>
  <conditionalFormatting sqref="AG762:AI762 AO762:AP762 AK762:AM762">
    <cfRule type="expression" dxfId="1338" priority="7973">
      <formula>MOD(ROW(),2)</formula>
    </cfRule>
  </conditionalFormatting>
  <conditionalFormatting sqref="AG764:AI765 AO764:AP765 AK764:AM765">
    <cfRule type="expression" dxfId="1337" priority="7928">
      <formula>MOD(ROW(),2)</formula>
    </cfRule>
  </conditionalFormatting>
  <conditionalFormatting sqref="AG766:AI766 AO766:AP766 AK766:AM766">
    <cfRule type="expression" dxfId="1336" priority="7835">
      <formula>MOD(ROW(),2)</formula>
    </cfRule>
  </conditionalFormatting>
  <conditionalFormatting sqref="AG768:AI769 AO768:AP769 AK768:AM769">
    <cfRule type="expression" dxfId="1335" priority="7792">
      <formula>MOD(ROW(),2)</formula>
    </cfRule>
  </conditionalFormatting>
  <conditionalFormatting sqref="AG770:AI770 AO770:AP770 AK770:AM794">
    <cfRule type="expression" dxfId="1334" priority="7702">
      <formula>MOD(ROW(),2)</formula>
    </cfRule>
  </conditionalFormatting>
  <conditionalFormatting sqref="AG772:AI773 AO772:AP773">
    <cfRule type="expression" dxfId="1333" priority="7659">
      <formula>MOD(ROW(),2)</formula>
    </cfRule>
  </conditionalFormatting>
  <conditionalFormatting sqref="AG774:AI774 AO774:AP774">
    <cfRule type="expression" dxfId="1332" priority="7565">
      <formula>MOD(ROW(),2)</formula>
    </cfRule>
  </conditionalFormatting>
  <conditionalFormatting sqref="AG775:AI776 AO775:AP776 AG777:AH787">
    <cfRule type="expression" dxfId="1331" priority="7520">
      <formula>MOD(ROW(),2)</formula>
    </cfRule>
  </conditionalFormatting>
  <conditionalFormatting sqref="AG879:AI882 AO879:AP882 AK879:AK882">
    <cfRule type="expression" dxfId="1330" priority="6525">
      <formula>MOD(ROW(),2)</formula>
    </cfRule>
  </conditionalFormatting>
  <conditionalFormatting sqref="AG883:AI885 AO883:AP885 AK883:AK885">
    <cfRule type="expression" dxfId="1329" priority="6470">
      <formula>MOD(ROW(),2)</formula>
    </cfRule>
  </conditionalFormatting>
  <conditionalFormatting sqref="AG886:AI888 AO886:AP888 AK886:AK888">
    <cfRule type="expression" dxfId="1328" priority="6399">
      <formula>MOD(ROW(),2)</formula>
    </cfRule>
  </conditionalFormatting>
  <conditionalFormatting sqref="AG889:AI891 AO889:AP891 AK889:AK891">
    <cfRule type="expression" dxfId="1327" priority="6353">
      <formula>MOD(ROW(),2)</formula>
    </cfRule>
  </conditionalFormatting>
  <conditionalFormatting sqref="AG893:AI894 AO893:AP894 AK893:AK894 AM893:AM894">
    <cfRule type="expression" dxfId="1326" priority="6306">
      <formula>MOD(ROW(),2)</formula>
    </cfRule>
  </conditionalFormatting>
  <conditionalFormatting sqref="AG895:AI895 AO895:AP895 AK895">
    <cfRule type="expression" dxfId="1325" priority="6207">
      <formula>MOD(ROW(),2)</formula>
    </cfRule>
  </conditionalFormatting>
  <conditionalFormatting sqref="AG897:AI898 AO897:AP898 AK897:AK898 AM897:AM898">
    <cfRule type="expression" dxfId="1324" priority="6162">
      <formula>MOD(ROW(),2)</formula>
    </cfRule>
  </conditionalFormatting>
  <conditionalFormatting sqref="AG900:AI901 AO900:AP901 AK900:AK901 AM900:AM901">
    <cfRule type="expression" dxfId="1323" priority="6069">
      <formula>MOD(ROW(),2)</formula>
    </cfRule>
  </conditionalFormatting>
  <conditionalFormatting sqref="AG902:AI902 AO902:AP902 AK902 AM902">
    <cfRule type="expression" dxfId="1322" priority="5976">
      <formula>MOD(ROW(),2)</formula>
    </cfRule>
  </conditionalFormatting>
  <conditionalFormatting sqref="AG904:AI905 AO904:AP905 AK904:AK905 AM904:AM905">
    <cfRule type="expression" dxfId="1321" priority="5929">
      <formula>MOD(ROW(),2)</formula>
    </cfRule>
  </conditionalFormatting>
  <conditionalFormatting sqref="AG906:AI906 AO906:AP906 AK906 AM906">
    <cfRule type="expression" dxfId="1320" priority="5832">
      <formula>MOD(ROW(),2)</formula>
    </cfRule>
  </conditionalFormatting>
  <conditionalFormatting sqref="AG908:AI909 AO908:AP909 AK908:AK909 AM908:AM909">
    <cfRule type="expression" dxfId="1319" priority="5787">
      <formula>MOD(ROW(),2)</formula>
    </cfRule>
  </conditionalFormatting>
  <conditionalFormatting sqref="AG910:AI910 AO910:AP910 AK910:AK937 AM910:AM937">
    <cfRule type="expression" dxfId="1318" priority="5693">
      <formula>MOD(ROW(),2)</formula>
    </cfRule>
  </conditionalFormatting>
  <conditionalFormatting sqref="AG912:AI913 AO912:AP913">
    <cfRule type="expression" dxfId="1317" priority="5648">
      <formula>MOD(ROW(),2)</formula>
    </cfRule>
  </conditionalFormatting>
  <conditionalFormatting sqref="AG914:AI914 AO914:AP914">
    <cfRule type="expression" dxfId="1316" priority="5548">
      <formula>MOD(ROW(),2)</formula>
    </cfRule>
  </conditionalFormatting>
  <conditionalFormatting sqref="AG915:AI916 AO915:AP916 AG917:AH927">
    <cfRule type="expression" dxfId="1315" priority="5500">
      <formula>MOD(ROW(),2)</formula>
    </cfRule>
  </conditionalFormatting>
  <conditionalFormatting sqref="AG1024:AI1027 AO1024:AP1027 AK1024:AK1027">
    <cfRule type="expression" dxfId="1314" priority="4198">
      <formula>MOD(ROW(),2)</formula>
    </cfRule>
  </conditionalFormatting>
  <conditionalFormatting sqref="AG1028:AI1030 AO1028:AP1030 AK1028:AK1030">
    <cfRule type="expression" dxfId="1313" priority="4143">
      <formula>MOD(ROW(),2)</formula>
    </cfRule>
  </conditionalFormatting>
  <conditionalFormatting sqref="AG1031:AI1033 AO1031:AP1033 AK1031:AK1033">
    <cfRule type="expression" dxfId="1312" priority="4072">
      <formula>MOD(ROW(),2)</formula>
    </cfRule>
  </conditionalFormatting>
  <conditionalFormatting sqref="AG1034:AI1036 AO1034:AP1036 AK1034:AK1036">
    <cfRule type="expression" dxfId="1311" priority="4026">
      <formula>MOD(ROW(),2)</formula>
    </cfRule>
  </conditionalFormatting>
  <conditionalFormatting sqref="AG1038:AI1039 AO1038:AP1039 AK1038:AK1039 AM1038:AM1039">
    <cfRule type="expression" dxfId="1310" priority="3979">
      <formula>MOD(ROW(),2)</formula>
    </cfRule>
  </conditionalFormatting>
  <conditionalFormatting sqref="AG1040:AI1040 AO1040:AP1040 AK1040">
    <cfRule type="expression" dxfId="1309" priority="3880">
      <formula>MOD(ROW(),2)</formula>
    </cfRule>
  </conditionalFormatting>
  <conditionalFormatting sqref="AG1042:AI1043 AO1042:AP1043 AK1042:AK1043 AM1042:AM1043">
    <cfRule type="expression" dxfId="1308" priority="3835">
      <formula>MOD(ROW(),2)</formula>
    </cfRule>
  </conditionalFormatting>
  <conditionalFormatting sqref="AG1045:AI1046 AO1045:AP1046 AK1045:AK1046 AM1045:AM1046">
    <cfRule type="expression" dxfId="1307" priority="3742">
      <formula>MOD(ROW(),2)</formula>
    </cfRule>
  </conditionalFormatting>
  <conditionalFormatting sqref="AG1047:AI1047 AO1047:AP1047 AK1047 AM1047">
    <cfRule type="expression" dxfId="1306" priority="3649">
      <formula>MOD(ROW(),2)</formula>
    </cfRule>
  </conditionalFormatting>
  <conditionalFormatting sqref="AG1049:AI1050 AO1049:AP1050 AK1049:AK1050 AM1049:AM1050">
    <cfRule type="expression" dxfId="1305" priority="3602">
      <formula>MOD(ROW(),2)</formula>
    </cfRule>
  </conditionalFormatting>
  <conditionalFormatting sqref="AG1051:AI1051 AO1051:AP1051 AK1051 AM1051">
    <cfRule type="expression" dxfId="1304" priority="3505">
      <formula>MOD(ROW(),2)</formula>
    </cfRule>
  </conditionalFormatting>
  <conditionalFormatting sqref="AG1053:AI1054 AO1053:AP1054 AK1053:AK1054 AM1053:AM1054">
    <cfRule type="expression" dxfId="1303" priority="3460">
      <formula>MOD(ROW(),2)</formula>
    </cfRule>
  </conditionalFormatting>
  <conditionalFormatting sqref="AG1055:AI1055 AO1055:AP1055 AK1055:AK1082 AM1055:AM1082">
    <cfRule type="expression" dxfId="1302" priority="3366">
      <formula>MOD(ROW(),2)</formula>
    </cfRule>
  </conditionalFormatting>
  <conditionalFormatting sqref="AG1057:AI1058 AO1057:AP1058">
    <cfRule type="expression" dxfId="1301" priority="3321">
      <formula>MOD(ROW(),2)</formula>
    </cfRule>
  </conditionalFormatting>
  <conditionalFormatting sqref="AG1059:AI1059 AO1059:AP1059">
    <cfRule type="expression" dxfId="1300" priority="3221">
      <formula>MOD(ROW(),2)</formula>
    </cfRule>
  </conditionalFormatting>
  <conditionalFormatting sqref="AG1060:AI1061 AO1060:AP1061 AG1062:AH1072">
    <cfRule type="expression" dxfId="1299" priority="3173">
      <formula>MOD(ROW(),2)</formula>
    </cfRule>
  </conditionalFormatting>
  <conditionalFormatting sqref="AG1125:AI1128 AO1125:AP1128 AK1125:AK1128">
    <cfRule type="expression" dxfId="1298" priority="1942">
      <formula>MOD(ROW(),2)</formula>
    </cfRule>
  </conditionalFormatting>
  <conditionalFormatting sqref="AG1129:AI1131 AO1129:AP1131 AK1129:AK1131">
    <cfRule type="expression" dxfId="1297" priority="1891">
      <formula>MOD(ROW(),2)</formula>
    </cfRule>
  </conditionalFormatting>
  <conditionalFormatting sqref="AG1132:AI1134 AO1132:AP1134 AK1132:AK1134">
    <cfRule type="expression" dxfId="1296" priority="1824">
      <formula>MOD(ROW(),2)</formula>
    </cfRule>
  </conditionalFormatting>
  <conditionalFormatting sqref="AG1135:AI1137 AO1135:AP1137 AK1135:AK1137">
    <cfRule type="expression" dxfId="1295" priority="1782">
      <formula>MOD(ROW(),2)</formula>
    </cfRule>
  </conditionalFormatting>
  <conditionalFormatting sqref="AG1139:AI1140 AO1139:AP1140 AK1139:AK1140 AM1139:AM1140">
    <cfRule type="expression" dxfId="1294" priority="1739">
      <formula>MOD(ROW(),2)</formula>
    </cfRule>
  </conditionalFormatting>
  <conditionalFormatting sqref="AG1141:AI1141 AO1141:AP1141 AK1141">
    <cfRule type="expression" dxfId="1293" priority="1648">
      <formula>MOD(ROW(),2)</formula>
    </cfRule>
  </conditionalFormatting>
  <conditionalFormatting sqref="AG1143:AI1144 AO1143:AP1144 AK1143:AK1144 AM1143:AM1144">
    <cfRule type="expression" dxfId="1292" priority="1607">
      <formula>MOD(ROW(),2)</formula>
    </cfRule>
  </conditionalFormatting>
  <conditionalFormatting sqref="AG1146:AI1147 AO1146:AP1147 AK1146:AK1147 AM1146:AM1147">
    <cfRule type="expression" dxfId="1291" priority="1522">
      <formula>MOD(ROW(),2)</formula>
    </cfRule>
  </conditionalFormatting>
  <conditionalFormatting sqref="AG1148:AI1148 AO1148:AP1148 AK1148 AM1148">
    <cfRule type="expression" dxfId="1290" priority="1437">
      <formula>MOD(ROW(),2)</formula>
    </cfRule>
  </conditionalFormatting>
  <conditionalFormatting sqref="AG1150:AI1151 AO1150:AP1151 AK1150:AK1151 AM1150:AM1151">
    <cfRule type="expression" dxfId="1289" priority="1394">
      <formula>MOD(ROW(),2)</formula>
    </cfRule>
  </conditionalFormatting>
  <conditionalFormatting sqref="AG1152:AI1152 AO1152:AP1152 AK1152 AM1152">
    <cfRule type="expression" dxfId="1288" priority="1305">
      <formula>MOD(ROW(),2)</formula>
    </cfRule>
  </conditionalFormatting>
  <conditionalFormatting sqref="AG1154:AI1155 AO1154:AP1155 AK1154:AK1155 AM1154:AM1155">
    <cfRule type="expression" dxfId="1287" priority="1264">
      <formula>MOD(ROW(),2)</formula>
    </cfRule>
  </conditionalFormatting>
  <conditionalFormatting sqref="AG1156:AI1156 AO1156:AP1156 AK1156:AK1183 AM1156:AM1183">
    <cfRule type="expression" dxfId="1286" priority="1178">
      <formula>MOD(ROW(),2)</formula>
    </cfRule>
  </conditionalFormatting>
  <conditionalFormatting sqref="AG1158:AI1159 AO1158:AP1159">
    <cfRule type="expression" dxfId="1285" priority="1137">
      <formula>MOD(ROW(),2)</formula>
    </cfRule>
  </conditionalFormatting>
  <conditionalFormatting sqref="AG1160:AI1160 AO1160:AP1160">
    <cfRule type="expression" dxfId="1284" priority="1045">
      <formula>MOD(ROW(),2)</formula>
    </cfRule>
  </conditionalFormatting>
  <conditionalFormatting sqref="AG1161:AI1162 AO1161:AP1162 AG1163:AH1173">
    <cfRule type="expression" dxfId="1283" priority="1001">
      <formula>MOD(ROW(),2)</formula>
    </cfRule>
  </conditionalFormatting>
  <conditionalFormatting sqref="AG93:AL96">
    <cfRule type="expression" dxfId="1282" priority="15996">
      <formula>MOD(ROW(),2)</formula>
    </cfRule>
  </conditionalFormatting>
  <conditionalFormatting sqref="AG97:AL99">
    <cfRule type="expression" dxfId="1281" priority="15940">
      <formula>MOD(ROW(),2)</formula>
    </cfRule>
  </conditionalFormatting>
  <conditionalFormatting sqref="AG100:AL102">
    <cfRule type="expression" dxfId="1280" priority="15866">
      <formula>MOD(ROW(),2)</formula>
    </cfRule>
  </conditionalFormatting>
  <conditionalFormatting sqref="AG103:AL105">
    <cfRule type="expression" dxfId="1279" priority="15819">
      <formula>MOD(ROW(),2)</formula>
    </cfRule>
  </conditionalFormatting>
  <conditionalFormatting sqref="AG106:AL106">
    <cfRule type="expression" dxfId="1278" priority="15724">
      <formula>MOD(ROW(),2)</formula>
    </cfRule>
  </conditionalFormatting>
  <conditionalFormatting sqref="AG109:AL109">
    <cfRule type="expression" dxfId="1277" priority="15670">
      <formula>MOD(ROW(),2)</formula>
    </cfRule>
  </conditionalFormatting>
  <conditionalFormatting sqref="AG110:AL110">
    <cfRule type="expression" dxfId="1276" priority="15577">
      <formula>MOD(ROW(),2)</formula>
    </cfRule>
  </conditionalFormatting>
  <conditionalFormatting sqref="AG113:AL113">
    <cfRule type="expression" dxfId="1275" priority="15482">
      <formula>MOD(ROW(),2)</formula>
    </cfRule>
  </conditionalFormatting>
  <conditionalFormatting sqref="AG117:AL117">
    <cfRule type="expression" dxfId="1274" priority="15339">
      <formula>MOD(ROW(),2)</formula>
    </cfRule>
  </conditionalFormatting>
  <conditionalFormatting sqref="AG121:AL121">
    <cfRule type="expression" dxfId="1273" priority="15194">
      <formula>MOD(ROW(),2)</formula>
    </cfRule>
  </conditionalFormatting>
  <conditionalFormatting sqref="AG125:AL125">
    <cfRule type="expression" dxfId="1272" priority="15052">
      <formula>MOD(ROW(),2)</formula>
    </cfRule>
  </conditionalFormatting>
  <conditionalFormatting sqref="AG218:AL221">
    <cfRule type="expression" dxfId="1271" priority="14702">
      <formula>MOD(ROW(),2)</formula>
    </cfRule>
  </conditionalFormatting>
  <conditionalFormatting sqref="AG222:AL224">
    <cfRule type="expression" dxfId="1270" priority="14649">
      <formula>MOD(ROW(),2)</formula>
    </cfRule>
  </conditionalFormatting>
  <conditionalFormatting sqref="AG225:AL227">
    <cfRule type="expression" dxfId="1269" priority="14578">
      <formula>MOD(ROW(),2)</formula>
    </cfRule>
  </conditionalFormatting>
  <conditionalFormatting sqref="AG228:AL230">
    <cfRule type="expression" dxfId="1268" priority="14534">
      <formula>MOD(ROW(),2)</formula>
    </cfRule>
  </conditionalFormatting>
  <conditionalFormatting sqref="AG231:AL231">
    <cfRule type="expression" dxfId="1267" priority="14445">
      <formula>MOD(ROW(),2)</formula>
    </cfRule>
  </conditionalFormatting>
  <conditionalFormatting sqref="AG234:AL234">
    <cfRule type="expression" dxfId="1266" priority="14394">
      <formula>MOD(ROW(),2)</formula>
    </cfRule>
  </conditionalFormatting>
  <conditionalFormatting sqref="AG235:AL235">
    <cfRule type="expression" dxfId="1265" priority="14307">
      <formula>MOD(ROW(),2)</formula>
    </cfRule>
  </conditionalFormatting>
  <conditionalFormatting sqref="AG238:AL238">
    <cfRule type="expression" dxfId="1264" priority="14218">
      <formula>MOD(ROW(),2)</formula>
    </cfRule>
  </conditionalFormatting>
  <conditionalFormatting sqref="AG242:AL242">
    <cfRule type="expression" dxfId="1263" priority="14084">
      <formula>MOD(ROW(),2)</formula>
    </cfRule>
  </conditionalFormatting>
  <conditionalFormatting sqref="AG246:AL246">
    <cfRule type="expression" dxfId="1262" priority="13948">
      <formula>MOD(ROW(),2)</formula>
    </cfRule>
  </conditionalFormatting>
  <conditionalFormatting sqref="AG250:AL250">
    <cfRule type="expression" dxfId="1261" priority="13815">
      <formula>MOD(ROW(),2)</formula>
    </cfRule>
  </conditionalFormatting>
  <conditionalFormatting sqref="AG344:AL347">
    <cfRule type="expression" dxfId="1260" priority="13373">
      <formula>MOD(ROW(),2)</formula>
    </cfRule>
  </conditionalFormatting>
  <conditionalFormatting sqref="AG348:AL350">
    <cfRule type="expression" dxfId="1259" priority="13320">
      <formula>MOD(ROW(),2)</formula>
    </cfRule>
  </conditionalFormatting>
  <conditionalFormatting sqref="AG351:AL353">
    <cfRule type="expression" dxfId="1258" priority="13249">
      <formula>MOD(ROW(),2)</formula>
    </cfRule>
  </conditionalFormatting>
  <conditionalFormatting sqref="AG354:AL356">
    <cfRule type="expression" dxfId="1257" priority="13205">
      <formula>MOD(ROW(),2)</formula>
    </cfRule>
  </conditionalFormatting>
  <conditionalFormatting sqref="AG357:AL357">
    <cfRule type="expression" dxfId="1256" priority="13116">
      <formula>MOD(ROW(),2)</formula>
    </cfRule>
  </conditionalFormatting>
  <conditionalFormatting sqref="AG360:AL360">
    <cfRule type="expression" dxfId="1255" priority="13065">
      <formula>MOD(ROW(),2)</formula>
    </cfRule>
  </conditionalFormatting>
  <conditionalFormatting sqref="AG361:AL361">
    <cfRule type="expression" dxfId="1254" priority="12978">
      <formula>MOD(ROW(),2)</formula>
    </cfRule>
  </conditionalFormatting>
  <conditionalFormatting sqref="AG364:AL364">
    <cfRule type="expression" dxfId="1253" priority="12889">
      <formula>MOD(ROW(),2)</formula>
    </cfRule>
  </conditionalFormatting>
  <conditionalFormatting sqref="AG368:AL368">
    <cfRule type="expression" dxfId="1252" priority="12755">
      <formula>MOD(ROW(),2)</formula>
    </cfRule>
  </conditionalFormatting>
  <conditionalFormatting sqref="AG372:AL372">
    <cfRule type="expression" dxfId="1251" priority="12619">
      <formula>MOD(ROW(),2)</formula>
    </cfRule>
  </conditionalFormatting>
  <conditionalFormatting sqref="AG472:AL475 AO472:AP475">
    <cfRule type="expression" dxfId="1250" priority="11966">
      <formula>MOD(ROW(),2)</formula>
    </cfRule>
  </conditionalFormatting>
  <conditionalFormatting sqref="AG476:AL478 AO476:AP478">
    <cfRule type="expression" dxfId="1249" priority="11913">
      <formula>MOD(ROW(),2)</formula>
    </cfRule>
  </conditionalFormatting>
  <conditionalFormatting sqref="AG479:AL481 AO479:AP481">
    <cfRule type="expression" dxfId="1248" priority="11842">
      <formula>MOD(ROW(),2)</formula>
    </cfRule>
  </conditionalFormatting>
  <conditionalFormatting sqref="AG482:AL484 AO482:AP484">
    <cfRule type="expression" dxfId="1247" priority="11798">
      <formula>MOD(ROW(),2)</formula>
    </cfRule>
  </conditionalFormatting>
  <conditionalFormatting sqref="AG488:AL488 AO488:AP488">
    <cfRule type="expression" dxfId="1246" priority="11658">
      <formula>MOD(ROW(),2)</formula>
    </cfRule>
  </conditionalFormatting>
  <conditionalFormatting sqref="AG603:AL606 AO603:AP606">
    <cfRule type="expression" dxfId="1245" priority="10400">
      <formula>MOD(ROW(),2)</formula>
    </cfRule>
  </conditionalFormatting>
  <conditionalFormatting sqref="AG607:AL609 AO607:AP609">
    <cfRule type="expression" dxfId="1244" priority="10344">
      <formula>MOD(ROW(),2)</formula>
    </cfRule>
  </conditionalFormatting>
  <conditionalFormatting sqref="AG610:AL612 AO610:AP612">
    <cfRule type="expression" dxfId="1243" priority="10270">
      <formula>MOD(ROW(),2)</formula>
    </cfRule>
  </conditionalFormatting>
  <conditionalFormatting sqref="AG613:AL615 AO613:AP615">
    <cfRule type="expression" dxfId="1242" priority="10223">
      <formula>MOD(ROW(),2)</formula>
    </cfRule>
  </conditionalFormatting>
  <conditionalFormatting sqref="AG619:AL619 AO619:AP619">
    <cfRule type="expression" dxfId="1241" priority="10074">
      <formula>MOD(ROW(),2)</formula>
    </cfRule>
  </conditionalFormatting>
  <conditionalFormatting sqref="AG107:AM108">
    <cfRule type="expression" dxfId="1240" priority="15771">
      <formula>MOD(ROW(),2)</formula>
    </cfRule>
  </conditionalFormatting>
  <conditionalFormatting sqref="AG111:AM112">
    <cfRule type="expression" dxfId="1239" priority="15624">
      <formula>MOD(ROW(),2)</formula>
    </cfRule>
  </conditionalFormatting>
  <conditionalFormatting sqref="AG114:AM115">
    <cfRule type="expression" dxfId="1238" priority="15529">
      <formula>MOD(ROW(),2)</formula>
    </cfRule>
  </conditionalFormatting>
  <conditionalFormatting sqref="AG116:AM116">
    <cfRule type="expression" dxfId="1237" priority="15434">
      <formula>MOD(ROW(),2)</formula>
    </cfRule>
  </conditionalFormatting>
  <conditionalFormatting sqref="AG118:AM119">
    <cfRule type="expression" dxfId="1236" priority="15386">
      <formula>MOD(ROW(),2)</formula>
    </cfRule>
  </conditionalFormatting>
  <conditionalFormatting sqref="AG120:AM120">
    <cfRule type="expression" dxfId="1235" priority="15287">
      <formula>MOD(ROW(),2)</formula>
    </cfRule>
  </conditionalFormatting>
  <conditionalFormatting sqref="AG122:AM123">
    <cfRule type="expression" dxfId="1234" priority="15241">
      <formula>MOD(ROW(),2)</formula>
    </cfRule>
  </conditionalFormatting>
  <conditionalFormatting sqref="AG124:AM124">
    <cfRule type="expression" dxfId="1233" priority="15145">
      <formula>MOD(ROW(),2)</formula>
    </cfRule>
  </conditionalFormatting>
  <conditionalFormatting sqref="AG126:AM127">
    <cfRule type="expression" dxfId="1232" priority="15099">
      <formula>MOD(ROW(),2)</formula>
    </cfRule>
  </conditionalFormatting>
  <conditionalFormatting sqref="AG128:AM128 AO93:AP128">
    <cfRule type="expression" dxfId="1231" priority="14994">
      <formula>MOD(ROW(),2)</formula>
    </cfRule>
  </conditionalFormatting>
  <conditionalFormatting sqref="AG232:AM233">
    <cfRule type="expression" dxfId="1230" priority="14489">
      <formula>MOD(ROW(),2)</formula>
    </cfRule>
  </conditionalFormatting>
  <conditionalFormatting sqref="AG236:AM237">
    <cfRule type="expression" dxfId="1229" priority="14351">
      <formula>MOD(ROW(),2)</formula>
    </cfRule>
  </conditionalFormatting>
  <conditionalFormatting sqref="AG239:AM240">
    <cfRule type="expression" dxfId="1228" priority="14262">
      <formula>MOD(ROW(),2)</formula>
    </cfRule>
  </conditionalFormatting>
  <conditionalFormatting sqref="AG241:AM241">
    <cfRule type="expression" dxfId="1227" priority="14173">
      <formula>MOD(ROW(),2)</formula>
    </cfRule>
  </conditionalFormatting>
  <conditionalFormatting sqref="AG243:AM244">
    <cfRule type="expression" dxfId="1226" priority="14128">
      <formula>MOD(ROW(),2)</formula>
    </cfRule>
  </conditionalFormatting>
  <conditionalFormatting sqref="AG245:AM245">
    <cfRule type="expression" dxfId="1225" priority="14035">
      <formula>MOD(ROW(),2)</formula>
    </cfRule>
  </conditionalFormatting>
  <conditionalFormatting sqref="AG247:AM248">
    <cfRule type="expression" dxfId="1224" priority="13992">
      <formula>MOD(ROW(),2)</formula>
    </cfRule>
  </conditionalFormatting>
  <conditionalFormatting sqref="AG249:AM249">
    <cfRule type="expression" dxfId="1223" priority="13902">
      <formula>MOD(ROW(),2)</formula>
    </cfRule>
  </conditionalFormatting>
  <conditionalFormatting sqref="AG251:AM252">
    <cfRule type="expression" dxfId="1222" priority="13859">
      <formula>MOD(ROW(),2)</formula>
    </cfRule>
  </conditionalFormatting>
  <conditionalFormatting sqref="AG253:AM253">
    <cfRule type="expression" dxfId="1221" priority="13760">
      <formula>MOD(ROW(),2)</formula>
    </cfRule>
  </conditionalFormatting>
  <conditionalFormatting sqref="AG254:AM255">
    <cfRule type="expression" dxfId="1220" priority="13714">
      <formula>MOD(ROW(),2)</formula>
    </cfRule>
  </conditionalFormatting>
  <conditionalFormatting sqref="AG256:AM256 AO218:AP256">
    <cfRule type="expression" dxfId="1219" priority="13670">
      <formula>MOD(ROW(),2)</formula>
    </cfRule>
  </conditionalFormatting>
  <conditionalFormatting sqref="AG358:AM359">
    <cfRule type="expression" dxfId="1218" priority="13160">
      <formula>MOD(ROW(),2)</formula>
    </cfRule>
  </conditionalFormatting>
  <conditionalFormatting sqref="AG362:AM363">
    <cfRule type="expression" dxfId="1217" priority="13022">
      <formula>MOD(ROW(),2)</formula>
    </cfRule>
  </conditionalFormatting>
  <conditionalFormatting sqref="AG365:AM366">
    <cfRule type="expression" dxfId="1216" priority="12933">
      <formula>MOD(ROW(),2)</formula>
    </cfRule>
  </conditionalFormatting>
  <conditionalFormatting sqref="AG367:AM367">
    <cfRule type="expression" dxfId="1215" priority="12844">
      <formula>MOD(ROW(),2)</formula>
    </cfRule>
  </conditionalFormatting>
  <conditionalFormatting sqref="AG369:AM370">
    <cfRule type="expression" dxfId="1214" priority="12799">
      <formula>MOD(ROW(),2)</formula>
    </cfRule>
  </conditionalFormatting>
  <conditionalFormatting sqref="AG371:AM371">
    <cfRule type="expression" dxfId="1213" priority="12706">
      <formula>MOD(ROW(),2)</formula>
    </cfRule>
  </conditionalFormatting>
  <conditionalFormatting sqref="AG373:AM374">
    <cfRule type="expression" dxfId="1212" priority="12663">
      <formula>MOD(ROW(),2)</formula>
    </cfRule>
  </conditionalFormatting>
  <conditionalFormatting sqref="AG375:AM375 AO344:AP375">
    <cfRule type="expression" dxfId="1211" priority="12573">
      <formula>MOD(ROW(),2)</formula>
    </cfRule>
  </conditionalFormatting>
  <conditionalFormatting sqref="AG377:AM378 AO377:AP378">
    <cfRule type="expression" dxfId="1210" priority="12530">
      <formula>MOD(ROW(),2)</formula>
    </cfRule>
  </conditionalFormatting>
  <conditionalFormatting sqref="AG379:AM379 AO379:AP379">
    <cfRule type="expression" dxfId="1209" priority="12431">
      <formula>MOD(ROW(),2)</formula>
    </cfRule>
  </conditionalFormatting>
  <conditionalFormatting sqref="AG380:AM381 AO380:AP381 AG382:AH384">
    <cfRule type="expression" dxfId="1208" priority="12385">
      <formula>MOD(ROW(),2)</formula>
    </cfRule>
  </conditionalFormatting>
  <conditionalFormatting sqref="AG486:AM487 AO486:AP487">
    <cfRule type="expression" dxfId="1207" priority="11753">
      <formula>MOD(ROW(),2)</formula>
    </cfRule>
  </conditionalFormatting>
  <conditionalFormatting sqref="AG490:AM491 AO490:AP491">
    <cfRule type="expression" dxfId="1206" priority="11615">
      <formula>MOD(ROW(),2)</formula>
    </cfRule>
  </conditionalFormatting>
  <conditionalFormatting sqref="AG493:AM494 AO493:AP494">
    <cfRule type="expression" dxfId="1205" priority="11526">
      <formula>MOD(ROW(),2)</formula>
    </cfRule>
  </conditionalFormatting>
  <conditionalFormatting sqref="AG495:AM495 AO495:AP495">
    <cfRule type="expression" dxfId="1204" priority="11437">
      <formula>MOD(ROW(),2)</formula>
    </cfRule>
  </conditionalFormatting>
  <conditionalFormatting sqref="AG497:AM498 AO497:AP498">
    <cfRule type="expression" dxfId="1203" priority="11392">
      <formula>MOD(ROW(),2)</formula>
    </cfRule>
  </conditionalFormatting>
  <conditionalFormatting sqref="AG499:AM499 AO499:AP499">
    <cfRule type="expression" dxfId="1202" priority="11299">
      <formula>MOD(ROW(),2)</formula>
    </cfRule>
  </conditionalFormatting>
  <conditionalFormatting sqref="AG501:AM502 AO501:AP502">
    <cfRule type="expression" dxfId="1201" priority="11256">
      <formula>MOD(ROW(),2)</formula>
    </cfRule>
  </conditionalFormatting>
  <conditionalFormatting sqref="AG503:AM503 AK504:AM516 AO503:AP503">
    <cfRule type="expression" dxfId="1200" priority="11166">
      <formula>MOD(ROW(),2)</formula>
    </cfRule>
  </conditionalFormatting>
  <conditionalFormatting sqref="AG617:AM618 AO617:AP618">
    <cfRule type="expression" dxfId="1199" priority="10175">
      <formula>MOD(ROW(),2)</formula>
    </cfRule>
  </conditionalFormatting>
  <conditionalFormatting sqref="AG621:AM622 AO621:AP622">
    <cfRule type="expression" dxfId="1198" priority="10028">
      <formula>MOD(ROW(),2)</formula>
    </cfRule>
  </conditionalFormatting>
  <conditionalFormatting sqref="AG624:AM625 AO624:AP625">
    <cfRule type="expression" dxfId="1197" priority="9933">
      <formula>MOD(ROW(),2)</formula>
    </cfRule>
  </conditionalFormatting>
  <conditionalFormatting sqref="AG626:AM626 AO626:AP626">
    <cfRule type="expression" dxfId="1196" priority="9838">
      <formula>MOD(ROW(),2)</formula>
    </cfRule>
  </conditionalFormatting>
  <conditionalFormatting sqref="AG628:AM629 AO628:AP629">
    <cfRule type="expression" dxfId="1195" priority="9790">
      <formula>MOD(ROW(),2)</formula>
    </cfRule>
  </conditionalFormatting>
  <conditionalFormatting sqref="AG630:AM630 AO630:AP630">
    <cfRule type="expression" dxfId="1194" priority="9691">
      <formula>MOD(ROW(),2)</formula>
    </cfRule>
  </conditionalFormatting>
  <conditionalFormatting sqref="AG632:AM633 AO632:AP633">
    <cfRule type="expression" dxfId="1193" priority="9645">
      <formula>MOD(ROW(),2)</formula>
    </cfRule>
  </conditionalFormatting>
  <conditionalFormatting sqref="AG634:AM634 AO634:AP634 AK635:AM651">
    <cfRule type="expression" dxfId="1192" priority="9549">
      <formula>MOD(ROW(),2)</formula>
    </cfRule>
  </conditionalFormatting>
  <conditionalFormatting sqref="AH14">
    <cfRule type="expression" dxfId="1191" priority="16176">
      <formula>DATEDIF(TODAY(),$AH14,"D")&lt;=30</formula>
    </cfRule>
  </conditionalFormatting>
  <conditionalFormatting sqref="AH45">
    <cfRule type="expression" dxfId="1190" priority="16255">
      <formula>DATEDIF(TODAY(),$AH45,"D")&lt;=30</formula>
    </cfRule>
  </conditionalFormatting>
  <conditionalFormatting sqref="AH46:AH64 AE46:AE64 AB46:AB64 W46:W64 N46:N64 K46:K64 I46:I64 F46:F64 AH15:AH44 AE15:AE44 AB15:AB44 W15:W44 N15:N44 K15:K44 I15:I44 F15:F44 AH2:AH13 AE2:AE13 AB2:AB13 W2:W13 N2:N13 K2:K13 I2:I13 F2:F13 Y84 AH84 AE84 AB84 W84 N84 K84 I84 F84 Y2:Y82 AH66:AH82 AE66:AE82 AB66:AB82 W66:W82 N66:N82 K66:K82 I66:I82 F66:F82 Y87:Y96 AE142:AE171 AB142:AB171 W142:W171 N142:N171 K142:K171 I142:I171 F142:F171 AH129:AH140 AE129:AE140 AB129:AB140 W129:W140 N129:N140 K129:K140 I129:I140 F129:F140 Y209 AH209 AE209 AB209 W209 N209 K209 I209 F209 AH191:AH207 AE191:AE207 AB191:AB207 W191:W207 N191:N207 K191:K207 I191:I207 F191:F207 AH173:AH189 AE173:AE189 AB173:AB189 W173:W189 N173:N189 K173:K189 I173:I189 F173:F189 Y129:Y207 Y212:Y221 AE257:AE268 AB257:AB268 W257:W268 N257:N268 K257:K268 I257:I268 F257:F268 Y335 AH335 AE335 AB335 W335 N335 K335 I335 F335 AH317:AH333 AE317:AE333 AB317:AB333 W317:W333 N317:N333 K317:K333 I317:I333 F317:F333 AH300:AH315 AE300:AE315 AB300:AB315 W300:W315 N300:N315 K300:K315 I300:I315 F300:F315 AH270:AH298 AE270:AE298 AB270:AB298 W270:W298 N270:N298 K270:K298 I270:I298 F270:F298 Y257:Y333 Y338:Y347 AE385:AE396 AB385:AB396 W385:W396 N385:N396 K385:K396 I385:I396 F385:F396 Y463 AH463 AE463 AB463 W463 N463 K463 I463 F463 AH445:AH461 AE445:AE461 AB445:AB461 W445:W461 N445:N461 K445:K461 I445:I461 F445:F461 AH428:AH443 AE428:AE443 AB428:AB443 W428:W443 N428:N443 K428:K443 I428:I443 F428:F443 AH398:AH426 AE398:AE426 AB398:AB426 W398:W426 N398:N426 K398:K426 I398:I426 F398:F426 Y385:Y461 Y466:Y475 AH594 AE594 AB594 W594 N594 K594 I594 F594 AH576:AH592 AE576:AE592 AB576:AB592 W576:W592 N576:N592 K576:K592 I576:I592 F576:F592 AH559:AH574 AE559:AE574 AB559:AB574 W559:W574 N559:N574 K559:K574 I559:I574 F559:F574 AH529:AH557 AE529:AE557 AB529:AB557 W529:W557 N529:N557 K529:K557 I529:I557 F529:F557 AH517:AH527 AE517:AE527 AB517:AB527 W517:W527 N517:N527 K517:K527 I517:I527 F517:F527 Y517:Y592 Y597:Y606 AH730 AE730 AB730 W730 N730 K730 I730 F730 AH712:AH728 AE712:AE728 AB712:AB728 W712:W728 N712:N728 K712:K728 I712:I728 F712:F728 AH695:AH710 AE695:AE710 AB695:AB710 W695:W710 N695:N710 K695:K710 I695:I710 F695:F710 AH665:AH693 AE665:AE693 AB665:AB693 W665:W693 N665:N693 K665:K693 I665:I693 F665:F693 AH653:AH663 AE653:AE663 AB653:AB663 W653:W663 N653:N663 K653:K663 I653:I663 F653:F663 Y653:Y728 Y733:Y742 AH870 AE870 AB870 W870 N870 K870 I870 F870 AH852:AH868 AE852:AE868 AB852:AB868 W852:W868 N852:N868 K852:K868 I852:I868 F852:F868 AH835:AH850 AE835:AE850 AB835:AB850 W835:W850 N835:N850 K835:K850 I835:I850 F835:F850 AH795:AH833 AE795:AE833 AB795:AB833 W795:W833 N795:N833 K795:K833 I795:I833 F795:F833 Y795:Y868 Y873:Y882 AH1015 AE1015 AB1015 W1015 N1015 K1015 I1015 F1015 AH997:AH1013 AE997:AE1013 AB997:AB1013 W997:W1013 N997:N1013 K997:K1013 I997:I1013 F997:F1013 AH980:AH995 AE980:AE995 AB980:AB995 W980:W995 N980:N995 K980:K995 I980:I995 F980:F995 AH938:AH978 AE939:AE978 AB940:AB978 W940:W978 N940:N978 K940:K978 I940:I978 F940:F978 Y938:Y1013 Y1018:Y1027 Q2:Q1185 AH1116 AE1116 AB1116 W1116 N1116 K1116 I1116 F1116 AH1098:AH1114 AE1098:AE1114 AB1098:AB1114 W1098:W1114 N1098:N1114 K1098:K1114 I1098:I1114 F1098:F1114 AH1083:AH1096 AE1084:AE1096 AB1085:AB1096 W1085:W1096 N1085:N1096 K1085:K1096 I1085:I1096 F1085:F1096 Y1083:Y1114 Y1184:Y1185 AH1184:AH1185 AE1185 Y1119:Y1128">
    <cfRule type="expression" dxfId="1189" priority="16266">
      <formula>DATEDIF(TODAY(),$AH2,"D")&lt;=30</formula>
    </cfRule>
  </conditionalFormatting>
  <conditionalFormatting sqref="AH65">
    <cfRule type="expression" dxfId="1188" priority="16119">
      <formula>DATEDIF(TODAY(),$AH65,"D")&lt;=30</formula>
    </cfRule>
    <cfRule type="expression" dxfId="1187" priority="16121">
      <formula>DATEDIF(TODAY(),$AH65,"D")&lt;=30</formula>
    </cfRule>
  </conditionalFormatting>
  <conditionalFormatting sqref="AH83">
    <cfRule type="expression" dxfId="1186" priority="15893">
      <formula>DATEDIF(TODAY(),$AH83,"D")&lt;=30</formula>
    </cfRule>
  </conditionalFormatting>
  <conditionalFormatting sqref="AH85">
    <cfRule type="expression" dxfId="1185" priority="15879">
      <formula>DATEDIF(TODAY(),$AH85,"D")&lt;=30</formula>
    </cfRule>
  </conditionalFormatting>
  <conditionalFormatting sqref="AH86">
    <cfRule type="expression" dxfId="1184" priority="16073">
      <formula>DATEDIF(TODAY(),$AH86,"D")&lt;=30</formula>
    </cfRule>
  </conditionalFormatting>
  <conditionalFormatting sqref="AH87:AH92">
    <cfRule type="expression" dxfId="1183" priority="16059">
      <formula>DATEDIF(TODAY(),$AH87,"D")&lt;=30</formula>
    </cfRule>
    <cfRule type="expression" dxfId="1182" priority="16056">
      <formula>DATEDIF(TODAY(),$AH87,"D")&lt;=30</formula>
    </cfRule>
  </conditionalFormatting>
  <conditionalFormatting sqref="AH93:AH96">
    <cfRule type="expression" dxfId="1181" priority="15995">
      <formula>DATEDIF(TODAY(),$AH93,"D")&lt;=30</formula>
    </cfRule>
    <cfRule type="expression" dxfId="1180" priority="15993">
      <formula>DATEDIF(TODAY(),$AH93,"D")&lt;=30</formula>
    </cfRule>
  </conditionalFormatting>
  <conditionalFormatting sqref="AH97:AH99">
    <cfRule type="expression" dxfId="1179" priority="15939">
      <formula>DATEDIF(TODAY(),$AH97,"D")&lt;=30</formula>
    </cfRule>
    <cfRule type="expression" dxfId="1178" priority="15937">
      <formula>DATEDIF(TODAY(),$AH97,"D")&lt;=30</formula>
    </cfRule>
  </conditionalFormatting>
  <conditionalFormatting sqref="AH100:AH102">
    <cfRule type="expression" dxfId="1177" priority="15863">
      <formula>DATEDIF(TODAY(),$AH100,"D")&lt;=30</formula>
    </cfRule>
    <cfRule type="expression" dxfId="1176" priority="15865">
      <formula>DATEDIF(TODAY(),$AH100,"D")&lt;=30</formula>
    </cfRule>
  </conditionalFormatting>
  <conditionalFormatting sqref="AH103:AH105">
    <cfRule type="expression" dxfId="1175" priority="15816">
      <formula>DATEDIF(TODAY(),$AH103,"D")&lt;=30</formula>
    </cfRule>
    <cfRule type="expression" dxfId="1174" priority="15818">
      <formula>DATEDIF(TODAY(),$AH103,"D")&lt;=30</formula>
    </cfRule>
  </conditionalFormatting>
  <conditionalFormatting sqref="AH106">
    <cfRule type="expression" dxfId="1173" priority="15721">
      <formula>DATEDIF(TODAY(),$AH106,"D")&lt;=30</formula>
    </cfRule>
    <cfRule type="expression" dxfId="1172" priority="15723">
      <formula>DATEDIF(TODAY(),$AH106,"D")&lt;=30</formula>
    </cfRule>
  </conditionalFormatting>
  <conditionalFormatting sqref="AH107:AH108">
    <cfRule type="expression" dxfId="1171" priority="15770">
      <formula>DATEDIF(TODAY(),$AH107,"D")&lt;=30</formula>
    </cfRule>
    <cfRule type="expression" dxfId="1170" priority="15768">
      <formula>DATEDIF(TODAY(),$AH107,"D")&lt;=30</formula>
    </cfRule>
  </conditionalFormatting>
  <conditionalFormatting sqref="AH109">
    <cfRule type="expression" dxfId="1169" priority="15669">
      <formula>DATEDIF(TODAY(),$AH109,"D")&lt;=30</formula>
    </cfRule>
    <cfRule type="expression" dxfId="1168" priority="15667">
      <formula>DATEDIF(TODAY(),$AH109,"D")&lt;=30</formula>
    </cfRule>
  </conditionalFormatting>
  <conditionalFormatting sqref="AH110">
    <cfRule type="expression" dxfId="1167" priority="15576">
      <formula>DATEDIF(TODAY(),$AH110,"D")&lt;=30</formula>
    </cfRule>
    <cfRule type="expression" dxfId="1166" priority="15574">
      <formula>DATEDIF(TODAY(),$AH110,"D")&lt;=30</formula>
    </cfRule>
  </conditionalFormatting>
  <conditionalFormatting sqref="AH111:AH112">
    <cfRule type="expression" dxfId="1165" priority="15623">
      <formula>DATEDIF(TODAY(),$AH111,"D")&lt;=30</formula>
    </cfRule>
    <cfRule type="expression" dxfId="1164" priority="15621">
      <formula>DATEDIF(TODAY(),$AH111,"D")&lt;=30</formula>
    </cfRule>
  </conditionalFormatting>
  <conditionalFormatting sqref="AH113">
    <cfRule type="expression" dxfId="1163" priority="15479">
      <formula>DATEDIF(TODAY(),$AH113,"D")&lt;=30</formula>
    </cfRule>
    <cfRule type="expression" dxfId="1162" priority="15481">
      <formula>DATEDIF(TODAY(),$AH113,"D")&lt;=30</formula>
    </cfRule>
  </conditionalFormatting>
  <conditionalFormatting sqref="AH114:AH115">
    <cfRule type="expression" dxfId="1161" priority="15526">
      <formula>DATEDIF(TODAY(),$AH114,"D")&lt;=30</formula>
    </cfRule>
    <cfRule type="expression" dxfId="1160" priority="15528">
      <formula>DATEDIF(TODAY(),$AH114,"D")&lt;=30</formula>
    </cfRule>
  </conditionalFormatting>
  <conditionalFormatting sqref="AH116">
    <cfRule type="expression" dxfId="1159" priority="15431">
      <formula>DATEDIF(TODAY(),$AH116,"D")&lt;=30</formula>
    </cfRule>
    <cfRule type="expression" dxfId="1158" priority="15433">
      <formula>DATEDIF(TODAY(),$AH116,"D")&lt;=30</formula>
    </cfRule>
  </conditionalFormatting>
  <conditionalFormatting sqref="AH117">
    <cfRule type="expression" dxfId="1157" priority="15336">
      <formula>DATEDIF(TODAY(),$AH117,"D")&lt;=30</formula>
    </cfRule>
    <cfRule type="expression" dxfId="1156" priority="15338">
      <formula>DATEDIF(TODAY(),$AH117,"D")&lt;=30</formula>
    </cfRule>
  </conditionalFormatting>
  <conditionalFormatting sqref="AH118:AH119">
    <cfRule type="expression" dxfId="1155" priority="15385">
      <formula>DATEDIF(TODAY(),$AH118,"D")&lt;=30</formula>
    </cfRule>
    <cfRule type="expression" dxfId="1154" priority="15383">
      <formula>DATEDIF(TODAY(),$AH118,"D")&lt;=30</formula>
    </cfRule>
  </conditionalFormatting>
  <conditionalFormatting sqref="AH120">
    <cfRule type="expression" dxfId="1153" priority="15284">
      <formula>DATEDIF(TODAY(),$AH120,"D")&lt;=30</formula>
    </cfRule>
    <cfRule type="expression" dxfId="1152" priority="15286">
      <formula>DATEDIF(TODAY(),$AH120,"D")&lt;=30</formula>
    </cfRule>
  </conditionalFormatting>
  <conditionalFormatting sqref="AH121">
    <cfRule type="expression" dxfId="1151" priority="15193">
      <formula>DATEDIF(TODAY(),$AH121,"D")&lt;=30</formula>
    </cfRule>
    <cfRule type="expression" dxfId="1150" priority="15191">
      <formula>DATEDIF(TODAY(),$AH121,"D")&lt;=30</formula>
    </cfRule>
  </conditionalFormatting>
  <conditionalFormatting sqref="AH122:AH123">
    <cfRule type="expression" dxfId="1149" priority="15238">
      <formula>DATEDIF(TODAY(),$AH122,"D")&lt;=30</formula>
    </cfRule>
    <cfRule type="expression" dxfId="1148" priority="15240">
      <formula>DATEDIF(TODAY(),$AH122,"D")&lt;=30</formula>
    </cfRule>
  </conditionalFormatting>
  <conditionalFormatting sqref="AH124">
    <cfRule type="expression" dxfId="1147" priority="15144">
      <formula>DATEDIF(TODAY(),$AH124,"D")&lt;=30</formula>
    </cfRule>
    <cfRule type="expression" dxfId="1146" priority="15142">
      <formula>DATEDIF(TODAY(),$AH124,"D")&lt;=30</formula>
    </cfRule>
  </conditionalFormatting>
  <conditionalFormatting sqref="AH125">
    <cfRule type="expression" dxfId="1145" priority="15051">
      <formula>DATEDIF(TODAY(),$AH125,"D")&lt;=30</formula>
    </cfRule>
    <cfRule type="expression" dxfId="1144" priority="15049">
      <formula>DATEDIF(TODAY(),$AH125,"D")&lt;=30</formula>
    </cfRule>
  </conditionalFormatting>
  <conditionalFormatting sqref="AH126:AH127">
    <cfRule type="expression" dxfId="1143" priority="15096">
      <formula>DATEDIF(TODAY(),$AH126,"D")&lt;=30</formula>
    </cfRule>
    <cfRule type="expression" dxfId="1142" priority="15098">
      <formula>DATEDIF(TODAY(),$AH126,"D")&lt;=30</formula>
    </cfRule>
  </conditionalFormatting>
  <conditionalFormatting sqref="AH128">
    <cfRule type="expression" dxfId="1141" priority="14991">
      <formula>DATEDIF(TODAY(),$AH128,"D")&lt;=30</formula>
    </cfRule>
    <cfRule type="expression" dxfId="1140" priority="14993">
      <formula>DATEDIF(TODAY(),$AH128,"D")&lt;=30</formula>
    </cfRule>
  </conditionalFormatting>
  <conditionalFormatting sqref="AH141">
    <cfRule type="expression" dxfId="1139" priority="14872">
      <formula>DATEDIF(TODAY(),$AH141,"D")&lt;=30</formula>
    </cfRule>
  </conditionalFormatting>
  <conditionalFormatting sqref="AH142:AH171">
    <cfRule type="expression" dxfId="1138" priority="14945">
      <formula>DATEDIF(TODAY(),$AH142,"D")&lt;=30</formula>
    </cfRule>
  </conditionalFormatting>
  <conditionalFormatting sqref="AH172">
    <cfRule type="expression" dxfId="1137" priority="14936">
      <formula>DATEDIF(TODAY(),$AH172,"D")&lt;=30</formula>
    </cfRule>
  </conditionalFormatting>
  <conditionalFormatting sqref="AH190">
    <cfRule type="expression" dxfId="1136" priority="14820">
      <formula>DATEDIF(TODAY(),$AH190,"D")&lt;=30</formula>
    </cfRule>
    <cfRule type="expression" dxfId="1135" priority="14818">
      <formula>DATEDIF(TODAY(),$AH190,"D")&lt;=30</formula>
    </cfRule>
  </conditionalFormatting>
  <conditionalFormatting sqref="AH208">
    <cfRule type="expression" dxfId="1134" priority="14605">
      <formula>DATEDIF(TODAY(),$AH208,"D")&lt;=30</formula>
    </cfRule>
  </conditionalFormatting>
  <conditionalFormatting sqref="AH210">
    <cfRule type="expression" dxfId="1133" priority="14591">
      <formula>DATEDIF(TODAY(),$AH210,"D")&lt;=30</formula>
    </cfRule>
  </conditionalFormatting>
  <conditionalFormatting sqref="AH211">
    <cfRule type="expression" dxfId="1132" priority="14775">
      <formula>DATEDIF(TODAY(),$AH211,"D")&lt;=30</formula>
    </cfRule>
  </conditionalFormatting>
  <conditionalFormatting sqref="AH212:AH217">
    <cfRule type="expression" dxfId="1131" priority="14758">
      <formula>DATEDIF(TODAY(),$AH212,"D")&lt;=30</formula>
    </cfRule>
    <cfRule type="expression" dxfId="1130" priority="14761">
      <formula>DATEDIF(TODAY(),$AH212,"D")&lt;=30</formula>
    </cfRule>
  </conditionalFormatting>
  <conditionalFormatting sqref="AH218:AH221">
    <cfRule type="expression" dxfId="1129" priority="14701">
      <formula>DATEDIF(TODAY(),$AH218,"D")&lt;=30</formula>
    </cfRule>
    <cfRule type="expression" dxfId="1128" priority="14699">
      <formula>DATEDIF(TODAY(),$AH218,"D")&lt;=30</formula>
    </cfRule>
  </conditionalFormatting>
  <conditionalFormatting sqref="AH222:AH224">
    <cfRule type="expression" dxfId="1127" priority="14646">
      <formula>DATEDIF(TODAY(),$AH222,"D")&lt;=30</formula>
    </cfRule>
    <cfRule type="expression" dxfId="1126" priority="14648">
      <formula>DATEDIF(TODAY(),$AH222,"D")&lt;=30</formula>
    </cfRule>
  </conditionalFormatting>
  <conditionalFormatting sqref="AH225:AH227">
    <cfRule type="expression" dxfId="1125" priority="14575">
      <formula>DATEDIF(TODAY(),$AH225,"D")&lt;=30</formula>
    </cfRule>
    <cfRule type="expression" dxfId="1124" priority="14577">
      <formula>DATEDIF(TODAY(),$AH225,"D")&lt;=30</formula>
    </cfRule>
  </conditionalFormatting>
  <conditionalFormatting sqref="AH228:AH230">
    <cfRule type="expression" dxfId="1123" priority="14531">
      <formula>DATEDIF(TODAY(),$AH228,"D")&lt;=30</formula>
    </cfRule>
    <cfRule type="expression" dxfId="1122" priority="14533">
      <formula>DATEDIF(TODAY(),$AH228,"D")&lt;=30</formula>
    </cfRule>
  </conditionalFormatting>
  <conditionalFormatting sqref="AH231">
    <cfRule type="expression" dxfId="1121" priority="14444">
      <formula>DATEDIF(TODAY(),$AH231,"D")&lt;=30</formula>
    </cfRule>
    <cfRule type="expression" dxfId="1120" priority="14442">
      <formula>DATEDIF(TODAY(),$AH231,"D")&lt;=30</formula>
    </cfRule>
  </conditionalFormatting>
  <conditionalFormatting sqref="AH232:AH233">
    <cfRule type="expression" dxfId="1119" priority="14486">
      <formula>DATEDIF(TODAY(),$AH232,"D")&lt;=30</formula>
    </cfRule>
    <cfRule type="expression" dxfId="1118" priority="14488">
      <formula>DATEDIF(TODAY(),$AH232,"D")&lt;=30</formula>
    </cfRule>
  </conditionalFormatting>
  <conditionalFormatting sqref="AH234">
    <cfRule type="expression" dxfId="1117" priority="14391">
      <formula>DATEDIF(TODAY(),$AH234,"D")&lt;=30</formula>
    </cfRule>
    <cfRule type="expression" dxfId="1116" priority="14393">
      <formula>DATEDIF(TODAY(),$AH234,"D")&lt;=30</formula>
    </cfRule>
  </conditionalFormatting>
  <conditionalFormatting sqref="AH235">
    <cfRule type="expression" dxfId="1115" priority="14304">
      <formula>DATEDIF(TODAY(),$AH235,"D")&lt;=30</formula>
    </cfRule>
    <cfRule type="expression" dxfId="1114" priority="14306">
      <formula>DATEDIF(TODAY(),$AH235,"D")&lt;=30</formula>
    </cfRule>
  </conditionalFormatting>
  <conditionalFormatting sqref="AH236:AH237">
    <cfRule type="expression" dxfId="1113" priority="14350">
      <formula>DATEDIF(TODAY(),$AH236,"D")&lt;=30</formula>
    </cfRule>
    <cfRule type="expression" dxfId="1112" priority="14348">
      <formula>DATEDIF(TODAY(),$AH236,"D")&lt;=30</formula>
    </cfRule>
  </conditionalFormatting>
  <conditionalFormatting sqref="AH238">
    <cfRule type="expression" dxfId="1111" priority="14215">
      <formula>DATEDIF(TODAY(),$AH238,"D")&lt;=30</formula>
    </cfRule>
    <cfRule type="expression" dxfId="1110" priority="14217">
      <formula>DATEDIF(TODAY(),$AH238,"D")&lt;=30</formula>
    </cfRule>
  </conditionalFormatting>
  <conditionalFormatting sqref="AH239:AH240">
    <cfRule type="expression" dxfId="1109" priority="14261">
      <formula>DATEDIF(TODAY(),$AH239,"D")&lt;=30</formula>
    </cfRule>
    <cfRule type="expression" dxfId="1108" priority="14259">
      <formula>DATEDIF(TODAY(),$AH239,"D")&lt;=30</formula>
    </cfRule>
  </conditionalFormatting>
  <conditionalFormatting sqref="AH241">
    <cfRule type="expression" dxfId="1107" priority="14172">
      <formula>DATEDIF(TODAY(),$AH241,"D")&lt;=30</formula>
    </cfRule>
    <cfRule type="expression" dxfId="1106" priority="14170">
      <formula>DATEDIF(TODAY(),$AH241,"D")&lt;=30</formula>
    </cfRule>
  </conditionalFormatting>
  <conditionalFormatting sqref="AH242">
    <cfRule type="expression" dxfId="1105" priority="14083">
      <formula>DATEDIF(TODAY(),$AH242,"D")&lt;=30</formula>
    </cfRule>
    <cfRule type="expression" dxfId="1104" priority="14081">
      <formula>DATEDIF(TODAY(),$AH242,"D")&lt;=30</formula>
    </cfRule>
  </conditionalFormatting>
  <conditionalFormatting sqref="AH243:AH244">
    <cfRule type="expression" dxfId="1103" priority="14125">
      <formula>DATEDIF(TODAY(),$AH243,"D")&lt;=30</formula>
    </cfRule>
    <cfRule type="expression" dxfId="1102" priority="14127">
      <formula>DATEDIF(TODAY(),$AH243,"D")&lt;=30</formula>
    </cfRule>
  </conditionalFormatting>
  <conditionalFormatting sqref="AH245">
    <cfRule type="expression" dxfId="1101" priority="14034">
      <formula>DATEDIF(TODAY(),$AH245,"D")&lt;=30</formula>
    </cfRule>
    <cfRule type="expression" dxfId="1100" priority="14032">
      <formula>DATEDIF(TODAY(),$AH245,"D")&lt;=30</formula>
    </cfRule>
  </conditionalFormatting>
  <conditionalFormatting sqref="AH246">
    <cfRule type="expression" dxfId="1099" priority="13945">
      <formula>DATEDIF(TODAY(),$AH246,"D")&lt;=30</formula>
    </cfRule>
    <cfRule type="expression" dxfId="1098" priority="13947">
      <formula>DATEDIF(TODAY(),$AH246,"D")&lt;=30</formula>
    </cfRule>
  </conditionalFormatting>
  <conditionalFormatting sqref="AH247:AH248">
    <cfRule type="expression" dxfId="1097" priority="13991">
      <formula>DATEDIF(TODAY(),$AH247,"D")&lt;=30</formula>
    </cfRule>
    <cfRule type="expression" dxfId="1096" priority="13989">
      <formula>DATEDIF(TODAY(),$AH247,"D")&lt;=30</formula>
    </cfRule>
  </conditionalFormatting>
  <conditionalFormatting sqref="AH249">
    <cfRule type="expression" dxfId="1095" priority="13899">
      <formula>DATEDIF(TODAY(),$AH249,"D")&lt;=30</formula>
    </cfRule>
    <cfRule type="expression" dxfId="1094" priority="13901">
      <formula>DATEDIF(TODAY(),$AH249,"D")&lt;=30</formula>
    </cfRule>
  </conditionalFormatting>
  <conditionalFormatting sqref="AH250">
    <cfRule type="expression" dxfId="1093" priority="13814">
      <formula>DATEDIF(TODAY(),$AH250,"D")&lt;=30</formula>
    </cfRule>
    <cfRule type="expression" dxfId="1092" priority="13812">
      <formula>DATEDIF(TODAY(),$AH250,"D")&lt;=30</formula>
    </cfRule>
  </conditionalFormatting>
  <conditionalFormatting sqref="AH251:AH252">
    <cfRule type="expression" dxfId="1091" priority="13856">
      <formula>DATEDIF(TODAY(),$AH251,"D")&lt;=30</formula>
    </cfRule>
    <cfRule type="expression" dxfId="1090" priority="13858">
      <formula>DATEDIF(TODAY(),$AH251,"D")&lt;=30</formula>
    </cfRule>
  </conditionalFormatting>
  <conditionalFormatting sqref="AH253">
    <cfRule type="expression" dxfId="1089" priority="13759">
      <formula>DATEDIF(TODAY(),$AH253,"D")&lt;=30</formula>
    </cfRule>
    <cfRule type="expression" dxfId="1088" priority="13757">
      <formula>DATEDIF(TODAY(),$AH253,"D")&lt;=30</formula>
    </cfRule>
  </conditionalFormatting>
  <conditionalFormatting sqref="AH254:AH255">
    <cfRule type="expression" dxfId="1087" priority="13711">
      <formula>DATEDIF(TODAY(),$AH254,"D")&lt;=30</formula>
    </cfRule>
    <cfRule type="expression" dxfId="1086" priority="13713">
      <formula>DATEDIF(TODAY(),$AH254,"D")&lt;=30</formula>
    </cfRule>
  </conditionalFormatting>
  <conditionalFormatting sqref="AH256">
    <cfRule type="expression" dxfId="1085" priority="13667">
      <formula>DATEDIF(TODAY(),$AH256,"D")&lt;=30</formula>
    </cfRule>
    <cfRule type="expression" dxfId="1084" priority="13669">
      <formula>DATEDIF(TODAY(),$AH256,"D")&lt;=30</formula>
    </cfRule>
  </conditionalFormatting>
  <conditionalFormatting sqref="AH257:AH268">
    <cfRule type="expression" dxfId="1083" priority="13622">
      <formula>DATEDIF(TODAY(),$AH257,"D")&lt;=30</formula>
    </cfRule>
  </conditionalFormatting>
  <conditionalFormatting sqref="AH269">
    <cfRule type="expression" dxfId="1082" priority="13546">
      <formula>DATEDIF(TODAY(),$AH269,"D")&lt;=30</formula>
    </cfRule>
  </conditionalFormatting>
  <conditionalFormatting sqref="AH299">
    <cfRule type="expression" dxfId="1081" priority="13613">
      <formula>DATEDIF(TODAY(),$AH299,"D")&lt;=30</formula>
    </cfRule>
  </conditionalFormatting>
  <conditionalFormatting sqref="AH316">
    <cfRule type="expression" dxfId="1080" priority="13492">
      <formula>DATEDIF(TODAY(),$AH316,"D")&lt;=30</formula>
    </cfRule>
    <cfRule type="expression" dxfId="1079" priority="13494">
      <formula>DATEDIF(TODAY(),$AH316,"D")&lt;=30</formula>
    </cfRule>
  </conditionalFormatting>
  <conditionalFormatting sqref="AH334">
    <cfRule type="expression" dxfId="1078" priority="13276">
      <formula>DATEDIF(TODAY(),$AH334,"D")&lt;=30</formula>
    </cfRule>
  </conditionalFormatting>
  <conditionalFormatting sqref="AH336">
    <cfRule type="expression" dxfId="1077" priority="13262">
      <formula>DATEDIF(TODAY(),$AH336,"D")&lt;=30</formula>
    </cfRule>
  </conditionalFormatting>
  <conditionalFormatting sqref="AH337">
    <cfRule type="expression" dxfId="1076" priority="13446">
      <formula>DATEDIF(TODAY(),$AH337,"D")&lt;=30</formula>
    </cfRule>
  </conditionalFormatting>
  <conditionalFormatting sqref="AH338:AH343">
    <cfRule type="expression" dxfId="1075" priority="13432">
      <formula>DATEDIF(TODAY(),$AH338,"D")&lt;=30</formula>
    </cfRule>
    <cfRule type="expression" dxfId="1074" priority="13429">
      <formula>DATEDIF(TODAY(),$AH338,"D")&lt;=30</formula>
    </cfRule>
  </conditionalFormatting>
  <conditionalFormatting sqref="AH344:AH347">
    <cfRule type="expression" dxfId="1073" priority="13370">
      <formula>DATEDIF(TODAY(),$AH344,"D")&lt;=30</formula>
    </cfRule>
    <cfRule type="expression" dxfId="1072" priority="13372">
      <formula>DATEDIF(TODAY(),$AH344,"D")&lt;=30</formula>
    </cfRule>
  </conditionalFormatting>
  <conditionalFormatting sqref="AH348:AH350">
    <cfRule type="expression" dxfId="1071" priority="13317">
      <formula>DATEDIF(TODAY(),$AH348,"D")&lt;=30</formula>
    </cfRule>
    <cfRule type="expression" dxfId="1070" priority="13319">
      <formula>DATEDIF(TODAY(),$AH348,"D")&lt;=30</formula>
    </cfRule>
  </conditionalFormatting>
  <conditionalFormatting sqref="AH351:AH353">
    <cfRule type="expression" dxfId="1069" priority="13248">
      <formula>DATEDIF(TODAY(),$AH351,"D")&lt;=30</formula>
    </cfRule>
    <cfRule type="expression" dxfId="1068" priority="13246">
      <formula>DATEDIF(TODAY(),$AH351,"D")&lt;=30</formula>
    </cfRule>
  </conditionalFormatting>
  <conditionalFormatting sqref="AH354:AH356">
    <cfRule type="expression" dxfId="1067" priority="13202">
      <formula>DATEDIF(TODAY(),$AH354,"D")&lt;=30</formula>
    </cfRule>
    <cfRule type="expression" dxfId="1066" priority="13204">
      <formula>DATEDIF(TODAY(),$AH354,"D")&lt;=30</formula>
    </cfRule>
  </conditionalFormatting>
  <conditionalFormatting sqref="AH357">
    <cfRule type="expression" dxfId="1065" priority="13115">
      <formula>DATEDIF(TODAY(),$AH357,"D")&lt;=30</formula>
    </cfRule>
    <cfRule type="expression" dxfId="1064" priority="13113">
      <formula>DATEDIF(TODAY(),$AH357,"D")&lt;=30</formula>
    </cfRule>
  </conditionalFormatting>
  <conditionalFormatting sqref="AH358:AH359">
    <cfRule type="expression" dxfId="1063" priority="13157">
      <formula>DATEDIF(TODAY(),$AH358,"D")&lt;=30</formula>
    </cfRule>
    <cfRule type="expression" dxfId="1062" priority="13159">
      <formula>DATEDIF(TODAY(),$AH358,"D")&lt;=30</formula>
    </cfRule>
  </conditionalFormatting>
  <conditionalFormatting sqref="AH360">
    <cfRule type="expression" dxfId="1061" priority="13062">
      <formula>DATEDIF(TODAY(),$AH360,"D")&lt;=30</formula>
    </cfRule>
    <cfRule type="expression" dxfId="1060" priority="13064">
      <formula>DATEDIF(TODAY(),$AH360,"D")&lt;=30</formula>
    </cfRule>
  </conditionalFormatting>
  <conditionalFormatting sqref="AH361">
    <cfRule type="expression" dxfId="1059" priority="12975">
      <formula>DATEDIF(TODAY(),$AH361,"D")&lt;=30</formula>
    </cfRule>
    <cfRule type="expression" dxfId="1058" priority="12977">
      <formula>DATEDIF(TODAY(),$AH361,"D")&lt;=30</formula>
    </cfRule>
  </conditionalFormatting>
  <conditionalFormatting sqref="AH362:AH363">
    <cfRule type="expression" dxfId="1057" priority="13019">
      <formula>DATEDIF(TODAY(),$AH362,"D")&lt;=30</formula>
    </cfRule>
    <cfRule type="expression" dxfId="1056" priority="13021">
      <formula>DATEDIF(TODAY(),$AH362,"D")&lt;=30</formula>
    </cfRule>
  </conditionalFormatting>
  <conditionalFormatting sqref="AH364">
    <cfRule type="expression" dxfId="1055" priority="12886">
      <formula>DATEDIF(TODAY(),$AH364,"D")&lt;=30</formula>
    </cfRule>
    <cfRule type="expression" dxfId="1054" priority="12888">
      <formula>DATEDIF(TODAY(),$AH364,"D")&lt;=30</formula>
    </cfRule>
  </conditionalFormatting>
  <conditionalFormatting sqref="AH365:AH366">
    <cfRule type="expression" dxfId="1053" priority="12930">
      <formula>DATEDIF(TODAY(),$AH365,"D")&lt;=30</formula>
    </cfRule>
    <cfRule type="expression" dxfId="1052" priority="12932">
      <formula>DATEDIF(TODAY(),$AH365,"D")&lt;=30</formula>
    </cfRule>
  </conditionalFormatting>
  <conditionalFormatting sqref="AH367">
    <cfRule type="expression" dxfId="1051" priority="12843">
      <formula>DATEDIF(TODAY(),$AH367,"D")&lt;=30</formula>
    </cfRule>
    <cfRule type="expression" dxfId="1050" priority="12841">
      <formula>DATEDIF(TODAY(),$AH367,"D")&lt;=30</formula>
    </cfRule>
  </conditionalFormatting>
  <conditionalFormatting sqref="AH368">
    <cfRule type="expression" dxfId="1049" priority="12754">
      <formula>DATEDIF(TODAY(),$AH368,"D")&lt;=30</formula>
    </cfRule>
    <cfRule type="expression" dxfId="1048" priority="12752">
      <formula>DATEDIF(TODAY(),$AH368,"D")&lt;=30</formula>
    </cfRule>
  </conditionalFormatting>
  <conditionalFormatting sqref="AH369:AH370">
    <cfRule type="expression" dxfId="1047" priority="12796">
      <formula>DATEDIF(TODAY(),$AH369,"D")&lt;=30</formula>
    </cfRule>
    <cfRule type="expression" dxfId="1046" priority="12798">
      <formula>DATEDIF(TODAY(),$AH369,"D")&lt;=30</formula>
    </cfRule>
  </conditionalFormatting>
  <conditionalFormatting sqref="AH371">
    <cfRule type="expression" dxfId="1045" priority="12705">
      <formula>DATEDIF(TODAY(),$AH371,"D")&lt;=30</formula>
    </cfRule>
    <cfRule type="expression" dxfId="1044" priority="12703">
      <formula>DATEDIF(TODAY(),$AH371,"D")&lt;=30</formula>
    </cfRule>
  </conditionalFormatting>
  <conditionalFormatting sqref="AH372">
    <cfRule type="expression" dxfId="1043" priority="12618">
      <formula>DATEDIF(TODAY(),$AH372,"D")&lt;=30</formula>
    </cfRule>
    <cfRule type="expression" dxfId="1042" priority="12616">
      <formula>DATEDIF(TODAY(),$AH372,"D")&lt;=30</formula>
    </cfRule>
  </conditionalFormatting>
  <conditionalFormatting sqref="AH373:AH374">
    <cfRule type="expression" dxfId="1041" priority="12660">
      <formula>DATEDIF(TODAY(),$AH373,"D")&lt;=30</formula>
    </cfRule>
    <cfRule type="expression" dxfId="1040" priority="12662">
      <formula>DATEDIF(TODAY(),$AH373,"D")&lt;=30</formula>
    </cfRule>
  </conditionalFormatting>
  <conditionalFormatting sqref="AH375">
    <cfRule type="expression" dxfId="1039" priority="12570">
      <formula>DATEDIF(TODAY(),$AH375,"D")&lt;=30</formula>
    </cfRule>
    <cfRule type="expression" dxfId="1038" priority="12572">
      <formula>DATEDIF(TODAY(),$AH375,"D")&lt;=30</formula>
    </cfRule>
  </conditionalFormatting>
  <conditionalFormatting sqref="AH376">
    <cfRule type="expression" dxfId="1037" priority="12483">
      <formula>DATEDIF(TODAY(),$AH376,"D")&lt;=30</formula>
    </cfRule>
    <cfRule type="expression" dxfId="1036" priority="12485">
      <formula>DATEDIF(TODAY(),$AH376,"D")&lt;=30</formula>
    </cfRule>
  </conditionalFormatting>
  <conditionalFormatting sqref="AH377:AH378">
    <cfRule type="expression" dxfId="1035" priority="12527">
      <formula>DATEDIF(TODAY(),$AH377,"D")&lt;=30</formula>
    </cfRule>
    <cfRule type="expression" dxfId="1034" priority="12529">
      <formula>DATEDIF(TODAY(),$AH377,"D")&lt;=30</formula>
    </cfRule>
  </conditionalFormatting>
  <conditionalFormatting sqref="AH379">
    <cfRule type="expression" dxfId="1033" priority="12430">
      <formula>DATEDIF(TODAY(),$AH379,"D")&lt;=30</formula>
    </cfRule>
    <cfRule type="expression" dxfId="1032" priority="12428">
      <formula>DATEDIF(TODAY(),$AH379,"D")&lt;=30</formula>
    </cfRule>
  </conditionalFormatting>
  <conditionalFormatting sqref="AH380:AH384">
    <cfRule type="expression" dxfId="1031" priority="12384">
      <formula>DATEDIF(TODAY(),$AH380,"D")&lt;=30</formula>
    </cfRule>
    <cfRule type="expression" dxfId="1030" priority="12382">
      <formula>DATEDIF(TODAY(),$AH380,"D")&lt;=30</formula>
    </cfRule>
  </conditionalFormatting>
  <conditionalFormatting sqref="AH385:AH396">
    <cfRule type="expression" dxfId="1029" priority="12211">
      <formula>DATEDIF(TODAY(),$AH385,"D")&lt;=30</formula>
    </cfRule>
  </conditionalFormatting>
  <conditionalFormatting sqref="AH397">
    <cfRule type="expression" dxfId="1028" priority="12136">
      <formula>DATEDIF(TODAY(),$AH397,"D")&lt;=30</formula>
    </cfRule>
  </conditionalFormatting>
  <conditionalFormatting sqref="AH427">
    <cfRule type="expression" dxfId="1027" priority="12202">
      <formula>DATEDIF(TODAY(),$AH427,"D")&lt;=30</formula>
    </cfRule>
  </conditionalFormatting>
  <conditionalFormatting sqref="AH444">
    <cfRule type="expression" dxfId="1026" priority="12084">
      <formula>DATEDIF(TODAY(),$AH444,"D")&lt;=30</formula>
    </cfRule>
    <cfRule type="expression" dxfId="1025" priority="12082">
      <formula>DATEDIF(TODAY(),$AH444,"D")&lt;=30</formula>
    </cfRule>
  </conditionalFormatting>
  <conditionalFormatting sqref="AH462">
    <cfRule type="expression" dxfId="1024" priority="11869">
      <formula>DATEDIF(TODAY(),$AH462,"D")&lt;=30</formula>
    </cfRule>
  </conditionalFormatting>
  <conditionalFormatting sqref="AH464">
    <cfRule type="expression" dxfId="1023" priority="11855">
      <formula>DATEDIF(TODAY(),$AH464,"D")&lt;=30</formula>
    </cfRule>
  </conditionalFormatting>
  <conditionalFormatting sqref="AH465">
    <cfRule type="expression" dxfId="1022" priority="12039">
      <formula>DATEDIF(TODAY(),$AH465,"D")&lt;=30</formula>
    </cfRule>
  </conditionalFormatting>
  <conditionalFormatting sqref="AH466:AH471">
    <cfRule type="expression" dxfId="1021" priority="12022">
      <formula>DATEDIF(TODAY(),$AH466,"D")&lt;=30</formula>
    </cfRule>
    <cfRule type="expression" dxfId="1020" priority="12025">
      <formula>DATEDIF(TODAY(),$AH466,"D")&lt;=30</formula>
    </cfRule>
  </conditionalFormatting>
  <conditionalFormatting sqref="AH472:AH475">
    <cfRule type="expression" dxfId="1019" priority="11963">
      <formula>DATEDIF(TODAY(),$AH472,"D")&lt;=30</formula>
    </cfRule>
    <cfRule type="expression" dxfId="1018" priority="11965">
      <formula>DATEDIF(TODAY(),$AH472,"D")&lt;=30</formula>
    </cfRule>
  </conditionalFormatting>
  <conditionalFormatting sqref="AH476:AH478">
    <cfRule type="expression" dxfId="1017" priority="11910">
      <formula>DATEDIF(TODAY(),$AH476,"D")&lt;=30</formula>
    </cfRule>
    <cfRule type="expression" dxfId="1016" priority="11912">
      <formula>DATEDIF(TODAY(),$AH476,"D")&lt;=30</formula>
    </cfRule>
  </conditionalFormatting>
  <conditionalFormatting sqref="AH479:AH481">
    <cfRule type="expression" dxfId="1015" priority="11841">
      <formula>DATEDIF(TODAY(),$AH479,"D")&lt;=30</formula>
    </cfRule>
    <cfRule type="expression" dxfId="1014" priority="11839">
      <formula>DATEDIF(TODAY(),$AH479,"D")&lt;=30</formula>
    </cfRule>
  </conditionalFormatting>
  <conditionalFormatting sqref="AH482:AH484">
    <cfRule type="expression" dxfId="1013" priority="11795">
      <formula>DATEDIF(TODAY(),$AH482,"D")&lt;=30</formula>
    </cfRule>
    <cfRule type="expression" dxfId="1012" priority="11797">
      <formula>DATEDIF(TODAY(),$AH482,"D")&lt;=30</formula>
    </cfRule>
  </conditionalFormatting>
  <conditionalFormatting sqref="AH485">
    <cfRule type="expression" dxfId="1011" priority="11706">
      <formula>DATEDIF(TODAY(),$AH485,"D")&lt;=30</formula>
    </cfRule>
    <cfRule type="expression" dxfId="1010" priority="11708">
      <formula>DATEDIF(TODAY(),$AH485,"D")&lt;=30</formula>
    </cfRule>
  </conditionalFormatting>
  <conditionalFormatting sqref="AH486:AH487">
    <cfRule type="expression" dxfId="1009" priority="11750">
      <formula>DATEDIF(TODAY(),$AH486,"D")&lt;=30</formula>
    </cfRule>
    <cfRule type="expression" dxfId="1008" priority="11752">
      <formula>DATEDIF(TODAY(),$AH486,"D")&lt;=30</formula>
    </cfRule>
  </conditionalFormatting>
  <conditionalFormatting sqref="AH488">
    <cfRule type="expression" dxfId="1007" priority="11657">
      <formula>DATEDIF(TODAY(),$AH488,"D")&lt;=30</formula>
    </cfRule>
    <cfRule type="expression" dxfId="1006" priority="11655">
      <formula>DATEDIF(TODAY(),$AH488,"D")&lt;=30</formula>
    </cfRule>
  </conditionalFormatting>
  <conditionalFormatting sqref="AH489">
    <cfRule type="expression" dxfId="1005" priority="11568">
      <formula>DATEDIF(TODAY(),$AH489,"D")&lt;=30</formula>
    </cfRule>
    <cfRule type="expression" dxfId="1004" priority="11570">
      <formula>DATEDIF(TODAY(),$AH489,"D")&lt;=30</formula>
    </cfRule>
  </conditionalFormatting>
  <conditionalFormatting sqref="AH490:AH491">
    <cfRule type="expression" dxfId="1003" priority="11614">
      <formula>DATEDIF(TODAY(),$AH490,"D")&lt;=30</formula>
    </cfRule>
    <cfRule type="expression" dxfId="1002" priority="11612">
      <formula>DATEDIF(TODAY(),$AH490,"D")&lt;=30</formula>
    </cfRule>
  </conditionalFormatting>
  <conditionalFormatting sqref="AH492">
    <cfRule type="expression" dxfId="1001" priority="11481">
      <formula>DATEDIF(TODAY(),$AH492,"D")&lt;=30</formula>
    </cfRule>
    <cfRule type="expression" dxfId="1000" priority="11479">
      <formula>DATEDIF(TODAY(),$AH492,"D")&lt;=30</formula>
    </cfRule>
  </conditionalFormatting>
  <conditionalFormatting sqref="AH493:AH494">
    <cfRule type="expression" dxfId="999" priority="11523">
      <formula>DATEDIF(TODAY(),$AH493,"D")&lt;=30</formula>
    </cfRule>
    <cfRule type="expression" dxfId="998" priority="11525">
      <formula>DATEDIF(TODAY(),$AH493,"D")&lt;=30</formula>
    </cfRule>
  </conditionalFormatting>
  <conditionalFormatting sqref="AH495">
    <cfRule type="expression" dxfId="997" priority="11436">
      <formula>DATEDIF(TODAY(),$AH495,"D")&lt;=30</formula>
    </cfRule>
    <cfRule type="expression" dxfId="996" priority="11434">
      <formula>DATEDIF(TODAY(),$AH495,"D")&lt;=30</formula>
    </cfRule>
  </conditionalFormatting>
  <conditionalFormatting sqref="AH496">
    <cfRule type="expression" dxfId="995" priority="11345">
      <formula>DATEDIF(TODAY(),$AH496,"D")&lt;=30</formula>
    </cfRule>
    <cfRule type="expression" dxfId="994" priority="11347">
      <formula>DATEDIF(TODAY(),$AH496,"D")&lt;=30</formula>
    </cfRule>
  </conditionalFormatting>
  <conditionalFormatting sqref="AH497:AH498">
    <cfRule type="expression" dxfId="993" priority="11389">
      <formula>DATEDIF(TODAY(),$AH497,"D")&lt;=30</formula>
    </cfRule>
    <cfRule type="expression" dxfId="992" priority="11391">
      <formula>DATEDIF(TODAY(),$AH497,"D")&lt;=30</formula>
    </cfRule>
  </conditionalFormatting>
  <conditionalFormatting sqref="AH499">
    <cfRule type="expression" dxfId="991" priority="11298">
      <formula>DATEDIF(TODAY(),$AH499,"D")&lt;=30</formula>
    </cfRule>
    <cfRule type="expression" dxfId="990" priority="11296">
      <formula>DATEDIF(TODAY(),$AH499,"D")&lt;=30</formula>
    </cfRule>
  </conditionalFormatting>
  <conditionalFormatting sqref="AH500">
    <cfRule type="expression" dxfId="989" priority="11211">
      <formula>DATEDIF(TODAY(),$AH500,"D")&lt;=30</formula>
    </cfRule>
    <cfRule type="expression" dxfId="988" priority="11209">
      <formula>DATEDIF(TODAY(),$AH500,"D")&lt;=30</formula>
    </cfRule>
  </conditionalFormatting>
  <conditionalFormatting sqref="AH501:AH502">
    <cfRule type="expression" dxfId="987" priority="11255">
      <formula>DATEDIF(TODAY(),$AH501,"D")&lt;=30</formula>
    </cfRule>
    <cfRule type="expression" dxfId="986" priority="11253">
      <formula>DATEDIF(TODAY(),$AH501,"D")&lt;=30</formula>
    </cfRule>
  </conditionalFormatting>
  <conditionalFormatting sqref="AH503">
    <cfRule type="expression" dxfId="985" priority="11165">
      <formula>DATEDIF(TODAY(),$AH503,"D")&lt;=30</formula>
    </cfRule>
    <cfRule type="expression" dxfId="984" priority="11163">
      <formula>DATEDIF(TODAY(),$AH503,"D")&lt;=30</formula>
    </cfRule>
  </conditionalFormatting>
  <conditionalFormatting sqref="AH504">
    <cfRule type="expression" dxfId="983" priority="11079">
      <formula>DATEDIF(TODAY(),$AH504,"D")&lt;=30</formula>
    </cfRule>
    <cfRule type="expression" dxfId="982" priority="11080">
      <formula>DATEDIF(TODAY(),$AH504,"D")&lt;=30</formula>
    </cfRule>
  </conditionalFormatting>
  <conditionalFormatting sqref="AH505:AH506">
    <cfRule type="expression" dxfId="981" priority="11121">
      <formula>DATEDIF(TODAY(),$AH505,"D")&lt;=30</formula>
    </cfRule>
    <cfRule type="expression" dxfId="980" priority="11122">
      <formula>DATEDIF(TODAY(),$AH505,"D")&lt;=30</formula>
    </cfRule>
  </conditionalFormatting>
  <conditionalFormatting sqref="AH507">
    <cfRule type="expression" dxfId="979" priority="11026">
      <formula>DATEDIF(TODAY(),$AH507,"D")&lt;=30</formula>
    </cfRule>
    <cfRule type="expression" dxfId="978" priority="11025">
      <formula>DATEDIF(TODAY(),$AH507,"D")&lt;=30</formula>
    </cfRule>
  </conditionalFormatting>
  <conditionalFormatting sqref="AH508:AH516">
    <cfRule type="expression" dxfId="977" priority="10980">
      <formula>DATEDIF(TODAY(),$AH508,"D")&lt;=30</formula>
    </cfRule>
    <cfRule type="expression" dxfId="976" priority="10981">
      <formula>DATEDIF(TODAY(),$AH508,"D")&lt;=30</formula>
    </cfRule>
  </conditionalFormatting>
  <conditionalFormatting sqref="AH528">
    <cfRule type="expression" dxfId="975" priority="10577">
      <formula>DATEDIF(TODAY(),$AH528,"D")&lt;=30</formula>
    </cfRule>
  </conditionalFormatting>
  <conditionalFormatting sqref="AH558">
    <cfRule type="expression" dxfId="974" priority="10644">
      <formula>DATEDIF(TODAY(),$AH558,"D")&lt;=30</formula>
    </cfRule>
  </conditionalFormatting>
  <conditionalFormatting sqref="AH575">
    <cfRule type="expression" dxfId="973" priority="10523">
      <formula>DATEDIF(TODAY(),$AH575,"D")&lt;=30</formula>
    </cfRule>
    <cfRule type="expression" dxfId="972" priority="10525">
      <formula>DATEDIF(TODAY(),$AH575,"D")&lt;=30</formula>
    </cfRule>
  </conditionalFormatting>
  <conditionalFormatting sqref="AH593">
    <cfRule type="expression" dxfId="971" priority="10297">
      <formula>DATEDIF(TODAY(),$AH593,"D")&lt;=30</formula>
    </cfRule>
  </conditionalFormatting>
  <conditionalFormatting sqref="AH595">
    <cfRule type="expression" dxfId="970" priority="10283">
      <formula>DATEDIF(TODAY(),$AH595,"D")&lt;=30</formula>
    </cfRule>
  </conditionalFormatting>
  <conditionalFormatting sqref="AH596">
    <cfRule type="expression" dxfId="969" priority="10477">
      <formula>DATEDIF(TODAY(),$AH596,"D")&lt;=30</formula>
    </cfRule>
  </conditionalFormatting>
  <conditionalFormatting sqref="AH597:AH602">
    <cfRule type="expression" dxfId="968" priority="10460">
      <formula>DATEDIF(TODAY(),$AH597,"D")&lt;=30</formula>
    </cfRule>
    <cfRule type="expression" dxfId="967" priority="10463">
      <formula>DATEDIF(TODAY(),$AH597,"D")&lt;=30</formula>
    </cfRule>
  </conditionalFormatting>
  <conditionalFormatting sqref="AH603:AH606">
    <cfRule type="expression" dxfId="966" priority="10399">
      <formula>DATEDIF(TODAY(),$AH603,"D")&lt;=30</formula>
    </cfRule>
    <cfRule type="expression" dxfId="965" priority="10397">
      <formula>DATEDIF(TODAY(),$AH603,"D")&lt;=30</formula>
    </cfRule>
  </conditionalFormatting>
  <conditionalFormatting sqref="AH607:AH609">
    <cfRule type="expression" dxfId="964" priority="10341">
      <formula>DATEDIF(TODAY(),$AH607,"D")&lt;=30</formula>
    </cfRule>
    <cfRule type="expression" dxfId="963" priority="10343">
      <formula>DATEDIF(TODAY(),$AH607,"D")&lt;=30</formula>
    </cfRule>
  </conditionalFormatting>
  <conditionalFormatting sqref="AH610:AH612">
    <cfRule type="expression" dxfId="962" priority="10267">
      <formula>DATEDIF(TODAY(),$AH610,"D")&lt;=30</formula>
    </cfRule>
    <cfRule type="expression" dxfId="961" priority="10269">
      <formula>DATEDIF(TODAY(),$AH610,"D")&lt;=30</formula>
    </cfRule>
  </conditionalFormatting>
  <conditionalFormatting sqref="AH613:AH615">
    <cfRule type="expression" dxfId="960" priority="10220">
      <formula>DATEDIF(TODAY(),$AH613,"D")&lt;=30</formula>
    </cfRule>
    <cfRule type="expression" dxfId="959" priority="10222">
      <formula>DATEDIF(TODAY(),$AH613,"D")&lt;=30</formula>
    </cfRule>
  </conditionalFormatting>
  <conditionalFormatting sqref="AH616">
    <cfRule type="expression" dxfId="958" priority="10127">
      <formula>DATEDIF(TODAY(),$AH616,"D")&lt;=30</formula>
    </cfRule>
    <cfRule type="expression" dxfId="957" priority="10125">
      <formula>DATEDIF(TODAY(),$AH616,"D")&lt;=30</formula>
    </cfRule>
  </conditionalFormatting>
  <conditionalFormatting sqref="AH617:AH618">
    <cfRule type="expression" dxfId="956" priority="10172">
      <formula>DATEDIF(TODAY(),$AH617,"D")&lt;=30</formula>
    </cfRule>
    <cfRule type="expression" dxfId="955" priority="10174">
      <formula>DATEDIF(TODAY(),$AH617,"D")&lt;=30</formula>
    </cfRule>
  </conditionalFormatting>
  <conditionalFormatting sqref="AH619">
    <cfRule type="expression" dxfId="954" priority="10073">
      <formula>DATEDIF(TODAY(),$AH619,"D")&lt;=30</formula>
    </cfRule>
    <cfRule type="expression" dxfId="953" priority="10071">
      <formula>DATEDIF(TODAY(),$AH619,"D")&lt;=30</formula>
    </cfRule>
  </conditionalFormatting>
  <conditionalFormatting sqref="AH620">
    <cfRule type="expression" dxfId="952" priority="9978">
      <formula>DATEDIF(TODAY(),$AH620,"D")&lt;=30</formula>
    </cfRule>
    <cfRule type="expression" dxfId="951" priority="9980">
      <formula>DATEDIF(TODAY(),$AH620,"D")&lt;=30</formula>
    </cfRule>
  </conditionalFormatting>
  <conditionalFormatting sqref="AH621:AH622">
    <cfRule type="expression" dxfId="950" priority="10025">
      <formula>DATEDIF(TODAY(),$AH621,"D")&lt;=30</formula>
    </cfRule>
    <cfRule type="expression" dxfId="949" priority="10027">
      <formula>DATEDIF(TODAY(),$AH621,"D")&lt;=30</formula>
    </cfRule>
  </conditionalFormatting>
  <conditionalFormatting sqref="AH623">
    <cfRule type="expression" dxfId="948" priority="9883">
      <formula>DATEDIF(TODAY(),$AH623,"D")&lt;=30</formula>
    </cfRule>
    <cfRule type="expression" dxfId="947" priority="9885">
      <formula>DATEDIF(TODAY(),$AH623,"D")&lt;=30</formula>
    </cfRule>
  </conditionalFormatting>
  <conditionalFormatting sqref="AH624:AH625">
    <cfRule type="expression" dxfId="946" priority="9930">
      <formula>DATEDIF(TODAY(),$AH624,"D")&lt;=30</formula>
    </cfRule>
    <cfRule type="expression" dxfId="945" priority="9932">
      <formula>DATEDIF(TODAY(),$AH624,"D")&lt;=30</formula>
    </cfRule>
  </conditionalFormatting>
  <conditionalFormatting sqref="AH626">
    <cfRule type="expression" dxfId="944" priority="9835">
      <formula>DATEDIF(TODAY(),$AH626,"D")&lt;=30</formula>
    </cfRule>
    <cfRule type="expression" dxfId="943" priority="9837">
      <formula>DATEDIF(TODAY(),$AH626,"D")&lt;=30</formula>
    </cfRule>
  </conditionalFormatting>
  <conditionalFormatting sqref="AH627">
    <cfRule type="expression" dxfId="942" priority="9742">
      <formula>DATEDIF(TODAY(),$AH627,"D")&lt;=30</formula>
    </cfRule>
    <cfRule type="expression" dxfId="941" priority="9740">
      <formula>DATEDIF(TODAY(),$AH627,"D")&lt;=30</formula>
    </cfRule>
  </conditionalFormatting>
  <conditionalFormatting sqref="AH628:AH629">
    <cfRule type="expression" dxfId="940" priority="9789">
      <formula>DATEDIF(TODAY(),$AH628,"D")&lt;=30</formula>
    </cfRule>
    <cfRule type="expression" dxfId="939" priority="9787">
      <formula>DATEDIF(TODAY(),$AH628,"D")&lt;=30</formula>
    </cfRule>
  </conditionalFormatting>
  <conditionalFormatting sqref="AH630">
    <cfRule type="expression" dxfId="938" priority="9690">
      <formula>DATEDIF(TODAY(),$AH630,"D")&lt;=30</formula>
    </cfRule>
    <cfRule type="expression" dxfId="937" priority="9688">
      <formula>DATEDIF(TODAY(),$AH630,"D")&lt;=30</formula>
    </cfRule>
  </conditionalFormatting>
  <conditionalFormatting sqref="AH631">
    <cfRule type="expression" dxfId="936" priority="9597">
      <formula>DATEDIF(TODAY(),$AH631,"D")&lt;=30</formula>
    </cfRule>
    <cfRule type="expression" dxfId="935" priority="9595">
      <formula>DATEDIF(TODAY(),$AH631,"D")&lt;=30</formula>
    </cfRule>
  </conditionalFormatting>
  <conditionalFormatting sqref="AH632:AH633">
    <cfRule type="expression" dxfId="934" priority="9644">
      <formula>DATEDIF(TODAY(),$AH632,"D")&lt;=30</formula>
    </cfRule>
    <cfRule type="expression" dxfId="933" priority="9642">
      <formula>DATEDIF(TODAY(),$AH632,"D")&lt;=30</formula>
    </cfRule>
  </conditionalFormatting>
  <conditionalFormatting sqref="AH634">
    <cfRule type="expression" dxfId="932" priority="9548">
      <formula>DATEDIF(TODAY(),$AH634,"D")&lt;=30</formula>
    </cfRule>
    <cfRule type="expression" dxfId="931" priority="9546">
      <formula>DATEDIF(TODAY(),$AH634,"D")&lt;=30</formula>
    </cfRule>
  </conditionalFormatting>
  <conditionalFormatting sqref="AH635">
    <cfRule type="expression" dxfId="930" priority="9456">
      <formula>DATEDIF(TODAY(),$AH635,"D")&lt;=30</formula>
    </cfRule>
    <cfRule type="expression" dxfId="929" priority="9457">
      <formula>DATEDIF(TODAY(),$AH635,"D")&lt;=30</formula>
    </cfRule>
  </conditionalFormatting>
  <conditionalFormatting sqref="AH636:AH637">
    <cfRule type="expression" dxfId="928" priority="9502">
      <formula>DATEDIF(TODAY(),$AH636,"D")&lt;=30</formula>
    </cfRule>
    <cfRule type="expression" dxfId="927" priority="9501">
      <formula>DATEDIF(TODAY(),$AH636,"D")&lt;=30</formula>
    </cfRule>
  </conditionalFormatting>
  <conditionalFormatting sqref="AH638">
    <cfRule type="expression" dxfId="926" priority="9402">
      <formula>DATEDIF(TODAY(),$AH638,"D")&lt;=30</formula>
    </cfRule>
    <cfRule type="expression" dxfId="925" priority="9401">
      <formula>DATEDIF(TODAY(),$AH638,"D")&lt;=30</formula>
    </cfRule>
  </conditionalFormatting>
  <conditionalFormatting sqref="AH639:AH651">
    <cfRule type="expression" dxfId="924" priority="9354">
      <formula>DATEDIF(TODAY(),$AH639,"D")&lt;=30</formula>
    </cfRule>
    <cfRule type="expression" dxfId="923" priority="9353">
      <formula>DATEDIF(TODAY(),$AH639,"D")&lt;=30</formula>
    </cfRule>
  </conditionalFormatting>
  <conditionalFormatting sqref="AH652">
    <cfRule type="expression" dxfId="922" priority="8810">
      <formula>DATEDIF(TODAY(),$AH652,"D")&lt;=30</formula>
    </cfRule>
    <cfRule type="expression" dxfId="921" priority="8811">
      <formula>DATEDIF(TODAY(),$AH652,"D")&lt;=30</formula>
    </cfRule>
  </conditionalFormatting>
  <conditionalFormatting sqref="AH664">
    <cfRule type="expression" dxfId="920" priority="8675">
      <formula>DATEDIF(TODAY(),$AH664,"D")&lt;=30</formula>
    </cfRule>
  </conditionalFormatting>
  <conditionalFormatting sqref="AH694">
    <cfRule type="expression" dxfId="919" priority="8742">
      <formula>DATEDIF(TODAY(),$AH694,"D")&lt;=30</formula>
    </cfRule>
  </conditionalFormatting>
  <conditionalFormatting sqref="AH711">
    <cfRule type="expression" dxfId="918" priority="8621">
      <formula>DATEDIF(TODAY(),$AH711,"D")&lt;=30</formula>
    </cfRule>
    <cfRule type="expression" dxfId="917" priority="8623">
      <formula>DATEDIF(TODAY(),$AH711,"D")&lt;=30</formula>
    </cfRule>
  </conditionalFormatting>
  <conditionalFormatting sqref="AH729">
    <cfRule type="expression" dxfId="916" priority="8405">
      <formula>DATEDIF(TODAY(),$AH729,"D")&lt;=30</formula>
    </cfRule>
  </conditionalFormatting>
  <conditionalFormatting sqref="AH731">
    <cfRule type="expression" dxfId="915" priority="8391">
      <formula>DATEDIF(TODAY(),$AH731,"D")&lt;=30</formula>
    </cfRule>
  </conditionalFormatting>
  <conditionalFormatting sqref="AH732">
    <cfRule type="expression" dxfId="914" priority="8575">
      <formula>DATEDIF(TODAY(),$AH732,"D")&lt;=30</formula>
    </cfRule>
  </conditionalFormatting>
  <conditionalFormatting sqref="AH733:AH738">
    <cfRule type="expression" dxfId="913" priority="8558">
      <formula>DATEDIF(TODAY(),$AH733,"D")&lt;=30</formula>
    </cfRule>
    <cfRule type="expression" dxfId="912" priority="8561">
      <formula>DATEDIF(TODAY(),$AH733,"D")&lt;=30</formula>
    </cfRule>
  </conditionalFormatting>
  <conditionalFormatting sqref="AH739:AH742">
    <cfRule type="expression" dxfId="911" priority="8501">
      <formula>DATEDIF(TODAY(),$AH739,"D")&lt;=30</formula>
    </cfRule>
    <cfRule type="expression" dxfId="910" priority="8499">
      <formula>DATEDIF(TODAY(),$AH739,"D")&lt;=30</formula>
    </cfRule>
  </conditionalFormatting>
  <conditionalFormatting sqref="AH743:AH745">
    <cfRule type="expression" dxfId="909" priority="8446">
      <formula>DATEDIF(TODAY(),$AH743,"D")&lt;=30</formula>
    </cfRule>
    <cfRule type="expression" dxfId="908" priority="8448">
      <formula>DATEDIF(TODAY(),$AH743,"D")&lt;=30</formula>
    </cfRule>
  </conditionalFormatting>
  <conditionalFormatting sqref="AH746:AH748">
    <cfRule type="expression" dxfId="907" priority="8377">
      <formula>DATEDIF(TODAY(),$AH746,"D")&lt;=30</formula>
    </cfRule>
    <cfRule type="expression" dxfId="906" priority="8375">
      <formula>DATEDIF(TODAY(),$AH746,"D")&lt;=30</formula>
    </cfRule>
  </conditionalFormatting>
  <conditionalFormatting sqref="AH749:AH751">
    <cfRule type="expression" dxfId="905" priority="8331">
      <formula>DATEDIF(TODAY(),$AH749,"D")&lt;=30</formula>
    </cfRule>
    <cfRule type="expression" dxfId="904" priority="8333">
      <formula>DATEDIF(TODAY(),$AH749,"D")&lt;=30</formula>
    </cfRule>
  </conditionalFormatting>
  <conditionalFormatting sqref="AH752">
    <cfRule type="expression" dxfId="903" priority="8244">
      <formula>DATEDIF(TODAY(),$AH752,"D")&lt;=30</formula>
    </cfRule>
    <cfRule type="expression" dxfId="902" priority="8242">
      <formula>DATEDIF(TODAY(),$AH752,"D")&lt;=30</formula>
    </cfRule>
  </conditionalFormatting>
  <conditionalFormatting sqref="AH753:AH754">
    <cfRule type="expression" dxfId="901" priority="8286">
      <formula>DATEDIF(TODAY(),$AH753,"D")&lt;=30</formula>
    </cfRule>
    <cfRule type="expression" dxfId="900" priority="8288">
      <formula>DATEDIF(TODAY(),$AH753,"D")&lt;=30</formula>
    </cfRule>
  </conditionalFormatting>
  <conditionalFormatting sqref="AH755">
    <cfRule type="expression" dxfId="899" priority="8191">
      <formula>DATEDIF(TODAY(),$AH755,"D")&lt;=30</formula>
    </cfRule>
    <cfRule type="expression" dxfId="898" priority="8193">
      <formula>DATEDIF(TODAY(),$AH755,"D")&lt;=30</formula>
    </cfRule>
  </conditionalFormatting>
  <conditionalFormatting sqref="AH756">
    <cfRule type="expression" dxfId="897" priority="8106">
      <formula>DATEDIF(TODAY(),$AH756,"D")&lt;=30</formula>
    </cfRule>
    <cfRule type="expression" dxfId="896" priority="8104">
      <formula>DATEDIF(TODAY(),$AH756,"D")&lt;=30</formula>
    </cfRule>
  </conditionalFormatting>
  <conditionalFormatting sqref="AH757:AH758">
    <cfRule type="expression" dxfId="895" priority="8148">
      <formula>DATEDIF(TODAY(),$AH757,"D")&lt;=30</formula>
    </cfRule>
    <cfRule type="expression" dxfId="894" priority="8150">
      <formula>DATEDIF(TODAY(),$AH757,"D")&lt;=30</formula>
    </cfRule>
  </conditionalFormatting>
  <conditionalFormatting sqref="AH759">
    <cfRule type="expression" dxfId="893" priority="8015">
      <formula>DATEDIF(TODAY(),$AH759,"D")&lt;=30</formula>
    </cfRule>
    <cfRule type="expression" dxfId="892" priority="8017">
      <formula>DATEDIF(TODAY(),$AH759,"D")&lt;=30</formula>
    </cfRule>
  </conditionalFormatting>
  <conditionalFormatting sqref="AH760:AH761">
    <cfRule type="expression" dxfId="891" priority="8059">
      <formula>DATEDIF(TODAY(),$AH760,"D")&lt;=30</formula>
    </cfRule>
    <cfRule type="expression" dxfId="890" priority="8061">
      <formula>DATEDIF(TODAY(),$AH760,"D")&lt;=30</formula>
    </cfRule>
  </conditionalFormatting>
  <conditionalFormatting sqref="AH762">
    <cfRule type="expression" dxfId="889" priority="7972">
      <formula>DATEDIF(TODAY(),$AH762,"D")&lt;=30</formula>
    </cfRule>
    <cfRule type="expression" dxfId="888" priority="7970">
      <formula>DATEDIF(TODAY(),$AH762,"D")&lt;=30</formula>
    </cfRule>
  </conditionalFormatting>
  <conditionalFormatting sqref="AH763">
    <cfRule type="expression" dxfId="887" priority="7883">
      <formula>DATEDIF(TODAY(),$AH763,"D")&lt;=30</formula>
    </cfRule>
    <cfRule type="expression" dxfId="886" priority="7881">
      <formula>DATEDIF(TODAY(),$AH763,"D")&lt;=30</formula>
    </cfRule>
  </conditionalFormatting>
  <conditionalFormatting sqref="AH764:AH765">
    <cfRule type="expression" dxfId="885" priority="7927">
      <formula>DATEDIF(TODAY(),$AH764,"D")&lt;=30</formula>
    </cfRule>
    <cfRule type="expression" dxfId="884" priority="7925">
      <formula>DATEDIF(TODAY(),$AH764,"D")&lt;=30</formula>
    </cfRule>
  </conditionalFormatting>
  <conditionalFormatting sqref="AH766">
    <cfRule type="expression" dxfId="883" priority="7834">
      <formula>DATEDIF(TODAY(),$AH766,"D")&lt;=30</formula>
    </cfRule>
    <cfRule type="expression" dxfId="882" priority="7832">
      <formula>DATEDIF(TODAY(),$AH766,"D")&lt;=30</formula>
    </cfRule>
  </conditionalFormatting>
  <conditionalFormatting sqref="AH767">
    <cfRule type="expression" dxfId="881" priority="7747">
      <formula>DATEDIF(TODAY(),$AH767,"D")&lt;=30</formula>
    </cfRule>
    <cfRule type="expression" dxfId="880" priority="7745">
      <formula>DATEDIF(TODAY(),$AH767,"D")&lt;=30</formula>
    </cfRule>
  </conditionalFormatting>
  <conditionalFormatting sqref="AH768:AH769">
    <cfRule type="expression" dxfId="879" priority="7789">
      <formula>DATEDIF(TODAY(),$AH768,"D")&lt;=30</formula>
    </cfRule>
    <cfRule type="expression" dxfId="878" priority="7791">
      <formula>DATEDIF(TODAY(),$AH768,"D")&lt;=30</formula>
    </cfRule>
  </conditionalFormatting>
  <conditionalFormatting sqref="AH770">
    <cfRule type="expression" dxfId="877" priority="7701">
      <formula>DATEDIF(TODAY(),$AH770,"D")&lt;=30</formula>
    </cfRule>
    <cfRule type="expression" dxfId="876" priority="7699">
      <formula>DATEDIF(TODAY(),$AH770,"D")&lt;=30</formula>
    </cfRule>
  </conditionalFormatting>
  <conditionalFormatting sqref="AH771">
    <cfRule type="expression" dxfId="875" priority="7616">
      <formula>DATEDIF(TODAY(),$AH771,"D")&lt;=30</formula>
    </cfRule>
    <cfRule type="expression" dxfId="874" priority="7615">
      <formula>DATEDIF(TODAY(),$AH771,"D")&lt;=30</formula>
    </cfRule>
  </conditionalFormatting>
  <conditionalFormatting sqref="AH772:AH773">
    <cfRule type="expression" dxfId="873" priority="7657">
      <formula>DATEDIF(TODAY(),$AH772,"D")&lt;=30</formula>
    </cfRule>
    <cfRule type="expression" dxfId="872" priority="7658">
      <formula>DATEDIF(TODAY(),$AH772,"D")&lt;=30</formula>
    </cfRule>
  </conditionalFormatting>
  <conditionalFormatting sqref="AH774">
    <cfRule type="expression" dxfId="871" priority="7564">
      <formula>DATEDIF(TODAY(),$AH774,"D")&lt;=30</formula>
    </cfRule>
    <cfRule type="expression" dxfId="870" priority="7563">
      <formula>DATEDIF(TODAY(),$AH774,"D")&lt;=30</formula>
    </cfRule>
  </conditionalFormatting>
  <conditionalFormatting sqref="AH775:AH787">
    <cfRule type="expression" dxfId="869" priority="7518">
      <formula>DATEDIF(TODAY(),$AH775,"D")&lt;=30</formula>
    </cfRule>
    <cfRule type="expression" dxfId="868" priority="7519">
      <formula>DATEDIF(TODAY(),$AH775,"D")&lt;=30</formula>
    </cfRule>
  </conditionalFormatting>
  <conditionalFormatting sqref="AH788:AH794">
    <cfRule type="expression" dxfId="867" priority="7012">
      <formula>DATEDIF(TODAY(),$AH788,"D")&lt;=30</formula>
    </cfRule>
    <cfRule type="expression" dxfId="866" priority="7013">
      <formula>DATEDIF(TODAY(),$AH788,"D")&lt;=30</formula>
    </cfRule>
  </conditionalFormatting>
  <conditionalFormatting sqref="AH834">
    <cfRule type="expression" dxfId="865" priority="6714">
      <formula>DATEDIF(TODAY(),$AH834,"D")&lt;=30</formula>
    </cfRule>
  </conditionalFormatting>
  <conditionalFormatting sqref="AH851">
    <cfRule type="expression" dxfId="864" priority="6646">
      <formula>DATEDIF(TODAY(),$AH851,"D")&lt;=30</formula>
    </cfRule>
    <cfRule type="expression" dxfId="863" priority="6647">
      <formula>DATEDIF(TODAY(),$AH851,"D")&lt;=30</formula>
    </cfRule>
  </conditionalFormatting>
  <conditionalFormatting sqref="AH869">
    <cfRule type="expression" dxfId="862" priority="6424">
      <formula>DATEDIF(TODAY(),$AH869,"D")&lt;=30</formula>
    </cfRule>
  </conditionalFormatting>
  <conditionalFormatting sqref="AH871">
    <cfRule type="expression" dxfId="861" priority="6411">
      <formula>DATEDIF(TODAY(),$AH871,"D")&lt;=30</formula>
    </cfRule>
  </conditionalFormatting>
  <conditionalFormatting sqref="AH872">
    <cfRule type="expression" dxfId="860" priority="6600">
      <formula>DATEDIF(TODAY(),$AH872,"D")&lt;=30</formula>
    </cfRule>
  </conditionalFormatting>
  <conditionalFormatting sqref="AH873:AH878">
    <cfRule type="expression" dxfId="859" priority="6585">
      <formula>DATEDIF(TODAY(),$AH873,"D")&lt;=30</formula>
    </cfRule>
    <cfRule type="expression" dxfId="858" priority="6587">
      <formula>DATEDIF(TODAY(),$AH873,"D")&lt;=30</formula>
    </cfRule>
  </conditionalFormatting>
  <conditionalFormatting sqref="AH879:AH882">
    <cfRule type="expression" dxfId="857" priority="6524">
      <formula>DATEDIF(TODAY(),$AH879,"D")&lt;=30</formula>
    </cfRule>
    <cfRule type="expression" dxfId="856" priority="6523">
      <formula>DATEDIF(TODAY(),$AH879,"D")&lt;=30</formula>
    </cfRule>
  </conditionalFormatting>
  <conditionalFormatting sqref="AH883:AH885">
    <cfRule type="expression" dxfId="855" priority="6468">
      <formula>DATEDIF(TODAY(),$AH883,"D")&lt;=30</formula>
    </cfRule>
    <cfRule type="expression" dxfId="854" priority="6469">
      <formula>DATEDIF(TODAY(),$AH883,"D")&lt;=30</formula>
    </cfRule>
  </conditionalFormatting>
  <conditionalFormatting sqref="AH886:AH888">
    <cfRule type="expression" dxfId="853" priority="6397">
      <formula>DATEDIF(TODAY(),$AH886,"D")&lt;=30</formula>
    </cfRule>
    <cfRule type="expression" dxfId="852" priority="6398">
      <formula>DATEDIF(TODAY(),$AH886,"D")&lt;=30</formula>
    </cfRule>
  </conditionalFormatting>
  <conditionalFormatting sqref="AH889:AH891">
    <cfRule type="expression" dxfId="851" priority="6352">
      <formula>DATEDIF(TODAY(),$AH889,"D")&lt;=30</formula>
    </cfRule>
    <cfRule type="expression" dxfId="850" priority="6351">
      <formula>DATEDIF(TODAY(),$AH889,"D")&lt;=30</formula>
    </cfRule>
  </conditionalFormatting>
  <conditionalFormatting sqref="AH892">
    <cfRule type="expression" dxfId="849" priority="6259">
      <formula>DATEDIF(TODAY(),$AH892,"D")&lt;=30</formula>
    </cfRule>
    <cfRule type="expression" dxfId="848" priority="6258">
      <formula>DATEDIF(TODAY(),$AH892,"D")&lt;=30</formula>
    </cfRule>
  </conditionalFormatting>
  <conditionalFormatting sqref="AH893:AH894">
    <cfRule type="expression" dxfId="847" priority="6305">
      <formula>DATEDIF(TODAY(),$AH893,"D")&lt;=30</formula>
    </cfRule>
    <cfRule type="expression" dxfId="846" priority="6304">
      <formula>DATEDIF(TODAY(),$AH893,"D")&lt;=30</formula>
    </cfRule>
  </conditionalFormatting>
  <conditionalFormatting sqref="AH895">
    <cfRule type="expression" dxfId="845" priority="6205">
      <formula>DATEDIF(TODAY(),$AH895,"D")&lt;=30</formula>
    </cfRule>
    <cfRule type="expression" dxfId="844" priority="6206">
      <formula>DATEDIF(TODAY(),$AH895,"D")&lt;=30</formula>
    </cfRule>
  </conditionalFormatting>
  <conditionalFormatting sqref="AH896">
    <cfRule type="expression" dxfId="843" priority="6115">
      <formula>DATEDIF(TODAY(),$AH896,"D")&lt;=30</formula>
    </cfRule>
    <cfRule type="expression" dxfId="842" priority="6114">
      <formula>DATEDIF(TODAY(),$AH896,"D")&lt;=30</formula>
    </cfRule>
  </conditionalFormatting>
  <conditionalFormatting sqref="AH897:AH898">
    <cfRule type="expression" dxfId="841" priority="6160">
      <formula>DATEDIF(TODAY(),$AH897,"D")&lt;=30</formula>
    </cfRule>
    <cfRule type="expression" dxfId="840" priority="6161">
      <formula>DATEDIF(TODAY(),$AH897,"D")&lt;=30</formula>
    </cfRule>
  </conditionalFormatting>
  <conditionalFormatting sqref="AH899">
    <cfRule type="expression" dxfId="839" priority="6022">
      <formula>DATEDIF(TODAY(),$AH899,"D")&lt;=30</formula>
    </cfRule>
    <cfRule type="expression" dxfId="838" priority="6021">
      <formula>DATEDIF(TODAY(),$AH899,"D")&lt;=30</formula>
    </cfRule>
  </conditionalFormatting>
  <conditionalFormatting sqref="AH900:AH901">
    <cfRule type="expression" dxfId="837" priority="6068">
      <formula>DATEDIF(TODAY(),$AH900,"D")&lt;=30</formula>
    </cfRule>
    <cfRule type="expression" dxfId="836" priority="6067">
      <formula>DATEDIF(TODAY(),$AH900,"D")&lt;=30</formula>
    </cfRule>
  </conditionalFormatting>
  <conditionalFormatting sqref="AH902">
    <cfRule type="expression" dxfId="835" priority="5974">
      <formula>DATEDIF(TODAY(),$AH902,"D")&lt;=30</formula>
    </cfRule>
    <cfRule type="expression" dxfId="834" priority="5975">
      <formula>DATEDIF(TODAY(),$AH902,"D")&lt;=30</formula>
    </cfRule>
  </conditionalFormatting>
  <conditionalFormatting sqref="AH903">
    <cfRule type="expression" dxfId="833" priority="5881">
      <formula>DATEDIF(TODAY(),$AH903,"D")&lt;=30</formula>
    </cfRule>
    <cfRule type="expression" dxfId="832" priority="5882">
      <formula>DATEDIF(TODAY(),$AH903,"D")&lt;=30</formula>
    </cfRule>
  </conditionalFormatting>
  <conditionalFormatting sqref="AH904:AH905">
    <cfRule type="expression" dxfId="831" priority="5927">
      <formula>DATEDIF(TODAY(),$AH904,"D")&lt;=30</formula>
    </cfRule>
    <cfRule type="expression" dxfId="830" priority="5928">
      <formula>DATEDIF(TODAY(),$AH904,"D")&lt;=30</formula>
    </cfRule>
  </conditionalFormatting>
  <conditionalFormatting sqref="AH906">
    <cfRule type="expression" dxfId="829" priority="5830">
      <formula>DATEDIF(TODAY(),$AH906,"D")&lt;=30</formula>
    </cfRule>
    <cfRule type="expression" dxfId="828" priority="5831">
      <formula>DATEDIF(TODAY(),$AH906,"D")&lt;=30</formula>
    </cfRule>
  </conditionalFormatting>
  <conditionalFormatting sqref="AH907">
    <cfRule type="expression" dxfId="827" priority="5740">
      <formula>DATEDIF(TODAY(),$AH907,"D")&lt;=30</formula>
    </cfRule>
    <cfRule type="expression" dxfId="826" priority="5739">
      <formula>DATEDIF(TODAY(),$AH907,"D")&lt;=30</formula>
    </cfRule>
  </conditionalFormatting>
  <conditionalFormatting sqref="AH908:AH909">
    <cfRule type="expression" dxfId="825" priority="5785">
      <formula>DATEDIF(TODAY(),$AH908,"D")&lt;=30</formula>
    </cfRule>
    <cfRule type="expression" dxfId="824" priority="5786">
      <formula>DATEDIF(TODAY(),$AH908,"D")&lt;=30</formula>
    </cfRule>
  </conditionalFormatting>
  <conditionalFormatting sqref="AH910">
    <cfRule type="expression" dxfId="823" priority="5692">
      <formula>DATEDIF(TODAY(),$AH910,"D")&lt;=30</formula>
    </cfRule>
    <cfRule type="expression" dxfId="822" priority="5691">
      <formula>DATEDIF(TODAY(),$AH910,"D")&lt;=30</formula>
    </cfRule>
  </conditionalFormatting>
  <conditionalFormatting sqref="AH911">
    <cfRule type="expression" dxfId="821" priority="5601">
      <formula>DATEDIF(TODAY(),$AH911,"D")&lt;=30</formula>
    </cfRule>
    <cfRule type="expression" dxfId="820" priority="5602">
      <formula>DATEDIF(TODAY(),$AH911,"D")&lt;=30</formula>
    </cfRule>
  </conditionalFormatting>
  <conditionalFormatting sqref="AH912:AH913">
    <cfRule type="expression" dxfId="819" priority="5647">
      <formula>DATEDIF(TODAY(),$AH912,"D")&lt;=30</formula>
    </cfRule>
    <cfRule type="expression" dxfId="818" priority="5646">
      <formula>DATEDIF(TODAY(),$AH912,"D")&lt;=30</formula>
    </cfRule>
  </conditionalFormatting>
  <conditionalFormatting sqref="AH914">
    <cfRule type="expression" dxfId="817" priority="5547">
      <formula>DATEDIF(TODAY(),$AH914,"D")&lt;=30</formula>
    </cfRule>
    <cfRule type="expression" dxfId="816" priority="5546">
      <formula>DATEDIF(TODAY(),$AH914,"D")&lt;=30</formula>
    </cfRule>
  </conditionalFormatting>
  <conditionalFormatting sqref="AH915:AH927">
    <cfRule type="expression" dxfId="815" priority="5498">
      <formula>DATEDIF(TODAY(),$AH915,"D")&lt;=30</formula>
    </cfRule>
    <cfRule type="expression" dxfId="814" priority="5499">
      <formula>DATEDIF(TODAY(),$AH915,"D")&lt;=30</formula>
    </cfRule>
  </conditionalFormatting>
  <conditionalFormatting sqref="AH928:AH937">
    <cfRule type="expression" dxfId="813" priority="4957">
      <formula>DATEDIF(TODAY(),$AH928,"D")&lt;=30</formula>
    </cfRule>
    <cfRule type="expression" dxfId="812" priority="4956">
      <formula>DATEDIF(TODAY(),$AH928,"D")&lt;=30</formula>
    </cfRule>
  </conditionalFormatting>
  <conditionalFormatting sqref="AH979">
    <cfRule type="expression" dxfId="811" priority="4387">
      <formula>DATEDIF(TODAY(),$AH979,"D")&lt;=30</formula>
    </cfRule>
  </conditionalFormatting>
  <conditionalFormatting sqref="AH996">
    <cfRule type="expression" dxfId="810" priority="4320">
      <formula>DATEDIF(TODAY(),$AH996,"D")&lt;=30</formula>
    </cfRule>
    <cfRule type="expression" dxfId="809" priority="4319">
      <formula>DATEDIF(TODAY(),$AH996,"D")&lt;=30</formula>
    </cfRule>
  </conditionalFormatting>
  <conditionalFormatting sqref="AH1014">
    <cfRule type="expression" dxfId="808" priority="4097">
      <formula>DATEDIF(TODAY(),$AH1014,"D")&lt;=30</formula>
    </cfRule>
  </conditionalFormatting>
  <conditionalFormatting sqref="AH1016">
    <cfRule type="expression" dxfId="807" priority="4084">
      <formula>DATEDIF(TODAY(),$AH1016,"D")&lt;=30</formula>
    </cfRule>
  </conditionalFormatting>
  <conditionalFormatting sqref="AH1017">
    <cfRule type="expression" dxfId="806" priority="4273">
      <formula>DATEDIF(TODAY(),$AH1017,"D")&lt;=30</formula>
    </cfRule>
  </conditionalFormatting>
  <conditionalFormatting sqref="AH1018:AH1023">
    <cfRule type="expression" dxfId="805" priority="4260">
      <formula>DATEDIF(TODAY(),$AH1018,"D")&lt;=30</formula>
    </cfRule>
    <cfRule type="expression" dxfId="804" priority="4258">
      <formula>DATEDIF(TODAY(),$AH1018,"D")&lt;=30</formula>
    </cfRule>
  </conditionalFormatting>
  <conditionalFormatting sqref="AH1024:AH1027">
    <cfRule type="expression" dxfId="803" priority="4196">
      <formula>DATEDIF(TODAY(),$AH1024,"D")&lt;=30</formula>
    </cfRule>
    <cfRule type="expression" dxfId="802" priority="4197">
      <formula>DATEDIF(TODAY(),$AH1024,"D")&lt;=30</formula>
    </cfRule>
  </conditionalFormatting>
  <conditionalFormatting sqref="AH1028:AH1030">
    <cfRule type="expression" dxfId="801" priority="4142">
      <formula>DATEDIF(TODAY(),$AH1028,"D")&lt;=30</formula>
    </cfRule>
    <cfRule type="expression" dxfId="800" priority="4141">
      <formula>DATEDIF(TODAY(),$AH1028,"D")&lt;=30</formula>
    </cfRule>
  </conditionalFormatting>
  <conditionalFormatting sqref="AH1031:AH1033">
    <cfRule type="expression" dxfId="799" priority="4070">
      <formula>DATEDIF(TODAY(),$AH1031,"D")&lt;=30</formula>
    </cfRule>
    <cfRule type="expression" dxfId="798" priority="4071">
      <formula>DATEDIF(TODAY(),$AH1031,"D")&lt;=30</formula>
    </cfRule>
  </conditionalFormatting>
  <conditionalFormatting sqref="AH1034:AH1036">
    <cfRule type="expression" dxfId="797" priority="4024">
      <formula>DATEDIF(TODAY(),$AH1034,"D")&lt;=30</formula>
    </cfRule>
    <cfRule type="expression" dxfId="796" priority="4025">
      <formula>DATEDIF(TODAY(),$AH1034,"D")&lt;=30</formula>
    </cfRule>
  </conditionalFormatting>
  <conditionalFormatting sqref="AH1037">
    <cfRule type="expression" dxfId="795" priority="3932">
      <formula>DATEDIF(TODAY(),$AH1037,"D")&lt;=30</formula>
    </cfRule>
    <cfRule type="expression" dxfId="794" priority="3931">
      <formula>DATEDIF(TODAY(),$AH1037,"D")&lt;=30</formula>
    </cfRule>
  </conditionalFormatting>
  <conditionalFormatting sqref="AH1038:AH1039">
    <cfRule type="expression" dxfId="793" priority="3978">
      <formula>DATEDIF(TODAY(),$AH1038,"D")&lt;=30</formula>
    </cfRule>
    <cfRule type="expression" dxfId="792" priority="3977">
      <formula>DATEDIF(TODAY(),$AH1038,"D")&lt;=30</formula>
    </cfRule>
  </conditionalFormatting>
  <conditionalFormatting sqref="AH1040">
    <cfRule type="expression" dxfId="791" priority="3878">
      <formula>DATEDIF(TODAY(),$AH1040,"D")&lt;=30</formula>
    </cfRule>
    <cfRule type="expression" dxfId="790" priority="3879">
      <formula>DATEDIF(TODAY(),$AH1040,"D")&lt;=30</formula>
    </cfRule>
  </conditionalFormatting>
  <conditionalFormatting sqref="AH1041">
    <cfRule type="expression" dxfId="789" priority="3788">
      <formula>DATEDIF(TODAY(),$AH1041,"D")&lt;=30</formula>
    </cfRule>
    <cfRule type="expression" dxfId="788" priority="3787">
      <formula>DATEDIF(TODAY(),$AH1041,"D")&lt;=30</formula>
    </cfRule>
  </conditionalFormatting>
  <conditionalFormatting sqref="AH1042:AH1043">
    <cfRule type="expression" dxfId="787" priority="3833">
      <formula>DATEDIF(TODAY(),$AH1042,"D")&lt;=30</formula>
    </cfRule>
    <cfRule type="expression" dxfId="786" priority="3834">
      <formula>DATEDIF(TODAY(),$AH1042,"D")&lt;=30</formula>
    </cfRule>
  </conditionalFormatting>
  <conditionalFormatting sqref="AH1044">
    <cfRule type="expression" dxfId="785" priority="3694">
      <formula>DATEDIF(TODAY(),$AH1044,"D")&lt;=30</formula>
    </cfRule>
    <cfRule type="expression" dxfId="784" priority="3695">
      <formula>DATEDIF(TODAY(),$AH1044,"D")&lt;=30</formula>
    </cfRule>
  </conditionalFormatting>
  <conditionalFormatting sqref="AH1045:AH1046">
    <cfRule type="expression" dxfId="783" priority="3741">
      <formula>DATEDIF(TODAY(),$AH1045,"D")&lt;=30</formula>
    </cfRule>
    <cfRule type="expression" dxfId="782" priority="3740">
      <formula>DATEDIF(TODAY(),$AH1045,"D")&lt;=30</formula>
    </cfRule>
  </conditionalFormatting>
  <conditionalFormatting sqref="AH1047">
    <cfRule type="expression" dxfId="781" priority="3648">
      <formula>DATEDIF(TODAY(),$AH1047,"D")&lt;=30</formula>
    </cfRule>
    <cfRule type="expression" dxfId="780" priority="3647">
      <formula>DATEDIF(TODAY(),$AH1047,"D")&lt;=30</formula>
    </cfRule>
  </conditionalFormatting>
  <conditionalFormatting sqref="AH1048">
    <cfRule type="expression" dxfId="779" priority="3554">
      <formula>DATEDIF(TODAY(),$AH1048,"D")&lt;=30</formula>
    </cfRule>
    <cfRule type="expression" dxfId="778" priority="3555">
      <formula>DATEDIF(TODAY(),$AH1048,"D")&lt;=30</formula>
    </cfRule>
  </conditionalFormatting>
  <conditionalFormatting sqref="AH1049:AH1050">
    <cfRule type="expression" dxfId="777" priority="3600">
      <formula>DATEDIF(TODAY(),$AH1049,"D")&lt;=30</formula>
    </cfRule>
    <cfRule type="expression" dxfId="776" priority="3601">
      <formula>DATEDIF(TODAY(),$AH1049,"D")&lt;=30</formula>
    </cfRule>
  </conditionalFormatting>
  <conditionalFormatting sqref="AH1051">
    <cfRule type="expression" dxfId="775" priority="3504">
      <formula>DATEDIF(TODAY(),$AH1051,"D")&lt;=30</formula>
    </cfRule>
    <cfRule type="expression" dxfId="774" priority="3503">
      <formula>DATEDIF(TODAY(),$AH1051,"D")&lt;=30</formula>
    </cfRule>
  </conditionalFormatting>
  <conditionalFormatting sqref="AH1052">
    <cfRule type="expression" dxfId="773" priority="3413">
      <formula>DATEDIF(TODAY(),$AH1052,"D")&lt;=30</formula>
    </cfRule>
    <cfRule type="expression" dxfId="772" priority="3412">
      <formula>DATEDIF(TODAY(),$AH1052,"D")&lt;=30</formula>
    </cfRule>
  </conditionalFormatting>
  <conditionalFormatting sqref="AH1053:AH1054">
    <cfRule type="expression" dxfId="771" priority="3458">
      <formula>DATEDIF(TODAY(),$AH1053,"D")&lt;=30</formula>
    </cfRule>
    <cfRule type="expression" dxfId="770" priority="3459">
      <formula>DATEDIF(TODAY(),$AH1053,"D")&lt;=30</formula>
    </cfRule>
  </conditionalFormatting>
  <conditionalFormatting sqref="AH1055">
    <cfRule type="expression" dxfId="769" priority="3365">
      <formula>DATEDIF(TODAY(),$AH1055,"D")&lt;=30</formula>
    </cfRule>
    <cfRule type="expression" dxfId="768" priority="3364">
      <formula>DATEDIF(TODAY(),$AH1055,"D")&lt;=30</formula>
    </cfRule>
  </conditionalFormatting>
  <conditionalFormatting sqref="AH1056">
    <cfRule type="expression" dxfId="767" priority="3274">
      <formula>DATEDIF(TODAY(),$AH1056,"D")&lt;=30</formula>
    </cfRule>
    <cfRule type="expression" dxfId="766" priority="3275">
      <formula>DATEDIF(TODAY(),$AH1056,"D")&lt;=30</formula>
    </cfRule>
  </conditionalFormatting>
  <conditionalFormatting sqref="AH1057:AH1058">
    <cfRule type="expression" dxfId="765" priority="3319">
      <formula>DATEDIF(TODAY(),$AH1057,"D")&lt;=30</formula>
    </cfRule>
    <cfRule type="expression" dxfId="764" priority="3320">
      <formula>DATEDIF(TODAY(),$AH1057,"D")&lt;=30</formula>
    </cfRule>
  </conditionalFormatting>
  <conditionalFormatting sqref="AH1059">
    <cfRule type="expression" dxfId="763" priority="3219">
      <formula>DATEDIF(TODAY(),$AH1059,"D")&lt;=30</formula>
    </cfRule>
    <cfRule type="expression" dxfId="762" priority="3220">
      <formula>DATEDIF(TODAY(),$AH1059,"D")&lt;=30</formula>
    </cfRule>
  </conditionalFormatting>
  <conditionalFormatting sqref="AH1060:AH1072">
    <cfRule type="expression" dxfId="761" priority="3171">
      <formula>DATEDIF(TODAY(),$AH1060,"D")&lt;=30</formula>
    </cfRule>
    <cfRule type="expression" dxfId="760" priority="3172">
      <formula>DATEDIF(TODAY(),$AH1060,"D")&lt;=30</formula>
    </cfRule>
  </conditionalFormatting>
  <conditionalFormatting sqref="AH1073:AH1082">
    <cfRule type="expression" dxfId="759" priority="2630">
      <formula>DATEDIF(TODAY(),$AH1073,"D")&lt;=30</formula>
    </cfRule>
    <cfRule type="expression" dxfId="758" priority="2629">
      <formula>DATEDIF(TODAY(),$AH1073,"D")&lt;=30</formula>
    </cfRule>
  </conditionalFormatting>
  <conditionalFormatting sqref="AH1097">
    <cfRule type="expression" dxfId="757" priority="2054">
      <formula>DATEDIF(TODAY(),$AH1097,"D")&lt;=30</formula>
    </cfRule>
    <cfRule type="expression" dxfId="756" priority="2053">
      <formula>DATEDIF(TODAY(),$AH1097,"D")&lt;=30</formula>
    </cfRule>
  </conditionalFormatting>
  <conditionalFormatting sqref="AH1115">
    <cfRule type="expression" dxfId="755" priority="1849">
      <formula>DATEDIF(TODAY(),$AH1115,"D")&lt;=30</formula>
    </cfRule>
  </conditionalFormatting>
  <conditionalFormatting sqref="AH1117">
    <cfRule type="expression" dxfId="754" priority="1836">
      <formula>DATEDIF(TODAY(),$AH1117,"D")&lt;=30</formula>
    </cfRule>
  </conditionalFormatting>
  <conditionalFormatting sqref="AH1118">
    <cfRule type="expression" dxfId="753" priority="2011">
      <formula>DATEDIF(TODAY(),$AH1118,"D")&lt;=30</formula>
    </cfRule>
  </conditionalFormatting>
  <conditionalFormatting sqref="AH1119:AH1124">
    <cfRule type="expression" dxfId="752" priority="1996">
      <formula>DATEDIF(TODAY(),$AH1119,"D")&lt;=30</formula>
    </cfRule>
    <cfRule type="expression" dxfId="751" priority="1998">
      <formula>DATEDIF(TODAY(),$AH1119,"D")&lt;=30</formula>
    </cfRule>
  </conditionalFormatting>
  <conditionalFormatting sqref="AH1125:AH1128">
    <cfRule type="expression" dxfId="750" priority="1940">
      <formula>DATEDIF(TODAY(),$AH1125,"D")&lt;=30</formula>
    </cfRule>
    <cfRule type="expression" dxfId="749" priority="1941">
      <formula>DATEDIF(TODAY(),$AH1125,"D")&lt;=30</formula>
    </cfRule>
  </conditionalFormatting>
  <conditionalFormatting sqref="AH1129:AH1131">
    <cfRule type="expression" dxfId="748" priority="1890">
      <formula>DATEDIF(TODAY(),$AH1129,"D")&lt;=30</formula>
    </cfRule>
    <cfRule type="expression" dxfId="747" priority="1889">
      <formula>DATEDIF(TODAY(),$AH1129,"D")&lt;=30</formula>
    </cfRule>
  </conditionalFormatting>
  <conditionalFormatting sqref="AH1132:AH1134">
    <cfRule type="expression" dxfId="746" priority="1823">
      <formula>DATEDIF(TODAY(),$AH1132,"D")&lt;=30</formula>
    </cfRule>
    <cfRule type="expression" dxfId="745" priority="1822">
      <formula>DATEDIF(TODAY(),$AH1132,"D")&lt;=30</formula>
    </cfRule>
  </conditionalFormatting>
  <conditionalFormatting sqref="AH1135:AH1137">
    <cfRule type="expression" dxfId="744" priority="1781">
      <formula>DATEDIF(TODAY(),$AH1135,"D")&lt;=30</formula>
    </cfRule>
    <cfRule type="expression" dxfId="743" priority="1780">
      <formula>DATEDIF(TODAY(),$AH1135,"D")&lt;=30</formula>
    </cfRule>
  </conditionalFormatting>
  <conditionalFormatting sqref="AH1138">
    <cfRule type="expression" dxfId="742" priority="1695">
      <formula>DATEDIF(TODAY(),$AH1138,"D")&lt;=30</formula>
    </cfRule>
    <cfRule type="expression" dxfId="741" priority="1696">
      <formula>DATEDIF(TODAY(),$AH1138,"D")&lt;=30</formula>
    </cfRule>
  </conditionalFormatting>
  <conditionalFormatting sqref="AH1139:AH1140">
    <cfRule type="expression" dxfId="740" priority="1737">
      <formula>DATEDIF(TODAY(),$AH1139,"D")&lt;=30</formula>
    </cfRule>
    <cfRule type="expression" dxfId="739" priority="1738">
      <formula>DATEDIF(TODAY(),$AH1139,"D")&lt;=30</formula>
    </cfRule>
  </conditionalFormatting>
  <conditionalFormatting sqref="AH1141">
    <cfRule type="expression" dxfId="738" priority="1647">
      <formula>DATEDIF(TODAY(),$AH1141,"D")&lt;=30</formula>
    </cfRule>
    <cfRule type="expression" dxfId="737" priority="1646">
      <formula>DATEDIF(TODAY(),$AH1141,"D")&lt;=30</formula>
    </cfRule>
  </conditionalFormatting>
  <conditionalFormatting sqref="AH1142">
    <cfRule type="expression" dxfId="736" priority="1564">
      <formula>DATEDIF(TODAY(),$AH1142,"D")&lt;=30</formula>
    </cfRule>
    <cfRule type="expression" dxfId="735" priority="1563">
      <formula>DATEDIF(TODAY(),$AH1142,"D")&lt;=30</formula>
    </cfRule>
  </conditionalFormatting>
  <conditionalFormatting sqref="AH1143:AH1144">
    <cfRule type="expression" dxfId="734" priority="1606">
      <formula>DATEDIF(TODAY(),$AH1143,"D")&lt;=30</formula>
    </cfRule>
    <cfRule type="expression" dxfId="733" priority="1605">
      <formula>DATEDIF(TODAY(),$AH1143,"D")&lt;=30</formula>
    </cfRule>
  </conditionalFormatting>
  <conditionalFormatting sqref="AH1145">
    <cfRule type="expression" dxfId="732" priority="1478">
      <formula>DATEDIF(TODAY(),$AH1145,"D")&lt;=30</formula>
    </cfRule>
    <cfRule type="expression" dxfId="731" priority="1479">
      <formula>DATEDIF(TODAY(),$AH1145,"D")&lt;=30</formula>
    </cfRule>
  </conditionalFormatting>
  <conditionalFormatting sqref="AH1146:AH1147">
    <cfRule type="expression" dxfId="730" priority="1521">
      <formula>DATEDIF(TODAY(),$AH1146,"D")&lt;=30</formula>
    </cfRule>
    <cfRule type="expression" dxfId="729" priority="1520">
      <formula>DATEDIF(TODAY(),$AH1146,"D")&lt;=30</formula>
    </cfRule>
  </conditionalFormatting>
  <conditionalFormatting sqref="AH1148">
    <cfRule type="expression" dxfId="728" priority="1435">
      <formula>DATEDIF(TODAY(),$AH1148,"D")&lt;=30</formula>
    </cfRule>
    <cfRule type="expression" dxfId="727" priority="1436">
      <formula>DATEDIF(TODAY(),$AH1148,"D")&lt;=30</formula>
    </cfRule>
  </conditionalFormatting>
  <conditionalFormatting sqref="AH1149">
    <cfRule type="expression" dxfId="726" priority="1351">
      <formula>DATEDIF(TODAY(),$AH1149,"D")&lt;=30</formula>
    </cfRule>
    <cfRule type="expression" dxfId="725" priority="1350">
      <formula>DATEDIF(TODAY(),$AH1149,"D")&lt;=30</formula>
    </cfRule>
  </conditionalFormatting>
  <conditionalFormatting sqref="AH1150:AH1151">
    <cfRule type="expression" dxfId="724" priority="1393">
      <formula>DATEDIF(TODAY(),$AH1150,"D")&lt;=30</formula>
    </cfRule>
    <cfRule type="expression" dxfId="723" priority="1392">
      <formula>DATEDIF(TODAY(),$AH1150,"D")&lt;=30</formula>
    </cfRule>
  </conditionalFormatting>
  <conditionalFormatting sqref="AH1152">
    <cfRule type="expression" dxfId="722" priority="1303">
      <formula>DATEDIF(TODAY(),$AH1152,"D")&lt;=30</formula>
    </cfRule>
    <cfRule type="expression" dxfId="721" priority="1304">
      <formula>DATEDIF(TODAY(),$AH1152,"D")&lt;=30</formula>
    </cfRule>
  </conditionalFormatting>
  <conditionalFormatting sqref="AH1153">
    <cfRule type="expression" dxfId="720" priority="1221">
      <formula>DATEDIF(TODAY(),$AH1153,"D")&lt;=30</formula>
    </cfRule>
    <cfRule type="expression" dxfId="719" priority="1220">
      <formula>DATEDIF(TODAY(),$AH1153,"D")&lt;=30</formula>
    </cfRule>
  </conditionalFormatting>
  <conditionalFormatting sqref="AH1154:AH1155">
    <cfRule type="expression" dxfId="718" priority="1263">
      <formula>DATEDIF(TODAY(),$AH1154,"D")&lt;=30</formula>
    </cfRule>
    <cfRule type="expression" dxfId="717" priority="1262">
      <formula>DATEDIF(TODAY(),$AH1154,"D")&lt;=30</formula>
    </cfRule>
  </conditionalFormatting>
  <conditionalFormatting sqref="AH1156">
    <cfRule type="expression" dxfId="716" priority="1177">
      <formula>DATEDIF(TODAY(),$AH1156,"D")&lt;=30</formula>
    </cfRule>
    <cfRule type="expression" dxfId="715" priority="1176">
      <formula>DATEDIF(TODAY(),$AH1156,"D")&lt;=30</formula>
    </cfRule>
  </conditionalFormatting>
  <conditionalFormatting sqref="AH1157">
    <cfRule type="expression" dxfId="714" priority="1094">
      <formula>DATEDIF(TODAY(),$AH1157,"D")&lt;=30</formula>
    </cfRule>
    <cfRule type="expression" dxfId="713" priority="1095">
      <formula>DATEDIF(TODAY(),$AH1157,"D")&lt;=30</formula>
    </cfRule>
  </conditionalFormatting>
  <conditionalFormatting sqref="AH1158:AH1159">
    <cfRule type="expression" dxfId="712" priority="1136">
      <formula>DATEDIF(TODAY(),$AH1158,"D")&lt;=30</formula>
    </cfRule>
    <cfRule type="expression" dxfId="711" priority="1135">
      <formula>DATEDIF(TODAY(),$AH1158,"D")&lt;=30</formula>
    </cfRule>
  </conditionalFormatting>
  <conditionalFormatting sqref="AH1160">
    <cfRule type="expression" dxfId="710" priority="1044">
      <formula>DATEDIF(TODAY(),$AH1160,"D")&lt;=30</formula>
    </cfRule>
    <cfRule type="expression" dxfId="709" priority="1043">
      <formula>DATEDIF(TODAY(),$AH1160,"D")&lt;=30</formula>
    </cfRule>
  </conditionalFormatting>
  <conditionalFormatting sqref="AH1161:AH1173">
    <cfRule type="expression" dxfId="708" priority="999">
      <formula>DATEDIF(TODAY(),$AH1161,"D")&lt;=30</formula>
    </cfRule>
    <cfRule type="expression" dxfId="707" priority="1000">
      <formula>DATEDIF(TODAY(),$AH1161,"D")&lt;=30</formula>
    </cfRule>
  </conditionalFormatting>
  <conditionalFormatting sqref="AH1174:AH1183">
    <cfRule type="expression" dxfId="706" priority="509">
      <formula>DATEDIF(TODAY(),$AH1174,"D")&lt;=30</formula>
    </cfRule>
    <cfRule type="expression" dxfId="705" priority="508">
      <formula>DATEDIF(TODAY(),$AH1174,"D")&lt;=30</formula>
    </cfRule>
  </conditionalFormatting>
  <conditionalFormatting sqref="AI510 AO510:AP510">
    <cfRule type="expression" dxfId="704" priority="10939">
      <formula>MOD(ROW(),2)</formula>
    </cfRule>
  </conditionalFormatting>
  <conditionalFormatting sqref="AI511 AO511:AP511">
    <cfRule type="expression" dxfId="703" priority="10896">
      <formula>MOD(ROW(),2)</formula>
    </cfRule>
  </conditionalFormatting>
  <conditionalFormatting sqref="AI641 AO641:AP641">
    <cfRule type="expression" dxfId="702" priority="9309">
      <formula>MOD(ROW(),2)</formula>
    </cfRule>
  </conditionalFormatting>
  <conditionalFormatting sqref="AI642 AO642:AP642">
    <cfRule type="expression" dxfId="701" priority="9263">
      <formula>MOD(ROW(),2)</formula>
    </cfRule>
  </conditionalFormatting>
  <conditionalFormatting sqref="AI648:AI650">
    <cfRule type="expression" dxfId="700" priority="9001">
      <formula>MOD(ROW(),2)</formula>
    </cfRule>
  </conditionalFormatting>
  <conditionalFormatting sqref="AI651">
    <cfRule type="expression" dxfId="699" priority="8868">
      <formula>MOD(ROW(),2)</formula>
    </cfRule>
  </conditionalFormatting>
  <conditionalFormatting sqref="AI652">
    <cfRule type="expression" dxfId="698" priority="8798">
      <formula>MOD(ROW(),2)</formula>
    </cfRule>
  </conditionalFormatting>
  <conditionalFormatting sqref="AI777 AO777:AP777">
    <cfRule type="expression" dxfId="697" priority="7477">
      <formula>MOD(ROW(),2)</formula>
    </cfRule>
  </conditionalFormatting>
  <conditionalFormatting sqref="AI778 AO778:AP778">
    <cfRule type="expression" dxfId="696" priority="7434">
      <formula>MOD(ROW(),2)</formula>
    </cfRule>
  </conditionalFormatting>
  <conditionalFormatting sqref="AI784:AI786">
    <cfRule type="expression" dxfId="695" priority="7190">
      <formula>MOD(ROW(),2)</formula>
    </cfRule>
  </conditionalFormatting>
  <conditionalFormatting sqref="AI787">
    <cfRule type="expression" dxfId="694" priority="7066">
      <formula>MOD(ROW(),2)</formula>
    </cfRule>
  </conditionalFormatting>
  <conditionalFormatting sqref="AI788:AI794">
    <cfRule type="expression" dxfId="693" priority="7009">
      <formula>MOD(ROW(),2)</formula>
    </cfRule>
  </conditionalFormatting>
  <conditionalFormatting sqref="AI917 AO917:AP917">
    <cfRule type="expression" dxfId="692" priority="5454">
      <formula>MOD(ROW(),2)</formula>
    </cfRule>
  </conditionalFormatting>
  <conditionalFormatting sqref="AI918 AO918:AP918">
    <cfRule type="expression" dxfId="691" priority="5408">
      <formula>MOD(ROW(),2)</formula>
    </cfRule>
  </conditionalFormatting>
  <conditionalFormatting sqref="AI924:AI926">
    <cfRule type="expression" dxfId="690" priority="5146">
      <formula>MOD(ROW(),2)</formula>
    </cfRule>
  </conditionalFormatting>
  <conditionalFormatting sqref="AI927">
    <cfRule type="expression" dxfId="689" priority="5013">
      <formula>MOD(ROW(),2)</formula>
    </cfRule>
  </conditionalFormatting>
  <conditionalFormatting sqref="AI928:AI934">
    <cfRule type="expression" dxfId="688" priority="4953">
      <formula>MOD(ROW(),2)</formula>
    </cfRule>
  </conditionalFormatting>
  <conditionalFormatting sqref="AI935:AI937">
    <cfRule type="expression" dxfId="687" priority="4647">
      <formula>MOD(ROW(),2)</formula>
    </cfRule>
  </conditionalFormatting>
  <conditionalFormatting sqref="AI938">
    <cfRule type="expression" dxfId="686" priority="4498">
      <formula>MOD(ROW(),2)</formula>
    </cfRule>
  </conditionalFormatting>
  <conditionalFormatting sqref="AI939">
    <cfRule type="expression" dxfId="685" priority="4446">
      <formula>MOD(ROW(),2)</formula>
    </cfRule>
  </conditionalFormatting>
  <conditionalFormatting sqref="AI1062 AO1062:AP1062">
    <cfRule type="expression" dxfId="684" priority="3127">
      <formula>MOD(ROW(),2)</formula>
    </cfRule>
  </conditionalFormatting>
  <conditionalFormatting sqref="AI1063 AO1063:AP1063">
    <cfRule type="expression" dxfId="683" priority="3081">
      <formula>MOD(ROW(),2)</formula>
    </cfRule>
  </conditionalFormatting>
  <conditionalFormatting sqref="AI1069:AI1071">
    <cfRule type="expression" dxfId="682" priority="2819">
      <formula>MOD(ROW(),2)</formula>
    </cfRule>
  </conditionalFormatting>
  <conditionalFormatting sqref="AI1072">
    <cfRule type="expression" dxfId="681" priority="2686">
      <formula>MOD(ROW(),2)</formula>
    </cfRule>
  </conditionalFormatting>
  <conditionalFormatting sqref="AI1073:AI1079">
    <cfRule type="expression" dxfId="680" priority="2626">
      <formula>MOD(ROW(),2)</formula>
    </cfRule>
  </conditionalFormatting>
  <conditionalFormatting sqref="AI1080:AI1082">
    <cfRule type="expression" dxfId="679" priority="2320">
      <formula>MOD(ROW(),2)</formula>
    </cfRule>
  </conditionalFormatting>
  <conditionalFormatting sqref="AI1083">
    <cfRule type="expression" dxfId="678" priority="2171">
      <formula>MOD(ROW(),2)</formula>
    </cfRule>
  </conditionalFormatting>
  <conditionalFormatting sqref="AI1084">
    <cfRule type="expression" dxfId="677" priority="2119">
      <formula>MOD(ROW(),2)</formula>
    </cfRule>
  </conditionalFormatting>
  <conditionalFormatting sqref="AI1163 AO1163:AP1163">
    <cfRule type="expression" dxfId="676" priority="959">
      <formula>MOD(ROW(),2)</formula>
    </cfRule>
  </conditionalFormatting>
  <conditionalFormatting sqref="AI1164 AO1164:AP1164">
    <cfRule type="expression" dxfId="675" priority="917">
      <formula>MOD(ROW(),2)</formula>
    </cfRule>
  </conditionalFormatting>
  <conditionalFormatting sqref="AI1170:AI1172">
    <cfRule type="expression" dxfId="674" priority="680">
      <formula>MOD(ROW(),2)</formula>
    </cfRule>
  </conditionalFormatting>
  <conditionalFormatting sqref="AI1173">
    <cfRule type="expression" dxfId="673" priority="560">
      <formula>MOD(ROW(),2)</formula>
    </cfRule>
  </conditionalFormatting>
  <conditionalFormatting sqref="AI1174:AI1180">
    <cfRule type="expression" dxfId="672" priority="505">
      <formula>MOD(ROW(),2)</formula>
    </cfRule>
  </conditionalFormatting>
  <conditionalFormatting sqref="AI1181:AI1183">
    <cfRule type="expression" dxfId="671" priority="227">
      <formula>MOD(ROW(),2)</formula>
    </cfRule>
  </conditionalFormatting>
  <conditionalFormatting sqref="AI1184">
    <cfRule type="expression" dxfId="670" priority="92">
      <formula>MOD(ROW(),2)</formula>
    </cfRule>
  </conditionalFormatting>
  <conditionalFormatting sqref="AI1185">
    <cfRule type="expression" dxfId="669" priority="44">
      <formula>MOD(ROW(),2)</formula>
    </cfRule>
  </conditionalFormatting>
  <conditionalFormatting sqref="AI834:AK834">
    <cfRule type="expression" dxfId="668" priority="6720">
      <formula>MOD(ROW(),2)</formula>
    </cfRule>
  </conditionalFormatting>
  <conditionalFormatting sqref="AI979:AK979">
    <cfRule type="expression" dxfId="667" priority="4393">
      <formula>MOD(ROW(),2)</formula>
    </cfRule>
  </conditionalFormatting>
  <conditionalFormatting sqref="AI172:AL172">
    <cfRule type="expression" dxfId="666" priority="14942">
      <formula>MOD(ROW(),2)</formula>
    </cfRule>
  </conditionalFormatting>
  <conditionalFormatting sqref="AI299:AL299">
    <cfRule type="expression" dxfId="665" priority="13619">
      <formula>MOD(ROW(),2)</formula>
    </cfRule>
  </conditionalFormatting>
  <conditionalFormatting sqref="AI427:AL427">
    <cfRule type="expression" dxfId="664" priority="12208">
      <formula>MOD(ROW(),2)</formula>
    </cfRule>
  </conditionalFormatting>
  <conditionalFormatting sqref="AI558:AL558">
    <cfRule type="expression" dxfId="663" priority="10650">
      <formula>MOD(ROW(),2)</formula>
    </cfRule>
  </conditionalFormatting>
  <conditionalFormatting sqref="AI694:AL694">
    <cfRule type="expression" dxfId="662" priority="8748">
      <formula>MOD(ROW(),2)</formula>
    </cfRule>
  </conditionalFormatting>
  <conditionalFormatting sqref="AI382:AM382 AO382:AP382">
    <cfRule type="expression" dxfId="661" priority="12341">
      <formula>MOD(ROW(),2)</formula>
    </cfRule>
  </conditionalFormatting>
  <conditionalFormatting sqref="AI383:AM383 AO383:AP383">
    <cfRule type="expression" dxfId="660" priority="12297">
      <formula>MOD(ROW(),2)</formula>
    </cfRule>
  </conditionalFormatting>
  <conditionalFormatting sqref="AI384:AM384 AO384:AP384">
    <cfRule type="expression" dxfId="659" priority="12255">
      <formula>MOD(ROW(),2)</formula>
    </cfRule>
  </conditionalFormatting>
  <conditionalFormatting sqref="AJ652">
    <cfRule type="expression" dxfId="658" priority="8815">
      <formula>MOD(ROW(),2)</formula>
    </cfRule>
  </conditionalFormatting>
  <conditionalFormatting sqref="AJ938:AJ939 B938:B939">
    <cfRule type="expression" dxfId="657" priority="4514">
      <formula>MOD(ROW(),2)</formula>
    </cfRule>
  </conditionalFormatting>
  <conditionalFormatting sqref="AJ1083:AJ1084">
    <cfRule type="expression" dxfId="656" priority="2187">
      <formula>MOD(ROW(),2)</formula>
    </cfRule>
  </conditionalFormatting>
  <conditionalFormatting sqref="AJ1184:AJ1185">
    <cfRule type="expression" dxfId="655" priority="107">
      <formula>MOD(ROW(),2)</formula>
    </cfRule>
  </conditionalFormatting>
  <conditionalFormatting sqref="AK938:AK939 AM938:AM939">
    <cfRule type="expression" dxfId="654" priority="4512">
      <formula>MOD(ROW(),2)</formula>
    </cfRule>
  </conditionalFormatting>
  <conditionalFormatting sqref="AK1083:AK1084 AM1083:AM1084">
    <cfRule type="expression" dxfId="653" priority="2185">
      <formula>MOD(ROW(),2)</formula>
    </cfRule>
  </conditionalFormatting>
  <conditionalFormatting sqref="AK1184:AK1185 AM1184:AM1185">
    <cfRule type="expression" dxfId="652" priority="105">
      <formula>MOD(ROW(),2)</formula>
    </cfRule>
  </conditionalFormatting>
  <conditionalFormatting sqref="AK652:AM652">
    <cfRule type="expression" dxfId="651" priority="8817">
      <formula>MOD(ROW(),2)</formula>
    </cfRule>
  </conditionalFormatting>
  <conditionalFormatting sqref="AL14">
    <cfRule type="expression" dxfId="650" priority="16175">
      <formula>DATEDIF(TODAY(),$AL14,"D")&lt;=30</formula>
    </cfRule>
  </conditionalFormatting>
  <conditionalFormatting sqref="AL15:AL64 AL2:AL13 AL84 AL66:AL82 AL209 AL191:AL207 AL142:AL189 AL335 AL317:AL333 AL270:AL315 AL463 AL445:AL461 AL398:AL443 AL576:AL592 AL529:AL574 AL517:AL527 AL712:AL728 AL665:AL710 AL653:AL663">
    <cfRule type="expression" dxfId="649" priority="16265">
      <formula>DATEDIF(TODAY(),$AL2,"D")&lt;=30</formula>
    </cfRule>
  </conditionalFormatting>
  <conditionalFormatting sqref="AL65">
    <cfRule type="expression" dxfId="648" priority="16120">
      <formula>DATEDIF(TODAY(),$AL65,"D")&lt;=30</formula>
    </cfRule>
  </conditionalFormatting>
  <conditionalFormatting sqref="AL83">
    <cfRule type="expression" dxfId="647" priority="15892">
      <formula>DATEDIF(TODAY(),$AL83,"D")&lt;=30</formula>
    </cfRule>
  </conditionalFormatting>
  <conditionalFormatting sqref="AL85">
    <cfRule type="expression" dxfId="646" priority="15878">
      <formula>DATEDIF(TODAY(),$AL85,"D")&lt;=30</formula>
    </cfRule>
  </conditionalFormatting>
  <conditionalFormatting sqref="AL86">
    <cfRule type="expression" dxfId="645" priority="16072">
      <formula>DATEDIF(TODAY(),$AL86,"D")&lt;=30</formula>
    </cfRule>
  </conditionalFormatting>
  <conditionalFormatting sqref="AL87:AL92">
    <cfRule type="expression" dxfId="644" priority="16058">
      <formula>DATEDIF(TODAY(),$AL87,"D")&lt;=30</formula>
    </cfRule>
  </conditionalFormatting>
  <conditionalFormatting sqref="AL93:AL96">
    <cfRule type="expression" dxfId="643" priority="15994">
      <formula>DATEDIF(TODAY(),$AL93,"D")&lt;=30</formula>
    </cfRule>
  </conditionalFormatting>
  <conditionalFormatting sqref="AL97:AL99">
    <cfRule type="expression" dxfId="642" priority="15938">
      <formula>DATEDIF(TODAY(),$AL97,"D")&lt;=30</formula>
    </cfRule>
  </conditionalFormatting>
  <conditionalFormatting sqref="AL100:AL102">
    <cfRule type="expression" dxfId="641" priority="15864">
      <formula>DATEDIF(TODAY(),$AL100,"D")&lt;=30</formula>
    </cfRule>
  </conditionalFormatting>
  <conditionalFormatting sqref="AL103:AL105">
    <cfRule type="expression" dxfId="640" priority="15817">
      <formula>DATEDIF(TODAY(),$AL103,"D")&lt;=30</formula>
    </cfRule>
  </conditionalFormatting>
  <conditionalFormatting sqref="AL106">
    <cfRule type="expression" dxfId="639" priority="15722">
      <formula>DATEDIF(TODAY(),$AL106,"D")&lt;=30</formula>
    </cfRule>
  </conditionalFormatting>
  <conditionalFormatting sqref="AL107:AL108">
    <cfRule type="expression" dxfId="638" priority="15769">
      <formula>DATEDIF(TODAY(),$AL107,"D")&lt;=30</formula>
    </cfRule>
  </conditionalFormatting>
  <conditionalFormatting sqref="AL109">
    <cfRule type="expression" dxfId="637" priority="15668">
      <formula>DATEDIF(TODAY(),$AL109,"D")&lt;=30</formula>
    </cfRule>
  </conditionalFormatting>
  <conditionalFormatting sqref="AL110">
    <cfRule type="expression" dxfId="636" priority="15575">
      <formula>DATEDIF(TODAY(),$AL110,"D")&lt;=30</formula>
    </cfRule>
  </conditionalFormatting>
  <conditionalFormatting sqref="AL111:AL112">
    <cfRule type="expression" dxfId="635" priority="15622">
      <formula>DATEDIF(TODAY(),$AL111,"D")&lt;=30</formula>
    </cfRule>
  </conditionalFormatting>
  <conditionalFormatting sqref="AL113">
    <cfRule type="expression" dxfId="634" priority="15480">
      <formula>DATEDIF(TODAY(),$AL113,"D")&lt;=30</formula>
    </cfRule>
  </conditionalFormatting>
  <conditionalFormatting sqref="AL114:AL115">
    <cfRule type="expression" dxfId="633" priority="15527">
      <formula>DATEDIF(TODAY(),$AL114,"D")&lt;=30</formula>
    </cfRule>
  </conditionalFormatting>
  <conditionalFormatting sqref="AL116">
    <cfRule type="expression" dxfId="632" priority="15432">
      <formula>DATEDIF(TODAY(),$AL116,"D")&lt;=30</formula>
    </cfRule>
  </conditionalFormatting>
  <conditionalFormatting sqref="AL117">
    <cfRule type="expression" dxfId="631" priority="15337">
      <formula>DATEDIF(TODAY(),$AL117,"D")&lt;=30</formula>
    </cfRule>
  </conditionalFormatting>
  <conditionalFormatting sqref="AL118:AL119">
    <cfRule type="expression" dxfId="630" priority="15384">
      <formula>DATEDIF(TODAY(),$AL118,"D")&lt;=30</formula>
    </cfRule>
  </conditionalFormatting>
  <conditionalFormatting sqref="AL120">
    <cfRule type="expression" dxfId="629" priority="15285">
      <formula>DATEDIF(TODAY(),$AL120,"D")&lt;=30</formula>
    </cfRule>
  </conditionalFormatting>
  <conditionalFormatting sqref="AL121">
    <cfRule type="expression" dxfId="628" priority="15192">
      <formula>DATEDIF(TODAY(),$AL121,"D")&lt;=30</formula>
    </cfRule>
  </conditionalFormatting>
  <conditionalFormatting sqref="AL122:AL123">
    <cfRule type="expression" dxfId="627" priority="15239">
      <formula>DATEDIF(TODAY(),$AL122,"D")&lt;=30</formula>
    </cfRule>
  </conditionalFormatting>
  <conditionalFormatting sqref="AL124">
    <cfRule type="expression" dxfId="626" priority="15143">
      <formula>DATEDIF(TODAY(),$AL124,"D")&lt;=30</formula>
    </cfRule>
  </conditionalFormatting>
  <conditionalFormatting sqref="AL125">
    <cfRule type="expression" dxfId="625" priority="15050">
      <formula>DATEDIF(TODAY(),$AL125,"D")&lt;=30</formula>
    </cfRule>
  </conditionalFormatting>
  <conditionalFormatting sqref="AL126:AL127">
    <cfRule type="expression" dxfId="624" priority="15097">
      <formula>DATEDIF(TODAY(),$AL126,"D")&lt;=30</formula>
    </cfRule>
  </conditionalFormatting>
  <conditionalFormatting sqref="AL128">
    <cfRule type="expression" dxfId="623" priority="14992">
      <formula>DATEDIF(TODAY(),$AL128,"D")&lt;=30</formula>
    </cfRule>
  </conditionalFormatting>
  <conditionalFormatting sqref="AL129:AL140">
    <cfRule type="expression" dxfId="622" priority="14944">
      <formula>DATEDIF(TODAY(),$AL129,"D")&lt;=30</formula>
    </cfRule>
  </conditionalFormatting>
  <conditionalFormatting sqref="AL141">
    <cfRule type="expression" dxfId="621" priority="14871">
      <formula>DATEDIF(TODAY(),$AL141,"D")&lt;=30</formula>
    </cfRule>
  </conditionalFormatting>
  <conditionalFormatting sqref="AL190">
    <cfRule type="expression" dxfId="620" priority="14819">
      <formula>DATEDIF(TODAY(),$AL190,"D")&lt;=30</formula>
    </cfRule>
  </conditionalFormatting>
  <conditionalFormatting sqref="AL208">
    <cfRule type="expression" dxfId="619" priority="14604">
      <formula>DATEDIF(TODAY(),$AL208,"D")&lt;=30</formula>
    </cfRule>
  </conditionalFormatting>
  <conditionalFormatting sqref="AL210">
    <cfRule type="expression" dxfId="618" priority="14590">
      <formula>DATEDIF(TODAY(),$AL210,"D")&lt;=30</formula>
    </cfRule>
  </conditionalFormatting>
  <conditionalFormatting sqref="AL211">
    <cfRule type="expression" dxfId="617" priority="14774">
      <formula>DATEDIF(TODAY(),$AL211,"D")&lt;=30</formula>
    </cfRule>
  </conditionalFormatting>
  <conditionalFormatting sqref="AL212:AL217">
    <cfRule type="expression" dxfId="616" priority="14760">
      <formula>DATEDIF(TODAY(),$AL212,"D")&lt;=30</formula>
    </cfRule>
  </conditionalFormatting>
  <conditionalFormatting sqref="AL218:AL221">
    <cfRule type="expression" dxfId="615" priority="14700">
      <formula>DATEDIF(TODAY(),$AL218,"D")&lt;=30</formula>
    </cfRule>
  </conditionalFormatting>
  <conditionalFormatting sqref="AL222:AL224">
    <cfRule type="expression" dxfId="614" priority="14647">
      <formula>DATEDIF(TODAY(),$AL222,"D")&lt;=30</formula>
    </cfRule>
  </conditionalFormatting>
  <conditionalFormatting sqref="AL225:AL227">
    <cfRule type="expression" dxfId="613" priority="14576">
      <formula>DATEDIF(TODAY(),$AL225,"D")&lt;=30</formula>
    </cfRule>
  </conditionalFormatting>
  <conditionalFormatting sqref="AL228:AL230">
    <cfRule type="expression" dxfId="612" priority="14532">
      <formula>DATEDIF(TODAY(),$AL228,"D")&lt;=30</formula>
    </cfRule>
  </conditionalFormatting>
  <conditionalFormatting sqref="AL231">
    <cfRule type="expression" dxfId="611" priority="14443">
      <formula>DATEDIF(TODAY(),$AL231,"D")&lt;=30</formula>
    </cfRule>
  </conditionalFormatting>
  <conditionalFormatting sqref="AL232:AL233">
    <cfRule type="expression" dxfId="610" priority="14487">
      <formula>DATEDIF(TODAY(),$AL232,"D")&lt;=30</formula>
    </cfRule>
  </conditionalFormatting>
  <conditionalFormatting sqref="AL234">
    <cfRule type="expression" dxfId="609" priority="14392">
      <formula>DATEDIF(TODAY(),$AL234,"D")&lt;=30</formula>
    </cfRule>
  </conditionalFormatting>
  <conditionalFormatting sqref="AL235">
    <cfRule type="expression" dxfId="608" priority="14305">
      <formula>DATEDIF(TODAY(),$AL235,"D")&lt;=30</formula>
    </cfRule>
  </conditionalFormatting>
  <conditionalFormatting sqref="AL236:AL237">
    <cfRule type="expression" dxfId="607" priority="14349">
      <formula>DATEDIF(TODAY(),$AL236,"D")&lt;=30</formula>
    </cfRule>
  </conditionalFormatting>
  <conditionalFormatting sqref="AL238">
    <cfRule type="expression" dxfId="606" priority="14216">
      <formula>DATEDIF(TODAY(),$AL238,"D")&lt;=30</formula>
    </cfRule>
  </conditionalFormatting>
  <conditionalFormatting sqref="AL239:AL240">
    <cfRule type="expression" dxfId="605" priority="14260">
      <formula>DATEDIF(TODAY(),$AL239,"D")&lt;=30</formula>
    </cfRule>
  </conditionalFormatting>
  <conditionalFormatting sqref="AL241">
    <cfRule type="expression" dxfId="604" priority="14171">
      <formula>DATEDIF(TODAY(),$AL241,"D")&lt;=30</formula>
    </cfRule>
  </conditionalFormatting>
  <conditionalFormatting sqref="AL242">
    <cfRule type="expression" dxfId="603" priority="14082">
      <formula>DATEDIF(TODAY(),$AL242,"D")&lt;=30</formula>
    </cfRule>
  </conditionalFormatting>
  <conditionalFormatting sqref="AL243:AL244">
    <cfRule type="expression" dxfId="602" priority="14126">
      <formula>DATEDIF(TODAY(),$AL243,"D")&lt;=30</formula>
    </cfRule>
  </conditionalFormatting>
  <conditionalFormatting sqref="AL245">
    <cfRule type="expression" dxfId="601" priority="14033">
      <formula>DATEDIF(TODAY(),$AL245,"D")&lt;=30</formula>
    </cfRule>
  </conditionalFormatting>
  <conditionalFormatting sqref="AL246">
    <cfRule type="expression" dxfId="600" priority="13946">
      <formula>DATEDIF(TODAY(),$AL246,"D")&lt;=30</formula>
    </cfRule>
  </conditionalFormatting>
  <conditionalFormatting sqref="AL247:AL248">
    <cfRule type="expression" dxfId="599" priority="13990">
      <formula>DATEDIF(TODAY(),$AL247,"D")&lt;=30</formula>
    </cfRule>
  </conditionalFormatting>
  <conditionalFormatting sqref="AL249">
    <cfRule type="expression" dxfId="598" priority="13900">
      <formula>DATEDIF(TODAY(),$AL249,"D")&lt;=30</formula>
    </cfRule>
  </conditionalFormatting>
  <conditionalFormatting sqref="AL250">
    <cfRule type="expression" dxfId="597" priority="13813">
      <formula>DATEDIF(TODAY(),$AL250,"D")&lt;=30</formula>
    </cfRule>
  </conditionalFormatting>
  <conditionalFormatting sqref="AL251:AL252">
    <cfRule type="expression" dxfId="596" priority="13857">
      <formula>DATEDIF(TODAY(),$AL251,"D")&lt;=30</formula>
    </cfRule>
  </conditionalFormatting>
  <conditionalFormatting sqref="AL253">
    <cfRule type="expression" dxfId="595" priority="13758">
      <formula>DATEDIF(TODAY(),$AL253,"D")&lt;=30</formula>
    </cfRule>
  </conditionalFormatting>
  <conditionalFormatting sqref="AL254:AL255">
    <cfRule type="expression" dxfId="594" priority="13712">
      <formula>DATEDIF(TODAY(),$AL254,"D")&lt;=30</formula>
    </cfRule>
  </conditionalFormatting>
  <conditionalFormatting sqref="AL256">
    <cfRule type="expression" dxfId="593" priority="13668">
      <formula>DATEDIF(TODAY(),$AL256,"D")&lt;=30</formula>
    </cfRule>
  </conditionalFormatting>
  <conditionalFormatting sqref="AL257:AL268">
    <cfRule type="expression" dxfId="592" priority="13621">
      <formula>DATEDIF(TODAY(),$AL257,"D")&lt;=30</formula>
    </cfRule>
  </conditionalFormatting>
  <conditionalFormatting sqref="AL269">
    <cfRule type="expression" dxfId="591" priority="13545">
      <formula>DATEDIF(TODAY(),$AL269,"D")&lt;=30</formula>
    </cfRule>
  </conditionalFormatting>
  <conditionalFormatting sqref="AL316">
    <cfRule type="expression" dxfId="590" priority="13493">
      <formula>DATEDIF(TODAY(),$AL316,"D")&lt;=30</formula>
    </cfRule>
  </conditionalFormatting>
  <conditionalFormatting sqref="AL334">
    <cfRule type="expression" dxfId="589" priority="13275">
      <formula>DATEDIF(TODAY(),$AL334,"D")&lt;=30</formula>
    </cfRule>
  </conditionalFormatting>
  <conditionalFormatting sqref="AL336">
    <cfRule type="expression" dxfId="588" priority="13261">
      <formula>DATEDIF(TODAY(),$AL336,"D")&lt;=30</formula>
    </cfRule>
  </conditionalFormatting>
  <conditionalFormatting sqref="AL337">
    <cfRule type="expression" dxfId="587" priority="13445">
      <formula>DATEDIF(TODAY(),$AL337,"D")&lt;=30</formula>
    </cfRule>
  </conditionalFormatting>
  <conditionalFormatting sqref="AL338:AL343">
    <cfRule type="expression" dxfId="586" priority="13431">
      <formula>DATEDIF(TODAY(),$AL338,"D")&lt;=30</formula>
    </cfRule>
  </conditionalFormatting>
  <conditionalFormatting sqref="AL344:AL347">
    <cfRule type="expression" dxfId="585" priority="13371">
      <formula>DATEDIF(TODAY(),$AL344,"D")&lt;=30</formula>
    </cfRule>
  </conditionalFormatting>
  <conditionalFormatting sqref="AL348:AL350">
    <cfRule type="expression" dxfId="584" priority="13318">
      <formula>DATEDIF(TODAY(),$AL348,"D")&lt;=30</formula>
    </cfRule>
  </conditionalFormatting>
  <conditionalFormatting sqref="AL351:AL353">
    <cfRule type="expression" dxfId="583" priority="13247">
      <formula>DATEDIF(TODAY(),$AL351,"D")&lt;=30</formula>
    </cfRule>
  </conditionalFormatting>
  <conditionalFormatting sqref="AL354:AL356">
    <cfRule type="expression" dxfId="582" priority="13203">
      <formula>DATEDIF(TODAY(),$AL354,"D")&lt;=30</formula>
    </cfRule>
  </conditionalFormatting>
  <conditionalFormatting sqref="AL357">
    <cfRule type="expression" dxfId="581" priority="13114">
      <formula>DATEDIF(TODAY(),$AL357,"D")&lt;=30</formula>
    </cfRule>
  </conditionalFormatting>
  <conditionalFormatting sqref="AL358:AL359">
    <cfRule type="expression" dxfId="580" priority="13158">
      <formula>DATEDIF(TODAY(),$AL358,"D")&lt;=30</formula>
    </cfRule>
  </conditionalFormatting>
  <conditionalFormatting sqref="AL360">
    <cfRule type="expression" dxfId="579" priority="13063">
      <formula>DATEDIF(TODAY(),$AL360,"D")&lt;=30</formula>
    </cfRule>
  </conditionalFormatting>
  <conditionalFormatting sqref="AL361">
    <cfRule type="expression" dxfId="578" priority="12976">
      <formula>DATEDIF(TODAY(),$AL361,"D")&lt;=30</formula>
    </cfRule>
  </conditionalFormatting>
  <conditionalFormatting sqref="AL362:AL363">
    <cfRule type="expression" dxfId="577" priority="13020">
      <formula>DATEDIF(TODAY(),$AL362,"D")&lt;=30</formula>
    </cfRule>
  </conditionalFormatting>
  <conditionalFormatting sqref="AL364">
    <cfRule type="expression" dxfId="576" priority="12887">
      <formula>DATEDIF(TODAY(),$AL364,"D")&lt;=30</formula>
    </cfRule>
  </conditionalFormatting>
  <conditionalFormatting sqref="AL365:AL366">
    <cfRule type="expression" dxfId="575" priority="12931">
      <formula>DATEDIF(TODAY(),$AL365,"D")&lt;=30</formula>
    </cfRule>
  </conditionalFormatting>
  <conditionalFormatting sqref="AL367">
    <cfRule type="expression" dxfId="574" priority="12842">
      <formula>DATEDIF(TODAY(),$AL367,"D")&lt;=30</formula>
    </cfRule>
  </conditionalFormatting>
  <conditionalFormatting sqref="AL368">
    <cfRule type="expression" dxfId="573" priority="12753">
      <formula>DATEDIF(TODAY(),$AL368,"D")&lt;=30</formula>
    </cfRule>
  </conditionalFormatting>
  <conditionalFormatting sqref="AL369:AL370">
    <cfRule type="expression" dxfId="572" priority="12797">
      <formula>DATEDIF(TODAY(),$AL369,"D")&lt;=30</formula>
    </cfRule>
  </conditionalFormatting>
  <conditionalFormatting sqref="AL371">
    <cfRule type="expression" dxfId="571" priority="12704">
      <formula>DATEDIF(TODAY(),$AL371,"D")&lt;=30</formula>
    </cfRule>
  </conditionalFormatting>
  <conditionalFormatting sqref="AL372">
    <cfRule type="expression" dxfId="570" priority="12617">
      <formula>DATEDIF(TODAY(),$AL372,"D")&lt;=30</formula>
    </cfRule>
  </conditionalFormatting>
  <conditionalFormatting sqref="AL373:AL374">
    <cfRule type="expression" dxfId="569" priority="12661">
      <formula>DATEDIF(TODAY(),$AL373,"D")&lt;=30</formula>
    </cfRule>
  </conditionalFormatting>
  <conditionalFormatting sqref="AL375">
    <cfRule type="expression" dxfId="568" priority="12571">
      <formula>DATEDIF(TODAY(),$AL375,"D")&lt;=30</formula>
    </cfRule>
  </conditionalFormatting>
  <conditionalFormatting sqref="AL376">
    <cfRule type="expression" dxfId="567" priority="12484">
      <formula>DATEDIF(TODAY(),$AL376,"D")&lt;=30</formula>
    </cfRule>
  </conditionalFormatting>
  <conditionalFormatting sqref="AL377:AL378">
    <cfRule type="expression" dxfId="566" priority="12528">
      <formula>DATEDIF(TODAY(),$AL377,"D")&lt;=30</formula>
    </cfRule>
  </conditionalFormatting>
  <conditionalFormatting sqref="AL379">
    <cfRule type="expression" dxfId="565" priority="12429">
      <formula>DATEDIF(TODAY(),$AL379,"D")&lt;=30</formula>
    </cfRule>
  </conditionalFormatting>
  <conditionalFormatting sqref="AL380:AL381">
    <cfRule type="expression" dxfId="564" priority="12383">
      <formula>DATEDIF(TODAY(),$AL380,"D")&lt;=30</formula>
    </cfRule>
  </conditionalFormatting>
  <conditionalFormatting sqref="AL382">
    <cfRule type="expression" dxfId="563" priority="12340">
      <formula>DATEDIF(TODAY(),$AL382,"D")&lt;=30</formula>
    </cfRule>
  </conditionalFormatting>
  <conditionalFormatting sqref="AL383">
    <cfRule type="expression" dxfId="562" priority="12296">
      <formula>DATEDIF(TODAY(),$AL383,"D")&lt;=30</formula>
    </cfRule>
  </conditionalFormatting>
  <conditionalFormatting sqref="AL384">
    <cfRule type="expression" dxfId="561" priority="12254">
      <formula>DATEDIF(TODAY(),$AL384,"D")&lt;=30</formula>
    </cfRule>
  </conditionalFormatting>
  <conditionalFormatting sqref="AL385:AL396">
    <cfRule type="expression" dxfId="560" priority="12210">
      <formula>DATEDIF(TODAY(),$AL385,"D")&lt;=30</formula>
    </cfRule>
  </conditionalFormatting>
  <conditionalFormatting sqref="AL397">
    <cfRule type="expression" dxfId="559" priority="12135">
      <formula>DATEDIF(TODAY(),$AL397,"D")&lt;=30</formula>
    </cfRule>
  </conditionalFormatting>
  <conditionalFormatting sqref="AL444">
    <cfRule type="expression" dxfId="558" priority="12083">
      <formula>DATEDIF(TODAY(),$AL444,"D")&lt;=30</formula>
    </cfRule>
  </conditionalFormatting>
  <conditionalFormatting sqref="AL462">
    <cfRule type="expression" dxfId="557" priority="11868">
      <formula>DATEDIF(TODAY(),$AL462,"D")&lt;=30</formula>
    </cfRule>
  </conditionalFormatting>
  <conditionalFormatting sqref="AL464">
    <cfRule type="expression" dxfId="556" priority="11854">
      <formula>DATEDIF(TODAY(),$AL464,"D")&lt;=30</formula>
    </cfRule>
  </conditionalFormatting>
  <conditionalFormatting sqref="AL465">
    <cfRule type="expression" dxfId="555" priority="12038">
      <formula>DATEDIF(TODAY(),$AL465,"D")&lt;=30</formula>
    </cfRule>
  </conditionalFormatting>
  <conditionalFormatting sqref="AL466:AL471">
    <cfRule type="expression" dxfId="554" priority="12024">
      <formula>DATEDIF(TODAY(),$AL466,"D")&lt;=30</formula>
    </cfRule>
  </conditionalFormatting>
  <conditionalFormatting sqref="AL472:AL475">
    <cfRule type="expression" dxfId="553" priority="11964">
      <formula>DATEDIF(TODAY(),$AL472,"D")&lt;=30</formula>
    </cfRule>
  </conditionalFormatting>
  <conditionalFormatting sqref="AL476:AL478">
    <cfRule type="expression" dxfId="552" priority="11911">
      <formula>DATEDIF(TODAY(),$AL476,"D")&lt;=30</formula>
    </cfRule>
  </conditionalFormatting>
  <conditionalFormatting sqref="AL479:AL481">
    <cfRule type="expression" dxfId="551" priority="11840">
      <formula>DATEDIF(TODAY(),$AL479,"D")&lt;=30</formula>
    </cfRule>
  </conditionalFormatting>
  <conditionalFormatting sqref="AL482:AL484">
    <cfRule type="expression" dxfId="550" priority="11796">
      <formula>DATEDIF(TODAY(),$AL482,"D")&lt;=30</formula>
    </cfRule>
  </conditionalFormatting>
  <conditionalFormatting sqref="AL485">
    <cfRule type="expression" dxfId="549" priority="11707">
      <formula>DATEDIF(TODAY(),$AL485,"D")&lt;=30</formula>
    </cfRule>
  </conditionalFormatting>
  <conditionalFormatting sqref="AL486:AL487">
    <cfRule type="expression" dxfId="548" priority="11751">
      <formula>DATEDIF(TODAY(),$AL486,"D")&lt;=30</formula>
    </cfRule>
  </conditionalFormatting>
  <conditionalFormatting sqref="AL488">
    <cfRule type="expression" dxfId="547" priority="11656">
      <formula>DATEDIF(TODAY(),$AL488,"D")&lt;=30</formula>
    </cfRule>
  </conditionalFormatting>
  <conditionalFormatting sqref="AL489">
    <cfRule type="expression" dxfId="546" priority="11569">
      <formula>DATEDIF(TODAY(),$AL489,"D")&lt;=30</formula>
    </cfRule>
  </conditionalFormatting>
  <conditionalFormatting sqref="AL490:AL491">
    <cfRule type="expression" dxfId="545" priority="11613">
      <formula>DATEDIF(TODAY(),$AL490,"D")&lt;=30</formula>
    </cfRule>
  </conditionalFormatting>
  <conditionalFormatting sqref="AL492">
    <cfRule type="expression" dxfId="544" priority="11480">
      <formula>DATEDIF(TODAY(),$AL492,"D")&lt;=30</formula>
    </cfRule>
  </conditionalFormatting>
  <conditionalFormatting sqref="AL493:AL494">
    <cfRule type="expression" dxfId="543" priority="11524">
      <formula>DATEDIF(TODAY(),$AL493,"D")&lt;=30</formula>
    </cfRule>
  </conditionalFormatting>
  <conditionalFormatting sqref="AL495">
    <cfRule type="expression" dxfId="542" priority="11435">
      <formula>DATEDIF(TODAY(),$AL495,"D")&lt;=30</formula>
    </cfRule>
  </conditionalFormatting>
  <conditionalFormatting sqref="AL496">
    <cfRule type="expression" dxfId="541" priority="11346">
      <formula>DATEDIF(TODAY(),$AL496,"D")&lt;=30</formula>
    </cfRule>
  </conditionalFormatting>
  <conditionalFormatting sqref="AL497:AL498">
    <cfRule type="expression" dxfId="540" priority="11390">
      <formula>DATEDIF(TODAY(),$AL497,"D")&lt;=30</formula>
    </cfRule>
  </conditionalFormatting>
  <conditionalFormatting sqref="AL499">
    <cfRule type="expression" dxfId="539" priority="11297">
      <formula>DATEDIF(TODAY(),$AL499,"D")&lt;=30</formula>
    </cfRule>
  </conditionalFormatting>
  <conditionalFormatting sqref="AL500">
    <cfRule type="expression" dxfId="538" priority="11210">
      <formula>DATEDIF(TODAY(),$AL500,"D")&lt;=30</formula>
    </cfRule>
  </conditionalFormatting>
  <conditionalFormatting sqref="AL501:AL502">
    <cfRule type="expression" dxfId="537" priority="11254">
      <formula>DATEDIF(TODAY(),$AL501,"D")&lt;=30</formula>
    </cfRule>
  </conditionalFormatting>
  <conditionalFormatting sqref="AL503:AL516">
    <cfRule type="expression" dxfId="536" priority="11164">
      <formula>DATEDIF(TODAY(),$AL503,"D")&lt;=30</formula>
    </cfRule>
  </conditionalFormatting>
  <conditionalFormatting sqref="AL528">
    <cfRule type="expression" dxfId="535" priority="10576">
      <formula>DATEDIF(TODAY(),$AL528,"D")&lt;=30</formula>
    </cfRule>
  </conditionalFormatting>
  <conditionalFormatting sqref="AL575">
    <cfRule type="expression" dxfId="534" priority="10524">
      <formula>DATEDIF(TODAY(),$AL575,"D")&lt;=30</formula>
    </cfRule>
  </conditionalFormatting>
  <conditionalFormatting sqref="AL593">
    <cfRule type="expression" dxfId="533" priority="10296">
      <formula>DATEDIF(TODAY(),$AL593,"D")&lt;=30</formula>
    </cfRule>
  </conditionalFormatting>
  <conditionalFormatting sqref="AL594">
    <cfRule type="expression" dxfId="532" priority="10652">
      <formula>DATEDIF(TODAY(),$AL594,"D")&lt;=30</formula>
    </cfRule>
  </conditionalFormatting>
  <conditionalFormatting sqref="AL595">
    <cfRule type="expression" dxfId="531" priority="10282">
      <formula>DATEDIF(TODAY(),$AL595,"D")&lt;=30</formula>
    </cfRule>
  </conditionalFormatting>
  <conditionalFormatting sqref="AL596">
    <cfRule type="expression" dxfId="530" priority="10476">
      <formula>DATEDIF(TODAY(),$AL596,"D")&lt;=30</formula>
    </cfRule>
  </conditionalFormatting>
  <conditionalFormatting sqref="AL597:AL602">
    <cfRule type="expression" dxfId="529" priority="10462">
      <formula>DATEDIF(TODAY(),$AL597,"D")&lt;=30</formula>
    </cfRule>
  </conditionalFormatting>
  <conditionalFormatting sqref="AL603:AL606">
    <cfRule type="expression" dxfId="528" priority="10398">
      <formula>DATEDIF(TODAY(),$AL603,"D")&lt;=30</formula>
    </cfRule>
  </conditionalFormatting>
  <conditionalFormatting sqref="AL607:AL609">
    <cfRule type="expression" dxfId="527" priority="10342">
      <formula>DATEDIF(TODAY(),$AL607,"D")&lt;=30</formula>
    </cfRule>
  </conditionalFormatting>
  <conditionalFormatting sqref="AL610:AL612">
    <cfRule type="expression" dxfId="526" priority="10268">
      <formula>DATEDIF(TODAY(),$AL610,"D")&lt;=30</formula>
    </cfRule>
  </conditionalFormatting>
  <conditionalFormatting sqref="AL613:AL615">
    <cfRule type="expression" dxfId="525" priority="10221">
      <formula>DATEDIF(TODAY(),$AL613,"D")&lt;=30</formula>
    </cfRule>
  </conditionalFormatting>
  <conditionalFormatting sqref="AL616">
    <cfRule type="expression" dxfId="524" priority="10126">
      <formula>DATEDIF(TODAY(),$AL616,"D")&lt;=30</formula>
    </cfRule>
  </conditionalFormatting>
  <conditionalFormatting sqref="AL617:AL618">
    <cfRule type="expression" dxfId="523" priority="10173">
      <formula>DATEDIF(TODAY(),$AL617,"D")&lt;=30</formula>
    </cfRule>
  </conditionalFormatting>
  <conditionalFormatting sqref="AL619">
    <cfRule type="expression" dxfId="522" priority="10072">
      <formula>DATEDIF(TODAY(),$AL619,"D")&lt;=30</formula>
    </cfRule>
  </conditionalFormatting>
  <conditionalFormatting sqref="AL620">
    <cfRule type="expression" dxfId="521" priority="9979">
      <formula>DATEDIF(TODAY(),$AL620,"D")&lt;=30</formula>
    </cfRule>
  </conditionalFormatting>
  <conditionalFormatting sqref="AL621:AL622">
    <cfRule type="expression" dxfId="520" priority="10026">
      <formula>DATEDIF(TODAY(),$AL621,"D")&lt;=30</formula>
    </cfRule>
  </conditionalFormatting>
  <conditionalFormatting sqref="AL623">
    <cfRule type="expression" dxfId="519" priority="9884">
      <formula>DATEDIF(TODAY(),$AL623,"D")&lt;=30</formula>
    </cfRule>
  </conditionalFormatting>
  <conditionalFormatting sqref="AL624:AL625">
    <cfRule type="expression" dxfId="518" priority="9931">
      <formula>DATEDIF(TODAY(),$AL624,"D")&lt;=30</formula>
    </cfRule>
  </conditionalFormatting>
  <conditionalFormatting sqref="AL626">
    <cfRule type="expression" dxfId="517" priority="9836">
      <formula>DATEDIF(TODAY(),$AL626,"D")&lt;=30</formula>
    </cfRule>
  </conditionalFormatting>
  <conditionalFormatting sqref="AL627">
    <cfRule type="expression" dxfId="516" priority="9741">
      <formula>DATEDIF(TODAY(),$AL627,"D")&lt;=30</formula>
    </cfRule>
  </conditionalFormatting>
  <conditionalFormatting sqref="AL628:AL629">
    <cfRule type="expression" dxfId="515" priority="9788">
      <formula>DATEDIF(TODAY(),$AL628,"D")&lt;=30</formula>
    </cfRule>
  </conditionalFormatting>
  <conditionalFormatting sqref="AL630">
    <cfRule type="expression" dxfId="514" priority="9689">
      <formula>DATEDIF(TODAY(),$AL630,"D")&lt;=30</formula>
    </cfRule>
  </conditionalFormatting>
  <conditionalFormatting sqref="AL631">
    <cfRule type="expression" dxfId="513" priority="9596">
      <formula>DATEDIF(TODAY(),$AL631,"D")&lt;=30</formula>
    </cfRule>
  </conditionalFormatting>
  <conditionalFormatting sqref="AL632:AL633">
    <cfRule type="expression" dxfId="512" priority="9643">
      <formula>DATEDIF(TODAY(),$AL632,"D")&lt;=30</formula>
    </cfRule>
  </conditionalFormatting>
  <conditionalFormatting sqref="AL634:AL651">
    <cfRule type="expression" dxfId="511" priority="9547">
      <formula>DATEDIF(TODAY(),$AL634,"D")&lt;=30</formula>
    </cfRule>
  </conditionalFormatting>
  <conditionalFormatting sqref="AL652">
    <cfRule type="expression" dxfId="510" priority="8816">
      <formula>DATEDIF(TODAY(),$AL652,"D")&lt;=30</formula>
    </cfRule>
  </conditionalFormatting>
  <conditionalFormatting sqref="AL664">
    <cfRule type="expression" dxfId="509" priority="8674">
      <formula>DATEDIF(TODAY(),$AL664,"D")&lt;=30</formula>
    </cfRule>
  </conditionalFormatting>
  <conditionalFormatting sqref="AL711">
    <cfRule type="expression" dxfId="508" priority="8622">
      <formula>DATEDIF(TODAY(),$AL711,"D")&lt;=30</formula>
    </cfRule>
  </conditionalFormatting>
  <conditionalFormatting sqref="AL729">
    <cfRule type="expression" dxfId="507" priority="8404">
      <formula>DATEDIF(TODAY(),$AL729,"D")&lt;=30</formula>
    </cfRule>
  </conditionalFormatting>
  <conditionalFormatting sqref="AL730">
    <cfRule type="expression" dxfId="506" priority="8750">
      <formula>DATEDIF(TODAY(),$AL730,"D")&lt;=30</formula>
    </cfRule>
  </conditionalFormatting>
  <conditionalFormatting sqref="AL731">
    <cfRule type="expression" dxfId="505" priority="8390">
      <formula>DATEDIF(TODAY(),$AL731,"D")&lt;=30</formula>
    </cfRule>
  </conditionalFormatting>
  <conditionalFormatting sqref="AL732">
    <cfRule type="expression" dxfId="504" priority="8574">
      <formula>DATEDIF(TODAY(),$AL732,"D")&lt;=30</formula>
    </cfRule>
  </conditionalFormatting>
  <conditionalFormatting sqref="AL733:AL738">
    <cfRule type="expression" dxfId="503" priority="8560">
      <formula>DATEDIF(TODAY(),$AL733,"D")&lt;=30</formula>
    </cfRule>
  </conditionalFormatting>
  <conditionalFormatting sqref="AL739:AL742">
    <cfRule type="expression" dxfId="502" priority="8500">
      <formula>DATEDIF(TODAY(),$AL739,"D")&lt;=30</formula>
    </cfRule>
  </conditionalFormatting>
  <conditionalFormatting sqref="AL743:AL745">
    <cfRule type="expression" dxfId="501" priority="8447">
      <formula>DATEDIF(TODAY(),$AL743,"D")&lt;=30</formula>
    </cfRule>
  </conditionalFormatting>
  <conditionalFormatting sqref="AL746:AL748">
    <cfRule type="expression" dxfId="500" priority="8376">
      <formula>DATEDIF(TODAY(),$AL746,"D")&lt;=30</formula>
    </cfRule>
  </conditionalFormatting>
  <conditionalFormatting sqref="AL749:AL751">
    <cfRule type="expression" dxfId="499" priority="8332">
      <formula>DATEDIF(TODAY(),$AL749,"D")&lt;=30</formula>
    </cfRule>
  </conditionalFormatting>
  <conditionalFormatting sqref="AL752">
    <cfRule type="expression" dxfId="498" priority="8243">
      <formula>DATEDIF(TODAY(),$AL752,"D")&lt;=30</formula>
    </cfRule>
  </conditionalFormatting>
  <conditionalFormatting sqref="AL753:AL754">
    <cfRule type="expression" dxfId="497" priority="8287">
      <formula>DATEDIF(TODAY(),$AL753,"D")&lt;=30</formula>
    </cfRule>
  </conditionalFormatting>
  <conditionalFormatting sqref="AL755">
    <cfRule type="expression" dxfId="496" priority="8192">
      <formula>DATEDIF(TODAY(),$AL755,"D")&lt;=30</formula>
    </cfRule>
  </conditionalFormatting>
  <conditionalFormatting sqref="AL756">
    <cfRule type="expression" dxfId="495" priority="8105">
      <formula>DATEDIF(TODAY(),$AL756,"D")&lt;=30</formula>
    </cfRule>
  </conditionalFormatting>
  <conditionalFormatting sqref="AL757:AL758">
    <cfRule type="expression" dxfId="494" priority="8149">
      <formula>DATEDIF(TODAY(),$AL757,"D")&lt;=30</formula>
    </cfRule>
  </conditionalFormatting>
  <conditionalFormatting sqref="AL759">
    <cfRule type="expression" dxfId="493" priority="8016">
      <formula>DATEDIF(TODAY(),$AL759,"D")&lt;=30</formula>
    </cfRule>
  </conditionalFormatting>
  <conditionalFormatting sqref="AL760:AL761">
    <cfRule type="expression" dxfId="492" priority="8060">
      <formula>DATEDIF(TODAY(),$AL760,"D")&lt;=30</formula>
    </cfRule>
  </conditionalFormatting>
  <conditionalFormatting sqref="AL762">
    <cfRule type="expression" dxfId="491" priority="7971">
      <formula>DATEDIF(TODAY(),$AL762,"D")&lt;=30</formula>
    </cfRule>
  </conditionalFormatting>
  <conditionalFormatting sqref="AL763">
    <cfRule type="expression" dxfId="490" priority="7882">
      <formula>DATEDIF(TODAY(),$AL763,"D")&lt;=30</formula>
    </cfRule>
  </conditionalFormatting>
  <conditionalFormatting sqref="AL764:AL765">
    <cfRule type="expression" dxfId="489" priority="7926">
      <formula>DATEDIF(TODAY(),$AL764,"D")&lt;=30</formula>
    </cfRule>
  </conditionalFormatting>
  <conditionalFormatting sqref="AL766">
    <cfRule type="expression" dxfId="488" priority="7833">
      <formula>DATEDIF(TODAY(),$AL766,"D")&lt;=30</formula>
    </cfRule>
  </conditionalFormatting>
  <conditionalFormatting sqref="AL767">
    <cfRule type="expression" dxfId="487" priority="7746">
      <formula>DATEDIF(TODAY(),$AL767,"D")&lt;=30</formula>
    </cfRule>
  </conditionalFormatting>
  <conditionalFormatting sqref="AL768:AL769">
    <cfRule type="expression" dxfId="486" priority="7790">
      <formula>DATEDIF(TODAY(),$AL768,"D")&lt;=30</formula>
    </cfRule>
  </conditionalFormatting>
  <conditionalFormatting sqref="AL770:AL794">
    <cfRule type="expression" dxfId="485" priority="7700">
      <formula>DATEDIF(TODAY(),$AL770,"D")&lt;=30</formula>
    </cfRule>
  </conditionalFormatting>
  <conditionalFormatting sqref="AL795:AL939">
    <cfRule type="expression" dxfId="484" priority="6722">
      <formula>DATEDIF(TODAY(),$AL795,"D")&lt;=30</formula>
    </cfRule>
  </conditionalFormatting>
  <conditionalFormatting sqref="AL940:AL1185">
    <cfRule type="expression" dxfId="483" priority="4395">
      <formula>DATEDIF(TODAY(),$AL940,"D")&lt;=30</formula>
    </cfRule>
  </conditionalFormatting>
  <conditionalFormatting sqref="AM13:AM83">
    <cfRule type="expression" dxfId="482" priority="15895">
      <formula>MOD(ROW(),2)</formula>
    </cfRule>
  </conditionalFormatting>
  <conditionalFormatting sqref="AM85:AM106">
    <cfRule type="expression" dxfId="481" priority="15726">
      <formula>MOD(ROW(),2)</formula>
    </cfRule>
  </conditionalFormatting>
  <conditionalFormatting sqref="AM109:AM110">
    <cfRule type="expression" dxfId="480" priority="15579">
      <formula>MOD(ROW(),2)</formula>
    </cfRule>
  </conditionalFormatting>
  <conditionalFormatting sqref="AM113">
    <cfRule type="expression" dxfId="479" priority="15484">
      <formula>MOD(ROW(),2)</formula>
    </cfRule>
  </conditionalFormatting>
  <conditionalFormatting sqref="AM117">
    <cfRule type="expression" dxfId="478" priority="15341">
      <formula>MOD(ROW(),2)</formula>
    </cfRule>
  </conditionalFormatting>
  <conditionalFormatting sqref="AM121">
    <cfRule type="expression" dxfId="477" priority="15196">
      <formula>MOD(ROW(),2)</formula>
    </cfRule>
  </conditionalFormatting>
  <conditionalFormatting sqref="AM125">
    <cfRule type="expression" dxfId="476" priority="15054">
      <formula>MOD(ROW(),2)</formula>
    </cfRule>
  </conditionalFormatting>
  <conditionalFormatting sqref="AM140:AM208">
    <cfRule type="expression" dxfId="475" priority="14607">
      <formula>MOD(ROW(),2)</formula>
    </cfRule>
  </conditionalFormatting>
  <conditionalFormatting sqref="AM210:AM231">
    <cfRule type="expression" dxfId="474" priority="14447">
      <formula>MOD(ROW(),2)</formula>
    </cfRule>
  </conditionalFormatting>
  <conditionalFormatting sqref="AM234:AM235">
    <cfRule type="expression" dxfId="473" priority="14309">
      <formula>MOD(ROW(),2)</formula>
    </cfRule>
  </conditionalFormatting>
  <conditionalFormatting sqref="AM238">
    <cfRule type="expression" dxfId="472" priority="14220">
      <formula>MOD(ROW(),2)</formula>
    </cfRule>
  </conditionalFormatting>
  <conditionalFormatting sqref="AM242">
    <cfRule type="expression" dxfId="471" priority="14086">
      <formula>MOD(ROW(),2)</formula>
    </cfRule>
  </conditionalFormatting>
  <conditionalFormatting sqref="AM246">
    <cfRule type="expression" dxfId="470" priority="13950">
      <formula>MOD(ROW(),2)</formula>
    </cfRule>
  </conditionalFormatting>
  <conditionalFormatting sqref="AM250">
    <cfRule type="expression" dxfId="469" priority="13817">
      <formula>MOD(ROW(),2)</formula>
    </cfRule>
  </conditionalFormatting>
  <conditionalFormatting sqref="AM268:AM334">
    <cfRule type="expression" dxfId="468" priority="13278">
      <formula>MOD(ROW(),2)</formula>
    </cfRule>
  </conditionalFormatting>
  <conditionalFormatting sqref="AM336:AM357">
    <cfRule type="expression" dxfId="467" priority="13118">
      <formula>MOD(ROW(),2)</formula>
    </cfRule>
  </conditionalFormatting>
  <conditionalFormatting sqref="AM360:AM361">
    <cfRule type="expression" dxfId="466" priority="12980">
      <formula>MOD(ROW(),2)</formula>
    </cfRule>
  </conditionalFormatting>
  <conditionalFormatting sqref="AM364">
    <cfRule type="expression" dxfId="465" priority="12891">
      <formula>MOD(ROW(),2)</formula>
    </cfRule>
  </conditionalFormatting>
  <conditionalFormatting sqref="AM368">
    <cfRule type="expression" dxfId="464" priority="12757">
      <formula>MOD(ROW(),2)</formula>
    </cfRule>
  </conditionalFormatting>
  <conditionalFormatting sqref="AM372">
    <cfRule type="expression" dxfId="463" priority="12621">
      <formula>MOD(ROW(),2)</formula>
    </cfRule>
  </conditionalFormatting>
  <conditionalFormatting sqref="AM376">
    <cfRule type="expression" dxfId="462" priority="12488">
      <formula>MOD(ROW(),2)</formula>
    </cfRule>
  </conditionalFormatting>
  <conditionalFormatting sqref="AM462">
    <cfRule type="expression" dxfId="461" priority="11871">
      <formula>MOD(ROW(),2)</formula>
    </cfRule>
  </conditionalFormatting>
  <conditionalFormatting sqref="AM464">
    <cfRule type="expression" dxfId="460" priority="11857">
      <formula>MOD(ROW(),2)</formula>
    </cfRule>
  </conditionalFormatting>
  <conditionalFormatting sqref="AM465:AM475 AC398:AL426 C386:L389 AF386:AM395 AQ385:AQ396 AO386:AP396 AB385:AE395 AB396:AL396 AA386:AA396 B385:L385 D390:L396 D463:L463 AQ463 AA445:AL461 D445:L461 AO445:AQ461 AC428:AL443 AA398:AB443 AM396:AM461 Y386:Z461 Y385 C390:C498 AO398:AQ443 B386:B516 D398:L443 R445:U461 R463:U463 R398:U443 R385:U396 N398:O443 N445:O461 N463:O463 N385:O396">
    <cfRule type="expression" dxfId="459" priority="12213">
      <formula>MOD(ROW(),2)</formula>
    </cfRule>
  </conditionalFormatting>
  <conditionalFormatting sqref="AM476:AM478">
    <cfRule type="expression" dxfId="458" priority="11924">
      <formula>MOD(ROW(),2)</formula>
    </cfRule>
  </conditionalFormatting>
  <conditionalFormatting sqref="AM479:AM481">
    <cfRule type="expression" dxfId="457" priority="11844">
      <formula>MOD(ROW(),2)</formula>
    </cfRule>
  </conditionalFormatting>
  <conditionalFormatting sqref="AM482:AM484">
    <cfRule type="expression" dxfId="456" priority="11800">
      <formula>MOD(ROW(),2)</formula>
    </cfRule>
  </conditionalFormatting>
  <conditionalFormatting sqref="AM485">
    <cfRule type="expression" dxfId="455" priority="11711">
      <formula>MOD(ROW(),2)</formula>
    </cfRule>
  </conditionalFormatting>
  <conditionalFormatting sqref="AM488">
    <cfRule type="expression" dxfId="454" priority="11660">
      <formula>MOD(ROW(),2)</formula>
    </cfRule>
  </conditionalFormatting>
  <conditionalFormatting sqref="AM489">
    <cfRule type="expression" dxfId="453" priority="11573">
      <formula>MOD(ROW(),2)</formula>
    </cfRule>
  </conditionalFormatting>
  <conditionalFormatting sqref="AM492">
    <cfRule type="expression" dxfId="452" priority="11484">
      <formula>MOD(ROW(),2)</formula>
    </cfRule>
  </conditionalFormatting>
  <conditionalFormatting sqref="AM496">
    <cfRule type="expression" dxfId="451" priority="11350">
      <formula>MOD(ROW(),2)</formula>
    </cfRule>
  </conditionalFormatting>
  <conditionalFormatting sqref="AM500">
    <cfRule type="expression" dxfId="450" priority="11214">
      <formula>MOD(ROW(),2)</formula>
    </cfRule>
  </conditionalFormatting>
  <conditionalFormatting sqref="AM593">
    <cfRule type="expression" dxfId="449" priority="10299">
      <formula>MOD(ROW(),2)</formula>
    </cfRule>
  </conditionalFormatting>
  <conditionalFormatting sqref="AM595">
    <cfRule type="expression" dxfId="448" priority="10285">
      <formula>MOD(ROW(),2)</formula>
    </cfRule>
  </conditionalFormatting>
  <conditionalFormatting sqref="AM596:AM606 AC529:AL557 C518:L521 B517:L517 D594:L594 AQ594 AA576:AL592 D576:L592 AO576:AQ592 AC559:AL574 D529:L574 AA529:AB574 AM527:AM592 AO529:AQ574 AF518:AM526 AQ517:AQ527 AO518:AP527 AB517:AE526 AB527:AL527 AA518:AA527 D522:L527 Y518:Z592 Y517 C522:C629 D651 B518:B651 R529:U574 R576:U592 R594:U594 R517:U527 N529:O574 N576:O592 N594:O594 N517:O527">
    <cfRule type="expression" dxfId="447" priority="10655">
      <formula>MOD(ROW(),2)</formula>
    </cfRule>
  </conditionalFormatting>
  <conditionalFormatting sqref="AM607:AM609">
    <cfRule type="expression" dxfId="446" priority="10355">
      <formula>MOD(ROW(),2)</formula>
    </cfRule>
  </conditionalFormatting>
  <conditionalFormatting sqref="AM610:AM612">
    <cfRule type="expression" dxfId="445" priority="10272">
      <formula>MOD(ROW(),2)</formula>
    </cfRule>
  </conditionalFormatting>
  <conditionalFormatting sqref="AM613:AM615">
    <cfRule type="expression" dxfId="444" priority="10225">
      <formula>MOD(ROW(),2)</formula>
    </cfRule>
  </conditionalFormatting>
  <conditionalFormatting sqref="AM616">
    <cfRule type="expression" dxfId="443" priority="10130">
      <formula>MOD(ROW(),2)</formula>
    </cfRule>
  </conditionalFormatting>
  <conditionalFormatting sqref="AM619">
    <cfRule type="expression" dxfId="442" priority="10076">
      <formula>MOD(ROW(),2)</formula>
    </cfRule>
  </conditionalFormatting>
  <conditionalFormatting sqref="AM620">
    <cfRule type="expression" dxfId="441" priority="9983">
      <formula>MOD(ROW(),2)</formula>
    </cfRule>
  </conditionalFormatting>
  <conditionalFormatting sqref="AM623">
    <cfRule type="expression" dxfId="440" priority="9888">
      <formula>MOD(ROW(),2)</formula>
    </cfRule>
  </conditionalFormatting>
  <conditionalFormatting sqref="AM627">
    <cfRule type="expression" dxfId="439" priority="9745">
      <formula>MOD(ROW(),2)</formula>
    </cfRule>
  </conditionalFormatting>
  <conditionalFormatting sqref="AM631">
    <cfRule type="expression" dxfId="438" priority="9600">
      <formula>MOD(ROW(),2)</formula>
    </cfRule>
  </conditionalFormatting>
  <conditionalFormatting sqref="AM729">
    <cfRule type="expression" dxfId="437" priority="8407">
      <formula>MOD(ROW(),2)</formula>
    </cfRule>
  </conditionalFormatting>
  <conditionalFormatting sqref="AM731">
    <cfRule type="expression" dxfId="436" priority="8393">
      <formula>MOD(ROW(),2)</formula>
    </cfRule>
  </conditionalFormatting>
  <conditionalFormatting sqref="AM732:AM742 AC665:AL693 C654:L657 B653:L653 D730:L730 AQ730 AA712:AL728 AO712:AQ728 AC695:AL710 D665:L710 AA665:AB710 AM663:AM728 AO665:AQ710 AF654:AM662 AQ653:AQ663 AO654:AP663 AB653:AE662 AB663:AL663 AA654:AA663 D658:L663 Y654:Z728 Y653 C658:C765 D787 B654:B793 AJ731:AJ794 D712:L728 R730:U730 R665:U710 R712:U728 R653:U663 N712:O728 N665:O710 N730:O730 N653:O663">
    <cfRule type="expression" dxfId="435" priority="8753">
      <formula>MOD(ROW(),2)</formula>
    </cfRule>
  </conditionalFormatting>
  <conditionalFormatting sqref="AM743:AM745">
    <cfRule type="expression" dxfId="434" priority="8460">
      <formula>MOD(ROW(),2)</formula>
    </cfRule>
  </conditionalFormatting>
  <conditionalFormatting sqref="AM746:AM748">
    <cfRule type="expression" dxfId="433" priority="8380">
      <formula>MOD(ROW(),2)</formula>
    </cfRule>
  </conditionalFormatting>
  <conditionalFormatting sqref="AM749:AM751">
    <cfRule type="expression" dxfId="432" priority="8336">
      <formula>MOD(ROW(),2)</formula>
    </cfRule>
  </conditionalFormatting>
  <conditionalFormatting sqref="AM752">
    <cfRule type="expression" dxfId="431" priority="8247">
      <formula>MOD(ROW(),2)</formula>
    </cfRule>
  </conditionalFormatting>
  <conditionalFormatting sqref="AM755">
    <cfRule type="expression" dxfId="430" priority="8196">
      <formula>MOD(ROW(),2)</formula>
    </cfRule>
  </conditionalFormatting>
  <conditionalFormatting sqref="AM756">
    <cfRule type="expression" dxfId="429" priority="8109">
      <formula>MOD(ROW(),2)</formula>
    </cfRule>
  </conditionalFormatting>
  <conditionalFormatting sqref="AM759">
    <cfRule type="expression" dxfId="428" priority="8020">
      <formula>MOD(ROW(),2)</formula>
    </cfRule>
  </conditionalFormatting>
  <conditionalFormatting sqref="AM763">
    <cfRule type="expression" dxfId="427" priority="7886">
      <formula>MOD(ROW(),2)</formula>
    </cfRule>
  </conditionalFormatting>
  <conditionalFormatting sqref="AM767">
    <cfRule type="expression" dxfId="426" priority="7750">
      <formula>MOD(ROW(),2)</formula>
    </cfRule>
  </conditionalFormatting>
  <conditionalFormatting sqref="AM869">
    <cfRule type="expression" dxfId="425" priority="6426">
      <formula>MOD(ROW(),2)</formula>
    </cfRule>
  </conditionalFormatting>
  <conditionalFormatting sqref="AM871">
    <cfRule type="expression" dxfId="424" priority="6413">
      <formula>MOD(ROW(),2)</formula>
    </cfRule>
  </conditionalFormatting>
  <conditionalFormatting sqref="AM872:AM882 C796:L799 B795:L795 D870:L870 AQ870 AA852:AK868 D852:L868 AO852:AQ868 AO835:AQ850 AC835:AK850 AF796:AK804 AB795:AE804 D927 AJ871:AJ937 AC805:AK833 AO796:AP818 D800:L850 AB805:AB850 AA796:AA850 Y796:Z868 Y795 C800:C905 B796:B937 AO820:AP834 AO819 AQ795:AQ834 AM796:AM868 AM870 R852:U868 R870:U870 R795:U850 N852:O868 N870:O870 N795:O850">
    <cfRule type="expression" dxfId="423" priority="6725">
      <formula>MOD(ROW(),2)</formula>
    </cfRule>
  </conditionalFormatting>
  <conditionalFormatting sqref="AM883:AM885">
    <cfRule type="expression" dxfId="422" priority="6481">
      <formula>MOD(ROW(),2)</formula>
    </cfRule>
  </conditionalFormatting>
  <conditionalFormatting sqref="AM886:AM888">
    <cfRule type="expression" dxfId="421" priority="6401">
      <formula>MOD(ROW(),2)</formula>
    </cfRule>
  </conditionalFormatting>
  <conditionalFormatting sqref="AM889:AM891">
    <cfRule type="expression" dxfId="420" priority="6355">
      <formula>MOD(ROW(),2)</formula>
    </cfRule>
  </conditionalFormatting>
  <conditionalFormatting sqref="AM892">
    <cfRule type="expression" dxfId="419" priority="6262">
      <formula>MOD(ROW(),2)</formula>
    </cfRule>
  </conditionalFormatting>
  <conditionalFormatting sqref="AM895">
    <cfRule type="expression" dxfId="418" priority="6209">
      <formula>MOD(ROW(),2)</formula>
    </cfRule>
  </conditionalFormatting>
  <conditionalFormatting sqref="AM896">
    <cfRule type="expression" dxfId="417" priority="6118">
      <formula>MOD(ROW(),2)</formula>
    </cfRule>
  </conditionalFormatting>
  <conditionalFormatting sqref="AM899">
    <cfRule type="expression" dxfId="416" priority="6025">
      <formula>MOD(ROW(),2)</formula>
    </cfRule>
  </conditionalFormatting>
  <conditionalFormatting sqref="AM903">
    <cfRule type="expression" dxfId="415" priority="5885">
      <formula>MOD(ROW(),2)</formula>
    </cfRule>
  </conditionalFormatting>
  <conditionalFormatting sqref="AM907">
    <cfRule type="expression" dxfId="414" priority="5743">
      <formula>MOD(ROW(),2)</formula>
    </cfRule>
  </conditionalFormatting>
  <conditionalFormatting sqref="AM1014">
    <cfRule type="expression" dxfId="413" priority="4099">
      <formula>MOD(ROW(),2)</formula>
    </cfRule>
  </conditionalFormatting>
  <conditionalFormatting sqref="AM1016">
    <cfRule type="expression" dxfId="412" priority="4086">
      <formula>MOD(ROW(),2)</formula>
    </cfRule>
  </conditionalFormatting>
  <conditionalFormatting sqref="AM1017:AM1027 C941:L944 B940:L940 D1015:L1015 AQ1015 AA997:AK1013 D997:L1013 AO997:AQ1013 AO980:AQ995 AC980:AK995 AF941:AK949 AB940:AE949 D1072 AJ1016:AJ1082 AC950:AK978 AO941:AP963 D945:L995 AB950:AB995 AA941:AA995 Y941:Z1013 Y940 C945:C1050 AO965:AP979 AO964 AQ940:AQ979 AM941:AM1013 AM1015 R997:U1013 R1015:U1015 R940:U995 N997:O1013 N1015:O1015 N940:O995 AM1118:AM1128 D1116:L1116 AQ1116 AA1098:AK1114 D1098:L1114 AO1098:AQ1114 AO1085:AQ1096 D1173 AJ1117:AJ1183 D1085:L1096 AA1085:AK1096 Y1085:Z1114 C1085:C1151 AM1085:AM1114 AM1116 R1098:U1114 R1116:U1116 R1085:U1096 N1098:O1114 N1116:O1116 N1085:O1096 B941:B1185">
    <cfRule type="expression" dxfId="411" priority="4398">
      <formula>MOD(ROW(),2)</formula>
    </cfRule>
  </conditionalFormatting>
  <conditionalFormatting sqref="AM1028:AM1030">
    <cfRule type="expression" dxfId="410" priority="4154">
      <formula>MOD(ROW(),2)</formula>
    </cfRule>
  </conditionalFormatting>
  <conditionalFormatting sqref="AM1031:AM1033">
    <cfRule type="expression" dxfId="409" priority="4074">
      <formula>MOD(ROW(),2)</formula>
    </cfRule>
  </conditionalFormatting>
  <conditionalFormatting sqref="AM1034:AM1036">
    <cfRule type="expression" dxfId="408" priority="4028">
      <formula>MOD(ROW(),2)</formula>
    </cfRule>
  </conditionalFormatting>
  <conditionalFormatting sqref="AM1037">
    <cfRule type="expression" dxfId="407" priority="3935">
      <formula>MOD(ROW(),2)</formula>
    </cfRule>
  </conditionalFormatting>
  <conditionalFormatting sqref="AM1040">
    <cfRule type="expression" dxfId="406" priority="3882">
      <formula>MOD(ROW(),2)</formula>
    </cfRule>
  </conditionalFormatting>
  <conditionalFormatting sqref="AM1041">
    <cfRule type="expression" dxfId="405" priority="3791">
      <formula>MOD(ROW(),2)</formula>
    </cfRule>
  </conditionalFormatting>
  <conditionalFormatting sqref="AM1044">
    <cfRule type="expression" dxfId="404" priority="3698">
      <formula>MOD(ROW(),2)</formula>
    </cfRule>
  </conditionalFormatting>
  <conditionalFormatting sqref="AM1048">
    <cfRule type="expression" dxfId="403" priority="3558">
      <formula>MOD(ROW(),2)</formula>
    </cfRule>
  </conditionalFormatting>
  <conditionalFormatting sqref="AM1052">
    <cfRule type="expression" dxfId="402" priority="3416">
      <formula>MOD(ROW(),2)</formula>
    </cfRule>
  </conditionalFormatting>
  <conditionalFormatting sqref="AM1115">
    <cfRule type="expression" dxfId="401" priority="1851">
      <formula>MOD(ROW(),2)</formula>
    </cfRule>
  </conditionalFormatting>
  <conditionalFormatting sqref="AM1117">
    <cfRule type="expression" dxfId="400" priority="1838">
      <formula>MOD(ROW(),2)</formula>
    </cfRule>
  </conditionalFormatting>
  <conditionalFormatting sqref="AM1129:AM1131">
    <cfRule type="expression" dxfId="399" priority="1902">
      <formula>MOD(ROW(),2)</formula>
    </cfRule>
  </conditionalFormatting>
  <conditionalFormatting sqref="AM1132:AM1134">
    <cfRule type="expression" dxfId="398" priority="1826">
      <formula>MOD(ROW(),2)</formula>
    </cfRule>
  </conditionalFormatting>
  <conditionalFormatting sqref="AM1135:AM1137">
    <cfRule type="expression" dxfId="397" priority="1784">
      <formula>MOD(ROW(),2)</formula>
    </cfRule>
  </conditionalFormatting>
  <conditionalFormatting sqref="AM1138">
    <cfRule type="expression" dxfId="396" priority="1699">
      <formula>MOD(ROW(),2)</formula>
    </cfRule>
  </conditionalFormatting>
  <conditionalFormatting sqref="AM1141">
    <cfRule type="expression" dxfId="395" priority="1650">
      <formula>MOD(ROW(),2)</formula>
    </cfRule>
  </conditionalFormatting>
  <conditionalFormatting sqref="AM1142">
    <cfRule type="expression" dxfId="394" priority="1567">
      <formula>MOD(ROW(),2)</formula>
    </cfRule>
  </conditionalFormatting>
  <conditionalFormatting sqref="AM1145">
    <cfRule type="expression" dxfId="393" priority="1482">
      <formula>MOD(ROW(),2)</formula>
    </cfRule>
  </conditionalFormatting>
  <conditionalFormatting sqref="AM1149">
    <cfRule type="expression" dxfId="392" priority="1354">
      <formula>MOD(ROW(),2)</formula>
    </cfRule>
  </conditionalFormatting>
  <conditionalFormatting sqref="AM1153">
    <cfRule type="expression" dxfId="391" priority="1224">
      <formula>MOD(ROW(),2)</formula>
    </cfRule>
  </conditionalFormatting>
  <conditionalFormatting sqref="AO15:AP54 AI45:AL45 AF46:AL54">
    <cfRule type="expression" dxfId="390" priority="16263">
      <formula>MOD(ROW(),2)</formula>
    </cfRule>
  </conditionalFormatting>
  <conditionalFormatting sqref="AO171:AP180">
    <cfRule type="expression" dxfId="389" priority="13627">
      <formula>MOD(ROW(),2)</formula>
    </cfRule>
  </conditionalFormatting>
  <conditionalFormatting sqref="AO376:AP376 AG376:AL376">
    <cfRule type="expression" dxfId="388" priority="12486">
      <formula>MOD(ROW(),2)</formula>
    </cfRule>
  </conditionalFormatting>
  <conditionalFormatting sqref="AO485:AP485 AG485:AL485">
    <cfRule type="expression" dxfId="387" priority="11709">
      <formula>MOD(ROW(),2)</formula>
    </cfRule>
  </conditionalFormatting>
  <conditionalFormatting sqref="AO489:AP489 AG489:AL489">
    <cfRule type="expression" dxfId="386" priority="11571">
      <formula>MOD(ROW(),2)</formula>
    </cfRule>
  </conditionalFormatting>
  <conditionalFormatting sqref="AO492:AP492 AG492:AL492">
    <cfRule type="expression" dxfId="385" priority="11482">
      <formula>MOD(ROW(),2)</formula>
    </cfRule>
  </conditionalFormatting>
  <conditionalFormatting sqref="AO496:AP496 AG496:AL496">
    <cfRule type="expression" dxfId="384" priority="11348">
      <formula>MOD(ROW(),2)</formula>
    </cfRule>
  </conditionalFormatting>
  <conditionalFormatting sqref="AO500:AP500 AG500:AL500">
    <cfRule type="expression" dxfId="383" priority="11212">
      <formula>MOD(ROW(),2)</formula>
    </cfRule>
  </conditionalFormatting>
  <conditionalFormatting sqref="AO504:AP504 AG504:AJ504 AJ505:AJ516">
    <cfRule type="expression" dxfId="382" priority="11081">
      <formula>MOD(ROW(),2)</formula>
    </cfRule>
  </conditionalFormatting>
  <conditionalFormatting sqref="AO512:AP512 AI512:AI516">
    <cfRule type="expression" dxfId="381" priority="10855">
      <formula>MOD(ROW(),2)</formula>
    </cfRule>
  </conditionalFormatting>
  <conditionalFormatting sqref="AO513:AP513">
    <cfRule type="expression" dxfId="380" priority="10811">
      <formula>MOD(ROW(),2)</formula>
    </cfRule>
  </conditionalFormatting>
  <conditionalFormatting sqref="AO514:AP514">
    <cfRule type="expression" dxfId="379" priority="10772">
      <formula>MOD(ROW(),2)</formula>
    </cfRule>
  </conditionalFormatting>
  <conditionalFormatting sqref="AO515:AP515">
    <cfRule type="expression" dxfId="378" priority="10733">
      <formula>MOD(ROW(),2)</formula>
    </cfRule>
  </conditionalFormatting>
  <conditionalFormatting sqref="AO516:AP516">
    <cfRule type="expression" dxfId="377" priority="10694">
      <formula>MOD(ROW(),2)</formula>
    </cfRule>
  </conditionalFormatting>
  <conditionalFormatting sqref="AO616:AP616 AG616:AL616">
    <cfRule type="expression" dxfId="376" priority="10128">
      <formula>MOD(ROW(),2)</formula>
    </cfRule>
  </conditionalFormatting>
  <conditionalFormatting sqref="AO620:AP620 AG620:AL620">
    <cfRule type="expression" dxfId="375" priority="9981">
      <formula>MOD(ROW(),2)</formula>
    </cfRule>
  </conditionalFormatting>
  <conditionalFormatting sqref="AO623:AP623 AG623:AL623">
    <cfRule type="expression" dxfId="374" priority="9886">
      <formula>MOD(ROW(),2)</formula>
    </cfRule>
  </conditionalFormatting>
  <conditionalFormatting sqref="AO627:AP627 AG627:AL627">
    <cfRule type="expression" dxfId="373" priority="9743">
      <formula>MOD(ROW(),2)</formula>
    </cfRule>
  </conditionalFormatting>
  <conditionalFormatting sqref="AO631:AP631 AG631:AL631">
    <cfRule type="expression" dxfId="372" priority="9598">
      <formula>MOD(ROW(),2)</formula>
    </cfRule>
  </conditionalFormatting>
  <conditionalFormatting sqref="AO635:AP635 AG635:AJ635 AJ636:AJ651">
    <cfRule type="expression" dxfId="371" priority="9458">
      <formula>MOD(ROW(),2)</formula>
    </cfRule>
  </conditionalFormatting>
  <conditionalFormatting sqref="AO643:AP643 AI643:AI647">
    <cfRule type="expression" dxfId="370" priority="9219">
      <formula>MOD(ROW(),2)</formula>
    </cfRule>
  </conditionalFormatting>
  <conditionalFormatting sqref="AO644:AP644">
    <cfRule type="expression" dxfId="369" priority="9175">
      <formula>MOD(ROW(),2)</formula>
    </cfRule>
  </conditionalFormatting>
  <conditionalFormatting sqref="AO645:AP645">
    <cfRule type="expression" dxfId="368" priority="9133">
      <formula>MOD(ROW(),2)</formula>
    </cfRule>
  </conditionalFormatting>
  <conditionalFormatting sqref="AO646:AP646">
    <cfRule type="expression" dxfId="367" priority="9091">
      <formula>MOD(ROW(),2)</formula>
    </cfRule>
  </conditionalFormatting>
  <conditionalFormatting sqref="AO647:AP647">
    <cfRule type="expression" dxfId="366" priority="9049">
      <formula>MOD(ROW(),2)</formula>
    </cfRule>
  </conditionalFormatting>
  <conditionalFormatting sqref="AO648:AP648">
    <cfRule type="expression" dxfId="365" priority="8998">
      <formula>MOD(ROW(),2)</formula>
    </cfRule>
  </conditionalFormatting>
  <conditionalFormatting sqref="AO649:AP649">
    <cfRule type="expression" dxfId="364" priority="8956">
      <formula>MOD(ROW(),2)</formula>
    </cfRule>
  </conditionalFormatting>
  <conditionalFormatting sqref="AO650:AP650">
    <cfRule type="expression" dxfId="363" priority="8914">
      <formula>MOD(ROW(),2)</formula>
    </cfRule>
  </conditionalFormatting>
  <conditionalFormatting sqref="AO651:AP651">
    <cfRule type="expression" dxfId="362" priority="8865">
      <formula>MOD(ROW(),2)</formula>
    </cfRule>
  </conditionalFormatting>
  <conditionalFormatting sqref="AO652:AP652">
    <cfRule type="expression" dxfId="361" priority="8795">
      <formula>MOD(ROW(),2)</formula>
    </cfRule>
  </conditionalFormatting>
  <conditionalFormatting sqref="AO752:AP752 AG752:AI752 AK752:AL752">
    <cfRule type="expression" dxfId="360" priority="8245">
      <formula>MOD(ROW(),2)</formula>
    </cfRule>
  </conditionalFormatting>
  <conditionalFormatting sqref="AO756:AP756 AG756:AI756 AK756:AL756">
    <cfRule type="expression" dxfId="359" priority="8107">
      <formula>MOD(ROW(),2)</formula>
    </cfRule>
  </conditionalFormatting>
  <conditionalFormatting sqref="AO759:AP759 AG759:AI759 AK759:AL759">
    <cfRule type="expression" dxfId="358" priority="8018">
      <formula>MOD(ROW(),2)</formula>
    </cfRule>
  </conditionalFormatting>
  <conditionalFormatting sqref="AO763:AP763 AG763:AI763 AK763:AL763">
    <cfRule type="expression" dxfId="357" priority="7884">
      <formula>MOD(ROW(),2)</formula>
    </cfRule>
  </conditionalFormatting>
  <conditionalFormatting sqref="AO767:AP767 AG767:AI767 AK767:AL767">
    <cfRule type="expression" dxfId="356" priority="7748">
      <formula>MOD(ROW(),2)</formula>
    </cfRule>
  </conditionalFormatting>
  <conditionalFormatting sqref="AO771:AP771 AG771:AI771">
    <cfRule type="expression" dxfId="355" priority="7617">
      <formula>MOD(ROW(),2)</formula>
    </cfRule>
  </conditionalFormatting>
  <conditionalFormatting sqref="AO779:AP779 AI779:AI783">
    <cfRule type="expression" dxfId="354" priority="7393">
      <formula>MOD(ROW(),2)</formula>
    </cfRule>
  </conditionalFormatting>
  <conditionalFormatting sqref="AO780:AP780">
    <cfRule type="expression" dxfId="353" priority="7352">
      <formula>MOD(ROW(),2)</formula>
    </cfRule>
  </conditionalFormatting>
  <conditionalFormatting sqref="AO781:AP781">
    <cfRule type="expression" dxfId="352" priority="7313">
      <formula>MOD(ROW(),2)</formula>
    </cfRule>
  </conditionalFormatting>
  <conditionalFormatting sqref="AO782:AP782">
    <cfRule type="expression" dxfId="351" priority="7274">
      <formula>MOD(ROW(),2)</formula>
    </cfRule>
  </conditionalFormatting>
  <conditionalFormatting sqref="AO783:AP783">
    <cfRule type="expression" dxfId="350" priority="7235">
      <formula>MOD(ROW(),2)</formula>
    </cfRule>
  </conditionalFormatting>
  <conditionalFormatting sqref="AO784:AP784">
    <cfRule type="expression" dxfId="349" priority="7187">
      <formula>MOD(ROW(),2)</formula>
    </cfRule>
  </conditionalFormatting>
  <conditionalFormatting sqref="AO785:AP785">
    <cfRule type="expression" dxfId="348" priority="7148">
      <formula>MOD(ROW(),2)</formula>
    </cfRule>
  </conditionalFormatting>
  <conditionalFormatting sqref="AO786:AP786">
    <cfRule type="expression" dxfId="347" priority="7109">
      <formula>MOD(ROW(),2)</formula>
    </cfRule>
  </conditionalFormatting>
  <conditionalFormatting sqref="AO787:AP787">
    <cfRule type="expression" dxfId="346" priority="7063">
      <formula>MOD(ROW(),2)</formula>
    </cfRule>
  </conditionalFormatting>
  <conditionalFormatting sqref="AO788:AP788">
    <cfRule type="expression" dxfId="345" priority="7006">
      <formula>MOD(ROW(),2)</formula>
    </cfRule>
  </conditionalFormatting>
  <conditionalFormatting sqref="AO789:AP789">
    <cfRule type="expression" dxfId="344" priority="6967">
      <formula>MOD(ROW(),2)</formula>
    </cfRule>
  </conditionalFormatting>
  <conditionalFormatting sqref="AO790:AP790">
    <cfRule type="expression" dxfId="343" priority="6926">
      <formula>MOD(ROW(),2)</formula>
    </cfRule>
  </conditionalFormatting>
  <conditionalFormatting sqref="AO791:AP791">
    <cfRule type="expression" dxfId="342" priority="6887">
      <formula>MOD(ROW(),2)</formula>
    </cfRule>
  </conditionalFormatting>
  <conditionalFormatting sqref="AO792:AP792">
    <cfRule type="expression" dxfId="341" priority="6848">
      <formula>MOD(ROW(),2)</formula>
    </cfRule>
  </conditionalFormatting>
  <conditionalFormatting sqref="AO793:AP793">
    <cfRule type="expression" dxfId="340" priority="6809">
      <formula>MOD(ROW(),2)</formula>
    </cfRule>
  </conditionalFormatting>
  <conditionalFormatting sqref="AO794:AP794">
    <cfRule type="expression" dxfId="339" priority="6762">
      <formula>MOD(ROW(),2)</formula>
    </cfRule>
  </conditionalFormatting>
  <conditionalFormatting sqref="AO892:AP892 AG892:AI892 AK892">
    <cfRule type="expression" dxfId="338" priority="6260">
      <formula>MOD(ROW(),2)</formula>
    </cfRule>
  </conditionalFormatting>
  <conditionalFormatting sqref="AO896:AP896 AG896:AI896 AK896">
    <cfRule type="expression" dxfId="337" priority="6116">
      <formula>MOD(ROW(),2)</formula>
    </cfRule>
  </conditionalFormatting>
  <conditionalFormatting sqref="AO899:AP899 AG899:AI899 AK899">
    <cfRule type="expression" dxfId="336" priority="6023">
      <formula>MOD(ROW(),2)</formula>
    </cfRule>
  </conditionalFormatting>
  <conditionalFormatting sqref="AO903:AP903 AG903:AI903 AK903">
    <cfRule type="expression" dxfId="335" priority="5883">
      <formula>MOD(ROW(),2)</formula>
    </cfRule>
  </conditionalFormatting>
  <conditionalFormatting sqref="AO907:AP907 AG907:AI907 AK907">
    <cfRule type="expression" dxfId="334" priority="5741">
      <formula>MOD(ROW(),2)</formula>
    </cfRule>
  </conditionalFormatting>
  <conditionalFormatting sqref="AO911:AP911 AG911:AI911">
    <cfRule type="expression" dxfId="333" priority="5603">
      <formula>MOD(ROW(),2)</formula>
    </cfRule>
  </conditionalFormatting>
  <conditionalFormatting sqref="AO919:AP919 AI919:AI923">
    <cfRule type="expression" dxfId="332" priority="5364">
      <formula>MOD(ROW(),2)</formula>
    </cfRule>
  </conditionalFormatting>
  <conditionalFormatting sqref="AO920:AP920">
    <cfRule type="expression" dxfId="331" priority="5320">
      <formula>MOD(ROW(),2)</formula>
    </cfRule>
  </conditionalFormatting>
  <conditionalFormatting sqref="AO921:AP921">
    <cfRule type="expression" dxfId="330" priority="5278">
      <formula>MOD(ROW(),2)</formula>
    </cfRule>
  </conditionalFormatting>
  <conditionalFormatting sqref="AO922:AP922">
    <cfRule type="expression" dxfId="329" priority="5236">
      <formula>MOD(ROW(),2)</formula>
    </cfRule>
  </conditionalFormatting>
  <conditionalFormatting sqref="AO923:AP923">
    <cfRule type="expression" dxfId="328" priority="5194">
      <formula>MOD(ROW(),2)</formula>
    </cfRule>
  </conditionalFormatting>
  <conditionalFormatting sqref="AO924:AP924">
    <cfRule type="expression" dxfId="327" priority="5143">
      <formula>MOD(ROW(),2)</formula>
    </cfRule>
  </conditionalFormatting>
  <conditionalFormatting sqref="AO925:AP925">
    <cfRule type="expression" dxfId="326" priority="5101">
      <formula>MOD(ROW(),2)</formula>
    </cfRule>
  </conditionalFormatting>
  <conditionalFormatting sqref="AO926:AP926">
    <cfRule type="expression" dxfId="325" priority="5059">
      <formula>MOD(ROW(),2)</formula>
    </cfRule>
  </conditionalFormatting>
  <conditionalFormatting sqref="AO927:AP927">
    <cfRule type="expression" dxfId="324" priority="5010">
      <formula>MOD(ROW(),2)</formula>
    </cfRule>
  </conditionalFormatting>
  <conditionalFormatting sqref="AO928:AP928">
    <cfRule type="expression" dxfId="323" priority="4950">
      <formula>MOD(ROW(),2)</formula>
    </cfRule>
  </conditionalFormatting>
  <conditionalFormatting sqref="AO929:AP929">
    <cfRule type="expression" dxfId="322" priority="4908">
      <formula>MOD(ROW(),2)</formula>
    </cfRule>
  </conditionalFormatting>
  <conditionalFormatting sqref="AO930:AP930">
    <cfRule type="expression" dxfId="321" priority="4864">
      <formula>MOD(ROW(),2)</formula>
    </cfRule>
  </conditionalFormatting>
  <conditionalFormatting sqref="AO931:AP931">
    <cfRule type="expression" dxfId="320" priority="4822">
      <formula>MOD(ROW(),2)</formula>
    </cfRule>
  </conditionalFormatting>
  <conditionalFormatting sqref="AO932:AP932">
    <cfRule type="expression" dxfId="319" priority="4780">
      <formula>MOD(ROW(),2)</formula>
    </cfRule>
  </conditionalFormatting>
  <conditionalFormatting sqref="AO933:AP933">
    <cfRule type="expression" dxfId="318" priority="4738">
      <formula>MOD(ROW(),2)</formula>
    </cfRule>
  </conditionalFormatting>
  <conditionalFormatting sqref="AO934:AP934">
    <cfRule type="expression" dxfId="317" priority="4693">
      <formula>MOD(ROW(),2)</formula>
    </cfRule>
  </conditionalFormatting>
  <conditionalFormatting sqref="AO935:AP935">
    <cfRule type="expression" dxfId="316" priority="4641">
      <formula>MOD(ROW(),2)</formula>
    </cfRule>
  </conditionalFormatting>
  <conditionalFormatting sqref="AO936:AP936">
    <cfRule type="expression" dxfId="315" priority="4599">
      <formula>MOD(ROW(),2)</formula>
    </cfRule>
  </conditionalFormatting>
  <conditionalFormatting sqref="AO937:AP937">
    <cfRule type="expression" dxfId="314" priority="4557">
      <formula>MOD(ROW(),2)</formula>
    </cfRule>
  </conditionalFormatting>
  <conditionalFormatting sqref="AO938:AP938">
    <cfRule type="expression" dxfId="313" priority="4490">
      <formula>MOD(ROW(),2)</formula>
    </cfRule>
  </conditionalFormatting>
  <conditionalFormatting sqref="AO939:AP939">
    <cfRule type="expression" dxfId="312" priority="4440">
      <formula>MOD(ROW(),2)</formula>
    </cfRule>
  </conditionalFormatting>
  <conditionalFormatting sqref="AO1037:AP1037 AG1037:AI1037 AK1037">
    <cfRule type="expression" dxfId="311" priority="3933">
      <formula>MOD(ROW(),2)</formula>
    </cfRule>
  </conditionalFormatting>
  <conditionalFormatting sqref="AO1041:AP1041 AG1041:AI1041 AK1041">
    <cfRule type="expression" dxfId="310" priority="3789">
      <formula>MOD(ROW(),2)</formula>
    </cfRule>
  </conditionalFormatting>
  <conditionalFormatting sqref="AO1044:AP1044 AG1044:AI1044 AK1044">
    <cfRule type="expression" dxfId="309" priority="3696">
      <formula>MOD(ROW(),2)</formula>
    </cfRule>
  </conditionalFormatting>
  <conditionalFormatting sqref="AO1048:AP1048 AG1048:AI1048 AK1048">
    <cfRule type="expression" dxfId="308" priority="3556">
      <formula>MOD(ROW(),2)</formula>
    </cfRule>
  </conditionalFormatting>
  <conditionalFormatting sqref="AO1052:AP1052 AG1052:AI1052 AK1052">
    <cfRule type="expression" dxfId="307" priority="3414">
      <formula>MOD(ROW(),2)</formula>
    </cfRule>
  </conditionalFormatting>
  <conditionalFormatting sqref="AO1056:AP1056 AG1056:AI1056">
    <cfRule type="expression" dxfId="306" priority="3276">
      <formula>MOD(ROW(),2)</formula>
    </cfRule>
  </conditionalFormatting>
  <conditionalFormatting sqref="AO1064:AP1064 AI1064:AI1068">
    <cfRule type="expression" dxfId="305" priority="3037">
      <formula>MOD(ROW(),2)</formula>
    </cfRule>
  </conditionalFormatting>
  <conditionalFormatting sqref="AO1065:AP1065">
    <cfRule type="expression" dxfId="304" priority="2993">
      <formula>MOD(ROW(),2)</formula>
    </cfRule>
  </conditionalFormatting>
  <conditionalFormatting sqref="AO1066:AP1066">
    <cfRule type="expression" dxfId="303" priority="2951">
      <formula>MOD(ROW(),2)</formula>
    </cfRule>
  </conditionalFormatting>
  <conditionalFormatting sqref="AO1067:AP1067">
    <cfRule type="expression" dxfId="302" priority="2909">
      <formula>MOD(ROW(),2)</formula>
    </cfRule>
  </conditionalFormatting>
  <conditionalFormatting sqref="AO1068:AP1068">
    <cfRule type="expression" dxfId="301" priority="2867">
      <formula>MOD(ROW(),2)</formula>
    </cfRule>
  </conditionalFormatting>
  <conditionalFormatting sqref="AO1069:AP1069">
    <cfRule type="expression" dxfId="300" priority="2816">
      <formula>MOD(ROW(),2)</formula>
    </cfRule>
  </conditionalFormatting>
  <conditionalFormatting sqref="AO1070:AP1070">
    <cfRule type="expression" dxfId="299" priority="2774">
      <formula>MOD(ROW(),2)</formula>
    </cfRule>
  </conditionalFormatting>
  <conditionalFormatting sqref="AO1071:AP1071">
    <cfRule type="expression" dxfId="298" priority="2732">
      <formula>MOD(ROW(),2)</formula>
    </cfRule>
  </conditionalFormatting>
  <conditionalFormatting sqref="AO1072:AP1072">
    <cfRule type="expression" dxfId="297" priority="2683">
      <formula>MOD(ROW(),2)</formula>
    </cfRule>
  </conditionalFormatting>
  <conditionalFormatting sqref="AO1073:AP1073">
    <cfRule type="expression" dxfId="296" priority="2623">
      <formula>MOD(ROW(),2)</formula>
    </cfRule>
  </conditionalFormatting>
  <conditionalFormatting sqref="AO1074:AP1074">
    <cfRule type="expression" dxfId="295" priority="2581">
      <formula>MOD(ROW(),2)</formula>
    </cfRule>
  </conditionalFormatting>
  <conditionalFormatting sqref="AO1075:AP1075">
    <cfRule type="expression" dxfId="294" priority="2537">
      <formula>MOD(ROW(),2)</formula>
    </cfRule>
  </conditionalFormatting>
  <conditionalFormatting sqref="AO1076:AP1076">
    <cfRule type="expression" dxfId="293" priority="2495">
      <formula>MOD(ROW(),2)</formula>
    </cfRule>
  </conditionalFormatting>
  <conditionalFormatting sqref="AO1077:AP1077">
    <cfRule type="expression" dxfId="292" priority="2453">
      <formula>MOD(ROW(),2)</formula>
    </cfRule>
  </conditionalFormatting>
  <conditionalFormatting sqref="AO1078:AP1078">
    <cfRule type="expression" dxfId="291" priority="2411">
      <formula>MOD(ROW(),2)</formula>
    </cfRule>
  </conditionalFormatting>
  <conditionalFormatting sqref="AO1079:AP1079">
    <cfRule type="expression" dxfId="290" priority="2366">
      <formula>MOD(ROW(),2)</formula>
    </cfRule>
  </conditionalFormatting>
  <conditionalFormatting sqref="AO1080:AP1080">
    <cfRule type="expression" dxfId="289" priority="2314">
      <formula>MOD(ROW(),2)</formula>
    </cfRule>
  </conditionalFormatting>
  <conditionalFormatting sqref="AO1081:AP1081">
    <cfRule type="expression" dxfId="288" priority="2272">
      <formula>MOD(ROW(),2)</formula>
    </cfRule>
  </conditionalFormatting>
  <conditionalFormatting sqref="AO1082:AP1082">
    <cfRule type="expression" dxfId="287" priority="2230">
      <formula>MOD(ROW(),2)</formula>
    </cfRule>
  </conditionalFormatting>
  <conditionalFormatting sqref="AO1083:AP1083">
    <cfRule type="expression" dxfId="286" priority="2163">
      <formula>MOD(ROW(),2)</formula>
    </cfRule>
  </conditionalFormatting>
  <conditionalFormatting sqref="AO1084:AP1084">
    <cfRule type="expression" dxfId="285" priority="2113">
      <formula>MOD(ROW(),2)</formula>
    </cfRule>
  </conditionalFormatting>
  <conditionalFormatting sqref="AO1138:AP1138 AG1138:AI1138 AK1138">
    <cfRule type="expression" dxfId="284" priority="1697">
      <formula>MOD(ROW(),2)</formula>
    </cfRule>
  </conditionalFormatting>
  <conditionalFormatting sqref="AO1142:AP1142 AG1142:AI1142 AK1142">
    <cfRule type="expression" dxfId="283" priority="1565">
      <formula>MOD(ROW(),2)</formula>
    </cfRule>
  </conditionalFormatting>
  <conditionalFormatting sqref="AO1145:AP1145 AG1145:AI1145 AK1145">
    <cfRule type="expression" dxfId="282" priority="1480">
      <formula>MOD(ROW(),2)</formula>
    </cfRule>
  </conditionalFormatting>
  <conditionalFormatting sqref="AO1149:AP1149 AG1149:AI1149 AK1149">
    <cfRule type="expression" dxfId="281" priority="1352">
      <formula>MOD(ROW(),2)</formula>
    </cfRule>
  </conditionalFormatting>
  <conditionalFormatting sqref="AO1153:AP1153 AG1153:AI1153 AK1153">
    <cfRule type="expression" dxfId="280" priority="1222">
      <formula>MOD(ROW(),2)</formula>
    </cfRule>
  </conditionalFormatting>
  <conditionalFormatting sqref="AO1157:AP1157 AG1157:AI1157">
    <cfRule type="expression" dxfId="279" priority="1096">
      <formula>MOD(ROW(),2)</formula>
    </cfRule>
  </conditionalFormatting>
  <conditionalFormatting sqref="AO1165:AP1165 AI1165:AI1169">
    <cfRule type="expression" dxfId="278" priority="877">
      <formula>MOD(ROW(),2)</formula>
    </cfRule>
  </conditionalFormatting>
  <conditionalFormatting sqref="AO1166:AP1166">
    <cfRule type="expression" dxfId="277" priority="837">
      <formula>MOD(ROW(),2)</formula>
    </cfRule>
  </conditionalFormatting>
  <conditionalFormatting sqref="AO1167:AP1167">
    <cfRule type="expression" dxfId="276" priority="799">
      <formula>MOD(ROW(),2)</formula>
    </cfRule>
  </conditionalFormatting>
  <conditionalFormatting sqref="AO1168:AP1168">
    <cfRule type="expression" dxfId="275" priority="761">
      <formula>MOD(ROW(),2)</formula>
    </cfRule>
  </conditionalFormatting>
  <conditionalFormatting sqref="AO1169:AP1169">
    <cfRule type="expression" dxfId="274" priority="723">
      <formula>MOD(ROW(),2)</formula>
    </cfRule>
  </conditionalFormatting>
  <conditionalFormatting sqref="AO1170:AP1170">
    <cfRule type="expression" dxfId="273" priority="677">
      <formula>MOD(ROW(),2)</formula>
    </cfRule>
  </conditionalFormatting>
  <conditionalFormatting sqref="AO1171:AP1171">
    <cfRule type="expression" dxfId="272" priority="639">
      <formula>MOD(ROW(),2)</formula>
    </cfRule>
  </conditionalFormatting>
  <conditionalFormatting sqref="AO1172:AP1172">
    <cfRule type="expression" dxfId="271" priority="601">
      <formula>MOD(ROW(),2)</formula>
    </cfRule>
  </conditionalFormatting>
  <conditionalFormatting sqref="AO1173:AP1173">
    <cfRule type="expression" dxfId="270" priority="557">
      <formula>MOD(ROW(),2)</formula>
    </cfRule>
  </conditionalFormatting>
  <conditionalFormatting sqref="AO1174:AP1174">
    <cfRule type="expression" dxfId="269" priority="502">
      <formula>MOD(ROW(),2)</formula>
    </cfRule>
  </conditionalFormatting>
  <conditionalFormatting sqref="AO1175:AP1175">
    <cfRule type="expression" dxfId="268" priority="464">
      <formula>MOD(ROW(),2)</formula>
    </cfRule>
  </conditionalFormatting>
  <conditionalFormatting sqref="AO1176:AP1176">
    <cfRule type="expression" dxfId="267" priority="424">
      <formula>MOD(ROW(),2)</formula>
    </cfRule>
  </conditionalFormatting>
  <conditionalFormatting sqref="AO1177:AP1177">
    <cfRule type="expression" dxfId="266" priority="386">
      <formula>MOD(ROW(),2)</formula>
    </cfRule>
  </conditionalFormatting>
  <conditionalFormatting sqref="AO1178:AP1178">
    <cfRule type="expression" dxfId="265" priority="348">
      <formula>MOD(ROW(),2)</formula>
    </cfRule>
  </conditionalFormatting>
  <conditionalFormatting sqref="AO1179:AP1179">
    <cfRule type="expression" dxfId="264" priority="310">
      <formula>MOD(ROW(),2)</formula>
    </cfRule>
  </conditionalFormatting>
  <conditionalFormatting sqref="AO1180:AP1180">
    <cfRule type="expression" dxfId="263" priority="269">
      <formula>MOD(ROW(),2)</formula>
    </cfRule>
  </conditionalFormatting>
  <conditionalFormatting sqref="AO1181:AP1181">
    <cfRule type="expression" dxfId="262" priority="221">
      <formula>MOD(ROW(),2)</formula>
    </cfRule>
  </conditionalFormatting>
  <conditionalFormatting sqref="AO1182:AP1182">
    <cfRule type="expression" dxfId="261" priority="183">
      <formula>MOD(ROW(),2)</formula>
    </cfRule>
  </conditionalFormatting>
  <conditionalFormatting sqref="AO1183:AP1183">
    <cfRule type="expression" dxfId="260" priority="145">
      <formula>MOD(ROW(),2)</formula>
    </cfRule>
  </conditionalFormatting>
  <conditionalFormatting sqref="AO1184:AP1184">
    <cfRule type="expression" dxfId="259" priority="84">
      <formula>MOD(ROW(),2)</formula>
    </cfRule>
  </conditionalFormatting>
  <conditionalFormatting sqref="AO1185:AP1185">
    <cfRule type="expression" dxfId="258" priority="38">
      <formula>MOD(ROW(),2)</formula>
    </cfRule>
  </conditionalFormatting>
  <conditionalFormatting sqref="AO84:AQ84">
    <cfRule type="expression" dxfId="257" priority="15882">
      <formula>MOD(ROW(),2)</formula>
    </cfRule>
  </conditionalFormatting>
  <conditionalFormatting sqref="AO209:AQ209">
    <cfRule type="expression" dxfId="256" priority="14594">
      <formula>MOD(ROW(),2)</formula>
    </cfRule>
  </conditionalFormatting>
  <conditionalFormatting sqref="AO335:AQ335">
    <cfRule type="expression" dxfId="255" priority="13265">
      <formula>MOD(ROW(),2)</formula>
    </cfRule>
  </conditionalFormatting>
  <conditionalFormatting sqref="AO463:AQ463">
    <cfRule type="expression" dxfId="254" priority="11858">
      <formula>MOD(ROW(),2)</formula>
    </cfRule>
  </conditionalFormatting>
  <conditionalFormatting sqref="AO594:AQ594">
    <cfRule type="expression" dxfId="253" priority="10286">
      <formula>MOD(ROW(),2)</formula>
    </cfRule>
  </conditionalFormatting>
  <conditionalFormatting sqref="AO730:AQ730">
    <cfRule type="expression" dxfId="252" priority="8394">
      <formula>MOD(ROW(),2)</formula>
    </cfRule>
  </conditionalFormatting>
  <conditionalFormatting sqref="AO870:AQ870">
    <cfRule type="expression" dxfId="251" priority="6414">
      <formula>MOD(ROW(),2)</formula>
    </cfRule>
  </conditionalFormatting>
  <conditionalFormatting sqref="AO1015:AQ1015">
    <cfRule type="expression" dxfId="250" priority="4087">
      <formula>MOD(ROW(),2)</formula>
    </cfRule>
  </conditionalFormatting>
  <conditionalFormatting sqref="AO1116:AQ1116">
    <cfRule type="expression" dxfId="249" priority="1839">
      <formula>MOD(ROW(),2)</formula>
    </cfRule>
  </conditionalFormatting>
  <conditionalFormatting sqref="AP819">
    <cfRule type="expression" dxfId="248" priority="4517">
      <formula>MOD(ROW(),2)</formula>
    </cfRule>
  </conditionalFormatting>
  <conditionalFormatting sqref="AP964">
    <cfRule type="expression" dxfId="247" priority="2190">
      <formula>MOD(ROW(),2)</formula>
    </cfRule>
  </conditionalFormatting>
  <conditionalFormatting sqref="AQ2:AQ45">
    <cfRule type="expression" dxfId="246" priority="16178">
      <formula>MOD(ROW(),2)</formula>
    </cfRule>
  </conditionalFormatting>
  <conditionalFormatting sqref="AQ56 AQ63 AQ67 AQ70">
    <cfRule type="expression" dxfId="245" priority="16264">
      <formula>MOD(ROW(),2)</formula>
    </cfRule>
  </conditionalFormatting>
  <conditionalFormatting sqref="AQ65">
    <cfRule type="expression" dxfId="244" priority="16123">
      <formula>MOD(ROW(),2)</formula>
    </cfRule>
  </conditionalFormatting>
  <conditionalFormatting sqref="AQ82:AQ141">
    <cfRule type="expression" dxfId="243" priority="14874">
      <formula>MOD(ROW(),2)</formula>
    </cfRule>
  </conditionalFormatting>
  <conditionalFormatting sqref="AQ182 AQ188 AQ192 AQ195">
    <cfRule type="expression" dxfId="242" priority="14943">
      <formula>MOD(ROW(),2)</formula>
    </cfRule>
  </conditionalFormatting>
  <conditionalFormatting sqref="AQ190">
    <cfRule type="expression" dxfId="241" priority="14822">
      <formula>MOD(ROW(),2)</formula>
    </cfRule>
  </conditionalFormatting>
  <conditionalFormatting sqref="AQ207:AQ269">
    <cfRule type="expression" dxfId="240" priority="13548">
      <formula>MOD(ROW(),2)</formula>
    </cfRule>
  </conditionalFormatting>
  <conditionalFormatting sqref="AQ308 AQ314 AQ318 AQ321">
    <cfRule type="expression" dxfId="239" priority="13620">
      <formula>MOD(ROW(),2)</formula>
    </cfRule>
  </conditionalFormatting>
  <conditionalFormatting sqref="AQ316">
    <cfRule type="expression" dxfId="238" priority="13496">
      <formula>MOD(ROW(),2)</formula>
    </cfRule>
  </conditionalFormatting>
  <conditionalFormatting sqref="AQ333:AQ374">
    <cfRule type="expression" dxfId="237" priority="12576">
      <formula>MOD(ROW(),2)</formula>
    </cfRule>
  </conditionalFormatting>
  <conditionalFormatting sqref="AQ375:AQ378">
    <cfRule type="expression" dxfId="236" priority="12444">
      <formula>MOD(ROW(),2)</formula>
    </cfRule>
    <cfRule type="expression" dxfId="235" priority="12443">
      <formula>MOD(ROW(),2)</formula>
    </cfRule>
  </conditionalFormatting>
  <conditionalFormatting sqref="AQ379">
    <cfRule type="expression" dxfId="234" priority="12389">
      <formula>MOD(ROW(),2)</formula>
    </cfRule>
    <cfRule type="expression" dxfId="233" priority="12388">
      <formula>MOD(ROW(),2)</formula>
    </cfRule>
  </conditionalFormatting>
  <conditionalFormatting sqref="AQ380:AQ382">
    <cfRule type="expression" dxfId="232" priority="12300">
      <formula>MOD(ROW(),2)</formula>
    </cfRule>
    <cfRule type="expression" dxfId="231" priority="12301">
      <formula>MOD(ROW(),2)</formula>
    </cfRule>
  </conditionalFormatting>
  <conditionalFormatting sqref="AQ383:AQ384">
    <cfRule type="expression" dxfId="230" priority="12214">
      <formula>MOD(ROW(),2)</formula>
    </cfRule>
    <cfRule type="expression" dxfId="229" priority="12215">
      <formula>MOD(ROW(),2)</formula>
    </cfRule>
  </conditionalFormatting>
  <conditionalFormatting sqref="AQ397">
    <cfRule type="expression" dxfId="228" priority="12138">
      <formula>MOD(ROW(),2)</formula>
    </cfRule>
  </conditionalFormatting>
  <conditionalFormatting sqref="AQ436 AQ442 AQ446 AQ449 AQ461">
    <cfRule type="expression" dxfId="227" priority="12209">
      <formula>MOD(ROW(),2)</formula>
    </cfRule>
  </conditionalFormatting>
  <conditionalFormatting sqref="AQ444">
    <cfRule type="expression" dxfId="226" priority="12086">
      <formula>MOD(ROW(),2)</formula>
    </cfRule>
  </conditionalFormatting>
  <conditionalFormatting sqref="AQ462">
    <cfRule type="expression" dxfId="225" priority="11859">
      <formula>MOD(ROW(),2)</formula>
    </cfRule>
  </conditionalFormatting>
  <conditionalFormatting sqref="AQ464">
    <cfRule type="expression" dxfId="224" priority="11845">
      <formula>MOD(ROW(),2)</formula>
    </cfRule>
  </conditionalFormatting>
  <conditionalFormatting sqref="AQ465">
    <cfRule type="expression" dxfId="223" priority="12029">
      <formula>MOD(ROW(),2)</formula>
    </cfRule>
  </conditionalFormatting>
  <conditionalFormatting sqref="AQ466:AQ475">
    <cfRule type="expression" dxfId="222" priority="12027">
      <formula>MOD(ROW(),2)</formula>
    </cfRule>
  </conditionalFormatting>
  <conditionalFormatting sqref="AQ467">
    <cfRule type="expression" dxfId="221" priority="12023">
      <formula>MOD(ROW(),2)</formula>
    </cfRule>
  </conditionalFormatting>
  <conditionalFormatting sqref="AQ476:AQ478 AF476:AF516">
    <cfRule type="expression" dxfId="220" priority="11921">
      <formula>MOD(ROW(),2)</formula>
    </cfRule>
  </conditionalFormatting>
  <conditionalFormatting sqref="AQ476:AQ478">
    <cfRule type="expression" dxfId="219" priority="11922">
      <formula>MOD(ROW(),2)</formula>
    </cfRule>
  </conditionalFormatting>
  <conditionalFormatting sqref="AQ479:AQ484">
    <cfRule type="expression" dxfId="218" priority="11756">
      <formula>MOD(ROW(),2)</formula>
    </cfRule>
    <cfRule type="expression" dxfId="217" priority="11755">
      <formula>MOD(ROW(),2)</formula>
    </cfRule>
  </conditionalFormatting>
  <conditionalFormatting sqref="AQ485:AQ487">
    <cfRule type="expression" dxfId="216" priority="11666">
      <formula>MOD(ROW(),2)</formula>
    </cfRule>
    <cfRule type="expression" dxfId="215" priority="11667">
      <formula>MOD(ROW(),2)</formula>
    </cfRule>
  </conditionalFormatting>
  <conditionalFormatting sqref="AQ488:AQ491">
    <cfRule type="expression" dxfId="214" priority="11529">
      <formula>MOD(ROW(),2)</formula>
    </cfRule>
    <cfRule type="expression" dxfId="213" priority="11528">
      <formula>MOD(ROW(),2)</formula>
    </cfRule>
  </conditionalFormatting>
  <conditionalFormatting sqref="AQ492:AQ494">
    <cfRule type="expression" dxfId="212" priority="11439">
      <formula>MOD(ROW(),2)</formula>
    </cfRule>
    <cfRule type="expression" dxfId="211" priority="11440">
      <formula>MOD(ROW(),2)</formula>
    </cfRule>
  </conditionalFormatting>
  <conditionalFormatting sqref="AQ495:AQ498">
    <cfRule type="expression" dxfId="210" priority="11394">
      <formula>MOD(ROW(),2)</formula>
    </cfRule>
    <cfRule type="expression" dxfId="209" priority="11395">
      <formula>MOD(ROW(),2)</formula>
    </cfRule>
  </conditionalFormatting>
  <conditionalFormatting sqref="AQ499:AQ502">
    <cfRule type="expression" dxfId="208" priority="11170">
      <formula>MOD(ROW(),2)</formula>
    </cfRule>
    <cfRule type="expression" dxfId="207" priority="11169">
      <formula>MOD(ROW(),2)</formula>
    </cfRule>
  </conditionalFormatting>
  <conditionalFormatting sqref="AQ503:AQ506">
    <cfRule type="expression" dxfId="206" priority="11039">
      <formula>MOD(ROW(),2)</formula>
    </cfRule>
    <cfRule type="expression" dxfId="205" priority="11040">
      <formula>MOD(ROW(),2)</formula>
    </cfRule>
  </conditionalFormatting>
  <conditionalFormatting sqref="AQ507">
    <cfRule type="expression" dxfId="204" priority="10985">
      <formula>MOD(ROW(),2)</formula>
    </cfRule>
    <cfRule type="expression" dxfId="203" priority="10986">
      <formula>MOD(ROW(),2)</formula>
    </cfRule>
  </conditionalFormatting>
  <conditionalFormatting sqref="AQ508:AQ510">
    <cfRule type="expression" dxfId="202" priority="10900">
      <formula>MOD(ROW(),2)</formula>
    </cfRule>
    <cfRule type="expression" dxfId="201" priority="10899">
      <formula>MOD(ROW(),2)</formula>
    </cfRule>
  </conditionalFormatting>
  <conditionalFormatting sqref="AQ511:AQ512">
    <cfRule type="expression" dxfId="200" priority="10818">
      <formula>MOD(ROW(),2)</formula>
    </cfRule>
    <cfRule type="expression" dxfId="199" priority="10817">
      <formula>MOD(ROW(),2)</formula>
    </cfRule>
  </conditionalFormatting>
  <conditionalFormatting sqref="AQ513:AQ516">
    <cfRule type="expression" dxfId="198" priority="10656">
      <formula>MOD(ROW(),2)</formula>
    </cfRule>
    <cfRule type="expression" dxfId="197" priority="10657">
      <formula>MOD(ROW(),2)</formula>
    </cfRule>
  </conditionalFormatting>
  <conditionalFormatting sqref="AQ528">
    <cfRule type="expression" dxfId="196" priority="10579">
      <formula>MOD(ROW(),2)</formula>
    </cfRule>
  </conditionalFormatting>
  <conditionalFormatting sqref="AQ567 AQ573 AQ577 AQ580 AQ592">
    <cfRule type="expression" dxfId="195" priority="10651">
      <formula>MOD(ROW(),2)</formula>
    </cfRule>
  </conditionalFormatting>
  <conditionalFormatting sqref="AQ575">
    <cfRule type="expression" dxfId="194" priority="10527">
      <formula>MOD(ROW(),2)</formula>
    </cfRule>
  </conditionalFormatting>
  <conditionalFormatting sqref="AQ593">
    <cfRule type="expression" dxfId="193" priority="10287">
      <formula>MOD(ROW(),2)</formula>
    </cfRule>
  </conditionalFormatting>
  <conditionalFormatting sqref="AQ595">
    <cfRule type="expression" dxfId="192" priority="10273">
      <formula>MOD(ROW(),2)</formula>
    </cfRule>
  </conditionalFormatting>
  <conditionalFormatting sqref="AQ596">
    <cfRule type="expression" dxfId="191" priority="10467">
      <formula>MOD(ROW(),2)</formula>
    </cfRule>
  </conditionalFormatting>
  <conditionalFormatting sqref="AQ597:AQ606">
    <cfRule type="expression" dxfId="190" priority="10465">
      <formula>MOD(ROW(),2)</formula>
    </cfRule>
  </conditionalFormatting>
  <conditionalFormatting sqref="AQ598">
    <cfRule type="expression" dxfId="189" priority="10461">
      <formula>MOD(ROW(),2)</formula>
    </cfRule>
  </conditionalFormatting>
  <conditionalFormatting sqref="AQ607:AQ609 AF607:AF651">
    <cfRule type="expression" dxfId="188" priority="10352">
      <formula>MOD(ROW(),2)</formula>
    </cfRule>
  </conditionalFormatting>
  <conditionalFormatting sqref="AQ607:AQ609">
    <cfRule type="expression" dxfId="187" priority="10353">
      <formula>MOD(ROW(),2)</formula>
    </cfRule>
  </conditionalFormatting>
  <conditionalFormatting sqref="AQ610:AQ615">
    <cfRule type="expression" dxfId="186" priority="10178">
      <formula>MOD(ROW(),2)</formula>
    </cfRule>
    <cfRule type="expression" dxfId="185" priority="10177">
      <formula>MOD(ROW(),2)</formula>
    </cfRule>
  </conditionalFormatting>
  <conditionalFormatting sqref="AQ616:AQ618">
    <cfRule type="expression" dxfId="184" priority="10083">
      <formula>MOD(ROW(),2)</formula>
    </cfRule>
    <cfRule type="expression" dxfId="183" priority="10082">
      <formula>MOD(ROW(),2)</formula>
    </cfRule>
  </conditionalFormatting>
  <conditionalFormatting sqref="AQ619:AQ622">
    <cfRule type="expression" dxfId="182" priority="9936">
      <formula>MOD(ROW(),2)</formula>
    </cfRule>
    <cfRule type="expression" dxfId="181" priority="9935">
      <formula>MOD(ROW(),2)</formula>
    </cfRule>
  </conditionalFormatting>
  <conditionalFormatting sqref="AQ623:AQ625">
    <cfRule type="expression" dxfId="180" priority="9840">
      <formula>MOD(ROW(),2)</formula>
    </cfRule>
    <cfRule type="expression" dxfId="179" priority="9841">
      <formula>MOD(ROW(),2)</formula>
    </cfRule>
  </conditionalFormatting>
  <conditionalFormatting sqref="AQ626:AQ629">
    <cfRule type="expression" dxfId="178" priority="9792">
      <formula>MOD(ROW(),2)</formula>
    </cfRule>
    <cfRule type="expression" dxfId="177" priority="9793">
      <formula>MOD(ROW(),2)</formula>
    </cfRule>
  </conditionalFormatting>
  <conditionalFormatting sqref="AQ630:AQ633">
    <cfRule type="expression" dxfId="176" priority="9552">
      <formula>MOD(ROW(),2)</formula>
    </cfRule>
    <cfRule type="expression" dxfId="175" priority="9553">
      <formula>MOD(ROW(),2)</formula>
    </cfRule>
  </conditionalFormatting>
  <conditionalFormatting sqref="AQ634:AQ637">
    <cfRule type="expression" dxfId="174" priority="9414">
      <formula>MOD(ROW(),2)</formula>
    </cfRule>
    <cfRule type="expression" dxfId="173" priority="9413">
      <formula>MOD(ROW(),2)</formula>
    </cfRule>
  </conditionalFormatting>
  <conditionalFormatting sqref="AQ638">
    <cfRule type="expression" dxfId="172" priority="9358">
      <formula>MOD(ROW(),2)</formula>
    </cfRule>
    <cfRule type="expression" dxfId="171" priority="9359">
      <formula>MOD(ROW(),2)</formula>
    </cfRule>
  </conditionalFormatting>
  <conditionalFormatting sqref="AQ639:AQ641">
    <cfRule type="expression" dxfId="170" priority="9267">
      <formula>MOD(ROW(),2)</formula>
    </cfRule>
    <cfRule type="expression" dxfId="169" priority="9266">
      <formula>MOD(ROW(),2)</formula>
    </cfRule>
  </conditionalFormatting>
  <conditionalFormatting sqref="AQ642:AQ643">
    <cfRule type="expression" dxfId="168" priority="9179">
      <formula>MOD(ROW(),2)</formula>
    </cfRule>
    <cfRule type="expression" dxfId="167" priority="9178">
      <formula>MOD(ROW(),2)</formula>
    </cfRule>
  </conditionalFormatting>
  <conditionalFormatting sqref="AQ644:AQ647">
    <cfRule type="expression" dxfId="166" priority="9008">
      <formula>MOD(ROW(),2)</formula>
    </cfRule>
    <cfRule type="expression" dxfId="165" priority="9009">
      <formula>MOD(ROW(),2)</formula>
    </cfRule>
  </conditionalFormatting>
  <conditionalFormatting sqref="AQ648:AQ651">
    <cfRule type="expression" dxfId="164" priority="8824">
      <formula>MOD(ROW(),2)</formula>
    </cfRule>
    <cfRule type="expression" dxfId="163" priority="8825">
      <formula>MOD(ROW(),2)</formula>
    </cfRule>
  </conditionalFormatting>
  <conditionalFormatting sqref="AQ652">
    <cfRule type="expression" dxfId="162" priority="8755">
      <formula>MOD(ROW(),2)</formula>
    </cfRule>
    <cfRule type="expression" dxfId="161" priority="8754">
      <formula>MOD(ROW(),2)</formula>
    </cfRule>
  </conditionalFormatting>
  <conditionalFormatting sqref="AQ664">
    <cfRule type="expression" dxfId="160" priority="8677">
      <formula>MOD(ROW(),2)</formula>
    </cfRule>
  </conditionalFormatting>
  <conditionalFormatting sqref="AQ703 AQ709 AQ713 AQ716 AQ728">
    <cfRule type="expression" dxfId="159" priority="8749">
      <formula>MOD(ROW(),2)</formula>
    </cfRule>
  </conditionalFormatting>
  <conditionalFormatting sqref="AQ711">
    <cfRule type="expression" dxfId="158" priority="8625">
      <formula>MOD(ROW(),2)</formula>
    </cfRule>
  </conditionalFormatting>
  <conditionalFormatting sqref="AQ729">
    <cfRule type="expression" dxfId="157" priority="8395">
      <formula>MOD(ROW(),2)</formula>
    </cfRule>
  </conditionalFormatting>
  <conditionalFormatting sqref="AQ731">
    <cfRule type="expression" dxfId="156" priority="8381">
      <formula>MOD(ROW(),2)</formula>
    </cfRule>
  </conditionalFormatting>
  <conditionalFormatting sqref="AQ732">
    <cfRule type="expression" dxfId="155" priority="8565">
      <formula>MOD(ROW(),2)</formula>
    </cfRule>
  </conditionalFormatting>
  <conditionalFormatting sqref="AQ733:AQ742">
    <cfRule type="expression" dxfId="154" priority="8563">
      <formula>MOD(ROW(),2)</formula>
    </cfRule>
  </conditionalFormatting>
  <conditionalFormatting sqref="AQ734">
    <cfRule type="expression" dxfId="153" priority="8559">
      <formula>MOD(ROW(),2)</formula>
    </cfRule>
  </conditionalFormatting>
  <conditionalFormatting sqref="AQ743:AQ745 AF743:AF787">
    <cfRule type="expression" dxfId="152" priority="8457">
      <formula>MOD(ROW(),2)</formula>
    </cfRule>
  </conditionalFormatting>
  <conditionalFormatting sqref="AQ743:AQ745">
    <cfRule type="expression" dxfId="151" priority="8458">
      <formula>MOD(ROW(),2)</formula>
    </cfRule>
  </conditionalFormatting>
  <conditionalFormatting sqref="AQ746:AQ751">
    <cfRule type="expression" dxfId="150" priority="8292">
      <formula>MOD(ROW(),2)</formula>
    </cfRule>
    <cfRule type="expression" dxfId="149" priority="8291">
      <formula>MOD(ROW(),2)</formula>
    </cfRule>
  </conditionalFormatting>
  <conditionalFormatting sqref="AQ752:AQ754">
    <cfRule type="expression" dxfId="148" priority="8202">
      <formula>MOD(ROW(),2)</formula>
    </cfRule>
    <cfRule type="expression" dxfId="147" priority="8203">
      <formula>MOD(ROW(),2)</formula>
    </cfRule>
  </conditionalFormatting>
  <conditionalFormatting sqref="AQ755:AQ758">
    <cfRule type="expression" dxfId="146" priority="8064">
      <formula>MOD(ROW(),2)</formula>
    </cfRule>
    <cfRule type="expression" dxfId="145" priority="8065">
      <formula>MOD(ROW(),2)</formula>
    </cfRule>
  </conditionalFormatting>
  <conditionalFormatting sqref="AQ759:AQ761">
    <cfRule type="expression" dxfId="144" priority="7975">
      <formula>MOD(ROW(),2)</formula>
    </cfRule>
    <cfRule type="expression" dxfId="143" priority="7976">
      <formula>MOD(ROW(),2)</formula>
    </cfRule>
  </conditionalFormatting>
  <conditionalFormatting sqref="AQ762:AQ765">
    <cfRule type="expression" dxfId="142" priority="7931">
      <formula>MOD(ROW(),2)</formula>
    </cfRule>
    <cfRule type="expression" dxfId="141" priority="7930">
      <formula>MOD(ROW(),2)</formula>
    </cfRule>
  </conditionalFormatting>
  <conditionalFormatting sqref="AQ766:AQ769">
    <cfRule type="expression" dxfId="140" priority="7705">
      <formula>MOD(ROW(),2)</formula>
    </cfRule>
    <cfRule type="expression" dxfId="139" priority="7706">
      <formula>MOD(ROW(),2)</formula>
    </cfRule>
  </conditionalFormatting>
  <conditionalFormatting sqref="AQ770:AQ773">
    <cfRule type="expression" dxfId="138" priority="7575">
      <formula>MOD(ROW(),2)</formula>
    </cfRule>
    <cfRule type="expression" dxfId="137" priority="7576">
      <formula>MOD(ROW(),2)</formula>
    </cfRule>
  </conditionalFormatting>
  <conditionalFormatting sqref="AQ774">
    <cfRule type="expression" dxfId="136" priority="7523">
      <formula>MOD(ROW(),2)</formula>
    </cfRule>
    <cfRule type="expression" dxfId="135" priority="7524">
      <formula>MOD(ROW(),2)</formula>
    </cfRule>
  </conditionalFormatting>
  <conditionalFormatting sqref="AQ775:AQ777">
    <cfRule type="expression" dxfId="134" priority="7437">
      <formula>MOD(ROW(),2)</formula>
    </cfRule>
    <cfRule type="expression" dxfId="133" priority="7438">
      <formula>MOD(ROW(),2)</formula>
    </cfRule>
  </conditionalFormatting>
  <conditionalFormatting sqref="AQ778:AQ779">
    <cfRule type="expression" dxfId="132" priority="7355">
      <formula>MOD(ROW(),2)</formula>
    </cfRule>
    <cfRule type="expression" dxfId="131" priority="7356">
      <formula>MOD(ROW(),2)</formula>
    </cfRule>
  </conditionalFormatting>
  <conditionalFormatting sqref="AQ780:AQ783">
    <cfRule type="expression" dxfId="130" priority="7198">
      <formula>MOD(ROW(),2)</formula>
    </cfRule>
    <cfRule type="expression" dxfId="129" priority="7197">
      <formula>MOD(ROW(),2)</formula>
    </cfRule>
  </conditionalFormatting>
  <conditionalFormatting sqref="AQ784:AQ787">
    <cfRule type="expression" dxfId="128" priority="7026">
      <formula>MOD(ROW(),2)</formula>
    </cfRule>
    <cfRule type="expression" dxfId="127" priority="7025">
      <formula>MOD(ROW(),2)</formula>
    </cfRule>
  </conditionalFormatting>
  <conditionalFormatting sqref="AQ788:AQ794">
    <cfRule type="expression" dxfId="126" priority="6929">
      <formula>MOD(ROW(),2)</formula>
    </cfRule>
    <cfRule type="expression" dxfId="125" priority="6930">
      <formula>MOD(ROW(),2)</formula>
    </cfRule>
  </conditionalFormatting>
  <conditionalFormatting sqref="AQ843 AQ849 AQ853 AQ856 AQ868">
    <cfRule type="expression" dxfId="124" priority="6721">
      <formula>MOD(ROW(),2)</formula>
    </cfRule>
  </conditionalFormatting>
  <conditionalFormatting sqref="AQ851">
    <cfRule type="expression" dxfId="123" priority="6649">
      <formula>MOD(ROW(),2)</formula>
    </cfRule>
  </conditionalFormatting>
  <conditionalFormatting sqref="AQ869">
    <cfRule type="expression" dxfId="122" priority="6415">
      <formula>MOD(ROW(),2)</formula>
    </cfRule>
  </conditionalFormatting>
  <conditionalFormatting sqref="AQ871">
    <cfRule type="expression" dxfId="121" priority="6402">
      <formula>MOD(ROW(),2)</formula>
    </cfRule>
  </conditionalFormatting>
  <conditionalFormatting sqref="AQ872">
    <cfRule type="expression" dxfId="120" priority="6591">
      <formula>MOD(ROW(),2)</formula>
    </cfRule>
  </conditionalFormatting>
  <conditionalFormatting sqref="AQ873:AQ882">
    <cfRule type="expression" dxfId="119" priority="6589">
      <formula>MOD(ROW(),2)</formula>
    </cfRule>
  </conditionalFormatting>
  <conditionalFormatting sqref="AQ874">
    <cfRule type="expression" dxfId="118" priority="6586">
      <formula>MOD(ROW(),2)</formula>
    </cfRule>
  </conditionalFormatting>
  <conditionalFormatting sqref="AQ883:AQ885 AF883:AF927">
    <cfRule type="expression" dxfId="117" priority="6478">
      <formula>MOD(ROW(),2)</formula>
    </cfRule>
  </conditionalFormatting>
  <conditionalFormatting sqref="AQ883:AQ885">
    <cfRule type="expression" dxfId="116" priority="6479">
      <formula>MOD(ROW(),2)</formula>
    </cfRule>
  </conditionalFormatting>
  <conditionalFormatting sqref="AQ886:AQ891">
    <cfRule type="expression" dxfId="115" priority="6308">
      <formula>MOD(ROW(),2)</formula>
    </cfRule>
    <cfRule type="expression" dxfId="114" priority="6309">
      <formula>MOD(ROW(),2)</formula>
    </cfRule>
  </conditionalFormatting>
  <conditionalFormatting sqref="AQ892:AQ894">
    <cfRule type="expression" dxfId="113" priority="6215">
      <formula>MOD(ROW(),2)</formula>
    </cfRule>
    <cfRule type="expression" dxfId="112" priority="6216">
      <formula>MOD(ROW(),2)</formula>
    </cfRule>
  </conditionalFormatting>
  <conditionalFormatting sqref="AQ895:AQ898">
    <cfRule type="expression" dxfId="111" priority="6072">
      <formula>MOD(ROW(),2)</formula>
    </cfRule>
    <cfRule type="expression" dxfId="110" priority="6071">
      <formula>MOD(ROW(),2)</formula>
    </cfRule>
  </conditionalFormatting>
  <conditionalFormatting sqref="AQ899:AQ901">
    <cfRule type="expression" dxfId="109" priority="5979">
      <formula>MOD(ROW(),2)</formula>
    </cfRule>
    <cfRule type="expression" dxfId="108" priority="5978">
      <formula>MOD(ROW(),2)</formula>
    </cfRule>
  </conditionalFormatting>
  <conditionalFormatting sqref="AQ902:AQ905">
    <cfRule type="expression" dxfId="107" priority="5931">
      <formula>MOD(ROW(),2)</formula>
    </cfRule>
    <cfRule type="expression" dxfId="106" priority="5932">
      <formula>MOD(ROW(),2)</formula>
    </cfRule>
  </conditionalFormatting>
  <conditionalFormatting sqref="AQ906:AQ909">
    <cfRule type="expression" dxfId="105" priority="5697">
      <formula>MOD(ROW(),2)</formula>
    </cfRule>
    <cfRule type="expression" dxfId="104" priority="5696">
      <formula>MOD(ROW(),2)</formula>
    </cfRule>
  </conditionalFormatting>
  <conditionalFormatting sqref="AQ910:AQ913">
    <cfRule type="expression" dxfId="103" priority="5559">
      <formula>MOD(ROW(),2)</formula>
    </cfRule>
    <cfRule type="expression" dxfId="102" priority="5558">
      <formula>MOD(ROW(),2)</formula>
    </cfRule>
  </conditionalFormatting>
  <conditionalFormatting sqref="AQ914">
    <cfRule type="expression" dxfId="101" priority="5503">
      <formula>MOD(ROW(),2)</formula>
    </cfRule>
    <cfRule type="expression" dxfId="100" priority="5504">
      <formula>MOD(ROW(),2)</formula>
    </cfRule>
  </conditionalFormatting>
  <conditionalFormatting sqref="AQ915:AQ917">
    <cfRule type="expression" dxfId="99" priority="5411">
      <formula>MOD(ROW(),2)</formula>
    </cfRule>
    <cfRule type="expression" dxfId="98" priority="5412">
      <formula>MOD(ROW(),2)</formula>
    </cfRule>
  </conditionalFormatting>
  <conditionalFormatting sqref="AQ918:AQ919">
    <cfRule type="expression" dxfId="97" priority="5324">
      <formula>MOD(ROW(),2)</formula>
    </cfRule>
    <cfRule type="expression" dxfId="96" priority="5323">
      <formula>MOD(ROW(),2)</formula>
    </cfRule>
  </conditionalFormatting>
  <conditionalFormatting sqref="AQ920:AQ923">
    <cfRule type="expression" dxfId="95" priority="5153">
      <formula>MOD(ROW(),2)</formula>
    </cfRule>
    <cfRule type="expression" dxfId="94" priority="5154">
      <formula>MOD(ROW(),2)</formula>
    </cfRule>
  </conditionalFormatting>
  <conditionalFormatting sqref="AQ924:AQ927">
    <cfRule type="expression" dxfId="93" priority="4970">
      <formula>MOD(ROW(),2)</formula>
    </cfRule>
    <cfRule type="expression" dxfId="92" priority="4969">
      <formula>MOD(ROW(),2)</formula>
    </cfRule>
  </conditionalFormatting>
  <conditionalFormatting sqref="AQ928:AQ934">
    <cfRule type="expression" dxfId="91" priority="4868">
      <formula>MOD(ROW(),2)</formula>
    </cfRule>
    <cfRule type="expression" dxfId="90" priority="4867">
      <formula>MOD(ROW(),2)</formula>
    </cfRule>
  </conditionalFormatting>
  <conditionalFormatting sqref="AQ935:AQ937">
    <cfRule type="expression" dxfId="89" priority="4516">
      <formula>MOD(ROW(),2)</formula>
    </cfRule>
    <cfRule type="expression" dxfId="88" priority="4515">
      <formula>MOD(ROW(),2)</formula>
    </cfRule>
  </conditionalFormatting>
  <conditionalFormatting sqref="AQ938">
    <cfRule type="expression" dxfId="87" priority="4496">
      <formula>MOD(ROW(),2)</formula>
    </cfRule>
    <cfRule type="expression" dxfId="86" priority="4497">
      <formula>MOD(ROW(),2)</formula>
    </cfRule>
  </conditionalFormatting>
  <conditionalFormatting sqref="AQ939">
    <cfRule type="expression" dxfId="85" priority="4400">
      <formula>MOD(ROW(),2)</formula>
    </cfRule>
    <cfRule type="expression" dxfId="84" priority="4399">
      <formula>MOD(ROW(),2)</formula>
    </cfRule>
  </conditionalFormatting>
  <conditionalFormatting sqref="AQ988 AQ994 AQ998 AQ1001 AQ1013">
    <cfRule type="expression" dxfId="83" priority="4394">
      <formula>MOD(ROW(),2)</formula>
    </cfRule>
  </conditionalFormatting>
  <conditionalFormatting sqref="AQ996">
    <cfRule type="expression" dxfId="82" priority="4322">
      <formula>MOD(ROW(),2)</formula>
    </cfRule>
  </conditionalFormatting>
  <conditionalFormatting sqref="AQ1014">
    <cfRule type="expression" dxfId="81" priority="4088">
      <formula>MOD(ROW(),2)</formula>
    </cfRule>
  </conditionalFormatting>
  <conditionalFormatting sqref="AQ1016">
    <cfRule type="expression" dxfId="80" priority="4075">
      <formula>MOD(ROW(),2)</formula>
    </cfRule>
  </conditionalFormatting>
  <conditionalFormatting sqref="AQ1017">
    <cfRule type="expression" dxfId="79" priority="4264">
      <formula>MOD(ROW(),2)</formula>
    </cfRule>
  </conditionalFormatting>
  <conditionalFormatting sqref="AQ1018:AQ1027">
    <cfRule type="expression" dxfId="78" priority="4262">
      <formula>MOD(ROW(),2)</formula>
    </cfRule>
  </conditionalFormatting>
  <conditionalFormatting sqref="AQ1019">
    <cfRule type="expression" dxfId="77" priority="4259">
      <formula>MOD(ROW(),2)</formula>
    </cfRule>
  </conditionalFormatting>
  <conditionalFormatting sqref="AQ1028:AQ1030 AF1028:AF1072">
    <cfRule type="expression" dxfId="76" priority="4151">
      <formula>MOD(ROW(),2)</formula>
    </cfRule>
  </conditionalFormatting>
  <conditionalFormatting sqref="AQ1028:AQ1030">
    <cfRule type="expression" dxfId="75" priority="4152">
      <formula>MOD(ROW(),2)</formula>
    </cfRule>
  </conditionalFormatting>
  <conditionalFormatting sqref="AQ1031:AQ1036">
    <cfRule type="expression" dxfId="74" priority="3982">
      <formula>MOD(ROW(),2)</formula>
    </cfRule>
    <cfRule type="expression" dxfId="73" priority="3981">
      <formula>MOD(ROW(),2)</formula>
    </cfRule>
  </conditionalFormatting>
  <conditionalFormatting sqref="AQ1037:AQ1039">
    <cfRule type="expression" dxfId="72" priority="3889">
      <formula>MOD(ROW(),2)</formula>
    </cfRule>
    <cfRule type="expression" dxfId="71" priority="3888">
      <formula>MOD(ROW(),2)</formula>
    </cfRule>
  </conditionalFormatting>
  <conditionalFormatting sqref="AQ1040:AQ1043">
    <cfRule type="expression" dxfId="70" priority="3744">
      <formula>MOD(ROW(),2)</formula>
    </cfRule>
    <cfRule type="expression" dxfId="69" priority="3745">
      <formula>MOD(ROW(),2)</formula>
    </cfRule>
  </conditionalFormatting>
  <conditionalFormatting sqref="AQ1044:AQ1046">
    <cfRule type="expression" dxfId="68" priority="3651">
      <formula>MOD(ROW(),2)</formula>
    </cfRule>
    <cfRule type="expression" dxfId="67" priority="3652">
      <formula>MOD(ROW(),2)</formula>
    </cfRule>
  </conditionalFormatting>
  <conditionalFormatting sqref="AQ1047:AQ1050">
    <cfRule type="expression" dxfId="66" priority="3605">
      <formula>MOD(ROW(),2)</formula>
    </cfRule>
    <cfRule type="expression" dxfId="65" priority="3604">
      <formula>MOD(ROW(),2)</formula>
    </cfRule>
  </conditionalFormatting>
  <conditionalFormatting sqref="AQ1051:AQ1054">
    <cfRule type="expression" dxfId="64" priority="3369">
      <formula>MOD(ROW(),2)</formula>
    </cfRule>
    <cfRule type="expression" dxfId="63" priority="3370">
      <formula>MOD(ROW(),2)</formula>
    </cfRule>
  </conditionalFormatting>
  <conditionalFormatting sqref="AQ1055:AQ1058">
    <cfRule type="expression" dxfId="62" priority="3232">
      <formula>MOD(ROW(),2)</formula>
    </cfRule>
    <cfRule type="expression" dxfId="61" priority="3231">
      <formula>MOD(ROW(),2)</formula>
    </cfRule>
  </conditionalFormatting>
  <conditionalFormatting sqref="AQ1059">
    <cfRule type="expression" dxfId="60" priority="3176">
      <formula>MOD(ROW(),2)</formula>
    </cfRule>
    <cfRule type="expression" dxfId="59" priority="3177">
      <formula>MOD(ROW(),2)</formula>
    </cfRule>
  </conditionalFormatting>
  <conditionalFormatting sqref="AQ1060:AQ1062">
    <cfRule type="expression" dxfId="58" priority="3085">
      <formula>MOD(ROW(),2)</formula>
    </cfRule>
    <cfRule type="expression" dxfId="57" priority="3084">
      <formula>MOD(ROW(),2)</formula>
    </cfRule>
  </conditionalFormatting>
  <conditionalFormatting sqref="AQ1063:AQ1064">
    <cfRule type="expression" dxfId="56" priority="2996">
      <formula>MOD(ROW(),2)</formula>
    </cfRule>
    <cfRule type="expression" dxfId="55" priority="2997">
      <formula>MOD(ROW(),2)</formula>
    </cfRule>
  </conditionalFormatting>
  <conditionalFormatting sqref="AQ1065:AQ1068">
    <cfRule type="expression" dxfId="54" priority="2826">
      <formula>MOD(ROW(),2)</formula>
    </cfRule>
    <cfRule type="expression" dxfId="53" priority="2827">
      <formula>MOD(ROW(),2)</formula>
    </cfRule>
  </conditionalFormatting>
  <conditionalFormatting sqref="AQ1069:AQ1072">
    <cfRule type="expression" dxfId="52" priority="2642">
      <formula>MOD(ROW(),2)</formula>
    </cfRule>
    <cfRule type="expression" dxfId="51" priority="2643">
      <formula>MOD(ROW(),2)</formula>
    </cfRule>
  </conditionalFormatting>
  <conditionalFormatting sqref="AQ1073:AQ1079">
    <cfRule type="expression" dxfId="50" priority="2540">
      <formula>MOD(ROW(),2)</formula>
    </cfRule>
    <cfRule type="expression" dxfId="49" priority="2541">
      <formula>MOD(ROW(),2)</formula>
    </cfRule>
  </conditionalFormatting>
  <conditionalFormatting sqref="AQ1080:AQ1082">
    <cfRule type="expression" dxfId="48" priority="2189">
      <formula>MOD(ROW(),2)</formula>
    </cfRule>
    <cfRule type="expression" dxfId="47" priority="2188">
      <formula>MOD(ROW(),2)</formula>
    </cfRule>
  </conditionalFormatting>
  <conditionalFormatting sqref="AQ1083">
    <cfRule type="expression" dxfId="46" priority="2170">
      <formula>MOD(ROW(),2)</formula>
    </cfRule>
    <cfRule type="expression" dxfId="45" priority="2169">
      <formula>MOD(ROW(),2)</formula>
    </cfRule>
  </conditionalFormatting>
  <conditionalFormatting sqref="AQ1084">
    <cfRule type="expression" dxfId="44" priority="2072">
      <formula>MOD(ROW(),2)</formula>
    </cfRule>
    <cfRule type="expression" dxfId="43" priority="2073">
      <formula>MOD(ROW(),2)</formula>
    </cfRule>
  </conditionalFormatting>
  <conditionalFormatting sqref="AQ1089 AQ1095 AQ1099 AQ1102 AQ1114">
    <cfRule type="expression" dxfId="42" priority="2070">
      <formula>MOD(ROW(),2)</formula>
    </cfRule>
  </conditionalFormatting>
  <conditionalFormatting sqref="AQ1097">
    <cfRule type="expression" dxfId="41" priority="2056">
      <formula>MOD(ROW(),2)</formula>
    </cfRule>
  </conditionalFormatting>
  <conditionalFormatting sqref="AQ1115">
    <cfRule type="expression" dxfId="40" priority="1840">
      <formula>MOD(ROW(),2)</formula>
    </cfRule>
  </conditionalFormatting>
  <conditionalFormatting sqref="AQ1117">
    <cfRule type="expression" dxfId="39" priority="1827">
      <formula>MOD(ROW(),2)</formula>
    </cfRule>
  </conditionalFormatting>
  <conditionalFormatting sqref="AQ1118">
    <cfRule type="expression" dxfId="38" priority="2002">
      <formula>MOD(ROW(),2)</formula>
    </cfRule>
  </conditionalFormatting>
  <conditionalFormatting sqref="AQ1119:AQ1128">
    <cfRule type="expression" dxfId="37" priority="2000">
      <formula>MOD(ROW(),2)</formula>
    </cfRule>
  </conditionalFormatting>
  <conditionalFormatting sqref="AQ1120">
    <cfRule type="expression" dxfId="36" priority="1997">
      <formula>MOD(ROW(),2)</formula>
    </cfRule>
  </conditionalFormatting>
  <conditionalFormatting sqref="AQ1129:AQ1131 AF1129:AF1173">
    <cfRule type="expression" dxfId="35" priority="1899">
      <formula>MOD(ROW(),2)</formula>
    </cfRule>
  </conditionalFormatting>
  <conditionalFormatting sqref="AQ1129:AQ1131">
    <cfRule type="expression" dxfId="34" priority="1900">
      <formula>MOD(ROW(),2)</formula>
    </cfRule>
  </conditionalFormatting>
  <conditionalFormatting sqref="AQ1132:AQ1137">
    <cfRule type="expression" dxfId="33" priority="1741">
      <formula>MOD(ROW(),2)</formula>
    </cfRule>
    <cfRule type="expression" dxfId="32" priority="1742">
      <formula>MOD(ROW(),2)</formula>
    </cfRule>
  </conditionalFormatting>
  <conditionalFormatting sqref="AQ1138:AQ1140">
    <cfRule type="expression" dxfId="31" priority="1656">
      <formula>MOD(ROW(),2)</formula>
    </cfRule>
    <cfRule type="expression" dxfId="30" priority="1657">
      <formula>MOD(ROW(),2)</formula>
    </cfRule>
  </conditionalFormatting>
  <conditionalFormatting sqref="AQ1141:AQ1144">
    <cfRule type="expression" dxfId="29" priority="1525">
      <formula>MOD(ROW(),2)</formula>
    </cfRule>
    <cfRule type="expression" dxfId="28" priority="1524">
      <formula>MOD(ROW(),2)</formula>
    </cfRule>
  </conditionalFormatting>
  <conditionalFormatting sqref="AQ1145:AQ1147">
    <cfRule type="expression" dxfId="27" priority="1440">
      <formula>MOD(ROW(),2)</formula>
    </cfRule>
    <cfRule type="expression" dxfId="26" priority="1439">
      <formula>MOD(ROW(),2)</formula>
    </cfRule>
  </conditionalFormatting>
  <conditionalFormatting sqref="AQ1148:AQ1151">
    <cfRule type="expression" dxfId="25" priority="1397">
      <formula>MOD(ROW(),2)</formula>
    </cfRule>
    <cfRule type="expression" dxfId="24" priority="1396">
      <formula>MOD(ROW(),2)</formula>
    </cfRule>
  </conditionalFormatting>
  <conditionalFormatting sqref="AQ1152:AQ1155">
    <cfRule type="expression" dxfId="23" priority="1181">
      <formula>MOD(ROW(),2)</formula>
    </cfRule>
    <cfRule type="expression" dxfId="22" priority="1182">
      <formula>MOD(ROW(),2)</formula>
    </cfRule>
  </conditionalFormatting>
  <conditionalFormatting sqref="AQ1156:AQ1159">
    <cfRule type="expression" dxfId="21" priority="1056">
      <formula>MOD(ROW(),2)</formula>
    </cfRule>
    <cfRule type="expression" dxfId="20" priority="1055">
      <formula>MOD(ROW(),2)</formula>
    </cfRule>
  </conditionalFormatting>
  <conditionalFormatting sqref="AQ1160">
    <cfRule type="expression" dxfId="19" priority="1005">
      <formula>MOD(ROW(),2)</formula>
    </cfRule>
    <cfRule type="expression" dxfId="18" priority="1004">
      <formula>MOD(ROW(),2)</formula>
    </cfRule>
  </conditionalFormatting>
  <conditionalFormatting sqref="AQ1161:AQ1163">
    <cfRule type="expression" dxfId="17" priority="920">
      <formula>MOD(ROW(),2)</formula>
    </cfRule>
    <cfRule type="expression" dxfId="16" priority="921">
      <formula>MOD(ROW(),2)</formula>
    </cfRule>
  </conditionalFormatting>
  <conditionalFormatting sqref="AQ1164:AQ1165">
    <cfRule type="expression" dxfId="15" priority="840">
      <formula>MOD(ROW(),2)</formula>
    </cfRule>
    <cfRule type="expression" dxfId="14" priority="841">
      <formula>MOD(ROW(),2)</formula>
    </cfRule>
  </conditionalFormatting>
  <conditionalFormatting sqref="AQ1166:AQ1169">
    <cfRule type="expression" dxfId="13" priority="687">
      <formula>MOD(ROW(),2)</formula>
    </cfRule>
    <cfRule type="expression" dxfId="12" priority="686">
      <formula>MOD(ROW(),2)</formula>
    </cfRule>
  </conditionalFormatting>
  <conditionalFormatting sqref="AQ1170:AQ1173">
    <cfRule type="expression" dxfId="11" priority="520">
      <formula>MOD(ROW(),2)</formula>
    </cfRule>
    <cfRule type="expression" dxfId="10" priority="521">
      <formula>MOD(ROW(),2)</formula>
    </cfRule>
  </conditionalFormatting>
  <conditionalFormatting sqref="AQ1174:AQ1180">
    <cfRule type="expression" dxfId="9" priority="427">
      <formula>MOD(ROW(),2)</formula>
    </cfRule>
    <cfRule type="expression" dxfId="8" priority="428">
      <formula>MOD(ROW(),2)</formula>
    </cfRule>
  </conditionalFormatting>
  <conditionalFormatting sqref="AQ1181:AQ1183">
    <cfRule type="expression" dxfId="7" priority="108">
      <formula>MOD(ROW(),2)</formula>
    </cfRule>
    <cfRule type="expression" dxfId="6" priority="109">
      <formula>MOD(ROW(),2)</formula>
    </cfRule>
  </conditionalFormatting>
  <conditionalFormatting sqref="AQ1184">
    <cfRule type="expression" dxfId="5" priority="91">
      <formula>MOD(ROW(),2)</formula>
    </cfRule>
    <cfRule type="expression" dxfId="4" priority="90">
      <formula>MOD(ROW(),2)</formula>
    </cfRule>
  </conditionalFormatting>
  <conditionalFormatting sqref="AQ1185">
    <cfRule type="expression" dxfId="3" priority="2">
      <formula>MOD(ROW(),2)</formula>
    </cfRule>
    <cfRule type="expression" dxfId="2" priority="1">
      <formula>MOD(ROW(),2)</formula>
    </cfRule>
  </conditionalFormatting>
  <conditionalFormatting sqref="AS2:AU7">
    <cfRule type="expression" dxfId="1" priority="16126">
      <formula>MOD(ROW(),2)</formula>
    </cfRule>
  </conditionalFormatting>
  <conditionalFormatting sqref="AW2:AX6">
    <cfRule type="expression" dxfId="0" priority="16125">
      <formula>MOD(ROW(),2)</formula>
    </cfRule>
  </conditionalFormatting>
  <dataValidations count="9">
    <dataValidation type="list" allowBlank="1" showInputMessage="1" showErrorMessage="1" sqref="AD2:AD1185" xr:uid="{1D0FE728-B1A8-4A26-AB2A-F54CFB5880A2}">
      <formula1>"HĐLĐ,Thử việc"</formula1>
    </dataValidation>
    <dataValidation type="list" allowBlank="1" showInputMessage="1" showErrorMessage="1" promptTitle="Mã hợp đồng" prompt="Nhập đúng quy định mã hợp đồng" sqref="AI2:AI1185" xr:uid="{86AB3772-2560-49A4-811F-76DC6E2A084A}">
      <formula1>"1,2,3,4"</formula1>
    </dataValidation>
    <dataValidation type="list" allowBlank="1" showInputMessage="1" showErrorMessage="1" error="Nhập liệu lỗi" promptTitle="Mã hợp đồng" prompt="Nhập đúng quy ước loại hợp đồng" sqref="AE2:AE1185" xr:uid="{066B580E-BD09-4AFA-BD2C-9DC1129FF8E4}">
      <formula1>"1,2,3,4,5"</formula1>
    </dataValidation>
    <dataValidation type="list" allowBlank="1" showInputMessage="1" showErrorMessage="1" error="Nhập liệu lỗi" promptTitle="Tình trạng" prompt="Đã có con, Độc thân, Đã kết hôn" sqref="R2:R1185" xr:uid="{25B65ACA-DE48-4A10-8DF1-7778885F84DB}">
      <formula1>"Đã có con, Độc thân, Đã kết hôn"</formula1>
    </dataValidation>
    <dataValidation type="list" allowBlank="1" showInputMessage="1" showErrorMessage="1" error="Nhập liệu lỗi" promptTitle="Chú ý" prompt="Thời gian thử việc" sqref="AB2:AB1185" xr:uid="{7BAAEA2D-7435-4AE9-892B-2866D5A7C1ED}">
      <formula1>"0, 6 ngày, 30 ngày, 60 ngày"</formula1>
    </dataValidation>
    <dataValidation type="list" allowBlank="1" showInputMessage="1" showErrorMessage="1" sqref="C2:C119 C129:C244 C257:C370 C385:C498 C517:C629 C653:C765 C795:C905 C940:C1050 C1085:C1151" xr:uid="{A6CBFBC4-2CDA-43E1-A0E3-71E36BF524A6}">
      <formula1>"OK, NOT OK"</formula1>
    </dataValidation>
    <dataValidation type="list" allowBlank="1" showInputMessage="1" showErrorMessage="1" sqref="O25:O128 O152:O256 O280:O384 O408:O516 O539:O652 O675:O794 O815:O939 O960:O1185" xr:uid="{9667772B-C37C-4DDC-BD25-7A56DD84B4CD}">
      <formula1>"1,2"</formula1>
    </dataValidation>
    <dataValidation type="list" allowBlank="1" showInputMessage="1" showErrorMessage="1" promptTitle="Chú ý" prompt="Nhập đúng quy định nhập liệu trình độ học vấn" sqref="X2:X84 X129:X209 X257:X335 X385:X463 X517:X594 X653:X730 X795:X870 X940:X1015 X1085:X1116" xr:uid="{53CE5E54-C2B6-4F62-B87C-23DE3CFA2372}">
      <formula1>"Thạc sĩ, Đại học, Cao đẳng, THPT"</formula1>
    </dataValidation>
    <dataValidation type="list" allowBlank="1" showInputMessage="1" showErrorMessage="1" errorTitle="Chú ý" error="Xem lại điều kiện" promptTitle="Nhập theo quy định" prompt="Nhập 1 or 2" sqref="O2:O24 O129:O151 O257:O279 O385:O407 O517:O538 O653:O674 O795:O814 O940:O959" xr:uid="{C1ECB91F-9EA4-43A7-B968-7A9B92AB294A}">
      <formula1>"1,2"</formula1>
    </dataValidation>
  </dataValidations>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074E4-FF40-4A9D-BC5D-7C9C3F3B8E0B}">
  <dimension ref="A3:G101"/>
  <sheetViews>
    <sheetView topLeftCell="A64" workbookViewId="0">
      <selection activeCell="J4" sqref="J4"/>
    </sheetView>
  </sheetViews>
  <sheetFormatPr defaultRowHeight="14" x14ac:dyDescent="0.3"/>
  <cols>
    <col min="1" max="1" width="18" customWidth="1"/>
    <col min="2" max="2" width="17.54296875" bestFit="1" customWidth="1"/>
    <col min="3" max="3" width="10.81640625" customWidth="1"/>
    <col min="4" max="4" width="12.1796875" bestFit="1" customWidth="1"/>
    <col min="5" max="5" width="13.453125" customWidth="1"/>
    <col min="6" max="6" width="18" customWidth="1"/>
  </cols>
  <sheetData>
    <row r="3" spans="1:2" x14ac:dyDescent="0.3">
      <c r="A3" t="s">
        <v>430</v>
      </c>
    </row>
    <row r="4" spans="1:2" x14ac:dyDescent="0.3">
      <c r="A4">
        <v>152</v>
      </c>
    </row>
    <row r="6" spans="1:2" x14ac:dyDescent="0.3">
      <c r="A6" s="34" t="s">
        <v>14</v>
      </c>
      <c r="B6" t="s">
        <v>430</v>
      </c>
    </row>
    <row r="7" spans="1:2" x14ac:dyDescent="0.3">
      <c r="A7" s="35" t="s">
        <v>235</v>
      </c>
      <c r="B7">
        <v>78</v>
      </c>
    </row>
    <row r="8" spans="1:2" x14ac:dyDescent="0.3">
      <c r="A8" s="35" t="s">
        <v>234</v>
      </c>
      <c r="B8">
        <v>74</v>
      </c>
    </row>
    <row r="9" spans="1:2" x14ac:dyDescent="0.3">
      <c r="A9" s="35" t="s">
        <v>432</v>
      </c>
      <c r="B9">
        <v>152</v>
      </c>
    </row>
    <row r="11" spans="1:2" x14ac:dyDescent="0.3">
      <c r="A11" s="34" t="s">
        <v>433</v>
      </c>
      <c r="B11" t="s">
        <v>445</v>
      </c>
    </row>
    <row r="12" spans="1:2" x14ac:dyDescent="0.3">
      <c r="A12" s="35" t="s">
        <v>220</v>
      </c>
      <c r="B12">
        <v>36</v>
      </c>
    </row>
    <row r="13" spans="1:2" x14ac:dyDescent="0.3">
      <c r="A13" s="35" t="s">
        <v>432</v>
      </c>
      <c r="B13">
        <v>36</v>
      </c>
    </row>
    <row r="16" spans="1:2" x14ac:dyDescent="0.3">
      <c r="A16" t="s">
        <v>434</v>
      </c>
    </row>
    <row r="17" spans="1:4" x14ac:dyDescent="0.3">
      <c r="A17">
        <v>9</v>
      </c>
    </row>
    <row r="20" spans="1:4" x14ac:dyDescent="0.3">
      <c r="A20" s="34" t="s">
        <v>431</v>
      </c>
      <c r="B20" t="s">
        <v>446</v>
      </c>
      <c r="C20" t="s">
        <v>447</v>
      </c>
      <c r="D20" t="s">
        <v>448</v>
      </c>
    </row>
    <row r="21" spans="1:4" x14ac:dyDescent="0.3">
      <c r="A21" s="35" t="s">
        <v>435</v>
      </c>
      <c r="B21">
        <v>127</v>
      </c>
      <c r="C21">
        <v>1</v>
      </c>
      <c r="D21">
        <v>2</v>
      </c>
    </row>
    <row r="22" spans="1:4" x14ac:dyDescent="0.3">
      <c r="A22" s="35" t="s">
        <v>436</v>
      </c>
      <c r="B22">
        <v>128</v>
      </c>
      <c r="C22">
        <v>3</v>
      </c>
      <c r="D22">
        <v>2</v>
      </c>
    </row>
    <row r="23" spans="1:4" x14ac:dyDescent="0.3">
      <c r="A23" s="35" t="s">
        <v>442</v>
      </c>
      <c r="B23">
        <v>128</v>
      </c>
      <c r="C23">
        <v>2</v>
      </c>
    </row>
    <row r="24" spans="1:4" x14ac:dyDescent="0.3">
      <c r="A24" s="35" t="s">
        <v>437</v>
      </c>
      <c r="B24">
        <v>132</v>
      </c>
      <c r="C24">
        <v>4</v>
      </c>
      <c r="D24">
        <v>1</v>
      </c>
    </row>
    <row r="25" spans="1:4" x14ac:dyDescent="0.3">
      <c r="A25" s="35" t="s">
        <v>443</v>
      </c>
      <c r="B25">
        <v>136</v>
      </c>
      <c r="C25">
        <v>5</v>
      </c>
    </row>
    <row r="26" spans="1:4" x14ac:dyDescent="0.3">
      <c r="A26" s="35" t="s">
        <v>438</v>
      </c>
      <c r="B26">
        <v>142</v>
      </c>
      <c r="C26">
        <v>6</v>
      </c>
      <c r="D26">
        <v>2</v>
      </c>
    </row>
    <row r="27" spans="1:4" x14ac:dyDescent="0.3">
      <c r="A27" s="35" t="s">
        <v>439</v>
      </c>
      <c r="B27">
        <v>145</v>
      </c>
      <c r="C27">
        <v>5</v>
      </c>
      <c r="D27">
        <v>1</v>
      </c>
    </row>
    <row r="28" spans="1:4" x14ac:dyDescent="0.3">
      <c r="A28" s="35" t="s">
        <v>444</v>
      </c>
      <c r="B28">
        <v>145</v>
      </c>
      <c r="C28">
        <v>5</v>
      </c>
      <c r="D28">
        <v>1</v>
      </c>
    </row>
    <row r="29" spans="1:4" x14ac:dyDescent="0.3">
      <c r="A29" s="35" t="s">
        <v>452</v>
      </c>
      <c r="B29">
        <v>77</v>
      </c>
      <c r="C29">
        <v>5</v>
      </c>
    </row>
    <row r="30" spans="1:4" x14ac:dyDescent="0.3">
      <c r="A30" s="35" t="s">
        <v>432</v>
      </c>
      <c r="B30">
        <v>152</v>
      </c>
      <c r="C30">
        <v>36</v>
      </c>
      <c r="D30">
        <v>9</v>
      </c>
    </row>
    <row r="32" spans="1:4" x14ac:dyDescent="0.3">
      <c r="A32" s="34" t="s">
        <v>430</v>
      </c>
      <c r="B32" s="34" t="s">
        <v>441</v>
      </c>
    </row>
    <row r="33" spans="1:6" x14ac:dyDescent="0.3">
      <c r="A33" s="34" t="s">
        <v>14</v>
      </c>
      <c r="B33" t="s">
        <v>235</v>
      </c>
      <c r="C33" t="s">
        <v>234</v>
      </c>
      <c r="D33" t="s">
        <v>432</v>
      </c>
    </row>
    <row r="34" spans="1:6" x14ac:dyDescent="0.3">
      <c r="A34" s="35" t="s">
        <v>230</v>
      </c>
      <c r="B34">
        <v>59</v>
      </c>
      <c r="C34">
        <v>50</v>
      </c>
      <c r="D34">
        <v>109</v>
      </c>
    </row>
    <row r="35" spans="1:6" x14ac:dyDescent="0.3">
      <c r="A35" s="35" t="s">
        <v>228</v>
      </c>
      <c r="B35">
        <v>24</v>
      </c>
      <c r="C35">
        <v>27</v>
      </c>
      <c r="D35">
        <v>51</v>
      </c>
    </row>
    <row r="36" spans="1:6" x14ac:dyDescent="0.3">
      <c r="A36" s="35" t="s">
        <v>440</v>
      </c>
      <c r="B36">
        <v>1</v>
      </c>
      <c r="C36">
        <v>1</v>
      </c>
      <c r="D36">
        <v>2</v>
      </c>
    </row>
    <row r="37" spans="1:6" x14ac:dyDescent="0.3">
      <c r="A37" s="35" t="s">
        <v>432</v>
      </c>
      <c r="B37">
        <v>78</v>
      </c>
      <c r="C37">
        <v>74</v>
      </c>
      <c r="D37">
        <v>152</v>
      </c>
    </row>
    <row r="38" spans="1:6" x14ac:dyDescent="0.3">
      <c r="A38" s="35"/>
    </row>
    <row r="39" spans="1:6" x14ac:dyDescent="0.3">
      <c r="A39" s="35"/>
    </row>
    <row r="40" spans="1:6" x14ac:dyDescent="0.3">
      <c r="A40" s="34" t="s">
        <v>5</v>
      </c>
      <c r="B40" t="s">
        <v>430</v>
      </c>
    </row>
    <row r="41" spans="1:6" x14ac:dyDescent="0.3">
      <c r="A41" s="35" t="s">
        <v>100</v>
      </c>
      <c r="B41">
        <v>19</v>
      </c>
      <c r="E41" t="s">
        <v>5</v>
      </c>
      <c r="F41" t="s">
        <v>429</v>
      </c>
    </row>
    <row r="42" spans="1:6" x14ac:dyDescent="0.3">
      <c r="A42" s="35" t="s">
        <v>106</v>
      </c>
      <c r="B42">
        <v>12</v>
      </c>
      <c r="E42" t="s">
        <v>100</v>
      </c>
      <c r="F42">
        <f>GETPIVOTDATA("[Measures].[Distinct Count of MSNV]",$A$40,"[Data].[Trình độ]","[Data].[Trình độ].&amp;[THPT]")</f>
        <v>19</v>
      </c>
    </row>
    <row r="43" spans="1:6" x14ac:dyDescent="0.3">
      <c r="A43" s="35" t="s">
        <v>65</v>
      </c>
      <c r="B43">
        <v>112</v>
      </c>
      <c r="E43" t="s">
        <v>106</v>
      </c>
      <c r="F43">
        <f>GETPIVOTDATA("[Measures].[Distinct Count of MSNV]",$A$40,"[Data].[Trình độ]","[Data].[Trình độ].&amp;[Cao đẳng]")</f>
        <v>12</v>
      </c>
    </row>
    <row r="44" spans="1:6" x14ac:dyDescent="0.3">
      <c r="A44" s="35" t="s">
        <v>52</v>
      </c>
      <c r="B44">
        <v>9</v>
      </c>
      <c r="E44" t="s">
        <v>65</v>
      </c>
      <c r="F44">
        <f>GETPIVOTDATA("[Measures].[Distinct Count of MSNV]",$A$40,"[Data].[Trình độ]","[Data].[Trình độ].&amp;[Đại học]")</f>
        <v>112</v>
      </c>
    </row>
    <row r="45" spans="1:6" x14ac:dyDescent="0.3">
      <c r="A45" s="35" t="s">
        <v>432</v>
      </c>
      <c r="B45">
        <v>152</v>
      </c>
      <c r="E45" t="s">
        <v>52</v>
      </c>
      <c r="F45">
        <f>GETPIVOTDATA("[Measures].[Distinct Count of MSNV]",$A$40,"[Data].[Trình độ]","[Data].[Trình độ].&amp;[Thạc sĩ]")</f>
        <v>9</v>
      </c>
    </row>
    <row r="50" spans="1:7" x14ac:dyDescent="0.3">
      <c r="A50" s="34" t="s">
        <v>430</v>
      </c>
      <c r="B50" s="34" t="s">
        <v>441</v>
      </c>
    </row>
    <row r="51" spans="1:7" x14ac:dyDescent="0.3">
      <c r="A51" s="34" t="s">
        <v>5</v>
      </c>
      <c r="B51" t="s">
        <v>80</v>
      </c>
      <c r="C51" t="s">
        <v>55</v>
      </c>
      <c r="D51" t="s">
        <v>59</v>
      </c>
      <c r="E51" t="s">
        <v>68</v>
      </c>
      <c r="F51" t="s">
        <v>74</v>
      </c>
      <c r="G51" t="s">
        <v>432</v>
      </c>
    </row>
    <row r="52" spans="1:7" x14ac:dyDescent="0.3">
      <c r="A52" s="35" t="s">
        <v>435</v>
      </c>
      <c r="B52">
        <v>3</v>
      </c>
      <c r="C52">
        <v>64</v>
      </c>
      <c r="D52">
        <v>13</v>
      </c>
      <c r="E52">
        <v>6</v>
      </c>
      <c r="F52">
        <v>41</v>
      </c>
      <c r="G52">
        <v>127</v>
      </c>
    </row>
    <row r="53" spans="1:7" x14ac:dyDescent="0.3">
      <c r="A53" s="35" t="s">
        <v>436</v>
      </c>
      <c r="B53">
        <v>4</v>
      </c>
      <c r="C53">
        <v>63</v>
      </c>
      <c r="D53">
        <v>12</v>
      </c>
      <c r="E53">
        <v>5</v>
      </c>
      <c r="F53">
        <v>44</v>
      </c>
      <c r="G53">
        <v>128</v>
      </c>
    </row>
    <row r="54" spans="1:7" x14ac:dyDescent="0.3">
      <c r="A54" s="35" t="s">
        <v>442</v>
      </c>
      <c r="B54">
        <v>4</v>
      </c>
      <c r="C54">
        <v>63</v>
      </c>
      <c r="D54">
        <v>10</v>
      </c>
      <c r="E54">
        <v>5</v>
      </c>
      <c r="F54">
        <v>46</v>
      </c>
      <c r="G54">
        <v>128</v>
      </c>
    </row>
    <row r="55" spans="1:7" x14ac:dyDescent="0.3">
      <c r="A55" s="35" t="s">
        <v>437</v>
      </c>
      <c r="B55">
        <v>4</v>
      </c>
      <c r="C55">
        <v>65</v>
      </c>
      <c r="D55">
        <v>10</v>
      </c>
      <c r="E55">
        <v>5</v>
      </c>
      <c r="F55">
        <v>48</v>
      </c>
      <c r="G55">
        <v>132</v>
      </c>
    </row>
    <row r="56" spans="1:7" x14ac:dyDescent="0.3">
      <c r="A56" s="35" t="s">
        <v>443</v>
      </c>
      <c r="B56">
        <v>6</v>
      </c>
      <c r="C56">
        <v>65</v>
      </c>
      <c r="D56">
        <v>9</v>
      </c>
      <c r="E56">
        <v>5</v>
      </c>
      <c r="F56">
        <v>51</v>
      </c>
      <c r="G56">
        <v>136</v>
      </c>
    </row>
    <row r="57" spans="1:7" x14ac:dyDescent="0.3">
      <c r="A57" s="35" t="s">
        <v>438</v>
      </c>
      <c r="B57">
        <v>8</v>
      </c>
      <c r="C57">
        <v>66</v>
      </c>
      <c r="D57">
        <v>10</v>
      </c>
      <c r="E57">
        <v>5</v>
      </c>
      <c r="F57">
        <v>53</v>
      </c>
      <c r="G57">
        <v>142</v>
      </c>
    </row>
    <row r="58" spans="1:7" x14ac:dyDescent="0.3">
      <c r="A58" s="35" t="s">
        <v>439</v>
      </c>
      <c r="B58">
        <v>7</v>
      </c>
      <c r="C58">
        <v>69</v>
      </c>
      <c r="D58">
        <v>7</v>
      </c>
      <c r="E58">
        <v>5</v>
      </c>
      <c r="F58">
        <v>57</v>
      </c>
      <c r="G58">
        <v>145</v>
      </c>
    </row>
    <row r="59" spans="1:7" x14ac:dyDescent="0.3">
      <c r="A59" s="35" t="s">
        <v>444</v>
      </c>
      <c r="B59">
        <v>7</v>
      </c>
      <c r="C59">
        <v>69</v>
      </c>
      <c r="D59">
        <v>5</v>
      </c>
      <c r="E59">
        <v>6</v>
      </c>
      <c r="F59">
        <v>82</v>
      </c>
      <c r="G59">
        <v>169</v>
      </c>
    </row>
    <row r="60" spans="1:7" x14ac:dyDescent="0.3">
      <c r="A60" s="35" t="s">
        <v>452</v>
      </c>
      <c r="B60">
        <v>7</v>
      </c>
      <c r="C60">
        <v>63</v>
      </c>
      <c r="D60">
        <v>1</v>
      </c>
      <c r="F60">
        <v>6</v>
      </c>
      <c r="G60">
        <v>77</v>
      </c>
    </row>
    <row r="61" spans="1:7" x14ac:dyDescent="0.3">
      <c r="A61" s="35" t="s">
        <v>432</v>
      </c>
      <c r="B61">
        <v>50</v>
      </c>
      <c r="C61">
        <v>587</v>
      </c>
      <c r="D61">
        <v>77</v>
      </c>
      <c r="E61">
        <v>42</v>
      </c>
      <c r="F61">
        <v>428</v>
      </c>
      <c r="G61">
        <v>1184</v>
      </c>
    </row>
    <row r="64" spans="1:7" x14ac:dyDescent="0.3">
      <c r="A64" s="34" t="s">
        <v>449</v>
      </c>
      <c r="B64" t="s">
        <v>429</v>
      </c>
    </row>
    <row r="65" spans="1:2" x14ac:dyDescent="0.3">
      <c r="A65" s="35" t="s">
        <v>401</v>
      </c>
      <c r="B65">
        <v>1</v>
      </c>
    </row>
    <row r="66" spans="1:2" x14ac:dyDescent="0.3">
      <c r="A66" s="35" t="s">
        <v>368</v>
      </c>
      <c r="B66">
        <v>1</v>
      </c>
    </row>
    <row r="67" spans="1:2" x14ac:dyDescent="0.3">
      <c r="A67" s="35" t="s">
        <v>394</v>
      </c>
      <c r="B67">
        <v>1</v>
      </c>
    </row>
    <row r="68" spans="1:2" x14ac:dyDescent="0.3">
      <c r="A68" s="35" t="s">
        <v>407</v>
      </c>
      <c r="B68">
        <v>1</v>
      </c>
    </row>
    <row r="69" spans="1:2" x14ac:dyDescent="0.3">
      <c r="A69" s="35" t="s">
        <v>389</v>
      </c>
      <c r="B69">
        <v>1</v>
      </c>
    </row>
    <row r="70" spans="1:2" x14ac:dyDescent="0.3">
      <c r="A70" s="35" t="s">
        <v>375</v>
      </c>
      <c r="B70">
        <v>1</v>
      </c>
    </row>
    <row r="71" spans="1:2" x14ac:dyDescent="0.3">
      <c r="A71" s="35" t="s">
        <v>301</v>
      </c>
      <c r="B71">
        <v>1</v>
      </c>
    </row>
    <row r="72" spans="1:2" x14ac:dyDescent="0.3">
      <c r="A72" s="35" t="s">
        <v>286</v>
      </c>
      <c r="B72">
        <v>2</v>
      </c>
    </row>
    <row r="73" spans="1:2" x14ac:dyDescent="0.3">
      <c r="A73" s="35" t="s">
        <v>292</v>
      </c>
      <c r="B73">
        <v>2</v>
      </c>
    </row>
    <row r="74" spans="1:2" x14ac:dyDescent="0.3">
      <c r="A74" s="35" t="s">
        <v>283</v>
      </c>
      <c r="B74">
        <v>2</v>
      </c>
    </row>
    <row r="75" spans="1:2" x14ac:dyDescent="0.3">
      <c r="A75" s="35" t="s">
        <v>304</v>
      </c>
      <c r="B75">
        <v>3</v>
      </c>
    </row>
    <row r="76" spans="1:2" x14ac:dyDescent="0.3">
      <c r="A76" s="35" t="s">
        <v>263</v>
      </c>
      <c r="B76">
        <v>5</v>
      </c>
    </row>
    <row r="77" spans="1:2" x14ac:dyDescent="0.3">
      <c r="A77" s="35" t="s">
        <v>347</v>
      </c>
      <c r="B77">
        <v>7</v>
      </c>
    </row>
    <row r="78" spans="1:2" x14ac:dyDescent="0.3">
      <c r="A78" s="35" t="s">
        <v>280</v>
      </c>
      <c r="B78">
        <v>25</v>
      </c>
    </row>
    <row r="79" spans="1:2" x14ac:dyDescent="0.3">
      <c r="A79" s="35" t="s">
        <v>266</v>
      </c>
      <c r="B79">
        <v>29</v>
      </c>
    </row>
    <row r="80" spans="1:2" x14ac:dyDescent="0.3">
      <c r="A80" s="35" t="s">
        <v>269</v>
      </c>
      <c r="B80">
        <v>34</v>
      </c>
    </row>
    <row r="81" spans="1:2" x14ac:dyDescent="0.3">
      <c r="A81" s="35" t="s">
        <v>255</v>
      </c>
      <c r="B81">
        <v>36</v>
      </c>
    </row>
    <row r="82" spans="1:2" x14ac:dyDescent="0.3">
      <c r="A82" s="35" t="s">
        <v>432</v>
      </c>
      <c r="B82">
        <v>152</v>
      </c>
    </row>
    <row r="87" spans="1:2" x14ac:dyDescent="0.3">
      <c r="A87" s="34" t="s">
        <v>449</v>
      </c>
      <c r="B87" t="s">
        <v>430</v>
      </c>
    </row>
    <row r="88" spans="1:2" x14ac:dyDescent="0.3">
      <c r="A88" s="35" t="s">
        <v>54</v>
      </c>
      <c r="B88" s="36">
        <v>3.6317567567567564E-2</v>
      </c>
    </row>
    <row r="89" spans="1:2" x14ac:dyDescent="0.3">
      <c r="A89" s="35" t="s">
        <v>67</v>
      </c>
      <c r="B89" s="36">
        <v>0.22635135135135134</v>
      </c>
    </row>
    <row r="90" spans="1:2" x14ac:dyDescent="0.3">
      <c r="A90" s="35" t="s">
        <v>58</v>
      </c>
      <c r="B90" s="36">
        <v>0.27702702702702703</v>
      </c>
    </row>
    <row r="91" spans="1:2" x14ac:dyDescent="0.3">
      <c r="A91" s="35" t="s">
        <v>73</v>
      </c>
      <c r="B91" s="36">
        <v>0.2846283783783784</v>
      </c>
    </row>
    <row r="92" spans="1:2" x14ac:dyDescent="0.3">
      <c r="A92" s="35" t="s">
        <v>79</v>
      </c>
      <c r="B92" s="36">
        <v>0.17567567567567569</v>
      </c>
    </row>
    <row r="93" spans="1:2" x14ac:dyDescent="0.3">
      <c r="A93" s="35" t="s">
        <v>432</v>
      </c>
      <c r="B93" s="36">
        <v>1</v>
      </c>
    </row>
    <row r="96" spans="1:2" x14ac:dyDescent="0.3">
      <c r="A96" s="34" t="s">
        <v>449</v>
      </c>
      <c r="B96" t="s">
        <v>430</v>
      </c>
    </row>
    <row r="97" spans="1:2" x14ac:dyDescent="0.3">
      <c r="A97" s="35" t="s">
        <v>226</v>
      </c>
      <c r="B97">
        <v>1</v>
      </c>
    </row>
    <row r="98" spans="1:2" x14ac:dyDescent="0.3">
      <c r="A98" s="35" t="s">
        <v>160</v>
      </c>
      <c r="B98">
        <v>1</v>
      </c>
    </row>
    <row r="99" spans="1:2" x14ac:dyDescent="0.3">
      <c r="A99" s="35" t="s">
        <v>247</v>
      </c>
      <c r="B99">
        <v>2</v>
      </c>
    </row>
    <row r="100" spans="1:2" x14ac:dyDescent="0.3">
      <c r="A100" s="35" t="s">
        <v>149</v>
      </c>
      <c r="B100">
        <v>5</v>
      </c>
    </row>
    <row r="101" spans="1:2" x14ac:dyDescent="0.3">
      <c r="A101" s="35" t="s">
        <v>432</v>
      </c>
      <c r="B101">
        <v>9</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ECB7A-68A9-49DA-99D7-297E19C6CD35}">
  <dimension ref="A1"/>
  <sheetViews>
    <sheetView showGridLines="0" showRowColHeaders="0" tabSelected="1" workbookViewId="0">
      <selection activeCell="E28" sqref="E28"/>
    </sheetView>
  </sheetViews>
  <sheetFormatPr defaultRowHeight="14" x14ac:dyDescent="0.3"/>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26029050-CAFA-416B-84FE-408543FA577E}">
  <ds:schemaRefs/>
</ds:datastoreItem>
</file>

<file path=customXml/itemProps2.xml><?xml version="1.0" encoding="utf-8"?>
<ds:datastoreItem xmlns:ds="http://schemas.openxmlformats.org/officeDocument/2006/customXml" ds:itemID="{832BC98E-50A0-493E-B2D5-F441B9989683}">
  <ds:schemaRefs/>
</ds:datastoreItem>
</file>

<file path=customXml/itemProps3.xml><?xml version="1.0" encoding="utf-8"?>
<ds:datastoreItem xmlns:ds="http://schemas.openxmlformats.org/officeDocument/2006/customXml" ds:itemID="{5F0B6B1A-0B5B-413D-BA7D-B69A18C61A32}">
  <ds:schemaRefs/>
</ds:datastoreItem>
</file>

<file path=customXml/itemProps4.xml><?xml version="1.0" encoding="utf-8"?>
<ds:datastoreItem xmlns:ds="http://schemas.openxmlformats.org/officeDocument/2006/customXml" ds:itemID="{F17308F6-B27C-4761-ABC1-D9D47987AACF}">
  <ds:schemaRefs/>
</ds:datastoreItem>
</file>

<file path=customXml/itemProps5.xml><?xml version="1.0" encoding="utf-8"?>
<ds:datastoreItem xmlns:ds="http://schemas.openxmlformats.org/officeDocument/2006/customXml" ds:itemID="{94D80246-85B1-4B27-98B3-B9CED38991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Yêu cầu</vt:lpstr>
      <vt:lpstr>Data</vt:lpstr>
      <vt:lpstr>Phân tích</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Tiep Tran</dc:creator>
  <cp:lastModifiedBy>Phạm Thanh Nam</cp:lastModifiedBy>
  <dcterms:created xsi:type="dcterms:W3CDTF">2021-12-30T02:44:39Z</dcterms:created>
  <dcterms:modified xsi:type="dcterms:W3CDTF">2026-05-19T02:07:03Z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2023-11-12T15:05:00Z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3aa676f8-e337-405a-a5fb-e3bd2e3bcbce</vt:lpwstr>
  </property>
  <property fmtid="{D5CDD505-2E9C-101B-9397-08002B2CF9AE}" pid="7" name="MSIP_Label_defa4170-0d19-0005-0004-bc88714345d2_ActionId">
    <vt:lpwstr>496fec1e-dd06-480f-b798-27430a89e061</vt:lpwstr>
  </property>
  <property fmtid="{D5CDD505-2E9C-101B-9397-08002B2CF9AE}" pid="8" name="MSIP_Label_defa4170-0d19-0005-0004-bc88714345d2_ContentBits">
    <vt:lpwstr>0</vt:lpwstr>
  </property>
</Properties>
</file>