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Ex4.xml" ContentType="application/vnd.ms-office.chartex+xml"/>
  <Override PartName="/xl/charts/style6.xml" ContentType="application/vnd.ms-office.chartstyle+xml"/>
  <Override PartName="/xl/charts/colors6.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ml.chartshapes+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ml.chartshapes+xml"/>
  <Override PartName="/xl/drawings/drawing10.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defaultThemeVersion="166925"/>
  <mc:AlternateContent xmlns:mc="http://schemas.openxmlformats.org/markup-compatibility/2006">
    <mc:Choice Requires="x15">
      <x15ac:absPath xmlns:x15ac="http://schemas.microsoft.com/office/spreadsheetml/2010/11/ac" url="D:\Tai lieu Excel\Dao tao Public\HR Report - HRC\DAY CÁC LỚP\REPORT K18\2. Tai lieu\BAO CAO UPDATE 01_2024\"/>
    </mc:Choice>
  </mc:AlternateContent>
  <xr:revisionPtr revIDLastSave="0" documentId="13_ncr:1_{BFD3B1E0-4FB3-4EB6-8C3A-5FDADC21C6E6}" xr6:coauthVersionLast="47" xr6:coauthVersionMax="47" xr10:uidLastSave="{00000000-0000-0000-0000-000000000000}"/>
  <bookViews>
    <workbookView xWindow="-120" yWindow="-120" windowWidth="20730" windowHeight="11160" activeTab="4" xr2:uid="{02D02532-8CB7-41DC-9C36-A5F47B414B82}"/>
  </bookViews>
  <sheets>
    <sheet name="Vi tri TD" sheetId="1" r:id="rId1"/>
    <sheet name="Ung vien" sheetId="2" r:id="rId2"/>
    <sheet name="Chi phi kenh" sheetId="4" r:id="rId3"/>
    <sheet name="Phan tich" sheetId="6" r:id="rId4"/>
    <sheet name="Dashboard" sheetId="7" r:id="rId5"/>
    <sheet name="Cai dat" sheetId="5" r:id="rId6"/>
  </sheets>
  <externalReferences>
    <externalReference r:id="rId7"/>
  </externalReferences>
  <definedNames>
    <definedName name="_xlchart.v2.0" hidden="1">'Phan tich'!$L$3:$L$9</definedName>
    <definedName name="_xlchart.v2.1" hidden="1">'Phan tich'!$M$3:$M$9</definedName>
    <definedName name="_xlchart.v2.10" hidden="1">'Phan tich'!$L$3:$L$9</definedName>
    <definedName name="_xlchart.v2.11" hidden="1">'Phan tich'!$M$3:$M$9</definedName>
    <definedName name="_xlchart.v5.2" hidden="1">[1]Pivot!$J$78</definedName>
    <definedName name="_xlchart.v5.3" hidden="1">[1]Pivot!$J$79:$J$91</definedName>
    <definedName name="_xlchart.v5.4" hidden="1">[1]Pivot!$M$78</definedName>
    <definedName name="_xlchart.v5.5" hidden="1">[1]Pivot!$M$79:$M$91</definedName>
    <definedName name="_xlchart.v5.6" hidden="1">'Phan tich'!$D$107</definedName>
    <definedName name="_xlchart.v5.7" hidden="1">'Phan tich'!$D$108:$D$129</definedName>
    <definedName name="_xlchart.v5.8" hidden="1">'Phan tich'!$E$107</definedName>
    <definedName name="_xlchart.v5.9" hidden="1">'Phan tich'!$E$108:$E$129</definedName>
    <definedName name="_xlcn.WorksheetConnection_Baocaotuyendung_Update2023.TiepTran.xlsmChiphikenh1" hidden="1">Chiphikenh[]</definedName>
    <definedName name="ID_Tuyendung">#REF!</definedName>
    <definedName name="Kenh">#REF!</definedName>
    <definedName name="QĐ_Nhanviec">#REF!</definedName>
    <definedName name="QĐ_Offer">#REF!</definedName>
    <definedName name="QĐ_Phongvan">#REF!</definedName>
    <definedName name="QĐ_Soloai">#REF!</definedName>
    <definedName name="QĐ_Test">#REF!</definedName>
    <definedName name="Slicer_Month_Number">#N/A</definedName>
    <definedName name="Slicer_Name">#N/A</definedName>
    <definedName name="Slicer_Name1">#N/A</definedName>
    <definedName name="Slicer_Name2">#N/A</definedName>
    <definedName name="Slicer_Name3">#N/A</definedName>
    <definedName name="Slicer_Name4">#N/A</definedName>
  </definedNames>
  <calcPr calcId="191029"/>
  <pivotCaches>
    <pivotCache cacheId="1606" r:id="rId8"/>
    <pivotCache cacheId="1609" r:id="rId9"/>
    <pivotCache cacheId="1612" r:id="rId10"/>
    <pivotCache cacheId="1615" r:id="rId11"/>
    <pivotCache cacheId="1618" r:id="rId12"/>
    <pivotCache cacheId="1621" r:id="rId13"/>
    <pivotCache cacheId="1624" r:id="rId14"/>
    <pivotCache cacheId="1627" r:id="rId15"/>
    <pivotCache cacheId="1630" r:id="rId16"/>
    <pivotCache cacheId="1633" r:id="rId17"/>
    <pivotCache cacheId="1636" r:id="rId18"/>
    <pivotCache cacheId="1639" r:id="rId19"/>
  </pivotCaches>
  <extLst>
    <ext xmlns:x14="http://schemas.microsoft.com/office/spreadsheetml/2009/9/main" uri="{876F7934-8845-4945-9796-88D515C7AA90}">
      <x14:pivotCaches>
        <pivotCache cacheId="1215" r:id="rId20"/>
      </x14:pivotCaches>
    </ext>
    <ext xmlns:x14="http://schemas.microsoft.com/office/spreadsheetml/2009/9/main" uri="{BBE1A952-AA13-448e-AADC-164F8A28A991}">
      <x14:slicerCaches>
        <x14:slicerCache r:id="rId21"/>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VitriTD_c58df6f8-27a3-43e9-95e7-8c4c0359d5bc" name="VitriTD" connection="Query - VitriTD"/>
          <x15:modelTable id="Khu vực_b9278355-6ae0-4b66-b983-8c1108cd1569" name="Khu vực" connection="Query - Khu vực"/>
          <x15:modelTable id="Tỉnh Thành phố_a2d43fc6-1885-454e-9021-134bf0a54fa1" name="Tỉnh Thành phố" connection="Query - Tỉnh/Thành phố"/>
          <x15:modelTable id="Phòng ban_3a7e3dbb-a832-4234-ac72-3d64057366ae" name="Phòng ban" connection="Query - Phòng ban"/>
          <x15:modelTable id="Người phụ trách_d3e701b0-4706-4fd2-a68f-b14ab4bfb895" name="Người phụ trách" connection="Query - Người phụ trách"/>
          <x15:modelTable id="Ứng_viên_eee6b07d-88b7-467c-98fd-fef99e2d360c" name="Ứng_viên" connection="Query - Ứng_viên"/>
          <x15:modelTable id="Kênh_5ff8ae51-e7ce-4697-aeb5-afe3c35297b3" name="Kênh" connection="Query - Kênh"/>
          <x15:modelTable id="Chiphikenh" name="Chiphikenh" connection="WorksheetConnection_Bao cao tuyen dung _ Update 2023.Tiep Tran.xlsm!Chiphikenh"/>
          <x15:modelTable id="Calendar" name="dDate" connection="Connection"/>
        </x15:modelTables>
        <x15:modelRelationships>
          <x15:modelRelationship fromTable="VitriTD" fromColumn="Ngày bắt đầu" toTable="dDate" toColumn="Date"/>
          <x15:modelRelationship fromTable="VitriTD" fromColumn="Khu vực" toTable="Khu vực" toColumn="Name"/>
          <x15:modelRelationship fromTable="VitriTD" fromColumn="Tỉnh/Thành phố" toTable="Tỉnh Thành phố" toColumn="Name"/>
          <x15:modelRelationship fromTable="VitriTD" fromColumn="Phòng ban" toTable="Phòng ban" toColumn="Name"/>
          <x15:modelRelationship fromTable="VitriTD" fromColumn="Người phụ trách" toTable="Người phụ trách" toColumn="Name"/>
          <x15:modelRelationship fromTable="Ứng_viên" fromColumn="Khu vực" toTable="Khu vực" toColumn="Name"/>
          <x15:modelRelationship fromTable="Ứng_viên" fromColumn="Tỉnh/Thành phố" toTable="Tỉnh Thành phố" toColumn="Name"/>
          <x15:modelRelationship fromTable="Ứng_viên" fromColumn="Phòng ban/Bộ phận" toTable="Phòng ban" toColumn="Name"/>
          <x15:modelRelationship fromTable="Ứng_viên" fromColumn="Người phụ trách" toTable="Người phụ trách" toColumn="Name"/>
          <x15:modelRelationship fromTable="Ứng_viên" fromColumn="Kênh" toTable="Kênh" toColumn="Name"/>
          <x15:modelRelationship fromTable="Chiphikenh" fromColumn="Date" toTable="dDate" toColumn="Date"/>
          <x15:modelRelationship fromTable="Chiphikenh" fromColumn="Khu vực" toTable="Khu vực" toColumn="Name"/>
          <x15:modelRelationship fromTable="Chiphikenh" fromColumn="Tỉnh/Thành phố" toTable="Tỉnh Thành phố" toColumn="Name"/>
          <x15:modelRelationship fromTable="Chiphikenh" fromColumn="Phòng ban" toTable="Phòng ban" toColumn="Name"/>
          <x15:modelRelationship fromTable="Chiphikenh" fromColumn="Kênh" toTable="Kênh" toColumn="Nam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120" i="2" l="1"/>
  <c r="Q120" i="2"/>
  <c r="J120" i="2" a="1"/>
  <c r="J120" i="2" s="1"/>
  <c r="I120" i="2" a="1"/>
  <c r="I120" i="2" s="1"/>
  <c r="E120" i="2" a="1"/>
  <c r="E120" i="2" s="1"/>
  <c r="Y120" i="2" s="1"/>
  <c r="D120" i="2" a="1"/>
  <c r="D120" i="2" s="1"/>
  <c r="A120" i="2"/>
  <c r="Z119" i="2"/>
  <c r="Q119" i="2"/>
  <c r="J119" i="2" a="1"/>
  <c r="J119" i="2" s="1"/>
  <c r="I119" i="2" a="1"/>
  <c r="I119" i="2" s="1"/>
  <c r="E119" i="2" a="1"/>
  <c r="E119" i="2" s="1"/>
  <c r="Y119" i="2" s="1"/>
  <c r="D119" i="2" a="1"/>
  <c r="D119" i="2" s="1"/>
  <c r="A119" i="2"/>
  <c r="Z118" i="2"/>
  <c r="Q118" i="2"/>
  <c r="J118" i="2" a="1"/>
  <c r="J118" i="2" s="1"/>
  <c r="I118" i="2" a="1"/>
  <c r="I118" i="2" s="1"/>
  <c r="E118" i="2" a="1"/>
  <c r="E118" i="2" s="1"/>
  <c r="Y118" i="2" s="1"/>
  <c r="D118" i="2" a="1"/>
  <c r="D118" i="2" s="1"/>
  <c r="A118" i="2"/>
  <c r="Z117" i="2"/>
  <c r="Q117" i="2"/>
  <c r="J117" i="2" a="1"/>
  <c r="J117" i="2" s="1"/>
  <c r="I117" i="2" a="1"/>
  <c r="I117" i="2" s="1"/>
  <c r="E117" i="2" a="1"/>
  <c r="E117" i="2" s="1"/>
  <c r="D117" i="2" a="1"/>
  <c r="D117" i="2" s="1"/>
  <c r="A117" i="2"/>
  <c r="Z116" i="2"/>
  <c r="Q116" i="2"/>
  <c r="J116" i="2" a="1"/>
  <c r="J116" i="2" s="1"/>
  <c r="I116" i="2" a="1"/>
  <c r="I116" i="2" s="1"/>
  <c r="E116" i="2" a="1"/>
  <c r="E116" i="2" s="1"/>
  <c r="D116" i="2" a="1"/>
  <c r="D116" i="2" s="1"/>
  <c r="A116" i="2"/>
  <c r="Z115" i="2"/>
  <c r="Q115" i="2"/>
  <c r="J115" i="2" a="1"/>
  <c r="J115" i="2" s="1"/>
  <c r="I115" i="2" a="1"/>
  <c r="I115" i="2" s="1"/>
  <c r="E115" i="2" a="1"/>
  <c r="E115" i="2" s="1"/>
  <c r="D115" i="2" a="1"/>
  <c r="D115" i="2" s="1"/>
  <c r="A115" i="2"/>
  <c r="Z114" i="2"/>
  <c r="Q114" i="2"/>
  <c r="J114" i="2" a="1"/>
  <c r="J114" i="2" s="1"/>
  <c r="I114" i="2" a="1"/>
  <c r="I114" i="2" s="1"/>
  <c r="E114" i="2" a="1"/>
  <c r="E114" i="2" s="1"/>
  <c r="D114" i="2" a="1"/>
  <c r="D114" i="2" s="1"/>
  <c r="A114" i="2"/>
  <c r="Z113" i="2"/>
  <c r="Q113" i="2"/>
  <c r="J113" i="2" a="1"/>
  <c r="J113" i="2" s="1"/>
  <c r="I113" i="2" a="1"/>
  <c r="I113" i="2" s="1"/>
  <c r="E113" i="2" a="1"/>
  <c r="E113" i="2" s="1"/>
  <c r="D113" i="2" a="1"/>
  <c r="D113" i="2" s="1"/>
  <c r="A113" i="2"/>
  <c r="Z112" i="2"/>
  <c r="Q112" i="2"/>
  <c r="J112" i="2" a="1"/>
  <c r="J112" i="2" s="1"/>
  <c r="I112" i="2" a="1"/>
  <c r="I112" i="2" s="1"/>
  <c r="E112" i="2" a="1"/>
  <c r="E112" i="2" s="1"/>
  <c r="Y112" i="2" s="1"/>
  <c r="D112" i="2" a="1"/>
  <c r="D112" i="2" s="1"/>
  <c r="A112" i="2"/>
  <c r="Z111" i="2"/>
  <c r="Q111" i="2"/>
  <c r="J111" i="2" a="1"/>
  <c r="J111" i="2" s="1"/>
  <c r="I111" i="2" a="1"/>
  <c r="I111" i="2" s="1"/>
  <c r="E111" i="2" a="1"/>
  <c r="E111" i="2" s="1"/>
  <c r="D111" i="2" a="1"/>
  <c r="D111" i="2" s="1"/>
  <c r="A111" i="2"/>
  <c r="Z110" i="2"/>
  <c r="Q110" i="2"/>
  <c r="J110" i="2" a="1"/>
  <c r="J110" i="2" s="1"/>
  <c r="I110" i="2" a="1"/>
  <c r="I110" i="2" s="1"/>
  <c r="E110" i="2" a="1"/>
  <c r="E110" i="2" s="1"/>
  <c r="D110" i="2" a="1"/>
  <c r="D110" i="2" s="1"/>
  <c r="A110" i="2"/>
  <c r="Z109" i="2"/>
  <c r="Q109" i="2"/>
  <c r="J109" i="2" a="1"/>
  <c r="J109" i="2" s="1"/>
  <c r="I109" i="2" a="1"/>
  <c r="I109" i="2" s="1"/>
  <c r="E109" i="2" a="1"/>
  <c r="E109" i="2" s="1"/>
  <c r="D109" i="2" a="1"/>
  <c r="D109" i="2" s="1"/>
  <c r="A109" i="2"/>
  <c r="Z108" i="2"/>
  <c r="Q108" i="2"/>
  <c r="J108" i="2" a="1"/>
  <c r="J108" i="2" s="1"/>
  <c r="I108" i="2" a="1"/>
  <c r="I108" i="2" s="1"/>
  <c r="E108" i="2" a="1"/>
  <c r="E108" i="2" s="1"/>
  <c r="Y108" i="2" s="1"/>
  <c r="D108" i="2" a="1"/>
  <c r="D108" i="2" s="1"/>
  <c r="A108" i="2"/>
  <c r="Z107" i="2"/>
  <c r="Q107" i="2"/>
  <c r="J107" i="2" a="1"/>
  <c r="J107" i="2" s="1"/>
  <c r="I107" i="2" a="1"/>
  <c r="I107" i="2" s="1"/>
  <c r="E107" i="2" a="1"/>
  <c r="E107" i="2" s="1"/>
  <c r="D107" i="2" a="1"/>
  <c r="D107" i="2" s="1"/>
  <c r="A107" i="2"/>
  <c r="Z106" i="2"/>
  <c r="Q106" i="2"/>
  <c r="J106" i="2" a="1"/>
  <c r="J106" i="2" s="1"/>
  <c r="I106" i="2" a="1"/>
  <c r="I106" i="2" s="1"/>
  <c r="E106" i="2" a="1"/>
  <c r="E106" i="2" s="1"/>
  <c r="Y106" i="2" s="1"/>
  <c r="D106" i="2" a="1"/>
  <c r="D106" i="2" s="1"/>
  <c r="A106" i="2"/>
  <c r="Z105" i="2"/>
  <c r="Q105" i="2"/>
  <c r="J105" i="2" a="1"/>
  <c r="J105" i="2" s="1"/>
  <c r="I105" i="2" a="1"/>
  <c r="I105" i="2" s="1"/>
  <c r="E105" i="2" a="1"/>
  <c r="E105" i="2" s="1"/>
  <c r="D105" i="2" a="1"/>
  <c r="D105" i="2" s="1"/>
  <c r="A105" i="2"/>
  <c r="Z104" i="2"/>
  <c r="Q104" i="2"/>
  <c r="J104" i="2" a="1"/>
  <c r="J104" i="2" s="1"/>
  <c r="I104" i="2" a="1"/>
  <c r="I104" i="2" s="1"/>
  <c r="E104" i="2" a="1"/>
  <c r="E104" i="2" s="1"/>
  <c r="D104" i="2" a="1"/>
  <c r="D104" i="2" s="1"/>
  <c r="A104" i="2"/>
  <c r="Z103" i="2"/>
  <c r="Q103" i="2"/>
  <c r="J103" i="2" a="1"/>
  <c r="J103" i="2" s="1"/>
  <c r="I103" i="2" a="1"/>
  <c r="I103" i="2" s="1"/>
  <c r="E103" i="2" a="1"/>
  <c r="E103" i="2" s="1"/>
  <c r="D103" i="2" a="1"/>
  <c r="D103" i="2" s="1"/>
  <c r="A103" i="2"/>
  <c r="Z102" i="2"/>
  <c r="Q102" i="2"/>
  <c r="J102" i="2" a="1"/>
  <c r="J102" i="2" s="1"/>
  <c r="I102" i="2" a="1"/>
  <c r="I102" i="2" s="1"/>
  <c r="E102" i="2" a="1"/>
  <c r="E102" i="2" s="1"/>
  <c r="D102" i="2" a="1"/>
  <c r="D102" i="2" s="1"/>
  <c r="A102" i="2"/>
  <c r="Z101" i="2"/>
  <c r="Q101" i="2"/>
  <c r="J101" i="2" a="1"/>
  <c r="J101" i="2" s="1"/>
  <c r="I101" i="2" a="1"/>
  <c r="I101" i="2" s="1"/>
  <c r="E101" i="2" a="1"/>
  <c r="E101" i="2" s="1"/>
  <c r="D101" i="2" a="1"/>
  <c r="D101" i="2" s="1"/>
  <c r="A101" i="2"/>
  <c r="Z100" i="2"/>
  <c r="Q100" i="2"/>
  <c r="J100" i="2" a="1"/>
  <c r="J100" i="2" s="1"/>
  <c r="I100" i="2" a="1"/>
  <c r="I100" i="2" s="1"/>
  <c r="E100" i="2" a="1"/>
  <c r="E100" i="2" s="1"/>
  <c r="Y100" i="2" s="1"/>
  <c r="D100" i="2" a="1"/>
  <c r="D100" i="2" s="1"/>
  <c r="A100" i="2"/>
  <c r="Z99" i="2"/>
  <c r="Q99" i="2"/>
  <c r="J99" i="2" a="1"/>
  <c r="J99" i="2" s="1"/>
  <c r="I99" i="2" a="1"/>
  <c r="I99" i="2" s="1"/>
  <c r="E99" i="2" a="1"/>
  <c r="E99" i="2" s="1"/>
  <c r="D99" i="2" a="1"/>
  <c r="D99" i="2" s="1"/>
  <c r="A99" i="2"/>
  <c r="Z98" i="2"/>
  <c r="Q98" i="2"/>
  <c r="J98" i="2" a="1"/>
  <c r="J98" i="2" s="1"/>
  <c r="I98" i="2" a="1"/>
  <c r="I98" i="2" s="1"/>
  <c r="E98" i="2" a="1"/>
  <c r="E98" i="2" s="1"/>
  <c r="D98" i="2" a="1"/>
  <c r="D98" i="2" s="1"/>
  <c r="A98" i="2"/>
  <c r="Z97" i="2"/>
  <c r="Q97" i="2"/>
  <c r="J97" i="2" a="1"/>
  <c r="J97" i="2" s="1"/>
  <c r="I97" i="2" a="1"/>
  <c r="I97" i="2" s="1"/>
  <c r="E97" i="2" a="1"/>
  <c r="E97" i="2" s="1"/>
  <c r="Y97" i="2" s="1"/>
  <c r="D97" i="2" a="1"/>
  <c r="D97" i="2" s="1"/>
  <c r="A97" i="2"/>
  <c r="Z96" i="2"/>
  <c r="Q96" i="2"/>
  <c r="J96" i="2" a="1"/>
  <c r="J96" i="2" s="1"/>
  <c r="I96" i="2" a="1"/>
  <c r="I96" i="2" s="1"/>
  <c r="E96" i="2" a="1"/>
  <c r="E96" i="2" s="1"/>
  <c r="D96" i="2" a="1"/>
  <c r="D96" i="2" s="1"/>
  <c r="A96" i="2"/>
  <c r="Z95" i="2"/>
  <c r="Q95" i="2"/>
  <c r="J95" i="2" a="1"/>
  <c r="J95" i="2" s="1"/>
  <c r="I95" i="2" a="1"/>
  <c r="I95" i="2" s="1"/>
  <c r="E95" i="2" a="1"/>
  <c r="E95" i="2" s="1"/>
  <c r="Y95" i="2" s="1"/>
  <c r="D95" i="2" a="1"/>
  <c r="D95" i="2" s="1"/>
  <c r="A95" i="2"/>
  <c r="Z94" i="2"/>
  <c r="Q94" i="2"/>
  <c r="J94" i="2" a="1"/>
  <c r="J94" i="2" s="1"/>
  <c r="I94" i="2" a="1"/>
  <c r="I94" i="2" s="1"/>
  <c r="E94" i="2" a="1"/>
  <c r="E94" i="2" s="1"/>
  <c r="D94" i="2" a="1"/>
  <c r="D94" i="2" s="1"/>
  <c r="A94" i="2"/>
  <c r="Z93" i="2"/>
  <c r="Q93" i="2"/>
  <c r="J93" i="2" a="1"/>
  <c r="J93" i="2" s="1"/>
  <c r="I93" i="2" a="1"/>
  <c r="I93" i="2" s="1"/>
  <c r="E93" i="2" a="1"/>
  <c r="E93" i="2" s="1"/>
  <c r="Y93" i="2" s="1"/>
  <c r="D93" i="2" a="1"/>
  <c r="D93" i="2" s="1"/>
  <c r="A93" i="2"/>
  <c r="Z92" i="2"/>
  <c r="Q92" i="2"/>
  <c r="J92" i="2" a="1"/>
  <c r="J92" i="2" s="1"/>
  <c r="I92" i="2" a="1"/>
  <c r="I92" i="2" s="1"/>
  <c r="E92" i="2" a="1"/>
  <c r="E92" i="2" s="1"/>
  <c r="D92" i="2" a="1"/>
  <c r="D92" i="2" s="1"/>
  <c r="A92" i="2"/>
  <c r="Z91" i="2"/>
  <c r="Q91" i="2"/>
  <c r="J91" i="2" a="1"/>
  <c r="J91" i="2" s="1"/>
  <c r="I91" i="2" a="1"/>
  <c r="I91" i="2" s="1"/>
  <c r="E91" i="2" a="1"/>
  <c r="E91" i="2" s="1"/>
  <c r="Y91" i="2" s="1"/>
  <c r="D91" i="2" a="1"/>
  <c r="D91" i="2" s="1"/>
  <c r="A91" i="2"/>
  <c r="Z90" i="2"/>
  <c r="Q90" i="2"/>
  <c r="J90" i="2" a="1"/>
  <c r="J90" i="2" s="1"/>
  <c r="I90" i="2" a="1"/>
  <c r="I90" i="2" s="1"/>
  <c r="E90" i="2" a="1"/>
  <c r="E90" i="2" s="1"/>
  <c r="D90" i="2" a="1"/>
  <c r="D90" i="2" s="1"/>
  <c r="A90" i="2"/>
  <c r="Z89" i="2"/>
  <c r="Q89" i="2"/>
  <c r="J89" i="2" a="1"/>
  <c r="J89" i="2" s="1"/>
  <c r="I89" i="2" a="1"/>
  <c r="I89" i="2" s="1"/>
  <c r="E89" i="2" a="1"/>
  <c r="E89" i="2" s="1"/>
  <c r="Y89" i="2" s="1"/>
  <c r="D89" i="2" a="1"/>
  <c r="D89" i="2" s="1"/>
  <c r="A89" i="2"/>
  <c r="Z88" i="2"/>
  <c r="Q88" i="2"/>
  <c r="J88" i="2" a="1"/>
  <c r="J88" i="2" s="1"/>
  <c r="I88" i="2" a="1"/>
  <c r="I88" i="2" s="1"/>
  <c r="E88" i="2" a="1"/>
  <c r="E88" i="2" s="1"/>
  <c r="D88" i="2" a="1"/>
  <c r="D88" i="2" s="1"/>
  <c r="A88" i="2"/>
  <c r="Z87" i="2"/>
  <c r="Q87" i="2"/>
  <c r="J87" i="2" a="1"/>
  <c r="J87" i="2" s="1"/>
  <c r="I87" i="2" a="1"/>
  <c r="I87" i="2" s="1"/>
  <c r="E87" i="2" a="1"/>
  <c r="E87" i="2" s="1"/>
  <c r="Y87" i="2" s="1"/>
  <c r="D87" i="2" a="1"/>
  <c r="D87" i="2" s="1"/>
  <c r="A87" i="2"/>
  <c r="Z86" i="2"/>
  <c r="Q86" i="2"/>
  <c r="J86" i="2" a="1"/>
  <c r="J86" i="2" s="1"/>
  <c r="I86" i="2" a="1"/>
  <c r="I86" i="2" s="1"/>
  <c r="E86" i="2" a="1"/>
  <c r="E86" i="2" s="1"/>
  <c r="D86" i="2" a="1"/>
  <c r="D86" i="2" s="1"/>
  <c r="A86" i="2"/>
  <c r="Z85" i="2"/>
  <c r="Q85" i="2"/>
  <c r="J85" i="2" a="1"/>
  <c r="J85" i="2" s="1"/>
  <c r="I85" i="2" a="1"/>
  <c r="I85" i="2" s="1"/>
  <c r="E85" i="2" a="1"/>
  <c r="E85" i="2" s="1"/>
  <c r="Y85" i="2" s="1"/>
  <c r="D85" i="2" a="1"/>
  <c r="D85" i="2" s="1"/>
  <c r="A85" i="2"/>
  <c r="Z84" i="2"/>
  <c r="Q84" i="2"/>
  <c r="J84" i="2" a="1"/>
  <c r="J84" i="2" s="1"/>
  <c r="I84" i="2" a="1"/>
  <c r="I84" i="2" s="1"/>
  <c r="E84" i="2" a="1"/>
  <c r="E84" i="2" s="1"/>
  <c r="D84" i="2" a="1"/>
  <c r="D84" i="2" s="1"/>
  <c r="A84" i="2"/>
  <c r="Z83" i="2"/>
  <c r="Q83" i="2"/>
  <c r="J83" i="2" a="1"/>
  <c r="J83" i="2" s="1"/>
  <c r="I83" i="2" a="1"/>
  <c r="I83" i="2" s="1"/>
  <c r="E83" i="2" a="1"/>
  <c r="E83" i="2" s="1"/>
  <c r="D83" i="2" a="1"/>
  <c r="D83" i="2" s="1"/>
  <c r="A83" i="2"/>
  <c r="Z82" i="2"/>
  <c r="Q82" i="2"/>
  <c r="J82" i="2" a="1"/>
  <c r="J82" i="2" s="1"/>
  <c r="I82" i="2" a="1"/>
  <c r="I82" i="2" s="1"/>
  <c r="E82" i="2" a="1"/>
  <c r="E82" i="2" s="1"/>
  <c r="D82" i="2" a="1"/>
  <c r="D82" i="2" s="1"/>
  <c r="A82" i="2"/>
  <c r="Z81" i="2"/>
  <c r="Q81" i="2"/>
  <c r="J81" i="2" a="1"/>
  <c r="J81" i="2" s="1"/>
  <c r="I81" i="2" a="1"/>
  <c r="I81" i="2" s="1"/>
  <c r="E81" i="2" a="1"/>
  <c r="E81" i="2" s="1"/>
  <c r="Y81" i="2" s="1"/>
  <c r="D81" i="2" a="1"/>
  <c r="D81" i="2" s="1"/>
  <c r="A81" i="2"/>
  <c r="Z80" i="2"/>
  <c r="Q80" i="2"/>
  <c r="J80" i="2" a="1"/>
  <c r="J80" i="2" s="1"/>
  <c r="I80" i="2" a="1"/>
  <c r="I80" i="2" s="1"/>
  <c r="E80" i="2" a="1"/>
  <c r="E80" i="2" s="1"/>
  <c r="Y80" i="2" s="1"/>
  <c r="D80" i="2" a="1"/>
  <c r="D80" i="2" s="1"/>
  <c r="A80" i="2"/>
  <c r="Z79" i="2"/>
  <c r="Q79" i="2"/>
  <c r="J79" i="2" a="1"/>
  <c r="J79" i="2" s="1"/>
  <c r="I79" i="2" a="1"/>
  <c r="I79" i="2" s="1"/>
  <c r="E79" i="2" a="1"/>
  <c r="E79" i="2" s="1"/>
  <c r="Y79" i="2" s="1"/>
  <c r="D79" i="2" a="1"/>
  <c r="D79" i="2" s="1"/>
  <c r="A79" i="2"/>
  <c r="Z78" i="2"/>
  <c r="Q78" i="2"/>
  <c r="J78" i="2" a="1"/>
  <c r="J78" i="2" s="1"/>
  <c r="I78" i="2" a="1"/>
  <c r="I78" i="2" s="1"/>
  <c r="E78" i="2" a="1"/>
  <c r="E78" i="2" s="1"/>
  <c r="Y78" i="2" s="1"/>
  <c r="D78" i="2" a="1"/>
  <c r="D78" i="2" s="1"/>
  <c r="A78" i="2"/>
  <c r="Z77" i="2"/>
  <c r="Q77" i="2"/>
  <c r="J77" i="2" a="1"/>
  <c r="J77" i="2" s="1"/>
  <c r="I77" i="2" a="1"/>
  <c r="I77" i="2" s="1"/>
  <c r="E77" i="2" a="1"/>
  <c r="E77" i="2" s="1"/>
  <c r="Y77" i="2" s="1"/>
  <c r="D77" i="2" a="1"/>
  <c r="D77" i="2" s="1"/>
  <c r="A77" i="2"/>
  <c r="Z76" i="2"/>
  <c r="Q76" i="2"/>
  <c r="J76" i="2" a="1"/>
  <c r="J76" i="2" s="1"/>
  <c r="I76" i="2" a="1"/>
  <c r="I76" i="2" s="1"/>
  <c r="E76" i="2" a="1"/>
  <c r="E76" i="2" s="1"/>
  <c r="Y76" i="2" s="1"/>
  <c r="D76" i="2" a="1"/>
  <c r="D76" i="2" s="1"/>
  <c r="A76" i="2"/>
  <c r="Z75" i="2"/>
  <c r="Q75" i="2"/>
  <c r="J75" i="2" a="1"/>
  <c r="J75" i="2" s="1"/>
  <c r="I75" i="2" a="1"/>
  <c r="I75" i="2" s="1"/>
  <c r="E75" i="2" a="1"/>
  <c r="E75" i="2" s="1"/>
  <c r="Y75" i="2" s="1"/>
  <c r="D75" i="2" a="1"/>
  <c r="D75" i="2" s="1"/>
  <c r="A75" i="2"/>
  <c r="Z74" i="2"/>
  <c r="Q74" i="2"/>
  <c r="J74" i="2" a="1"/>
  <c r="J74" i="2" s="1"/>
  <c r="I74" i="2" a="1"/>
  <c r="I74" i="2" s="1"/>
  <c r="E74" i="2" a="1"/>
  <c r="E74" i="2" s="1"/>
  <c r="Y74" i="2" s="1"/>
  <c r="D74" i="2" a="1"/>
  <c r="D74" i="2" s="1"/>
  <c r="A74" i="2"/>
  <c r="Z73" i="2"/>
  <c r="Q73" i="2"/>
  <c r="J73" i="2" a="1"/>
  <c r="J73" i="2" s="1"/>
  <c r="I73" i="2" a="1"/>
  <c r="I73" i="2" s="1"/>
  <c r="E73" i="2" a="1"/>
  <c r="E73" i="2" s="1"/>
  <c r="Y73" i="2" s="1"/>
  <c r="D73" i="2" a="1"/>
  <c r="D73" i="2" s="1"/>
  <c r="A73" i="2"/>
  <c r="Z72" i="2"/>
  <c r="Q72" i="2"/>
  <c r="J72" i="2" a="1"/>
  <c r="J72" i="2" s="1"/>
  <c r="I72" i="2" a="1"/>
  <c r="I72" i="2" s="1"/>
  <c r="E72" i="2" a="1"/>
  <c r="E72" i="2" s="1"/>
  <c r="Y72" i="2" s="1"/>
  <c r="D72" i="2" a="1"/>
  <c r="D72" i="2" s="1"/>
  <c r="A72" i="2"/>
  <c r="Z71" i="2"/>
  <c r="Q71" i="2"/>
  <c r="J71" i="2" a="1"/>
  <c r="J71" i="2" s="1"/>
  <c r="I71" i="2" a="1"/>
  <c r="I71" i="2" s="1"/>
  <c r="E71" i="2" a="1"/>
  <c r="E71" i="2" s="1"/>
  <c r="Y71" i="2" s="1"/>
  <c r="D71" i="2" a="1"/>
  <c r="D71" i="2" s="1"/>
  <c r="A71" i="2"/>
  <c r="Z70" i="2"/>
  <c r="Q70" i="2"/>
  <c r="J70" i="2" a="1"/>
  <c r="J70" i="2" s="1"/>
  <c r="I70" i="2" a="1"/>
  <c r="I70" i="2" s="1"/>
  <c r="E70" i="2" a="1"/>
  <c r="E70" i="2" s="1"/>
  <c r="Y70" i="2" s="1"/>
  <c r="D70" i="2" a="1"/>
  <c r="D70" i="2" s="1"/>
  <c r="A70" i="2"/>
  <c r="Z69" i="2"/>
  <c r="Q69" i="2"/>
  <c r="J69" i="2" a="1"/>
  <c r="J69" i="2" s="1"/>
  <c r="I69" i="2" a="1"/>
  <c r="I69" i="2" s="1"/>
  <c r="E69" i="2" a="1"/>
  <c r="E69" i="2" s="1"/>
  <c r="D69" i="2" a="1"/>
  <c r="D69" i="2" s="1"/>
  <c r="A69" i="2"/>
  <c r="Z68" i="2"/>
  <c r="Q68" i="2"/>
  <c r="J68" i="2" a="1"/>
  <c r="J68" i="2" s="1"/>
  <c r="I68" i="2" a="1"/>
  <c r="I68" i="2" s="1"/>
  <c r="E68" i="2" a="1"/>
  <c r="E68" i="2" s="1"/>
  <c r="D68" i="2" a="1"/>
  <c r="D68" i="2" s="1"/>
  <c r="A68" i="2"/>
  <c r="Z67" i="2"/>
  <c r="Q67" i="2"/>
  <c r="J67" i="2" a="1"/>
  <c r="J67" i="2" s="1"/>
  <c r="I67" i="2" a="1"/>
  <c r="I67" i="2" s="1"/>
  <c r="E67" i="2" a="1"/>
  <c r="E67" i="2" s="1"/>
  <c r="D67" i="2" a="1"/>
  <c r="D67" i="2" s="1"/>
  <c r="A67" i="2"/>
  <c r="Z66" i="2"/>
  <c r="Q66" i="2"/>
  <c r="J66" i="2" a="1"/>
  <c r="J66" i="2" s="1"/>
  <c r="I66" i="2" a="1"/>
  <c r="I66" i="2" s="1"/>
  <c r="E66" i="2" a="1"/>
  <c r="E66" i="2" s="1"/>
  <c r="Y66" i="2" s="1"/>
  <c r="D66" i="2" a="1"/>
  <c r="D66" i="2" s="1"/>
  <c r="A66" i="2"/>
  <c r="Z65" i="2"/>
  <c r="Q65" i="2"/>
  <c r="J65" i="2" a="1"/>
  <c r="J65" i="2" s="1"/>
  <c r="I65" i="2" a="1"/>
  <c r="I65" i="2" s="1"/>
  <c r="E65" i="2" a="1"/>
  <c r="E65" i="2" s="1"/>
  <c r="Y65" i="2" s="1"/>
  <c r="D65" i="2" a="1"/>
  <c r="D65" i="2" s="1"/>
  <c r="A65" i="2"/>
  <c r="Z64" i="2"/>
  <c r="Q64" i="2"/>
  <c r="J64" i="2" a="1"/>
  <c r="J64" i="2" s="1"/>
  <c r="I64" i="2" a="1"/>
  <c r="I64" i="2" s="1"/>
  <c r="E64" i="2" a="1"/>
  <c r="E64" i="2" s="1"/>
  <c r="Y64" i="2" s="1"/>
  <c r="D64" i="2" a="1"/>
  <c r="D64" i="2" s="1"/>
  <c r="A64" i="2"/>
  <c r="Z63" i="2"/>
  <c r="Q63" i="2"/>
  <c r="J63" i="2" a="1"/>
  <c r="J63" i="2" s="1"/>
  <c r="I63" i="2" a="1"/>
  <c r="I63" i="2" s="1"/>
  <c r="E63" i="2" a="1"/>
  <c r="E63" i="2" s="1"/>
  <c r="Y63" i="2" s="1"/>
  <c r="D63" i="2" a="1"/>
  <c r="D63" i="2" s="1"/>
  <c r="A63" i="2"/>
  <c r="Z62" i="2"/>
  <c r="Q62" i="2"/>
  <c r="J62" i="2" a="1"/>
  <c r="J62" i="2" s="1"/>
  <c r="I62" i="2" a="1"/>
  <c r="I62" i="2" s="1"/>
  <c r="E62" i="2" a="1"/>
  <c r="E62" i="2" s="1"/>
  <c r="Y62" i="2" s="1"/>
  <c r="D62" i="2" a="1"/>
  <c r="D62" i="2" s="1"/>
  <c r="A62" i="2"/>
  <c r="Z61" i="2"/>
  <c r="Q61" i="2"/>
  <c r="J61" i="2" a="1"/>
  <c r="J61" i="2" s="1"/>
  <c r="I61" i="2" a="1"/>
  <c r="I61" i="2" s="1"/>
  <c r="E61" i="2" a="1"/>
  <c r="E61" i="2" s="1"/>
  <c r="Y61" i="2" s="1"/>
  <c r="D61" i="2" a="1"/>
  <c r="D61" i="2" s="1"/>
  <c r="A61" i="2"/>
  <c r="Z60" i="2"/>
  <c r="Q60" i="2"/>
  <c r="J60" i="2" a="1"/>
  <c r="J60" i="2" s="1"/>
  <c r="I60" i="2" a="1"/>
  <c r="I60" i="2" s="1"/>
  <c r="E60" i="2" a="1"/>
  <c r="E60" i="2" s="1"/>
  <c r="Y60" i="2" s="1"/>
  <c r="D60" i="2" a="1"/>
  <c r="D60" i="2" s="1"/>
  <c r="A60" i="2"/>
  <c r="Z59" i="2"/>
  <c r="Q59" i="2"/>
  <c r="J59" i="2" a="1"/>
  <c r="J59" i="2" s="1"/>
  <c r="I59" i="2" a="1"/>
  <c r="I59" i="2" s="1"/>
  <c r="E59" i="2" a="1"/>
  <c r="E59" i="2" s="1"/>
  <c r="D59" i="2" a="1"/>
  <c r="D59" i="2" s="1"/>
  <c r="A59" i="2"/>
  <c r="Z58" i="2"/>
  <c r="Q58" i="2"/>
  <c r="J58" i="2" a="1"/>
  <c r="J58" i="2" s="1"/>
  <c r="I58" i="2" a="1"/>
  <c r="I58" i="2" s="1"/>
  <c r="E58" i="2" a="1"/>
  <c r="E58" i="2" s="1"/>
  <c r="Y58" i="2" s="1"/>
  <c r="D58" i="2" a="1"/>
  <c r="D58" i="2" s="1"/>
  <c r="A58" i="2"/>
  <c r="Z57" i="2"/>
  <c r="Q57" i="2"/>
  <c r="J57" i="2" a="1"/>
  <c r="J57" i="2" s="1"/>
  <c r="I57" i="2" a="1"/>
  <c r="I57" i="2" s="1"/>
  <c r="E57" i="2" a="1"/>
  <c r="E57" i="2" s="1"/>
  <c r="D57" i="2" a="1"/>
  <c r="D57" i="2" s="1"/>
  <c r="A57" i="2"/>
  <c r="Z56" i="2"/>
  <c r="Q56" i="2"/>
  <c r="J56" i="2" a="1"/>
  <c r="J56" i="2" s="1"/>
  <c r="I56" i="2" a="1"/>
  <c r="I56" i="2" s="1"/>
  <c r="E56" i="2" a="1"/>
  <c r="E56" i="2" s="1"/>
  <c r="Y56" i="2" s="1"/>
  <c r="D56" i="2" a="1"/>
  <c r="D56" i="2" s="1"/>
  <c r="A56" i="2"/>
  <c r="Z55" i="2"/>
  <c r="Q55" i="2"/>
  <c r="J55" i="2" a="1"/>
  <c r="J55" i="2" s="1"/>
  <c r="I55" i="2" a="1"/>
  <c r="I55" i="2" s="1"/>
  <c r="E55" i="2" a="1"/>
  <c r="E55" i="2" s="1"/>
  <c r="D55" i="2" a="1"/>
  <c r="D55" i="2" s="1"/>
  <c r="A55" i="2"/>
  <c r="Z54" i="2"/>
  <c r="Q54" i="2"/>
  <c r="J54" i="2" a="1"/>
  <c r="J54" i="2" s="1"/>
  <c r="I54" i="2" a="1"/>
  <c r="I54" i="2" s="1"/>
  <c r="E54" i="2" a="1"/>
  <c r="E54" i="2" s="1"/>
  <c r="Y54" i="2" s="1"/>
  <c r="D54" i="2" a="1"/>
  <c r="D54" i="2" s="1"/>
  <c r="A54" i="2"/>
  <c r="Z53" i="2"/>
  <c r="Q53" i="2"/>
  <c r="J53" i="2" a="1"/>
  <c r="J53" i="2" s="1"/>
  <c r="I53" i="2" a="1"/>
  <c r="I53" i="2" s="1"/>
  <c r="E53" i="2" a="1"/>
  <c r="E53" i="2" s="1"/>
  <c r="D53" i="2" a="1"/>
  <c r="D53" i="2" s="1"/>
  <c r="A53" i="2"/>
  <c r="Z52" i="2"/>
  <c r="Q52" i="2"/>
  <c r="J52" i="2" a="1"/>
  <c r="J52" i="2" s="1"/>
  <c r="I52" i="2" a="1"/>
  <c r="I52" i="2" s="1"/>
  <c r="E52" i="2" a="1"/>
  <c r="E52" i="2" s="1"/>
  <c r="Y52" i="2" s="1"/>
  <c r="D52" i="2" a="1"/>
  <c r="D52" i="2" s="1"/>
  <c r="A52" i="2"/>
  <c r="Z51" i="2"/>
  <c r="Q51" i="2"/>
  <c r="J51" i="2" a="1"/>
  <c r="J51" i="2" s="1"/>
  <c r="I51" i="2" a="1"/>
  <c r="I51" i="2" s="1"/>
  <c r="E51" i="2" a="1"/>
  <c r="E51" i="2" s="1"/>
  <c r="Y51" i="2" s="1"/>
  <c r="D51" i="2" a="1"/>
  <c r="D51" i="2" s="1"/>
  <c r="A51" i="2"/>
  <c r="Z50" i="2"/>
  <c r="Q50" i="2"/>
  <c r="J50" i="2" a="1"/>
  <c r="J50" i="2" s="1"/>
  <c r="I50" i="2" a="1"/>
  <c r="I50" i="2" s="1"/>
  <c r="E50" i="2" a="1"/>
  <c r="E50" i="2" s="1"/>
  <c r="D50" i="2" a="1"/>
  <c r="D50" i="2" s="1"/>
  <c r="A50" i="2"/>
  <c r="Z49" i="2"/>
  <c r="Q49" i="2"/>
  <c r="J49" i="2" a="1"/>
  <c r="J49" i="2" s="1"/>
  <c r="I49" i="2" a="1"/>
  <c r="I49" i="2" s="1"/>
  <c r="E49" i="2" a="1"/>
  <c r="E49" i="2" s="1"/>
  <c r="D49" i="2" a="1"/>
  <c r="D49" i="2" s="1"/>
  <c r="A49" i="2"/>
  <c r="Z48" i="2"/>
  <c r="Q48" i="2"/>
  <c r="J48" i="2" a="1"/>
  <c r="J48" i="2" s="1"/>
  <c r="I48" i="2" a="1"/>
  <c r="I48" i="2" s="1"/>
  <c r="E48" i="2" a="1"/>
  <c r="E48" i="2" s="1"/>
  <c r="D48" i="2" a="1"/>
  <c r="D48" i="2" s="1"/>
  <c r="A48" i="2"/>
  <c r="Z47" i="2"/>
  <c r="Q47" i="2"/>
  <c r="J47" i="2" a="1"/>
  <c r="J47" i="2" s="1"/>
  <c r="I47" i="2" a="1"/>
  <c r="I47" i="2" s="1"/>
  <c r="E47" i="2" a="1"/>
  <c r="E47" i="2" s="1"/>
  <c r="D47" i="2" a="1"/>
  <c r="D47" i="2" s="1"/>
  <c r="A47" i="2"/>
  <c r="Z46" i="2"/>
  <c r="Q46" i="2"/>
  <c r="J46" i="2" a="1"/>
  <c r="J46" i="2" s="1"/>
  <c r="I46" i="2" a="1"/>
  <c r="I46" i="2" s="1"/>
  <c r="E46" i="2" a="1"/>
  <c r="E46" i="2" s="1"/>
  <c r="D46" i="2" a="1"/>
  <c r="D46" i="2" s="1"/>
  <c r="A46" i="2"/>
  <c r="Z45" i="2"/>
  <c r="Q45" i="2"/>
  <c r="J45" i="2" a="1"/>
  <c r="J45" i="2" s="1"/>
  <c r="I45" i="2" a="1"/>
  <c r="I45" i="2" s="1"/>
  <c r="E45" i="2" a="1"/>
  <c r="E45" i="2" s="1"/>
  <c r="D45" i="2" a="1"/>
  <c r="D45" i="2" s="1"/>
  <c r="A45" i="2"/>
  <c r="Z44" i="2"/>
  <c r="Q44" i="2"/>
  <c r="J44" i="2" a="1"/>
  <c r="J44" i="2" s="1"/>
  <c r="I44" i="2" a="1"/>
  <c r="I44" i="2" s="1"/>
  <c r="E44" i="2" a="1"/>
  <c r="E44" i="2" s="1"/>
  <c r="D44" i="2" a="1"/>
  <c r="D44" i="2" s="1"/>
  <c r="A44" i="2"/>
  <c r="Z43" i="2"/>
  <c r="Q43" i="2"/>
  <c r="J43" i="2" a="1"/>
  <c r="J43" i="2" s="1"/>
  <c r="I43" i="2" a="1"/>
  <c r="I43" i="2" s="1"/>
  <c r="E43" i="2" a="1"/>
  <c r="E43" i="2" s="1"/>
  <c r="D43" i="2" a="1"/>
  <c r="D43" i="2" s="1"/>
  <c r="A43" i="2"/>
  <c r="Z42" i="2"/>
  <c r="Q42" i="2"/>
  <c r="J42" i="2" a="1"/>
  <c r="J42" i="2" s="1"/>
  <c r="I42" i="2" a="1"/>
  <c r="I42" i="2" s="1"/>
  <c r="E42" i="2" a="1"/>
  <c r="E42" i="2" s="1"/>
  <c r="Y42" i="2" s="1"/>
  <c r="D42" i="2" a="1"/>
  <c r="D42" i="2" s="1"/>
  <c r="A42" i="2"/>
  <c r="Z41" i="2"/>
  <c r="Q41" i="2"/>
  <c r="J41" i="2" a="1"/>
  <c r="J41" i="2" s="1"/>
  <c r="I41" i="2" a="1"/>
  <c r="I41" i="2" s="1"/>
  <c r="E41" i="2" a="1"/>
  <c r="E41" i="2" s="1"/>
  <c r="Y41" i="2" s="1"/>
  <c r="D41" i="2" a="1"/>
  <c r="D41" i="2" s="1"/>
  <c r="A41" i="2"/>
  <c r="Z40" i="2"/>
  <c r="Q40" i="2"/>
  <c r="J40" i="2" a="1"/>
  <c r="J40" i="2" s="1"/>
  <c r="I40" i="2" a="1"/>
  <c r="I40" i="2" s="1"/>
  <c r="E40" i="2" a="1"/>
  <c r="E40" i="2" s="1"/>
  <c r="Y40" i="2" s="1"/>
  <c r="D40" i="2" a="1"/>
  <c r="D40" i="2" s="1"/>
  <c r="A40" i="2"/>
  <c r="Z39" i="2"/>
  <c r="Q39" i="2"/>
  <c r="J39" i="2" a="1"/>
  <c r="J39" i="2" s="1"/>
  <c r="I39" i="2" a="1"/>
  <c r="I39" i="2" s="1"/>
  <c r="E39" i="2" a="1"/>
  <c r="E39" i="2" s="1"/>
  <c r="Y39" i="2" s="1"/>
  <c r="D39" i="2" a="1"/>
  <c r="D39" i="2" s="1"/>
  <c r="A39" i="2"/>
  <c r="Z38" i="2"/>
  <c r="Q38" i="2"/>
  <c r="J38" i="2" a="1"/>
  <c r="J38" i="2" s="1"/>
  <c r="I38" i="2" a="1"/>
  <c r="I38" i="2" s="1"/>
  <c r="E38" i="2" a="1"/>
  <c r="E38" i="2" s="1"/>
  <c r="Y38" i="2" s="1"/>
  <c r="D38" i="2" a="1"/>
  <c r="D38" i="2" s="1"/>
  <c r="A38" i="2"/>
  <c r="Z37" i="2"/>
  <c r="Q37" i="2"/>
  <c r="J37" i="2" a="1"/>
  <c r="J37" i="2" s="1"/>
  <c r="I37" i="2" a="1"/>
  <c r="I37" i="2" s="1"/>
  <c r="E37" i="2" a="1"/>
  <c r="E37" i="2" s="1"/>
  <c r="Y37" i="2" s="1"/>
  <c r="D37" i="2" a="1"/>
  <c r="D37" i="2" s="1"/>
  <c r="A37" i="2"/>
  <c r="Z36" i="2"/>
  <c r="Q36" i="2"/>
  <c r="J36" i="2" a="1"/>
  <c r="J36" i="2" s="1"/>
  <c r="I36" i="2" a="1"/>
  <c r="I36" i="2" s="1"/>
  <c r="E36" i="2" a="1"/>
  <c r="E36" i="2" s="1"/>
  <c r="Y36" i="2" s="1"/>
  <c r="D36" i="2" a="1"/>
  <c r="D36" i="2" s="1"/>
  <c r="A36" i="2"/>
  <c r="Z35" i="2"/>
  <c r="Q35" i="2"/>
  <c r="J35" i="2" a="1"/>
  <c r="J35" i="2" s="1"/>
  <c r="I35" i="2" a="1"/>
  <c r="I35" i="2" s="1"/>
  <c r="E35" i="2" a="1"/>
  <c r="E35" i="2" s="1"/>
  <c r="Y35" i="2" s="1"/>
  <c r="D35" i="2" a="1"/>
  <c r="D35" i="2" s="1"/>
  <c r="A35" i="2"/>
  <c r="Z34" i="2"/>
  <c r="Q34" i="2"/>
  <c r="J34" i="2" a="1"/>
  <c r="J34" i="2" s="1"/>
  <c r="I34" i="2" a="1"/>
  <c r="I34" i="2" s="1"/>
  <c r="E34" i="2" a="1"/>
  <c r="E34" i="2" s="1"/>
  <c r="Y34" i="2" s="1"/>
  <c r="D34" i="2" a="1"/>
  <c r="D34" i="2" s="1"/>
  <c r="A34" i="2"/>
  <c r="Z33" i="2"/>
  <c r="Q33" i="2"/>
  <c r="J33" i="2" a="1"/>
  <c r="J33" i="2" s="1"/>
  <c r="I33" i="2" a="1"/>
  <c r="I33" i="2" s="1"/>
  <c r="E33" i="2" a="1"/>
  <c r="E33" i="2" s="1"/>
  <c r="Y33" i="2" s="1"/>
  <c r="D33" i="2" a="1"/>
  <c r="D33" i="2" s="1"/>
  <c r="A33" i="2"/>
  <c r="Z32" i="2"/>
  <c r="Q32" i="2"/>
  <c r="J32" i="2" a="1"/>
  <c r="J32" i="2" s="1"/>
  <c r="I32" i="2" a="1"/>
  <c r="I32" i="2" s="1"/>
  <c r="E32" i="2" a="1"/>
  <c r="E32" i="2" s="1"/>
  <c r="Y32" i="2" s="1"/>
  <c r="D32" i="2" a="1"/>
  <c r="D32" i="2" s="1"/>
  <c r="A32" i="2"/>
  <c r="Z31" i="2"/>
  <c r="Q31" i="2"/>
  <c r="J31" i="2" a="1"/>
  <c r="J31" i="2" s="1"/>
  <c r="I31" i="2" a="1"/>
  <c r="I31" i="2" s="1"/>
  <c r="E31" i="2" a="1"/>
  <c r="E31" i="2" s="1"/>
  <c r="Y31" i="2" s="1"/>
  <c r="D31" i="2" a="1"/>
  <c r="D31" i="2" s="1"/>
  <c r="A31" i="2"/>
  <c r="Z30" i="2"/>
  <c r="Q30" i="2"/>
  <c r="J30" i="2" a="1"/>
  <c r="J30" i="2" s="1"/>
  <c r="I30" i="2" a="1"/>
  <c r="I30" i="2" s="1"/>
  <c r="E30" i="2" a="1"/>
  <c r="E30" i="2" s="1"/>
  <c r="Y30" i="2" s="1"/>
  <c r="D30" i="2" a="1"/>
  <c r="D30" i="2" s="1"/>
  <c r="A30" i="2"/>
  <c r="Z29" i="2"/>
  <c r="Q29" i="2"/>
  <c r="J29" i="2" a="1"/>
  <c r="J29" i="2" s="1"/>
  <c r="I29" i="2" a="1"/>
  <c r="I29" i="2" s="1"/>
  <c r="E29" i="2" a="1"/>
  <c r="E29" i="2" s="1"/>
  <c r="Y29" i="2" s="1"/>
  <c r="D29" i="2" a="1"/>
  <c r="D29" i="2" s="1"/>
  <c r="A29" i="2"/>
  <c r="Z28" i="2"/>
  <c r="Q28" i="2"/>
  <c r="J28" i="2" a="1"/>
  <c r="J28" i="2" s="1"/>
  <c r="I28" i="2" a="1"/>
  <c r="I28" i="2" s="1"/>
  <c r="E28" i="2" a="1"/>
  <c r="E28" i="2" s="1"/>
  <c r="Y28" i="2" s="1"/>
  <c r="D28" i="2" a="1"/>
  <c r="D28" i="2" s="1"/>
  <c r="A28" i="2"/>
  <c r="Z27" i="2"/>
  <c r="Q27" i="2"/>
  <c r="J27" i="2" a="1"/>
  <c r="J27" i="2" s="1"/>
  <c r="I27" i="2" a="1"/>
  <c r="I27" i="2" s="1"/>
  <c r="E27" i="2" a="1"/>
  <c r="E27" i="2" s="1"/>
  <c r="Y27" i="2" s="1"/>
  <c r="D27" i="2" a="1"/>
  <c r="D27" i="2" s="1"/>
  <c r="A27" i="2"/>
  <c r="Z26" i="2"/>
  <c r="Q26" i="2"/>
  <c r="J26" i="2" a="1"/>
  <c r="J26" i="2" s="1"/>
  <c r="I26" i="2" a="1"/>
  <c r="I26" i="2" s="1"/>
  <c r="E26" i="2" a="1"/>
  <c r="E26" i="2" s="1"/>
  <c r="Y26" i="2" s="1"/>
  <c r="D26" i="2" a="1"/>
  <c r="D26" i="2" s="1"/>
  <c r="A26" i="2"/>
  <c r="Z25" i="2"/>
  <c r="Q25" i="2"/>
  <c r="J25" i="2" a="1"/>
  <c r="J25" i="2" s="1"/>
  <c r="I25" i="2" a="1"/>
  <c r="I25" i="2" s="1"/>
  <c r="E25" i="2" a="1"/>
  <c r="E25" i="2" s="1"/>
  <c r="Y25" i="2" s="1"/>
  <c r="D25" i="2" a="1"/>
  <c r="D25" i="2" s="1"/>
  <c r="A25" i="2"/>
  <c r="Z24" i="2"/>
  <c r="Q24" i="2"/>
  <c r="J24" i="2" a="1"/>
  <c r="J24" i="2" s="1"/>
  <c r="I24" i="2" a="1"/>
  <c r="I24" i="2" s="1"/>
  <c r="E24" i="2" a="1"/>
  <c r="E24" i="2" s="1"/>
  <c r="Y24" i="2" s="1"/>
  <c r="D24" i="2" a="1"/>
  <c r="D24" i="2" s="1"/>
  <c r="A24" i="2"/>
  <c r="Z23" i="2"/>
  <c r="Q23" i="2"/>
  <c r="J23" i="2" a="1"/>
  <c r="J23" i="2" s="1"/>
  <c r="I23" i="2" a="1"/>
  <c r="I23" i="2" s="1"/>
  <c r="E23" i="2" a="1"/>
  <c r="E23" i="2" s="1"/>
  <c r="Y23" i="2" s="1"/>
  <c r="D23" i="2" a="1"/>
  <c r="D23" i="2" s="1"/>
  <c r="A23" i="2"/>
  <c r="Z22" i="2"/>
  <c r="Q22" i="2"/>
  <c r="J22" i="2" a="1"/>
  <c r="J22" i="2" s="1"/>
  <c r="I22" i="2" a="1"/>
  <c r="I22" i="2" s="1"/>
  <c r="E22" i="2" a="1"/>
  <c r="E22" i="2" s="1"/>
  <c r="Y22" i="2" s="1"/>
  <c r="D22" i="2" a="1"/>
  <c r="D22" i="2" s="1"/>
  <c r="A22" i="2"/>
  <c r="Z21" i="2"/>
  <c r="Q21" i="2"/>
  <c r="J21" i="2" a="1"/>
  <c r="J21" i="2" s="1"/>
  <c r="I21" i="2" a="1"/>
  <c r="I21" i="2" s="1"/>
  <c r="E21" i="2" a="1"/>
  <c r="E21" i="2" s="1"/>
  <c r="Y21" i="2" s="1"/>
  <c r="D21" i="2" a="1"/>
  <c r="D21" i="2" s="1"/>
  <c r="A21" i="2"/>
  <c r="Z20" i="2"/>
  <c r="Q20" i="2"/>
  <c r="J20" i="2" a="1"/>
  <c r="J20" i="2" s="1"/>
  <c r="I20" i="2" a="1"/>
  <c r="I20" i="2" s="1"/>
  <c r="E20" i="2" a="1"/>
  <c r="E20" i="2" s="1"/>
  <c r="Y20" i="2" s="1"/>
  <c r="D20" i="2" a="1"/>
  <c r="D20" i="2" s="1"/>
  <c r="A20" i="2"/>
  <c r="Z19" i="2"/>
  <c r="Q19" i="2"/>
  <c r="J19" i="2" a="1"/>
  <c r="J19" i="2" s="1"/>
  <c r="I19" i="2" a="1"/>
  <c r="I19" i="2" s="1"/>
  <c r="E19" i="2" a="1"/>
  <c r="E19" i="2" s="1"/>
  <c r="Y19" i="2" s="1"/>
  <c r="D19" i="2" a="1"/>
  <c r="D19" i="2" s="1"/>
  <c r="A19" i="2"/>
  <c r="Z18" i="2"/>
  <c r="Q18" i="2"/>
  <c r="J18" i="2" a="1"/>
  <c r="J18" i="2" s="1"/>
  <c r="I18" i="2" a="1"/>
  <c r="I18" i="2" s="1"/>
  <c r="E18" i="2" a="1"/>
  <c r="E18" i="2" s="1"/>
  <c r="Y18" i="2" s="1"/>
  <c r="D18" i="2" a="1"/>
  <c r="D18" i="2" s="1"/>
  <c r="A18" i="2"/>
  <c r="Z17" i="2"/>
  <c r="Q17" i="2"/>
  <c r="J17" i="2" a="1"/>
  <c r="J17" i="2" s="1"/>
  <c r="I17" i="2" a="1"/>
  <c r="I17" i="2" s="1"/>
  <c r="E17" i="2" a="1"/>
  <c r="E17" i="2" s="1"/>
  <c r="Y17" i="2" s="1"/>
  <c r="D17" i="2" a="1"/>
  <c r="D17" i="2" s="1"/>
  <c r="A17" i="2"/>
  <c r="Z16" i="2"/>
  <c r="Q16" i="2"/>
  <c r="J16" i="2" a="1"/>
  <c r="J16" i="2" s="1"/>
  <c r="I16" i="2" a="1"/>
  <c r="I16" i="2" s="1"/>
  <c r="E16" i="2" a="1"/>
  <c r="E16" i="2" s="1"/>
  <c r="Y16" i="2" s="1"/>
  <c r="D16" i="2" a="1"/>
  <c r="D16" i="2" s="1"/>
  <c r="A16" i="2"/>
  <c r="Z15" i="2"/>
  <c r="Q15" i="2"/>
  <c r="J15" i="2" a="1"/>
  <c r="J15" i="2" s="1"/>
  <c r="I15" i="2" a="1"/>
  <c r="I15" i="2" s="1"/>
  <c r="E15" i="2" a="1"/>
  <c r="E15" i="2" s="1"/>
  <c r="Y15" i="2" s="1"/>
  <c r="D15" i="2" a="1"/>
  <c r="D15" i="2" s="1"/>
  <c r="A15" i="2"/>
  <c r="Z14" i="2"/>
  <c r="Q14" i="2"/>
  <c r="J14" i="2" a="1"/>
  <c r="J14" i="2" s="1"/>
  <c r="I14" i="2" a="1"/>
  <c r="I14" i="2" s="1"/>
  <c r="E14" i="2" a="1"/>
  <c r="E14" i="2" s="1"/>
  <c r="Y14" i="2" s="1"/>
  <c r="D14" i="2" a="1"/>
  <c r="D14" i="2" s="1"/>
  <c r="A14" i="2"/>
  <c r="Z13" i="2"/>
  <c r="Q13" i="2"/>
  <c r="J13" i="2" a="1"/>
  <c r="J13" i="2" s="1"/>
  <c r="I13" i="2" a="1"/>
  <c r="I13" i="2" s="1"/>
  <c r="E13" i="2" a="1"/>
  <c r="E13" i="2" s="1"/>
  <c r="Y13" i="2" s="1"/>
  <c r="D13" i="2" a="1"/>
  <c r="D13" i="2" s="1"/>
  <c r="A13" i="2"/>
  <c r="Z12" i="2"/>
  <c r="Q12" i="2"/>
  <c r="J12" i="2" a="1"/>
  <c r="J12" i="2" s="1"/>
  <c r="I12" i="2" a="1"/>
  <c r="I12" i="2" s="1"/>
  <c r="E12" i="2" a="1"/>
  <c r="E12" i="2" s="1"/>
  <c r="Y12" i="2" s="1"/>
  <c r="D12" i="2" a="1"/>
  <c r="D12" i="2" s="1"/>
  <c r="A12" i="2"/>
  <c r="Z11" i="2"/>
  <c r="Q11" i="2"/>
  <c r="J11" i="2" a="1"/>
  <c r="J11" i="2" s="1"/>
  <c r="I11" i="2" a="1"/>
  <c r="I11" i="2" s="1"/>
  <c r="E11" i="2" a="1"/>
  <c r="E11" i="2" s="1"/>
  <c r="F11" i="2" s="1" a="1"/>
  <c r="F11" i="2" s="1"/>
  <c r="G11" i="2" s="1" a="1"/>
  <c r="G11" i="2" s="1"/>
  <c r="H11" i="2" s="1" a="1"/>
  <c r="H11" i="2" s="1"/>
  <c r="D11" i="2" a="1"/>
  <c r="D11" i="2" s="1"/>
  <c r="A11" i="2"/>
  <c r="Z10" i="2"/>
  <c r="Q10" i="2"/>
  <c r="J10" i="2" a="1"/>
  <c r="J10" i="2" s="1"/>
  <c r="I10" i="2" a="1"/>
  <c r="I10" i="2" s="1"/>
  <c r="E10" i="2" a="1"/>
  <c r="E10" i="2" s="1"/>
  <c r="D10" i="2" a="1"/>
  <c r="D10" i="2" s="1"/>
  <c r="A10" i="2"/>
  <c r="Z9" i="2"/>
  <c r="Q9" i="2"/>
  <c r="J9" i="2" a="1"/>
  <c r="J9" i="2" s="1"/>
  <c r="I9" i="2" a="1"/>
  <c r="I9" i="2" s="1"/>
  <c r="E9" i="2" a="1"/>
  <c r="E9" i="2" s="1"/>
  <c r="F9" i="2" s="1" a="1"/>
  <c r="F9" i="2" s="1"/>
  <c r="G9" i="2" s="1" a="1"/>
  <c r="G9" i="2" s="1"/>
  <c r="H9" i="2" s="1" a="1"/>
  <c r="H9" i="2" s="1"/>
  <c r="D9" i="2" a="1"/>
  <c r="D9" i="2" s="1"/>
  <c r="A9" i="2"/>
  <c r="Z8" i="2"/>
  <c r="Q8" i="2"/>
  <c r="J8" i="2" a="1"/>
  <c r="J8" i="2" s="1"/>
  <c r="I8" i="2" a="1"/>
  <c r="I8" i="2" s="1"/>
  <c r="E8" i="2" a="1"/>
  <c r="E8" i="2" s="1"/>
  <c r="D8" i="2" a="1"/>
  <c r="D8" i="2" s="1"/>
  <c r="A8" i="2"/>
  <c r="Z7" i="2"/>
  <c r="Q7" i="2"/>
  <c r="J7" i="2" a="1"/>
  <c r="J7" i="2" s="1"/>
  <c r="I7" i="2" a="1"/>
  <c r="I7" i="2" s="1"/>
  <c r="E7" i="2" a="1"/>
  <c r="E7" i="2" s="1"/>
  <c r="D7" i="2" a="1"/>
  <c r="D7" i="2" s="1"/>
  <c r="A7" i="2"/>
  <c r="Z6" i="2"/>
  <c r="Q6" i="2"/>
  <c r="J6" i="2" a="1"/>
  <c r="J6" i="2" s="1"/>
  <c r="I6" i="2" a="1"/>
  <c r="I6" i="2" s="1"/>
  <c r="E6" i="2" a="1"/>
  <c r="E6" i="2" s="1"/>
  <c r="D6" i="2" a="1"/>
  <c r="D6" i="2" s="1"/>
  <c r="A6" i="2"/>
  <c r="Z5" i="2"/>
  <c r="Q5" i="2"/>
  <c r="J5" i="2" a="1"/>
  <c r="J5" i="2" s="1"/>
  <c r="I5" i="2" a="1"/>
  <c r="I5" i="2" s="1"/>
  <c r="E5" i="2" a="1"/>
  <c r="E5" i="2" s="1"/>
  <c r="D5" i="2" a="1"/>
  <c r="D5" i="2" s="1"/>
  <c r="A5" i="2"/>
  <c r="Z4" i="2"/>
  <c r="Q4" i="2"/>
  <c r="J4" i="2" a="1"/>
  <c r="J4" i="2" s="1"/>
  <c r="I4" i="2" a="1"/>
  <c r="I4" i="2" s="1"/>
  <c r="E4" i="2" a="1"/>
  <c r="E4" i="2" s="1"/>
  <c r="D4" i="2" a="1"/>
  <c r="D4" i="2" s="1"/>
  <c r="A4" i="2"/>
  <c r="E129" i="6"/>
  <c r="D129" i="6"/>
  <c r="E128" i="6"/>
  <c r="D128" i="6"/>
  <c r="E127" i="6"/>
  <c r="D127" i="6"/>
  <c r="E126" i="6"/>
  <c r="D126" i="6"/>
  <c r="E125" i="6"/>
  <c r="D125" i="6"/>
  <c r="E124" i="6"/>
  <c r="D124" i="6"/>
  <c r="E123" i="6"/>
  <c r="D123" i="6"/>
  <c r="E122" i="6"/>
  <c r="D122" i="6"/>
  <c r="E121" i="6"/>
  <c r="D121" i="6"/>
  <c r="E120" i="6"/>
  <c r="D120" i="6"/>
  <c r="E119" i="6"/>
  <c r="D119" i="6"/>
  <c r="E118" i="6"/>
  <c r="D118" i="6"/>
  <c r="E117" i="6"/>
  <c r="D117" i="6"/>
  <c r="E116" i="6"/>
  <c r="D116" i="6"/>
  <c r="E115" i="6"/>
  <c r="D115" i="6"/>
  <c r="E114" i="6"/>
  <c r="D114" i="6"/>
  <c r="E113" i="6"/>
  <c r="D113" i="6"/>
  <c r="E112" i="6"/>
  <c r="D112" i="6"/>
  <c r="E111" i="6"/>
  <c r="D111" i="6"/>
  <c r="E110" i="6"/>
  <c r="D110" i="6"/>
  <c r="E109" i="6"/>
  <c r="D109" i="6"/>
  <c r="E108" i="6"/>
  <c r="D108" i="6"/>
  <c r="M9" i="6"/>
  <c r="M8" i="6"/>
  <c r="M7" i="6"/>
  <c r="M6" i="6"/>
  <c r="G6" i="6"/>
  <c r="G7" i="6" s="1"/>
  <c r="E6" i="6"/>
  <c r="E7" i="6" s="1"/>
  <c r="C6" i="6"/>
  <c r="A6" i="6"/>
  <c r="M5" i="6"/>
  <c r="M4" i="6"/>
  <c r="M3" i="6"/>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F32" i="2" l="1" a="1"/>
  <c r="F32" i="2" s="1"/>
  <c r="G32" i="2" s="1" a="1"/>
  <c r="G32" i="2" s="1"/>
  <c r="H32" i="2" s="1" a="1"/>
  <c r="H32" i="2" s="1"/>
  <c r="F118" i="2" a="1"/>
  <c r="F118" i="2" s="1"/>
  <c r="G118" i="2" s="1" a="1"/>
  <c r="G118" i="2" s="1"/>
  <c r="H118" i="2" s="1" a="1"/>
  <c r="H118" i="2" s="1"/>
  <c r="F70" i="2" a="1"/>
  <c r="F70" i="2" s="1"/>
  <c r="G70" i="2" s="1" a="1"/>
  <c r="G70" i="2" s="1"/>
  <c r="H70" i="2" s="1" a="1"/>
  <c r="H70" i="2" s="1"/>
  <c r="F24" i="2" a="1"/>
  <c r="F24" i="2" s="1"/>
  <c r="G24" i="2" s="1" a="1"/>
  <c r="G24" i="2" s="1"/>
  <c r="H24" i="2" s="1" a="1"/>
  <c r="H24" i="2" s="1"/>
  <c r="F38" i="2" a="1"/>
  <c r="F38" i="2" s="1"/>
  <c r="G38" i="2" s="1" a="1"/>
  <c r="G38" i="2" s="1"/>
  <c r="H38" i="2" s="1" a="1"/>
  <c r="H38" i="2" s="1"/>
  <c r="F14" i="2" a="1"/>
  <c r="F14" i="2" s="1"/>
  <c r="G14" i="2" s="1" a="1"/>
  <c r="G14" i="2" s="1"/>
  <c r="H14" i="2" s="1" a="1"/>
  <c r="H14" i="2" s="1"/>
  <c r="F5" i="2" a="1"/>
  <c r="F5" i="2" s="1"/>
  <c r="G5" i="2" s="1" a="1"/>
  <c r="G5" i="2" s="1"/>
  <c r="H5" i="2" s="1" a="1"/>
  <c r="H5" i="2" s="1"/>
  <c r="Y5" i="2"/>
  <c r="F12" i="2" a="1"/>
  <c r="F12" i="2" s="1"/>
  <c r="G12" i="2" s="1" a="1"/>
  <c r="G12" i="2" s="1"/>
  <c r="H12" i="2" s="1" a="1"/>
  <c r="H12" i="2" s="1"/>
  <c r="F60" i="2" a="1"/>
  <c r="F60" i="2" s="1"/>
  <c r="G60" i="2" s="1" a="1"/>
  <c r="G60" i="2" s="1"/>
  <c r="H60" i="2" s="1" a="1"/>
  <c r="H60" i="2" s="1"/>
  <c r="F61" i="2" a="1"/>
  <c r="F61" i="2" s="1"/>
  <c r="G61" i="2" s="1" a="1"/>
  <c r="G61" i="2" s="1"/>
  <c r="H61" i="2" s="1" a="1"/>
  <c r="H61" i="2" s="1"/>
  <c r="F62" i="2" a="1"/>
  <c r="F62" i="2" s="1"/>
  <c r="G62" i="2" s="1" a="1"/>
  <c r="G62" i="2" s="1"/>
  <c r="H62" i="2" s="1" a="1"/>
  <c r="H62" i="2" s="1"/>
  <c r="F63" i="2" a="1"/>
  <c r="F63" i="2" s="1"/>
  <c r="G63" i="2" s="1" a="1"/>
  <c r="G63" i="2" s="1"/>
  <c r="H63" i="2" s="1" a="1"/>
  <c r="H63" i="2" s="1"/>
  <c r="F64" i="2" a="1"/>
  <c r="F64" i="2" s="1"/>
  <c r="G64" i="2" s="1" a="1"/>
  <c r="G64" i="2" s="1"/>
  <c r="H64" i="2" s="1" a="1"/>
  <c r="H64" i="2" s="1"/>
  <c r="F65" i="2" a="1"/>
  <c r="F65" i="2" s="1"/>
  <c r="G65" i="2" s="1" a="1"/>
  <c r="G65" i="2" s="1"/>
  <c r="H65" i="2" s="1" a="1"/>
  <c r="H65" i="2" s="1"/>
  <c r="F66" i="2" a="1"/>
  <c r="F66" i="2" s="1"/>
  <c r="G66" i="2" s="1" a="1"/>
  <c r="G66" i="2" s="1"/>
  <c r="H66" i="2" s="1" a="1"/>
  <c r="H66" i="2" s="1"/>
  <c r="F112" i="2" a="1"/>
  <c r="F112" i="2" s="1"/>
  <c r="G112" i="2" s="1" a="1"/>
  <c r="G112" i="2" s="1"/>
  <c r="H112" i="2" s="1" a="1"/>
  <c r="H112" i="2" s="1"/>
  <c r="F20" i="2" a="1"/>
  <c r="F20" i="2" s="1"/>
  <c r="G20" i="2" s="1" a="1"/>
  <c r="G20" i="2" s="1"/>
  <c r="H20" i="2" s="1" a="1"/>
  <c r="H20" i="2" s="1"/>
  <c r="F30" i="2" a="1"/>
  <c r="F30" i="2" s="1"/>
  <c r="G30" i="2" s="1" a="1"/>
  <c r="G30" i="2" s="1"/>
  <c r="H30" i="2" s="1" a="1"/>
  <c r="H30" i="2" s="1"/>
  <c r="F36" i="2" a="1"/>
  <c r="F36" i="2" s="1"/>
  <c r="G36" i="2" s="1" a="1"/>
  <c r="G36" i="2" s="1"/>
  <c r="H36" i="2" s="1" a="1"/>
  <c r="H36" i="2" s="1"/>
  <c r="Y110" i="2"/>
  <c r="F110" i="2" a="1"/>
  <c r="F110" i="2" s="1"/>
  <c r="G110" i="2" s="1" a="1"/>
  <c r="G110" i="2" s="1"/>
  <c r="H110" i="2" s="1" a="1"/>
  <c r="H110" i="2" s="1"/>
  <c r="Y116" i="2"/>
  <c r="F116" i="2" a="1"/>
  <c r="F116" i="2" s="1"/>
  <c r="G116" i="2" s="1" a="1"/>
  <c r="G116" i="2" s="1"/>
  <c r="H116" i="2" s="1" a="1"/>
  <c r="H116" i="2" s="1"/>
  <c r="Y50" i="2"/>
  <c r="F50" i="2" a="1"/>
  <c r="F50" i="2" s="1"/>
  <c r="G50" i="2" s="1" a="1"/>
  <c r="G50" i="2" s="1"/>
  <c r="H50" i="2" s="1" a="1"/>
  <c r="H50" i="2" s="1"/>
  <c r="F16" i="2" a="1"/>
  <c r="F16" i="2" s="1"/>
  <c r="G16" i="2" s="1" a="1"/>
  <c r="G16" i="2" s="1"/>
  <c r="H16" i="2" s="1" a="1"/>
  <c r="H16" i="2" s="1"/>
  <c r="F22" i="2" a="1"/>
  <c r="F22" i="2" s="1"/>
  <c r="G22" i="2" s="1" a="1"/>
  <c r="G22" i="2" s="1"/>
  <c r="H22" i="2" s="1" a="1"/>
  <c r="H22" i="2" s="1"/>
  <c r="F28" i="2" a="1"/>
  <c r="F28" i="2" s="1"/>
  <c r="G28" i="2" s="1" a="1"/>
  <c r="G28" i="2" s="1"/>
  <c r="H28" i="2" s="1" a="1"/>
  <c r="H28" i="2" s="1"/>
  <c r="F74" i="2" a="1"/>
  <c r="F74" i="2" s="1"/>
  <c r="G74" i="2" s="1" a="1"/>
  <c r="G74" i="2" s="1"/>
  <c r="H74" i="2" s="1" a="1"/>
  <c r="H74" i="2" s="1"/>
  <c r="F100" i="2" a="1"/>
  <c r="F100" i="2" s="1"/>
  <c r="G100" i="2" s="1" a="1"/>
  <c r="G100" i="2" s="1"/>
  <c r="H100" i="2" s="1" a="1"/>
  <c r="H100" i="2" s="1"/>
  <c r="F40" i="2" a="1"/>
  <c r="F40" i="2" s="1"/>
  <c r="G40" i="2" s="1" a="1"/>
  <c r="G40" i="2" s="1"/>
  <c r="H40" i="2" s="1" a="1"/>
  <c r="H40" i="2" s="1"/>
  <c r="F72" i="2" a="1"/>
  <c r="F72" i="2" s="1"/>
  <c r="G72" i="2" s="1" a="1"/>
  <c r="G72" i="2" s="1"/>
  <c r="H72" i="2" s="1" a="1"/>
  <c r="H72" i="2" s="1"/>
  <c r="F78" i="2" a="1"/>
  <c r="F78" i="2" s="1"/>
  <c r="G78" i="2" s="1" a="1"/>
  <c r="G78" i="2" s="1"/>
  <c r="H78" i="2" s="1" a="1"/>
  <c r="H78" i="2" s="1"/>
  <c r="F7" i="2" a="1"/>
  <c r="F7" i="2" s="1"/>
  <c r="G7" i="2" s="1" a="1"/>
  <c r="G7" i="2" s="1"/>
  <c r="H7" i="2" s="1" a="1"/>
  <c r="H7" i="2" s="1"/>
  <c r="Y7" i="2"/>
  <c r="Y104" i="2"/>
  <c r="F104" i="2" a="1"/>
  <c r="F104" i="2" s="1"/>
  <c r="G104" i="2" s="1" a="1"/>
  <c r="G104" i="2" s="1"/>
  <c r="H104" i="2" s="1" a="1"/>
  <c r="H104" i="2" s="1"/>
  <c r="F114" i="2" a="1"/>
  <c r="F114" i="2" s="1"/>
  <c r="G114" i="2" s="1" a="1"/>
  <c r="G114" i="2" s="1"/>
  <c r="H114" i="2" s="1" a="1"/>
  <c r="H114" i="2" s="1"/>
  <c r="Y114" i="2"/>
  <c r="Y83" i="2"/>
  <c r="F83" i="2" a="1"/>
  <c r="F83" i="2" s="1"/>
  <c r="G83" i="2" s="1" a="1"/>
  <c r="G83" i="2" s="1"/>
  <c r="H83" i="2" s="1" a="1"/>
  <c r="H83" i="2" s="1"/>
  <c r="F102" i="2" a="1"/>
  <c r="F102" i="2" s="1"/>
  <c r="G102" i="2" s="1" a="1"/>
  <c r="G102" i="2" s="1"/>
  <c r="H102" i="2" s="1" a="1"/>
  <c r="H102" i="2" s="1"/>
  <c r="Y102" i="2"/>
  <c r="Y9" i="2"/>
  <c r="F18" i="2" a="1"/>
  <c r="F18" i="2" s="1"/>
  <c r="G18" i="2" s="1" a="1"/>
  <c r="G18" i="2" s="1"/>
  <c r="H18" i="2" s="1" a="1"/>
  <c r="H18" i="2" s="1"/>
  <c r="F26" i="2" a="1"/>
  <c r="F26" i="2" s="1"/>
  <c r="G26" i="2" s="1" a="1"/>
  <c r="G26" i="2" s="1"/>
  <c r="H26" i="2" s="1" a="1"/>
  <c r="H26" i="2" s="1"/>
  <c r="F34" i="2" a="1"/>
  <c r="F34" i="2" s="1"/>
  <c r="G34" i="2" s="1" a="1"/>
  <c r="G34" i="2" s="1"/>
  <c r="H34" i="2" s="1" a="1"/>
  <c r="H34" i="2" s="1"/>
  <c r="F42" i="2" a="1"/>
  <c r="F42" i="2" s="1"/>
  <c r="G42" i="2" s="1" a="1"/>
  <c r="G42" i="2" s="1"/>
  <c r="H42" i="2" s="1" a="1"/>
  <c r="H42" i="2" s="1"/>
  <c r="F52" i="2" a="1"/>
  <c r="F52" i="2" s="1"/>
  <c r="G52" i="2" s="1" a="1"/>
  <c r="G52" i="2" s="1"/>
  <c r="H52" i="2" s="1" a="1"/>
  <c r="H52" i="2" s="1"/>
  <c r="F54" i="2" a="1"/>
  <c r="F54" i="2" s="1"/>
  <c r="G54" i="2" s="1" a="1"/>
  <c r="G54" i="2" s="1"/>
  <c r="H54" i="2" s="1" a="1"/>
  <c r="H54" i="2" s="1"/>
  <c r="F56" i="2" a="1"/>
  <c r="F56" i="2" s="1"/>
  <c r="G56" i="2" s="1" a="1"/>
  <c r="G56" i="2" s="1"/>
  <c r="H56" i="2" s="1" a="1"/>
  <c r="H56" i="2" s="1"/>
  <c r="F58" i="2" a="1"/>
  <c r="F58" i="2" s="1"/>
  <c r="G58" i="2" s="1" a="1"/>
  <c r="G58" i="2" s="1"/>
  <c r="H58" i="2" s="1" a="1"/>
  <c r="H58" i="2" s="1"/>
  <c r="F76" i="2" a="1"/>
  <c r="F76" i="2" s="1"/>
  <c r="G76" i="2" s="1" a="1"/>
  <c r="G76" i="2" s="1"/>
  <c r="H76" i="2" s="1" a="1"/>
  <c r="H76" i="2" s="1"/>
  <c r="F85" i="2" a="1"/>
  <c r="F85" i="2" s="1"/>
  <c r="G85" i="2" s="1" a="1"/>
  <c r="G85" i="2" s="1"/>
  <c r="H85" i="2" s="1" a="1"/>
  <c r="H85" i="2" s="1"/>
  <c r="F106" i="2" a="1"/>
  <c r="F106" i="2" s="1"/>
  <c r="G106" i="2" s="1" a="1"/>
  <c r="G106" i="2" s="1"/>
  <c r="H106" i="2" s="1" a="1"/>
  <c r="H106" i="2" s="1"/>
  <c r="F108" i="2" a="1"/>
  <c r="F108" i="2" s="1"/>
  <c r="G108" i="2" s="1" a="1"/>
  <c r="G108" i="2" s="1"/>
  <c r="H108" i="2" s="1" a="1"/>
  <c r="H108" i="2" s="1"/>
  <c r="F120" i="2" a="1"/>
  <c r="F120" i="2" s="1"/>
  <c r="G120" i="2" s="1" a="1"/>
  <c r="G120" i="2" s="1"/>
  <c r="H120" i="2" s="1" a="1"/>
  <c r="H120" i="2" s="1"/>
  <c r="Y8" i="2"/>
  <c r="F8" i="2" a="1"/>
  <c r="F8" i="2" s="1"/>
  <c r="G8" i="2" s="1" a="1"/>
  <c r="G8" i="2" s="1"/>
  <c r="H8" i="2" s="1" a="1"/>
  <c r="H8" i="2" s="1"/>
  <c r="Y6" i="2"/>
  <c r="F6" i="2" a="1"/>
  <c r="F6" i="2" s="1"/>
  <c r="G6" i="2" s="1" a="1"/>
  <c r="G6" i="2" s="1"/>
  <c r="H6" i="2" s="1" a="1"/>
  <c r="H6" i="2" s="1"/>
  <c r="Y4" i="2"/>
  <c r="F4" i="2" a="1"/>
  <c r="F4" i="2" s="1"/>
  <c r="G4" i="2" s="1" a="1"/>
  <c r="G4" i="2" s="1"/>
  <c r="H4" i="2" s="1" a="1"/>
  <c r="H4" i="2" s="1"/>
  <c r="Y10" i="2"/>
  <c r="F10" i="2" a="1"/>
  <c r="F10" i="2" s="1"/>
  <c r="G10" i="2" s="1" a="1"/>
  <c r="G10" i="2" s="1"/>
  <c r="H10" i="2" s="1" a="1"/>
  <c r="H10" i="2" s="1"/>
  <c r="Y11" i="2"/>
  <c r="Y44" i="2"/>
  <c r="F44" i="2" a="1"/>
  <c r="F44" i="2" s="1"/>
  <c r="G44" i="2" s="1" a="1"/>
  <c r="G44" i="2" s="1"/>
  <c r="H44" i="2" s="1" a="1"/>
  <c r="H44" i="2" s="1"/>
  <c r="Y48" i="2"/>
  <c r="F48" i="2" a="1"/>
  <c r="F48" i="2" s="1"/>
  <c r="G48" i="2" s="1" a="1"/>
  <c r="G48" i="2" s="1"/>
  <c r="H48" i="2" s="1" a="1"/>
  <c r="H48" i="2" s="1"/>
  <c r="F43" i="2" a="1"/>
  <c r="F43" i="2" s="1"/>
  <c r="G43" i="2" s="1" a="1"/>
  <c r="G43" i="2" s="1"/>
  <c r="H43" i="2" s="1" a="1"/>
  <c r="H43" i="2" s="1"/>
  <c r="Y43" i="2"/>
  <c r="F47" i="2" a="1"/>
  <c r="F47" i="2" s="1"/>
  <c r="G47" i="2" s="1" a="1"/>
  <c r="G47" i="2" s="1"/>
  <c r="H47" i="2" s="1" a="1"/>
  <c r="H47" i="2" s="1"/>
  <c r="Y47" i="2"/>
  <c r="Y53" i="2"/>
  <c r="F53" i="2" a="1"/>
  <c r="F53" i="2" s="1"/>
  <c r="G53" i="2" s="1" a="1"/>
  <c r="G53" i="2" s="1"/>
  <c r="H53" i="2" s="1" a="1"/>
  <c r="H53" i="2" s="1"/>
  <c r="Y55" i="2"/>
  <c r="F55" i="2" a="1"/>
  <c r="F55" i="2" s="1"/>
  <c r="G55" i="2" s="1" a="1"/>
  <c r="G55" i="2" s="1"/>
  <c r="H55" i="2" s="1" a="1"/>
  <c r="H55" i="2" s="1"/>
  <c r="Y57" i="2"/>
  <c r="F57" i="2" a="1"/>
  <c r="F57" i="2" s="1"/>
  <c r="G57" i="2" s="1" a="1"/>
  <c r="G57" i="2" s="1"/>
  <c r="H57" i="2" s="1" a="1"/>
  <c r="H57" i="2" s="1"/>
  <c r="Y59" i="2"/>
  <c r="F59" i="2" a="1"/>
  <c r="F59" i="2" s="1"/>
  <c r="G59" i="2" s="1" a="1"/>
  <c r="G59" i="2" s="1"/>
  <c r="H59" i="2" s="1" a="1"/>
  <c r="H59" i="2" s="1"/>
  <c r="Y46" i="2"/>
  <c r="F46" i="2" a="1"/>
  <c r="F46" i="2" s="1"/>
  <c r="G46" i="2" s="1" a="1"/>
  <c r="G46" i="2" s="1"/>
  <c r="H46" i="2" s="1" a="1"/>
  <c r="H46" i="2" s="1"/>
  <c r="F13" i="2" a="1"/>
  <c r="F13" i="2" s="1"/>
  <c r="G13" i="2" s="1" a="1"/>
  <c r="G13" i="2" s="1"/>
  <c r="H13" i="2" s="1" a="1"/>
  <c r="H13" i="2" s="1"/>
  <c r="F15" i="2" a="1"/>
  <c r="F15" i="2" s="1"/>
  <c r="G15" i="2" s="1" a="1"/>
  <c r="G15" i="2" s="1"/>
  <c r="H15" i="2" s="1" a="1"/>
  <c r="H15" i="2" s="1"/>
  <c r="F17" i="2" a="1"/>
  <c r="F17" i="2" s="1"/>
  <c r="G17" i="2" s="1" a="1"/>
  <c r="G17" i="2" s="1"/>
  <c r="H17" i="2" s="1" a="1"/>
  <c r="H17" i="2" s="1"/>
  <c r="F19" i="2" a="1"/>
  <c r="F19" i="2" s="1"/>
  <c r="G19" i="2" s="1" a="1"/>
  <c r="G19" i="2" s="1"/>
  <c r="H19" i="2" s="1" a="1"/>
  <c r="H19" i="2" s="1"/>
  <c r="F21" i="2" a="1"/>
  <c r="F21" i="2" s="1"/>
  <c r="G21" i="2" s="1" a="1"/>
  <c r="G21" i="2" s="1"/>
  <c r="H21" i="2" s="1" a="1"/>
  <c r="H21" i="2" s="1"/>
  <c r="F23" i="2" a="1"/>
  <c r="F23" i="2" s="1"/>
  <c r="G23" i="2" s="1" a="1"/>
  <c r="G23" i="2" s="1"/>
  <c r="H23" i="2" s="1" a="1"/>
  <c r="H23" i="2" s="1"/>
  <c r="F25" i="2" a="1"/>
  <c r="F25" i="2" s="1"/>
  <c r="G25" i="2" s="1" a="1"/>
  <c r="G25" i="2" s="1"/>
  <c r="H25" i="2" s="1" a="1"/>
  <c r="H25" i="2" s="1"/>
  <c r="F27" i="2" a="1"/>
  <c r="F27" i="2" s="1"/>
  <c r="G27" i="2" s="1" a="1"/>
  <c r="G27" i="2" s="1"/>
  <c r="H27" i="2" s="1" a="1"/>
  <c r="H27" i="2" s="1"/>
  <c r="F29" i="2" a="1"/>
  <c r="F29" i="2" s="1"/>
  <c r="G29" i="2" s="1" a="1"/>
  <c r="G29" i="2" s="1"/>
  <c r="H29" i="2" s="1" a="1"/>
  <c r="H29" i="2" s="1"/>
  <c r="F31" i="2" a="1"/>
  <c r="F31" i="2" s="1"/>
  <c r="G31" i="2" s="1" a="1"/>
  <c r="G31" i="2" s="1"/>
  <c r="H31" i="2" s="1" a="1"/>
  <c r="H31" i="2" s="1"/>
  <c r="F33" i="2" a="1"/>
  <c r="F33" i="2" s="1"/>
  <c r="G33" i="2" s="1" a="1"/>
  <c r="G33" i="2" s="1"/>
  <c r="H33" i="2" s="1" a="1"/>
  <c r="H33" i="2" s="1"/>
  <c r="F35" i="2" a="1"/>
  <c r="F35" i="2" s="1"/>
  <c r="G35" i="2" s="1" a="1"/>
  <c r="G35" i="2" s="1"/>
  <c r="H35" i="2" s="1" a="1"/>
  <c r="H35" i="2" s="1"/>
  <c r="F37" i="2" a="1"/>
  <c r="F37" i="2" s="1"/>
  <c r="G37" i="2" s="1" a="1"/>
  <c r="G37" i="2" s="1"/>
  <c r="H37" i="2" s="1" a="1"/>
  <c r="H37" i="2" s="1"/>
  <c r="F39" i="2" a="1"/>
  <c r="F39" i="2" s="1"/>
  <c r="G39" i="2" s="1" a="1"/>
  <c r="G39" i="2" s="1"/>
  <c r="H39" i="2" s="1" a="1"/>
  <c r="H39" i="2" s="1"/>
  <c r="F41" i="2" a="1"/>
  <c r="F41" i="2" s="1"/>
  <c r="G41" i="2" s="1" a="1"/>
  <c r="G41" i="2" s="1"/>
  <c r="H41" i="2" s="1" a="1"/>
  <c r="H41" i="2" s="1"/>
  <c r="F45" i="2" a="1"/>
  <c r="F45" i="2" s="1"/>
  <c r="G45" i="2" s="1" a="1"/>
  <c r="G45" i="2" s="1"/>
  <c r="H45" i="2" s="1" a="1"/>
  <c r="H45" i="2" s="1"/>
  <c r="Y45" i="2"/>
  <c r="F49" i="2" a="1"/>
  <c r="F49" i="2" s="1"/>
  <c r="G49" i="2" s="1" a="1"/>
  <c r="G49" i="2" s="1"/>
  <c r="H49" i="2" s="1" a="1"/>
  <c r="H49" i="2" s="1"/>
  <c r="Y49" i="2"/>
  <c r="F67" i="2" a="1"/>
  <c r="F67" i="2" s="1"/>
  <c r="G67" i="2" s="1" a="1"/>
  <c r="G67" i="2" s="1"/>
  <c r="H67" i="2" s="1" a="1"/>
  <c r="H67" i="2" s="1"/>
  <c r="Y67" i="2"/>
  <c r="Y68" i="2"/>
  <c r="F68" i="2" a="1"/>
  <c r="F68" i="2" s="1"/>
  <c r="G68" i="2" s="1" a="1"/>
  <c r="G68" i="2" s="1"/>
  <c r="H68" i="2" s="1" a="1"/>
  <c r="H68" i="2" s="1"/>
  <c r="Y69" i="2"/>
  <c r="F69" i="2" a="1"/>
  <c r="F69" i="2" s="1"/>
  <c r="G69" i="2" s="1" a="1"/>
  <c r="G69" i="2" s="1"/>
  <c r="H69" i="2" s="1" a="1"/>
  <c r="H69" i="2" s="1"/>
  <c r="F51" i="2" a="1"/>
  <c r="F51" i="2" s="1"/>
  <c r="G51" i="2" s="1" a="1"/>
  <c r="G51" i="2" s="1"/>
  <c r="H51" i="2" s="1" a="1"/>
  <c r="H51" i="2" s="1"/>
  <c r="F80" i="2" a="1"/>
  <c r="F80" i="2" s="1"/>
  <c r="G80" i="2" s="1" a="1"/>
  <c r="G80" i="2" s="1"/>
  <c r="H80" i="2" s="1" a="1"/>
  <c r="H80" i="2" s="1"/>
  <c r="Y88" i="2"/>
  <c r="F88" i="2" a="1"/>
  <c r="F88" i="2" s="1"/>
  <c r="G88" i="2" s="1" a="1"/>
  <c r="G88" i="2" s="1"/>
  <c r="H88" i="2" s="1" a="1"/>
  <c r="H88" i="2" s="1"/>
  <c r="Y90" i="2"/>
  <c r="F90" i="2" a="1"/>
  <c r="F90" i="2" s="1"/>
  <c r="G90" i="2" s="1" a="1"/>
  <c r="G90" i="2" s="1"/>
  <c r="H90" i="2" s="1" a="1"/>
  <c r="H90" i="2" s="1"/>
  <c r="F71" i="2" a="1"/>
  <c r="F71" i="2" s="1"/>
  <c r="G71" i="2" s="1" a="1"/>
  <c r="G71" i="2" s="1"/>
  <c r="H71" i="2" s="1" a="1"/>
  <c r="H71" i="2" s="1"/>
  <c r="F73" i="2" a="1"/>
  <c r="F73" i="2" s="1"/>
  <c r="G73" i="2" s="1" a="1"/>
  <c r="G73" i="2" s="1"/>
  <c r="H73" i="2" s="1" a="1"/>
  <c r="H73" i="2" s="1"/>
  <c r="F75" i="2" a="1"/>
  <c r="F75" i="2" s="1"/>
  <c r="G75" i="2" s="1" a="1"/>
  <c r="G75" i="2" s="1"/>
  <c r="H75" i="2" s="1" a="1"/>
  <c r="H75" i="2" s="1"/>
  <c r="F77" i="2" a="1"/>
  <c r="F77" i="2" s="1"/>
  <c r="G77" i="2" s="1" a="1"/>
  <c r="G77" i="2" s="1"/>
  <c r="H77" i="2" s="1" a="1"/>
  <c r="H77" i="2" s="1"/>
  <c r="F79" i="2" a="1"/>
  <c r="F79" i="2" s="1"/>
  <c r="G79" i="2" s="1" a="1"/>
  <c r="G79" i="2" s="1"/>
  <c r="H79" i="2" s="1" a="1"/>
  <c r="H79" i="2" s="1"/>
  <c r="F81" i="2" a="1"/>
  <c r="F81" i="2" s="1"/>
  <c r="G81" i="2" s="1" a="1"/>
  <c r="G81" i="2" s="1"/>
  <c r="H81" i="2" s="1" a="1"/>
  <c r="H81" i="2" s="1"/>
  <c r="F82" i="2" a="1"/>
  <c r="F82" i="2" s="1"/>
  <c r="G82" i="2" s="1" a="1"/>
  <c r="G82" i="2" s="1"/>
  <c r="H82" i="2" s="1" a="1"/>
  <c r="H82" i="2" s="1"/>
  <c r="Y82" i="2"/>
  <c r="Y92" i="2"/>
  <c r="F92" i="2" a="1"/>
  <c r="F92" i="2" s="1"/>
  <c r="G92" i="2" s="1" a="1"/>
  <c r="G92" i="2" s="1"/>
  <c r="H92" i="2" s="1" a="1"/>
  <c r="H92" i="2" s="1"/>
  <c r="Y98" i="2"/>
  <c r="F98" i="2" a="1"/>
  <c r="F98" i="2" s="1"/>
  <c r="G98" i="2" s="1" a="1"/>
  <c r="G98" i="2" s="1"/>
  <c r="H98" i="2" s="1" a="1"/>
  <c r="H98" i="2" s="1"/>
  <c r="F84" i="2" a="1"/>
  <c r="F84" i="2" s="1"/>
  <c r="G84" i="2" s="1" a="1"/>
  <c r="G84" i="2" s="1"/>
  <c r="H84" i="2" s="1" a="1"/>
  <c r="H84" i="2" s="1"/>
  <c r="Y84" i="2"/>
  <c r="Y86" i="2"/>
  <c r="F86" i="2" a="1"/>
  <c r="F86" i="2" s="1"/>
  <c r="G86" i="2" s="1" a="1"/>
  <c r="G86" i="2" s="1"/>
  <c r="H86" i="2" s="1" a="1"/>
  <c r="H86" i="2" s="1"/>
  <c r="Y94" i="2"/>
  <c r="F94" i="2" a="1"/>
  <c r="F94" i="2" s="1"/>
  <c r="G94" i="2" s="1" a="1"/>
  <c r="G94" i="2" s="1"/>
  <c r="H94" i="2" s="1" a="1"/>
  <c r="H94" i="2" s="1"/>
  <c r="Y96" i="2"/>
  <c r="F96" i="2" a="1"/>
  <c r="F96" i="2" s="1"/>
  <c r="G96" i="2" s="1" a="1"/>
  <c r="G96" i="2" s="1"/>
  <c r="H96" i="2" s="1" a="1"/>
  <c r="H96" i="2" s="1"/>
  <c r="F99" i="2" a="1"/>
  <c r="F99" i="2" s="1"/>
  <c r="G99" i="2" s="1" a="1"/>
  <c r="G99" i="2" s="1"/>
  <c r="H99" i="2" s="1" a="1"/>
  <c r="H99" i="2" s="1"/>
  <c r="Y99" i="2"/>
  <c r="Y101" i="2"/>
  <c r="F101" i="2" a="1"/>
  <c r="F101" i="2" s="1"/>
  <c r="G101" i="2" s="1" a="1"/>
  <c r="G101" i="2" s="1"/>
  <c r="H101" i="2" s="1" a="1"/>
  <c r="H101" i="2" s="1"/>
  <c r="Y109" i="2"/>
  <c r="F109" i="2" a="1"/>
  <c r="F109" i="2" s="1"/>
  <c r="G109" i="2" s="1" a="1"/>
  <c r="G109" i="2" s="1"/>
  <c r="H109" i="2" s="1" a="1"/>
  <c r="H109" i="2" s="1"/>
  <c r="Y117" i="2"/>
  <c r="F117" i="2" a="1"/>
  <c r="F117" i="2" s="1"/>
  <c r="G117" i="2" s="1" a="1"/>
  <c r="G117" i="2" s="1"/>
  <c r="H117" i="2" s="1" a="1"/>
  <c r="H117" i="2" s="1"/>
  <c r="F87" i="2" a="1"/>
  <c r="F87" i="2" s="1"/>
  <c r="G87" i="2" s="1" a="1"/>
  <c r="G87" i="2" s="1"/>
  <c r="H87" i="2" s="1" a="1"/>
  <c r="H87" i="2" s="1"/>
  <c r="F89" i="2" a="1"/>
  <c r="F89" i="2" s="1"/>
  <c r="G89" i="2" s="1" a="1"/>
  <c r="G89" i="2" s="1"/>
  <c r="H89" i="2" s="1" a="1"/>
  <c r="H89" i="2" s="1"/>
  <c r="F91" i="2" a="1"/>
  <c r="F91" i="2" s="1"/>
  <c r="G91" i="2" s="1" a="1"/>
  <c r="G91" i="2" s="1"/>
  <c r="H91" i="2" s="1" a="1"/>
  <c r="H91" i="2" s="1"/>
  <c r="F93" i="2" a="1"/>
  <c r="F93" i="2" s="1"/>
  <c r="G93" i="2" s="1" a="1"/>
  <c r="G93" i="2" s="1"/>
  <c r="H93" i="2" s="1" a="1"/>
  <c r="H93" i="2" s="1"/>
  <c r="F95" i="2" a="1"/>
  <c r="F95" i="2" s="1"/>
  <c r="G95" i="2" s="1" a="1"/>
  <c r="G95" i="2" s="1"/>
  <c r="H95" i="2" s="1" a="1"/>
  <c r="H95" i="2" s="1"/>
  <c r="F97" i="2" a="1"/>
  <c r="F97" i="2" s="1"/>
  <c r="G97" i="2" s="1" a="1"/>
  <c r="G97" i="2" s="1"/>
  <c r="H97" i="2" s="1" a="1"/>
  <c r="H97" i="2" s="1"/>
  <c r="Y107" i="2"/>
  <c r="F107" i="2" a="1"/>
  <c r="F107" i="2" s="1"/>
  <c r="G107" i="2" s="1" a="1"/>
  <c r="G107" i="2" s="1"/>
  <c r="H107" i="2" s="1" a="1"/>
  <c r="H107" i="2" s="1"/>
  <c r="Y115" i="2"/>
  <c r="F115" i="2" a="1"/>
  <c r="F115" i="2" s="1"/>
  <c r="G115" i="2" s="1" a="1"/>
  <c r="G115" i="2" s="1"/>
  <c r="H115" i="2" s="1" a="1"/>
  <c r="H115" i="2" s="1"/>
  <c r="Y105" i="2"/>
  <c r="F105" i="2" a="1"/>
  <c r="F105" i="2" s="1"/>
  <c r="G105" i="2" s="1" a="1"/>
  <c r="G105" i="2" s="1"/>
  <c r="H105" i="2" s="1" a="1"/>
  <c r="H105" i="2" s="1"/>
  <c r="Y113" i="2"/>
  <c r="F113" i="2" a="1"/>
  <c r="F113" i="2" s="1"/>
  <c r="G113" i="2" s="1" a="1"/>
  <c r="G113" i="2" s="1"/>
  <c r="H113" i="2" s="1" a="1"/>
  <c r="H113" i="2" s="1"/>
  <c r="Y103" i="2"/>
  <c r="F103" i="2" a="1"/>
  <c r="F103" i="2" s="1"/>
  <c r="G103" i="2" s="1" a="1"/>
  <c r="G103" i="2" s="1"/>
  <c r="H103" i="2" s="1" a="1"/>
  <c r="H103" i="2" s="1"/>
  <c r="Y111" i="2"/>
  <c r="F111" i="2" a="1"/>
  <c r="F111" i="2" s="1"/>
  <c r="G111" i="2" s="1" a="1"/>
  <c r="G111" i="2" s="1"/>
  <c r="H111" i="2" s="1" a="1"/>
  <c r="H111" i="2" s="1"/>
  <c r="F119" i="2" a="1"/>
  <c r="F119" i="2" s="1"/>
  <c r="G119" i="2" s="1" a="1"/>
  <c r="G119" i="2" s="1"/>
  <c r="H119" i="2" s="1" a="1"/>
  <c r="H119"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51B7A8-D495-4C22-8334-14AF746A908F}" name="Connection" type="104" refreshedVersion="0" background="1">
    <extLst>
      <ext xmlns:x15="http://schemas.microsoft.com/office/spreadsheetml/2010/11/main" uri="{DE250136-89BD-433C-8126-D09CA5730AF9}">
        <x15:connection id="Calendar"/>
      </ext>
    </extLst>
  </connection>
  <connection id="2" xr16:uid="{3E231477-A018-4983-805A-9FC53264BCDD}" name="Query - Kênh" description="Connection to the 'Kênh' query in the workbook." type="100" refreshedVersion="8" minRefreshableVersion="5">
    <extLst>
      <ext xmlns:x15="http://schemas.microsoft.com/office/spreadsheetml/2010/11/main" uri="{DE250136-89BD-433C-8126-D09CA5730AF9}">
        <x15:connection id="5de178b2-f99b-4818-bebf-f76bd074b639"/>
      </ext>
    </extLst>
  </connection>
  <connection id="3" xr16:uid="{F767715D-0249-48D3-8D93-AA08FF1DD3D6}" name="Query - Khu vực" description="Connection to the 'Khu vực' query in the workbook." type="100" refreshedVersion="8" minRefreshableVersion="5">
    <extLst>
      <ext xmlns:x15="http://schemas.microsoft.com/office/spreadsheetml/2010/11/main" uri="{DE250136-89BD-433C-8126-D09CA5730AF9}">
        <x15:connection id="d3347726-0620-46e5-baa3-62275dad35ed"/>
      </ext>
    </extLst>
  </connection>
  <connection id="4" xr16:uid="{70A59BF7-6498-4EB0-9CB8-A04AC535BECB}" name="Query - Người phụ trách" description="Connection to the 'Người phụ trách' query in the workbook." type="100" refreshedVersion="8" minRefreshableVersion="5">
    <extLst>
      <ext xmlns:x15="http://schemas.microsoft.com/office/spreadsheetml/2010/11/main" uri="{DE250136-89BD-433C-8126-D09CA5730AF9}">
        <x15:connection id="e39e6e4e-240f-4a30-95ea-5820847c8171"/>
      </ext>
    </extLst>
  </connection>
  <connection id="5" xr16:uid="{ED98F721-0B2E-4598-BFEF-9F385747B9DD}" name="Query - Phòng ban" description="Connection to the 'Phòng ban' query in the workbook." type="100" refreshedVersion="8" minRefreshableVersion="5">
    <extLst>
      <ext xmlns:x15="http://schemas.microsoft.com/office/spreadsheetml/2010/11/main" uri="{DE250136-89BD-433C-8126-D09CA5730AF9}">
        <x15:connection id="7ce4451f-ea4f-4b8f-a053-7f4c71547dce"/>
      </ext>
    </extLst>
  </connection>
  <connection id="6" xr16:uid="{B55FA679-37AB-41FE-B742-D4B1EA96620C}" name="Query - Tỉnh/Thành phố" description="Connection to the 'Tỉnh/Thành phố' query in the workbook." type="100" refreshedVersion="8" minRefreshableVersion="5">
    <extLst>
      <ext xmlns:x15="http://schemas.microsoft.com/office/spreadsheetml/2010/11/main" uri="{DE250136-89BD-433C-8126-D09CA5730AF9}">
        <x15:connection id="012bd053-9e79-42fb-b91d-d25b243b93b3"/>
      </ext>
    </extLst>
  </connection>
  <connection id="7" xr16:uid="{5B7FD5C0-4675-4255-A7B2-EC82AD9EA9D4}" name="Query - Ứng_viên" description="Connection to the 'Ứng_viên' query in the workbook." type="100" refreshedVersion="8" minRefreshableVersion="5">
    <extLst>
      <ext xmlns:x15="http://schemas.microsoft.com/office/spreadsheetml/2010/11/main" uri="{DE250136-89BD-433C-8126-D09CA5730AF9}">
        <x15:connection id="809a0eef-424b-4384-b1fb-45518dca36b0"/>
      </ext>
    </extLst>
  </connection>
  <connection id="8" xr16:uid="{F4575874-6CD9-40CB-9452-53F5218BA0E0}" name="Query - VitriTD" description="Connection to the 'VitriTD' query in the workbook." type="100" refreshedVersion="8" minRefreshableVersion="5">
    <extLst>
      <ext xmlns:x15="http://schemas.microsoft.com/office/spreadsheetml/2010/11/main" uri="{DE250136-89BD-433C-8126-D09CA5730AF9}">
        <x15:connection id="2e14f953-191e-43e5-91fd-9d49f1f0bf31"/>
      </ext>
    </extLst>
  </connection>
  <connection id="9" xr16:uid="{5245E0A7-6454-4C0A-AD49-731595FE8ED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E046DF17-A49B-4A87-8909-00E2568DEDC5}" name="WorksheetConnection_Bao cao tuyen dung _ Update 2023.Tiep Tran.xlsm!Chiphikenh" type="102" refreshedVersion="8" minRefreshableVersion="5">
    <extLst>
      <ext xmlns:x15="http://schemas.microsoft.com/office/spreadsheetml/2010/11/main" uri="{DE250136-89BD-433C-8126-D09CA5730AF9}">
        <x15:connection id="Chiphikenh">
          <x15:rangePr sourceName="_xlcn.WorksheetConnection_Baocaotuyendung_Update2023.TiepTran.xlsmChiphikenh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<sst xmlns="http://schemas.openxmlformats.org/spreadsheetml/2006/main" count="1709" uniqueCount="512">
  <si>
    <t xml:space="preserve">         QUẢN TRỊ TUYỂN DỤNG</t>
  </si>
  <si>
    <t xml:space="preserve">         VỊ TRÍ TUYỂN DỤNG</t>
  </si>
  <si>
    <t>ID tuyển dụng</t>
  </si>
  <si>
    <t>Ngày bắt đầu</t>
  </si>
  <si>
    <t>Ngày kết thúc</t>
  </si>
  <si>
    <t>Khu vực</t>
  </si>
  <si>
    <t>Tỉnh/Thành phố</t>
  </si>
  <si>
    <t>Quận/Huyện</t>
  </si>
  <si>
    <t>Phòng ban</t>
  </si>
  <si>
    <t>Vị trí</t>
  </si>
  <si>
    <t>Người phụ trách</t>
  </si>
  <si>
    <t>Số lượng</t>
  </si>
  <si>
    <t>Level</t>
  </si>
  <si>
    <t>Loại HĐ</t>
  </si>
  <si>
    <t>Chi phí</t>
  </si>
  <si>
    <t>Số tuyển được</t>
  </si>
  <si>
    <t>22/TCP/ASM/01</t>
  </si>
  <si>
    <t>Central &amp; Highland</t>
  </si>
  <si>
    <t>Đà Nẵng</t>
  </si>
  <si>
    <t>TCP</t>
  </si>
  <si>
    <t>ASM GT</t>
  </si>
  <si>
    <t>Full Time</t>
  </si>
  <si>
    <t>22/TCP/ASM/02</t>
  </si>
  <si>
    <t>MEKONG</t>
  </si>
  <si>
    <t>Long An</t>
  </si>
  <si>
    <t>Tân An</t>
  </si>
  <si>
    <t>22/MARS/SS/01</t>
  </si>
  <si>
    <t>2A</t>
  </si>
  <si>
    <t>Quảng Nam</t>
  </si>
  <si>
    <t>Tam Kỳ</t>
  </si>
  <si>
    <t>MARS</t>
  </si>
  <si>
    <t xml:space="preserve">SALES SUP </t>
  </si>
  <si>
    <t>22/MARS/SS/02</t>
  </si>
  <si>
    <t>Part Time</t>
  </si>
  <si>
    <t>22/TCP/SS/06</t>
  </si>
  <si>
    <t>Central</t>
  </si>
  <si>
    <t>22/TCP/SS/07</t>
  </si>
  <si>
    <t>MEKONG 1</t>
  </si>
  <si>
    <t>22/TCP/SS/08</t>
  </si>
  <si>
    <t>MEKONG 3</t>
  </si>
  <si>
    <t>An Giang</t>
  </si>
  <si>
    <t>Long Xuyên</t>
  </si>
  <si>
    <t>22/TCP/SS/09</t>
  </si>
  <si>
    <t>Quảng Ngãi</t>
  </si>
  <si>
    <t xml:space="preserve">SALES SUP  </t>
  </si>
  <si>
    <t>22/RF/HR/01</t>
  </si>
  <si>
    <t>HCM</t>
  </si>
  <si>
    <t>Thành phố Hồ Chí Minh</t>
  </si>
  <si>
    <t>HR</t>
  </si>
  <si>
    <t>C&amp;B STAFF</t>
  </si>
  <si>
    <t>22/TCP/SS/10</t>
  </si>
  <si>
    <t>SALES SUP</t>
  </si>
  <si>
    <t>22/TCP/SS/11</t>
  </si>
  <si>
    <t>The EAST 2</t>
  </si>
  <si>
    <t>Bình Dương</t>
  </si>
  <si>
    <t>Thủ Dầu Một</t>
  </si>
  <si>
    <t>22/MARS/SS/03</t>
  </si>
  <si>
    <t>MEKONG - NORTH</t>
  </si>
  <si>
    <t>Bến Tre</t>
  </si>
  <si>
    <t>22/TCP/SS/12</t>
  </si>
  <si>
    <t>MEKONG 4</t>
  </si>
  <si>
    <t>Sóc Trăng</t>
  </si>
  <si>
    <t>22/TCP/SS/13</t>
  </si>
  <si>
    <t>Cần Thơ</t>
  </si>
  <si>
    <t>22/TCP/SS/14</t>
  </si>
  <si>
    <t>Đắk Lắk</t>
  </si>
  <si>
    <t>22/TCP/SS/15</t>
  </si>
  <si>
    <t>Cần Thơ 2</t>
  </si>
  <si>
    <t>22/TCP/ASM/16</t>
  </si>
  <si>
    <t>ASM</t>
  </si>
  <si>
    <t>22/TCP/ASM/17</t>
  </si>
  <si>
    <t>HCM 1</t>
  </si>
  <si>
    <t>22/TCP/SS/18</t>
  </si>
  <si>
    <t>The EAST 1</t>
  </si>
  <si>
    <t>Đồng Nai</t>
  </si>
  <si>
    <t>Long Khánh</t>
  </si>
  <si>
    <t>22/TCP/SS/19</t>
  </si>
  <si>
    <t>TP. Thủ Đức</t>
  </si>
  <si>
    <t>22/TCP/SS/20</t>
  </si>
  <si>
    <t>Quận 12</t>
  </si>
  <si>
    <t>22/TCP/SS/21</t>
  </si>
  <si>
    <t>22/TCP/SS/22</t>
  </si>
  <si>
    <t>The EAST 3</t>
  </si>
  <si>
    <t>Lâm Đồng</t>
  </si>
  <si>
    <t>Bảo Lộc</t>
  </si>
  <si>
    <t>22/TCP/SS/23</t>
  </si>
  <si>
    <t>Củ Chi</t>
  </si>
  <si>
    <t>22/RF/BM/02</t>
  </si>
  <si>
    <t>BM</t>
  </si>
  <si>
    <t>MT PLANING MANAGER</t>
  </si>
  <si>
    <t>22/RF/BM/03</t>
  </si>
  <si>
    <t>MT CAPABILITY DEVELOPMENT MANAGER</t>
  </si>
  <si>
    <t>22/RF/BM/04</t>
  </si>
  <si>
    <t>BUSINESS UNIT MANAGER</t>
  </si>
  <si>
    <t>22/RF/BM/05</t>
  </si>
  <si>
    <t xml:space="preserve">KEY ACCOUNT MANAGER </t>
  </si>
  <si>
    <t>22/RF/BM/06</t>
  </si>
  <si>
    <t>Hồ Chí Minh + Bình Dương + Đồng Nai</t>
  </si>
  <si>
    <t>SALES SUP KA</t>
  </si>
  <si>
    <t>22/TCP/SS/25</t>
  </si>
  <si>
    <t>Sóc Trăng + Hậu Giang</t>
  </si>
  <si>
    <t>22/TCP/SAU/26</t>
  </si>
  <si>
    <t>SALES AUDIT</t>
  </si>
  <si>
    <t>22/TCP/SAU/27</t>
  </si>
  <si>
    <t>22/TCP/SAU/28</t>
  </si>
  <si>
    <t>Vĩnh Long</t>
  </si>
  <si>
    <t>22/TCP/SS/24</t>
  </si>
  <si>
    <t>Kiên Giang</t>
  </si>
  <si>
    <t>Rạch Giá</t>
  </si>
  <si>
    <t>22/TCP/KAM/29</t>
  </si>
  <si>
    <t>KAM MT</t>
  </si>
  <si>
    <t>22/TCP/KAM/30</t>
  </si>
  <si>
    <t>22/TCP/SS/31</t>
  </si>
  <si>
    <t>Châu Đốc</t>
  </si>
  <si>
    <t>22/TCP/SS/32</t>
  </si>
  <si>
    <t>22/TCP/SS/33</t>
  </si>
  <si>
    <t>HCM 2</t>
  </si>
  <si>
    <t>22/TCP/SS/34</t>
  </si>
  <si>
    <t>22/TCP/SS/35</t>
  </si>
  <si>
    <t>Tân Phú</t>
  </si>
  <si>
    <t>22/RF/ACC/08</t>
  </si>
  <si>
    <t>ACCOUNTANT</t>
  </si>
  <si>
    <t>AP STAFF</t>
  </si>
  <si>
    <t>22/MARS/SS/04</t>
  </si>
  <si>
    <t>2B</t>
  </si>
  <si>
    <t>Ninh Thuận</t>
  </si>
  <si>
    <t>22TCP/ASM/36</t>
  </si>
  <si>
    <t>ASM KA ON</t>
  </si>
  <si>
    <t>22/RF/BM/09</t>
  </si>
  <si>
    <t>SALES ADMIN</t>
  </si>
  <si>
    <t>22/MARS/SS/05</t>
  </si>
  <si>
    <t>Quận 5 + 6</t>
  </si>
  <si>
    <t>22/RF/BM/10</t>
  </si>
  <si>
    <t>ASSISTANT TRADE MARKETING</t>
  </si>
  <si>
    <t>22/TCP/SS/37</t>
  </si>
  <si>
    <t>Bạc Liêu</t>
  </si>
  <si>
    <t>22/TCP/ASM/38</t>
  </si>
  <si>
    <t>Bình Dương + Tây Ninh + Bình Phước</t>
  </si>
  <si>
    <t>22/TCP/ASM/39</t>
  </si>
  <si>
    <t>An Giang + Kiên Giang + Cà Mau</t>
  </si>
  <si>
    <t>22/TCP/SS/40</t>
  </si>
  <si>
    <t>Thuận An + Dĩ An</t>
  </si>
  <si>
    <t>22/TCP/SS/41</t>
  </si>
  <si>
    <t>22/TCP/SS/42</t>
  </si>
  <si>
    <t>22/TCP/SS/43</t>
  </si>
  <si>
    <t>CENTRAL &amp; HIGHLAND</t>
  </si>
  <si>
    <t>Bình Định</t>
  </si>
  <si>
    <t>Bình Định + Phú Yên</t>
  </si>
  <si>
    <t>22/TCP/ASM/44</t>
  </si>
  <si>
    <t>Đồng Nai + BRVT</t>
  </si>
  <si>
    <t>22/TCP/SS/44</t>
  </si>
  <si>
    <t>1/2 Bình Chánh + Quận 8</t>
  </si>
  <si>
    <t>22/TCP/SS/45</t>
  </si>
  <si>
    <t>Bình Chánh</t>
  </si>
  <si>
    <t>22/TCP/SS/46</t>
  </si>
  <si>
    <t>Tiền Giang</t>
  </si>
  <si>
    <t>Mỹ Tho + Cai Lậy</t>
  </si>
  <si>
    <t>22/RF/BM/11</t>
  </si>
  <si>
    <t>22/TCP/SS/47</t>
  </si>
  <si>
    <t>22/TCP/SS/48</t>
  </si>
  <si>
    <t>Bà Rịa - Vũng Tàu</t>
  </si>
  <si>
    <t>22/TCP/SS/49</t>
  </si>
  <si>
    <t>22/TCP/SS/50</t>
  </si>
  <si>
    <t>22/TCP/SS/51</t>
  </si>
  <si>
    <t>MEKONG 2</t>
  </si>
  <si>
    <t>Vĩnh Long + Trà Vinh</t>
  </si>
  <si>
    <t>22/TCP/SS/52</t>
  </si>
  <si>
    <t>SALES CAPABILITI MANAGER</t>
  </si>
  <si>
    <t>22/TCP/SS/53</t>
  </si>
  <si>
    <t>22/TCP/SS/54</t>
  </si>
  <si>
    <t>Trà Vinh</t>
  </si>
  <si>
    <t>22/TCP/SS/55</t>
  </si>
  <si>
    <t>Hậu Giang</t>
  </si>
  <si>
    <t>22/TCP/SS/56</t>
  </si>
  <si>
    <t>Gò Công</t>
  </si>
  <si>
    <t>22/RF/IT/07</t>
  </si>
  <si>
    <t>IT</t>
  </si>
  <si>
    <t>IT DEVELOPER SPECIALIST</t>
  </si>
  <si>
    <t>STT</t>
  </si>
  <si>
    <t>QUẢN TRỊ TUYỂN DỤNG</t>
  </si>
  <si>
    <t xml:space="preserve"> ỨNG VIÊN</t>
  </si>
  <si>
    <t>Ngày nhận HS</t>
  </si>
  <si>
    <t>Mã TD</t>
  </si>
  <si>
    <t>Phòng ban/Bộ phận</t>
  </si>
  <si>
    <t>Tên ứng viên</t>
  </si>
  <si>
    <t>SĐT liên hệ</t>
  </si>
  <si>
    <t>Email liên hệ</t>
  </si>
  <si>
    <t>Lương mong muốn</t>
  </si>
  <si>
    <t>Kinh nghiệm</t>
  </si>
  <si>
    <t>Kênh</t>
  </si>
  <si>
    <t>Trạng thái hiện tại</t>
  </si>
  <si>
    <t>Sơ loại</t>
  </si>
  <si>
    <t>Vòng 1</t>
  </si>
  <si>
    <t>Vòng 2</t>
  </si>
  <si>
    <t>Test</t>
  </si>
  <si>
    <t>Offer</t>
  </si>
  <si>
    <t>Nhận việc</t>
  </si>
  <si>
    <t>TG nhận việc</t>
  </si>
  <si>
    <t>Comment Sơ loại</t>
  </si>
  <si>
    <t>Comment Vòng 1</t>
  </si>
  <si>
    <t>Comment Vòng 2</t>
  </si>
  <si>
    <t>Comment Test</t>
  </si>
  <si>
    <t>Comment Offer</t>
  </si>
  <si>
    <t>Nguyễn Thanh Thiên</t>
  </si>
  <si>
    <t>- 4 năm Asm Thien Huong
- 5 năm Asm Nutifood
- 2 năm Taiso</t>
  </si>
  <si>
    <t>Facebook</t>
  </si>
  <si>
    <t>Fail</t>
  </si>
  <si>
    <t>Phạm Văn Tự</t>
  </si>
  <si>
    <t>- 3 năm Asm Biesdorf
- 3 năm Asm Masan</t>
  </si>
  <si>
    <t>Lê Quang Hưng</t>
  </si>
  <si>
    <t>- 3 năm Sales Sup Pepsi
- 2 năm Sales Sup Mars</t>
  </si>
  <si>
    <t>Nguyễn Đức Tuấn</t>
  </si>
  <si>
    <t>- 5 năm Asm Coca
- 3 năm Sales Sup Coca</t>
  </si>
  <si>
    <t>Nguyễn Khoa Khánh Sang</t>
  </si>
  <si>
    <t>- 4 năm Asm Diana
- 3 năm Asm Vinasoy</t>
  </si>
  <si>
    <t>Đỗ Minh Chánh</t>
  </si>
  <si>
    <t>- 1 năm SM Hương Thủy
- 4 năm Asm Kirin</t>
  </si>
  <si>
    <t>Trịnh Phú Viên</t>
  </si>
  <si>
    <t>- 1 năm Asm Marico
- 6 năm Asm Nestle
- 2 năm Asm Nissin</t>
  </si>
  <si>
    <t>Fanpage</t>
  </si>
  <si>
    <t xml:space="preserve">Trần Ngọc Trường </t>
  </si>
  <si>
    <t>- 5 năm Market Execution Market U</t>
  </si>
  <si>
    <t>Pass</t>
  </si>
  <si>
    <t>Đạt</t>
  </si>
  <si>
    <t>Lê Toàn Trung</t>
  </si>
  <si>
    <t>- 2 năm Sales Sup Cái Lân
- 2 năm Sales Sup Uniben
- 1 năm ASM BAT</t>
  </si>
  <si>
    <t>Phạm Phúc Sơn</t>
  </si>
  <si>
    <t>- 6 năm Sales Sup BAT</t>
  </si>
  <si>
    <t>Nội bộ</t>
  </si>
  <si>
    <t>Nguyễn Vũ Linh</t>
  </si>
  <si>
    <t>- 3 năm Asm Vinataba</t>
  </si>
  <si>
    <t>Lê Quốc Cảnh</t>
  </si>
  <si>
    <t>- 6 năm Senior Sales Excutive FCV</t>
  </si>
  <si>
    <t>Phạm Hùng Kiệt</t>
  </si>
  <si>
    <t>- 4 năm Sales Sup masan</t>
  </si>
  <si>
    <t>Nguyễn Hữu Đại</t>
  </si>
  <si>
    <t>-1 năm Trade Sup Marketing Viễn Thông A                                               -6 tháng Sales Manager Masan                                      -2 năm Canvasser Sup Unilever                                   -1 năm Điều Hành Kinh Doanh KiDo</t>
  </si>
  <si>
    <t>Đỗ Đức Trung</t>
  </si>
  <si>
    <t>-2 năm Sales Sup URC                                          -3 năm Sales Sup BSB</t>
  </si>
  <si>
    <t>Đồng Sỹ Huy</t>
  </si>
  <si>
    <t xml:space="preserve">-7 năm Sales Sup DKSH                                             - 1 năm Sales Sup Sông Mã                                           - 1 năm ASM Đông Dương       </t>
  </si>
  <si>
    <t>Nguyễn Lê Anh Vũ</t>
  </si>
  <si>
    <t>- 6 năm Sales Sup Unilever                                   -1 năm Sales Sup An Phát Holdings                                    -1 năm Sales Sup Thực Phẩm Á Châu</t>
  </si>
  <si>
    <t>Võ Anh Tuấn</t>
  </si>
  <si>
    <t xml:space="preserve">- 9 tháng Sales Sup Masan                                     - 1 năm Sales Sup Á Châu                                        - 1.5 năm Sales Sup La Vie </t>
  </si>
  <si>
    <t>Dương Văn Vũ</t>
  </si>
  <si>
    <t>- 2 năm Sales Sup IDP                                           -1.5 năm Sales Sup Giấy Sài Gòn                                          -2.5 năm Sales Sup FEDDY</t>
  </si>
  <si>
    <t>Nguyễn Hồng Phước</t>
  </si>
  <si>
    <t xml:space="preserve">-4.5 năm Sales Sup Trung Nguyên                                            -2.5 năm Sales Sup NutriFood             </t>
  </si>
  <si>
    <t>Trần Nhật Trường</t>
  </si>
  <si>
    <t>- 2.5 năm Sales Sup Trung Nguyên                                           -2.5 năm Sales Sup Tường An                                            -2 năm Sales Sup Phú Trường                                        - 1 năm Unit Sales Manager  KIMBERLY-CLARK</t>
  </si>
  <si>
    <t>Lê Văn Lộng</t>
  </si>
  <si>
    <t xml:space="preserve">-4.5 năm Sales Sup CoCa                                            -1.5 năm Sales Sup Phú Trường                                     -1 năm Sales Sup Tingco          </t>
  </si>
  <si>
    <t>Tôn Nữ Trà My</t>
  </si>
  <si>
    <t>- 2 năm Customer Development Executive Unilever</t>
  </si>
  <si>
    <t>Đoàn Minh Hoàng</t>
  </si>
  <si>
    <t>- 5 năm Sales Sup Thai Corp</t>
  </si>
  <si>
    <t>Bùi Tấn Nga</t>
  </si>
  <si>
    <t>- 10 năm Sales Sup Orion Vina                                          -2 năm Sales Sup Phạm Nguyên                                    -2 năm Sales Sup VPMILK</t>
  </si>
  <si>
    <t>Lê Minh Thịnh</t>
  </si>
  <si>
    <t>- 1.5 năm Sales Sup AnCo                                            -2 năm Sales Sup Tân Hiệp Phát                                          -1.5 năm Sales Sup PIGION</t>
  </si>
  <si>
    <t>Phan Hoàng Thiện</t>
  </si>
  <si>
    <t xml:space="preserve">- 1.5 năm Sales Sup Á Châu                                           -1 năm Sales Sup MAYORA                                 </t>
  </si>
  <si>
    <t>Võ Thế Hiển</t>
  </si>
  <si>
    <t>- 2 năm Sales Sup CoCa</t>
  </si>
  <si>
    <t>Nguyễn Trung Tín</t>
  </si>
  <si>
    <t>- 2 năm Sales Sup Phú Trường                                          -2 năm Sales Sup Đường Biên Hòa                                            -5 năm Sales Sup Hương Thủy</t>
  </si>
  <si>
    <t>Giới thiệu</t>
  </si>
  <si>
    <t>Không nhận việc</t>
  </si>
  <si>
    <t>Trần Văn Thẩm</t>
  </si>
  <si>
    <t>- 2 năm Sales Sup DUTCHLADY                           -2 năm Sales Sup Giấy SG                                             -7.5 năm Sales Sup Suntory Pepsico                                      - 2 năm Sales Sup CP</t>
  </si>
  <si>
    <t>Lý Hoàng Tâm</t>
  </si>
  <si>
    <t>- 6 tháng Sales Sup T&amp;Z                                          - Sales Sup Cholimex</t>
  </si>
  <si>
    <t>Nguyễn Văn Tùng</t>
  </si>
  <si>
    <t>-5 năm Sales Sup TDM INTERFOOD                                                       - 2 năm Sales Sup UNIFARM                                -2 năm Sales Sup Mỹ Phẩm Sài Gòn                                              -2 năm Sales Sup Kim Trang</t>
  </si>
  <si>
    <t>Nguyễn Thanh Sang</t>
  </si>
  <si>
    <t>-3.5 năm Sales Sup PEPSICO                                                  - 2 năm Sales Sup FES                                           -1 năm Sales Sup KIMBERLY CLARK</t>
  </si>
  <si>
    <t>Lê Huy Duy</t>
  </si>
  <si>
    <t>- 2 năm Sales Sup Pesico                                        - 1.5 Sales Sup Mía Đường Lam Sơn</t>
  </si>
  <si>
    <t>Lương Bá Nhượng</t>
  </si>
  <si>
    <t xml:space="preserve">-1.5 năm Sales Sup Beiersdft                                                   - 2.5 năm Sales Sup Diana Unicharm                                           </t>
  </si>
  <si>
    <t>Trần Nhàn</t>
  </si>
  <si>
    <t xml:space="preserve">-6.5 năm ASM Region Central2 TP Quốc Tế                                               - 3 năm Sales Sup MASAN                                          </t>
  </si>
  <si>
    <t>Nguyễn Văn Chủng</t>
  </si>
  <si>
    <t>4 tháng Sup Care Food</t>
  </si>
  <si>
    <t>Nguyễn Minh Luân</t>
  </si>
  <si>
    <t>2 năm Sales Sup Gấu đỏ</t>
  </si>
  <si>
    <t>Huỳnh Phước Nhân</t>
  </si>
  <si>
    <t>1 năm SS TCP</t>
  </si>
  <si>
    <t>Nguyễn Văn Hiệp</t>
  </si>
  <si>
    <t>3 năm Teamleader U</t>
  </si>
  <si>
    <t>Nguyễn Minh Tiến</t>
  </si>
  <si>
    <t>2 năm Sales Sup Yeah 1</t>
  </si>
  <si>
    <t>Huỳnh Công Bảo</t>
  </si>
  <si>
    <t>3 năm SS Telio</t>
  </si>
  <si>
    <t>Nguyễn Ngọc Đức</t>
  </si>
  <si>
    <t>4 năm SS U + 2 năm SS Vibev</t>
  </si>
  <si>
    <t>Phan Đức Lợi</t>
  </si>
  <si>
    <t>5 năm SS Phạm Nguyên</t>
  </si>
  <si>
    <t>Trần Thế An</t>
  </si>
  <si>
    <t>2 năm SS kẹo Mikita</t>
  </si>
  <si>
    <t>Lê Thế Anh</t>
  </si>
  <si>
    <t>5 năm SS Masan</t>
  </si>
  <si>
    <t>Ngô Thành Cẩn</t>
  </si>
  <si>
    <t>2 năm SS Masan</t>
  </si>
  <si>
    <t>Quách Khương Vũ</t>
  </si>
  <si>
    <t>2 năm SS Cà Phê Phố</t>
  </si>
  <si>
    <t>Nguyễn Hải Dương</t>
  </si>
  <si>
    <t>Lê Quang Nhựt</t>
  </si>
  <si>
    <t>5 năm SS BAT</t>
  </si>
  <si>
    <t>Nguyễn Hoàng Châu</t>
  </si>
  <si>
    <t>2 năm SS Pepsi + 1 năm SS TCP</t>
  </si>
  <si>
    <t>Nguyễn Hoàng Anh</t>
  </si>
  <si>
    <t>4 năm SS U</t>
  </si>
  <si>
    <t>Trương Khánh Linh</t>
  </si>
  <si>
    <t>2 năm SS BAT</t>
  </si>
  <si>
    <t>Nguyễn Quốc Huy</t>
  </si>
  <si>
    <t>2 năm ASM BAT</t>
  </si>
  <si>
    <t>Lê Minh Tuấn</t>
  </si>
  <si>
    <t>2 năm ASM One Mount</t>
  </si>
  <si>
    <t>Nguyễn Trần Tình</t>
  </si>
  <si>
    <t>4 năm ASM Masan + 4 năm ASM Coca</t>
  </si>
  <si>
    <t>Võ Ngọc Thanh Phong</t>
  </si>
  <si>
    <t>1 năm ASM FES + 3 năm ASM Colgate</t>
  </si>
  <si>
    <t>Vương Đăng Khoa</t>
  </si>
  <si>
    <t>4 năm ASM Fonterra</t>
  </si>
  <si>
    <t>Linkedln</t>
  </si>
  <si>
    <t>Đinh Tấn Tài</t>
  </si>
  <si>
    <t>4 năm SSE FCV</t>
  </si>
  <si>
    <t>Lâm Thái Út Chil</t>
  </si>
  <si>
    <t>7 năm SS Masan</t>
  </si>
  <si>
    <t>Trần Văn Dương</t>
  </si>
  <si>
    <t>2 năm ASM Coke + 1 năm ASM THP</t>
  </si>
  <si>
    <t>Nguyễn Văn Lực</t>
  </si>
  <si>
    <t>5 năm SS Pepsi</t>
  </si>
  <si>
    <t>Huỳnh Tuấn Vũ</t>
  </si>
  <si>
    <t>2 năm ASM Nestle + 2 năm SS U</t>
  </si>
  <si>
    <t>Phạm Xuân Thưởng</t>
  </si>
  <si>
    <t>6 năm SS Vinamilk</t>
  </si>
  <si>
    <t>Hồ Lê Anh Tuấn</t>
  </si>
  <si>
    <t>5 năm ASM Fonterra</t>
  </si>
  <si>
    <t>Nguyễn Hòa</t>
  </si>
  <si>
    <t>2 năm Saleman TCP</t>
  </si>
  <si>
    <t>Nguyễn Văn Hiếu</t>
  </si>
  <si>
    <t>Nguyễn Văn Thành</t>
  </si>
  <si>
    <t>2 năm SS Hương Thủy</t>
  </si>
  <si>
    <t>Nguyễn Hoài Nam</t>
  </si>
  <si>
    <t>3 năm ASM Chương Dương</t>
  </si>
  <si>
    <t>Võ Văn Quang</t>
  </si>
  <si>
    <t>3 năm SS Nutifood</t>
  </si>
  <si>
    <t>Võ Lý Đại Thằng</t>
  </si>
  <si>
    <t>5 năm KAM P&amp;G</t>
  </si>
  <si>
    <t>Nguyễn Văn Trung</t>
  </si>
  <si>
    <t>3 năm SS KC + 1 năm SS Masan</t>
  </si>
  <si>
    <t>Trần Phước Hoàng</t>
  </si>
  <si>
    <t>3 năm TSM Coca</t>
  </si>
  <si>
    <t>Đinh Ngọc Sơn</t>
  </si>
  <si>
    <t>1 năm SS Taisho</t>
  </si>
  <si>
    <t>Trần Văn Đỏ</t>
  </si>
  <si>
    <t>2 năm SS FES</t>
  </si>
  <si>
    <t>Bạch Thị Lài</t>
  </si>
  <si>
    <t>1 năm SS Mondelez</t>
  </si>
  <si>
    <t>Nguyễn Văn Ngọc</t>
  </si>
  <si>
    <t>4 năm SS Nova Milk</t>
  </si>
  <si>
    <t>Nguyễn Huỳnh Vũ Anh</t>
  </si>
  <si>
    <t>3 năm SS Vinamilk</t>
  </si>
  <si>
    <t>Consider</t>
  </si>
  <si>
    <t>Lê Thị Kim Dung</t>
  </si>
  <si>
    <t>5 năm MT Planing Coca</t>
  </si>
  <si>
    <t>Phạm Minh Dũng</t>
  </si>
  <si>
    <t>Nguyễn Thanh Hoài</t>
  </si>
  <si>
    <t>Ngô Thị Hồng Nhung</t>
  </si>
  <si>
    <t>Hồ Nhật Tân</t>
  </si>
  <si>
    <t>Headhunt</t>
  </si>
  <si>
    <t>Nguyễn Hữu Thanh</t>
  </si>
  <si>
    <t>Huỳnh Văn Quốc</t>
  </si>
  <si>
    <t>Nguyễn Thị Bích Liễu</t>
  </si>
  <si>
    <t>Nguyễn Khắc Huy</t>
  </si>
  <si>
    <t>Website công ty</t>
  </si>
  <si>
    <t>Nguyễn Tiến Đạt</t>
  </si>
  <si>
    <t>Võ Thành Lợi</t>
  </si>
  <si>
    <t>La Hoàng Bảo</t>
  </si>
  <si>
    <t>Nguyễn Thanh Toàn</t>
  </si>
  <si>
    <t>Lê Khắc Họa</t>
  </si>
  <si>
    <t>Đỗ Văn Khiêm</t>
  </si>
  <si>
    <t>Nguyễn Văn Sĩ</t>
  </si>
  <si>
    <t>Trần Thị Lan Phương</t>
  </si>
  <si>
    <t>Hồ Vũ Phong</t>
  </si>
  <si>
    <t>Phan Thị Ngọc Hoài</t>
  </si>
  <si>
    <t>Chung Thiện Sơn</t>
  </si>
  <si>
    <t>Nguyễn Minh Tâm</t>
  </si>
  <si>
    <t>Trần Bá Dũng</t>
  </si>
  <si>
    <t>Nguyễn Tiết Trí Nhân</t>
  </si>
  <si>
    <t>Điều chuyển</t>
  </si>
  <si>
    <t>Lê Long Triều</t>
  </si>
  <si>
    <t>Promotion</t>
  </si>
  <si>
    <t>Nguyễn Tiến Dũng</t>
  </si>
  <si>
    <t>Đỗ Công Thuận</t>
  </si>
  <si>
    <t>Đinh Văn Phong</t>
  </si>
  <si>
    <t>Mai Anh Tuấn</t>
  </si>
  <si>
    <t>Ngô Quốc Vũ</t>
  </si>
  <si>
    <t>Đoàn Thành Triệu</t>
  </si>
  <si>
    <t>Phan Châu Vĩnh Hưng</t>
  </si>
  <si>
    <t>Nguyễn Hoàng Duy</t>
  </si>
  <si>
    <t>2 năm Salesman TCP</t>
  </si>
  <si>
    <t>Đỗ Quang Bình</t>
  </si>
  <si>
    <t>Lê Minh Khánh</t>
  </si>
  <si>
    <t>Nguyễn Lưu Hoàng Mẫn</t>
  </si>
  <si>
    <t>NHẬN VIỆC</t>
  </si>
  <si>
    <t>CHI PHÍ TUYỂN DỤNG</t>
  </si>
  <si>
    <t>Date</t>
  </si>
  <si>
    <t>Carrerbuilder.vn</t>
  </si>
  <si>
    <t xml:space="preserve">      QUẢN TRỊ TUYỂN DỤNG</t>
  </si>
  <si>
    <t xml:space="preserve">             CÀI ĐẶT</t>
  </si>
  <si>
    <t>KHU VỰC</t>
  </si>
  <si>
    <t>PHÒNG BAN</t>
  </si>
  <si>
    <t>KÊNH</t>
  </si>
  <si>
    <t>SƠ LOẠI</t>
  </si>
  <si>
    <t>PHỎNG VẤN</t>
  </si>
  <si>
    <t>NGƯỜI PHỤ TRÁCH</t>
  </si>
  <si>
    <t>NORTH</t>
  </si>
  <si>
    <t>HA NOI</t>
  </si>
  <si>
    <t>North 2</t>
  </si>
  <si>
    <t>Vietnamworks.com</t>
  </si>
  <si>
    <t>North 3</t>
  </si>
  <si>
    <t>Thông báo, poster</t>
  </si>
  <si>
    <t>North 5</t>
  </si>
  <si>
    <t>ADMIN</t>
  </si>
  <si>
    <t>Zalo</t>
  </si>
  <si>
    <t>North 6</t>
  </si>
  <si>
    <t>CENTRAL</t>
  </si>
  <si>
    <t>SALES ADMIN TCP</t>
  </si>
  <si>
    <t>TEST</t>
  </si>
  <si>
    <t>OFFER</t>
  </si>
  <si>
    <t>BASE</t>
  </si>
  <si>
    <t>CS</t>
  </si>
  <si>
    <t>BOD</t>
  </si>
  <si>
    <t>Không đạt</t>
  </si>
  <si>
    <t>2C</t>
  </si>
  <si>
    <t>LOGISTIC</t>
  </si>
  <si>
    <t>Vieclam24h.vn</t>
  </si>
  <si>
    <t>Bắc Giang</t>
  </si>
  <si>
    <t>MEKONG DELTA</t>
  </si>
  <si>
    <t>Bắc Kạn</t>
  </si>
  <si>
    <t>East 1</t>
  </si>
  <si>
    <t>East 2</t>
  </si>
  <si>
    <t>Bắc Ninh</t>
  </si>
  <si>
    <t>MEKONG - SOUTH</t>
  </si>
  <si>
    <t>HCM &amp; EAST</t>
  </si>
  <si>
    <t>SOUTH</t>
  </si>
  <si>
    <t>Bình Phước</t>
  </si>
  <si>
    <t>Bình Thuận</t>
  </si>
  <si>
    <t>Cà Mau</t>
  </si>
  <si>
    <t>Cao Bằng</t>
  </si>
  <si>
    <t>Đắk Nông</t>
  </si>
  <si>
    <t>Điện Biên</t>
  </si>
  <si>
    <t>HCM 3</t>
  </si>
  <si>
    <t>Đồng Tháp</t>
  </si>
  <si>
    <t>SOUTH EAST</t>
  </si>
  <si>
    <t>Gia Lai</t>
  </si>
  <si>
    <t>Hà Giang</t>
  </si>
  <si>
    <t>Hà Nam</t>
  </si>
  <si>
    <t>Hà Nội</t>
  </si>
  <si>
    <t>Hà Tĩnh</t>
  </si>
  <si>
    <t>Hải Dương</t>
  </si>
  <si>
    <t>Hải Phòng</t>
  </si>
  <si>
    <t>Hòa Bình</t>
  </si>
  <si>
    <t>Hưng Yên</t>
  </si>
  <si>
    <t>Khánh Hòa</t>
  </si>
  <si>
    <t>Kon Tum</t>
  </si>
  <si>
    <t>Lai Châu</t>
  </si>
  <si>
    <t>Lạng Sơn</t>
  </si>
  <si>
    <t>Lào Cai</t>
  </si>
  <si>
    <t>Nam Định</t>
  </si>
  <si>
    <t>Nghệ An</t>
  </si>
  <si>
    <t>Ninh Bình</t>
  </si>
  <si>
    <t>Phú Thọ</t>
  </si>
  <si>
    <t>Phú Yên</t>
  </si>
  <si>
    <t>Quảng Bình</t>
  </si>
  <si>
    <t>Quảng Ninh</t>
  </si>
  <si>
    <t>Quảng Trị</t>
  </si>
  <si>
    <t>Sơn La</t>
  </si>
  <si>
    <t>Tây Ninh</t>
  </si>
  <si>
    <t>Thái Bình</t>
  </si>
  <si>
    <t>Thái Nguyên</t>
  </si>
  <si>
    <t>Thanh Hóa</t>
  </si>
  <si>
    <t>Thừa Thiên Huế</t>
  </si>
  <si>
    <t>Tuyên Quang</t>
  </si>
  <si>
    <t>Vĩnh Phúc</t>
  </si>
  <si>
    <t>Yên Bái</t>
  </si>
  <si>
    <t>Tổng chi phí</t>
  </si>
  <si>
    <t>SL cần tuyển</t>
  </si>
  <si>
    <t>Tuyển đúng KH</t>
  </si>
  <si>
    <t>Số ngày tuyển</t>
  </si>
  <si>
    <t>SL chưa tuyển được</t>
  </si>
  <si>
    <t>Chi phí/Nhận việc</t>
  </si>
  <si>
    <t>Tỷ lệ tuyển được</t>
  </si>
  <si>
    <t>Tỷ lệ tuyển đúng KH</t>
  </si>
  <si>
    <t>TB Số ngày/NV</t>
  </si>
  <si>
    <t>Tổng CV</t>
  </si>
  <si>
    <t>Pass sơ loại</t>
  </si>
  <si>
    <t>Pass V1</t>
  </si>
  <si>
    <t>Pass V2</t>
  </si>
  <si>
    <t>Pass Test</t>
  </si>
  <si>
    <t>Pass Offer</t>
  </si>
  <si>
    <t>SL Nhận việc</t>
  </si>
  <si>
    <t>Trạng thái</t>
  </si>
  <si>
    <t>Grand Total</t>
  </si>
  <si>
    <t>Tháng</t>
  </si>
  <si>
    <t>SL Tuyển đúng KH</t>
  </si>
  <si>
    <t>Nguyễn Văn A</t>
  </si>
  <si>
    <t>Nguyễn Thị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</si>
</sst>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_-* #,##0_-;\-* #,##0_-;_-* &quot;-&quot;??_-;_-@_-"/>
    <numFmt numFmtId="165" formatCode="0.0%"/>
    <numFmt numFmtId="166" formatCode="#,##0.0,,&quot;M&quot;"/>
  </numFmts>
  <fonts count="13" x14ac:knownFonts="1">
    <font>
      <sz val="11"/>
      <color theme="1"/>
      <name val="Times New Roman"/>
      <family val="2"/>
    </font>
    <font>
      <sz val="11"/>
      <color theme="1"/>
      <name val="Times New Roman"/>
      <family val="2"/>
    </font>
    <font>
      <b/>
      <sz val="11"/>
      <color rgb="FFFFC000"/>
      <name val="Arial"/>
      <family val="2"/>
    </font>
    <font>
      <b/>
      <sz val="11"/>
      <color theme="0"/>
      <name val="Arial"/>
      <family val="2"/>
    </font>
    <font>
      <b/>
      <sz val="11"/>
      <color theme="1"/>
      <name val="Times New Roman"/>
      <family val="1"/>
    </font>
    <font>
      <sz val="10"/>
      <color theme="1"/>
      <name val="Times New Roman"/>
      <family val="2"/>
    </font>
    <font>
      <b/>
      <sz val="10"/>
      <color theme="1"/>
      <name val="Times New Roman"/>
      <family val="1"/>
    </font>
    <font>
      <sz val="10"/>
      <color theme="1"/>
      <name val="Times New Roman"/>
      <family val="1"/>
    </font>
    <font>
      <b/>
      <sz val="12"/>
      <color rgb="FFFFC000"/>
      <name val="Arial"/>
      <family val="2"/>
    </font>
    <font>
      <b/>
      <sz val="12"/>
      <color theme="0"/>
      <name val="Arial"/>
      <family val="2"/>
    </font>
    <font>
      <b/>
      <sz val="10"/>
      <color theme="0"/>
      <name val="Times New Roman"/>
      <family val="2"/>
    </font>
    <font>
      <b/>
      <sz val="11"/>
      <color theme="1"/>
      <name val="Times New Roman"/>
      <family val="2"/>
    </font>
    <font>
      <sz val="8"/>
      <name val="Times New Roman"/>
      <family val="2"/>
    </font>
  </fonts>
  <fills count="10">
    <fill>
      <patternFill patternType="none"/>
    </fill>
    <fill>
      <patternFill patternType="gray125"/>
    </fill>
    <fill>
      <patternFill patternType="solid">
        <fgColor rgb="FF7030A0"/>
        <bgColor indexed="64"/>
      </patternFill>
    </fill>
    <fill>
      <patternFill patternType="solid">
        <fgColor rgb="FF63CAAA"/>
        <bgColor indexed="64"/>
      </patternFill>
    </fill>
    <fill>
      <patternFill patternType="solid">
        <fgColor theme="0" tint="-0.14999847407452621"/>
        <bgColor indexed="64"/>
      </patternFill>
    </fill>
    <fill>
      <patternFill patternType="solid">
        <fgColor rgb="FFFFFF00"/>
        <bgColor indexed="64"/>
      </patternFill>
    </fill>
    <fill>
      <patternFill patternType="solid">
        <fgColor theme="8"/>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0" tint="-4.9989318521683403E-2"/>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theme="1"/>
      </right>
      <top/>
      <bottom style="dashed">
        <color theme="1"/>
      </bottom>
      <diagonal/>
    </border>
    <border>
      <left style="thin">
        <color theme="1"/>
      </left>
      <right style="thin">
        <color theme="1"/>
      </right>
      <top/>
      <bottom style="dashed">
        <color theme="1"/>
      </bottom>
      <diagonal/>
    </border>
    <border>
      <left style="thin">
        <color theme="1"/>
      </left>
      <right/>
      <top/>
      <bottom style="dashed">
        <color theme="1"/>
      </bottom>
      <diagonal/>
    </border>
    <border>
      <left/>
      <right style="thin">
        <color theme="1"/>
      </right>
      <top style="dashed">
        <color theme="1"/>
      </top>
      <bottom style="dashed">
        <color theme="1"/>
      </bottom>
      <diagonal/>
    </border>
    <border>
      <left style="thin">
        <color theme="1"/>
      </left>
      <right style="thin">
        <color theme="1"/>
      </right>
      <top style="dashed">
        <color theme="1"/>
      </top>
      <bottom style="dashed">
        <color theme="1"/>
      </bottom>
      <diagonal/>
    </border>
    <border>
      <left style="thin">
        <color theme="1"/>
      </left>
      <right/>
      <top style="dashed">
        <color theme="1"/>
      </top>
      <bottom style="dashed">
        <color theme="1"/>
      </bottom>
      <diagonal/>
    </border>
    <border>
      <left/>
      <right/>
      <top/>
      <bottom style="dashed">
        <color theme="4"/>
      </bottom>
      <diagonal/>
    </border>
    <border>
      <left/>
      <right/>
      <top style="thin">
        <color theme="4"/>
      </top>
      <bottom style="dashed">
        <color theme="4"/>
      </bottom>
      <diagonal/>
    </border>
    <border>
      <left/>
      <right/>
      <top style="dashed">
        <color theme="4"/>
      </top>
      <bottom style="dashed">
        <color theme="4"/>
      </bottom>
      <diagonal/>
    </border>
    <border>
      <left/>
      <right/>
      <top style="dashed">
        <color theme="4"/>
      </top>
      <bottom/>
      <diagonal/>
    </border>
    <border>
      <left/>
      <right/>
      <top/>
      <bottom style="thin">
        <color theme="4" tint="0.39997558519241921"/>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69">
    <xf numFmtId="0" fontId="0" fillId="0" borderId="0" xfId="0"/>
    <xf numFmtId="0" fontId="4" fillId="0" borderId="0" xfId="0" applyFont="1" applyAlignment="1">
      <alignment horizontal="center" vertical="center"/>
    </xf>
    <xf numFmtId="0" fontId="4" fillId="0" borderId="0" xfId="0" applyFont="1" applyAlignment="1">
      <alignment horizontal="center" vertical="center" wrapText="1"/>
    </xf>
    <xf numFmtId="164" fontId="4" fillId="0" borderId="0" xfId="1" applyNumberFormat="1" applyFont="1" applyAlignment="1">
      <alignment horizontal="center" vertical="center"/>
    </xf>
    <xf numFmtId="0" fontId="5" fillId="0" borderId="1" xfId="0" applyFont="1" applyBorder="1" applyAlignment="1">
      <alignment horizontal="center" vertical="center"/>
    </xf>
    <xf numFmtId="14" fontId="5" fillId="0" borderId="1" xfId="0" applyNumberFormat="1" applyFont="1" applyBorder="1" applyAlignment="1">
      <alignment horizontal="center" vertical="center"/>
    </xf>
    <xf numFmtId="0" fontId="5" fillId="0" borderId="1" xfId="0" applyFont="1" applyBorder="1" applyAlignment="1">
      <alignment horizontal="center" vertical="center" wrapText="1"/>
    </xf>
    <xf numFmtId="0" fontId="5" fillId="0" borderId="0" xfId="0" applyFont="1" applyAlignment="1">
      <alignment horizontal="center" vertical="center"/>
    </xf>
    <xf numFmtId="0" fontId="5" fillId="0" borderId="0" xfId="0" applyFont="1" applyAlignment="1">
      <alignment vertical="center"/>
    </xf>
    <xf numFmtId="164" fontId="5" fillId="0" borderId="0" xfId="1" applyNumberFormat="1" applyFont="1" applyAlignment="1">
      <alignment vertical="center"/>
    </xf>
    <xf numFmtId="0" fontId="5" fillId="0" borderId="2" xfId="0" applyFont="1" applyBorder="1" applyAlignment="1">
      <alignment horizontal="center" vertical="center"/>
    </xf>
    <xf numFmtId="14" fontId="5" fillId="0" borderId="2" xfId="0" applyNumberFormat="1" applyFont="1" applyBorder="1" applyAlignment="1">
      <alignment horizontal="center" vertical="center"/>
    </xf>
    <xf numFmtId="0" fontId="5" fillId="0" borderId="2" xfId="0" applyFont="1" applyBorder="1" applyAlignment="1">
      <alignment horizontal="center" vertical="center" wrapText="1"/>
    </xf>
    <xf numFmtId="164" fontId="5" fillId="0" borderId="0" xfId="1" applyNumberFormat="1" applyFont="1" applyBorder="1"/>
    <xf numFmtId="0" fontId="5" fillId="0" borderId="1" xfId="0" applyFont="1" applyBorder="1" applyAlignment="1">
      <alignment vertical="center"/>
    </xf>
    <xf numFmtId="164" fontId="5" fillId="0" borderId="1" xfId="1" applyNumberFormat="1" applyFont="1" applyBorder="1"/>
    <xf numFmtId="164" fontId="5" fillId="0" borderId="1" xfId="1" applyNumberFormat="1" applyFont="1" applyBorder="1" applyAlignment="1">
      <alignment horizontal="center" vertical="center"/>
    </xf>
    <xf numFmtId="0" fontId="0" fillId="0" borderId="0" xfId="0" applyAlignment="1">
      <alignment horizontal="center"/>
    </xf>
    <xf numFmtId="0" fontId="2" fillId="2" borderId="0" xfId="0" applyFont="1" applyFill="1" applyAlignment="1">
      <alignment vertical="center"/>
    </xf>
    <xf numFmtId="0" fontId="6" fillId="0" borderId="0" xfId="0" applyFont="1" applyAlignment="1">
      <alignment horizontal="center" vertical="center"/>
    </xf>
    <xf numFmtId="14" fontId="6" fillId="0" borderId="0" xfId="0" applyNumberFormat="1" applyFont="1" applyAlignment="1">
      <alignment horizontal="center" vertical="center" wrapText="1"/>
    </xf>
    <xf numFmtId="14" fontId="6" fillId="0" borderId="0" xfId="0" applyNumberFormat="1" applyFont="1" applyAlignment="1">
      <alignment horizontal="center" vertical="center"/>
    </xf>
    <xf numFmtId="0" fontId="6" fillId="0" borderId="0" xfId="0" applyFont="1" applyAlignment="1">
      <alignment horizontal="center" vertical="center" wrapText="1"/>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5" xfId="0" applyFont="1" applyFill="1" applyBorder="1" applyAlignment="1">
      <alignment horizontal="center" vertical="center"/>
    </xf>
    <xf numFmtId="0" fontId="5" fillId="0" borderId="6" xfId="0" applyFont="1" applyBorder="1" applyAlignment="1">
      <alignment horizontal="center" vertical="center"/>
    </xf>
    <xf numFmtId="14" fontId="5" fillId="0" borderId="7" xfId="0" applyNumberFormat="1" applyFont="1" applyBorder="1" applyAlignment="1">
      <alignment horizontal="center" vertical="center"/>
    </xf>
    <xf numFmtId="14" fontId="5" fillId="5" borderId="7" xfId="0" applyNumberFormat="1" applyFont="1" applyFill="1" applyBorder="1" applyAlignment="1">
      <alignment vertical="center"/>
    </xf>
    <xf numFmtId="0" fontId="5" fillId="0" borderId="7" xfId="0" applyFont="1" applyBorder="1" applyAlignment="1">
      <alignment vertical="center"/>
    </xf>
    <xf numFmtId="3" fontId="5" fillId="0" borderId="8" xfId="0" applyNumberFormat="1" applyFont="1" applyBorder="1" applyAlignment="1">
      <alignment vertical="center"/>
    </xf>
    <xf numFmtId="0" fontId="0" fillId="0" borderId="0" xfId="0" applyAlignment="1">
      <alignment vertical="center"/>
    </xf>
    <xf numFmtId="0" fontId="10" fillId="6" borderId="9" xfId="0" applyFont="1" applyFill="1" applyBorder="1" applyAlignment="1">
      <alignment horizontal="center" vertical="center"/>
    </xf>
    <xf numFmtId="0" fontId="5" fillId="7" borderId="10" xfId="0" applyFont="1" applyFill="1" applyBorder="1" applyAlignment="1">
      <alignment horizontal="left" vertical="center"/>
    </xf>
    <xf numFmtId="0" fontId="0" fillId="7" borderId="10" xfId="0" applyFill="1" applyBorder="1" applyAlignment="1">
      <alignment horizontal="left" vertical="center"/>
    </xf>
    <xf numFmtId="0" fontId="0" fillId="7" borderId="11" xfId="0" applyFill="1" applyBorder="1" applyAlignment="1">
      <alignment horizontal="center" vertical="center"/>
    </xf>
    <xf numFmtId="0" fontId="0" fillId="7" borderId="12" xfId="0" applyFill="1" applyBorder="1" applyAlignment="1">
      <alignment horizontal="center" vertical="center"/>
    </xf>
    <xf numFmtId="0" fontId="5" fillId="7" borderId="11" xfId="0" applyFont="1" applyFill="1" applyBorder="1" applyAlignment="1">
      <alignment horizontal="left" vertical="center"/>
    </xf>
    <xf numFmtId="0" fontId="0" fillId="7" borderId="11" xfId="0" applyFill="1" applyBorder="1" applyAlignment="1">
      <alignment horizontal="left" vertical="center"/>
    </xf>
    <xf numFmtId="0" fontId="0" fillId="7" borderId="0" xfId="0" applyFill="1" applyAlignment="1">
      <alignment horizontal="center" vertical="center"/>
    </xf>
    <xf numFmtId="0" fontId="0" fillId="7" borderId="10" xfId="0" applyFill="1" applyBorder="1" applyAlignment="1">
      <alignment horizontal="center" vertical="center"/>
    </xf>
    <xf numFmtId="0" fontId="5" fillId="7" borderId="11" xfId="0" applyFont="1" applyFill="1" applyBorder="1" applyAlignment="1">
      <alignment horizontal="center" vertical="center"/>
    </xf>
    <xf numFmtId="0" fontId="5" fillId="7" borderId="12" xfId="0" applyFont="1" applyFill="1" applyBorder="1" applyAlignment="1">
      <alignment horizontal="center" vertical="center"/>
    </xf>
    <xf numFmtId="0" fontId="0" fillId="7" borderId="12" xfId="0" applyFill="1" applyBorder="1" applyAlignment="1">
      <alignment horizontal="left" vertical="center"/>
    </xf>
    <xf numFmtId="0" fontId="7" fillId="7" borderId="11" xfId="0" applyFont="1" applyFill="1" applyBorder="1" applyAlignment="1">
      <alignment horizontal="left" vertical="center"/>
    </xf>
    <xf numFmtId="0" fontId="3" fillId="3" borderId="0" xfId="0" applyFont="1" applyFill="1" applyAlignment="1">
      <alignment horizontal="left" vertical="center" wrapText="1"/>
    </xf>
    <xf numFmtId="14" fontId="0" fillId="0" borderId="0" xfId="0" applyNumberFormat="1"/>
    <xf numFmtId="14" fontId="2" fillId="2" borderId="0" xfId="0" applyNumberFormat="1" applyFont="1" applyFill="1" applyAlignment="1">
      <alignment vertical="center"/>
    </xf>
    <xf numFmtId="14" fontId="5" fillId="0" borderId="0" xfId="0" applyNumberFormat="1" applyFont="1" applyAlignment="1">
      <alignment vertical="center"/>
    </xf>
    <xf numFmtId="14" fontId="5" fillId="0" borderId="0" xfId="0" quotePrefix="1" applyNumberFormat="1" applyFont="1" applyAlignment="1">
      <alignment vertical="center"/>
    </xf>
    <xf numFmtId="164" fontId="0" fillId="0" borderId="0" xfId="1" applyNumberFormat="1" applyFont="1"/>
    <xf numFmtId="165" fontId="0" fillId="0" borderId="0" xfId="2" applyNumberFormat="1" applyFont="1"/>
    <xf numFmtId="1" fontId="0" fillId="0" borderId="0" xfId="0" applyNumberFormat="1"/>
    <xf numFmtId="166" fontId="0" fillId="0" borderId="0" xfId="0" applyNumberFormat="1"/>
    <xf numFmtId="0" fontId="0" fillId="0" borderId="0" xfId="0" applyAlignment="1">
      <alignment vertical="center" wrapText="1"/>
    </xf>
    <xf numFmtId="0" fontId="11" fillId="8" borderId="13" xfId="0" applyFont="1" applyFill="1" applyBorder="1" applyAlignment="1">
      <alignment vertical="center" wrapText="1"/>
    </xf>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9" borderId="0" xfId="0" applyFill="1"/>
    <xf numFmtId="0" fontId="11" fillId="8" borderId="0" xfId="0" applyFont="1" applyFill="1" applyAlignment="1">
      <alignment vertical="center" wrapText="1"/>
    </xf>
    <xf numFmtId="9" fontId="0" fillId="0" borderId="0" xfId="2" applyFont="1"/>
    <xf numFmtId="0" fontId="3" fillId="3" borderId="0" xfId="0" applyFont="1" applyFill="1" applyAlignment="1">
      <alignment horizontal="left" vertical="center"/>
    </xf>
    <xf numFmtId="0" fontId="2" fillId="2" borderId="0" xfId="0" applyFont="1" applyFill="1" applyAlignment="1">
      <alignment horizontal="left" vertical="center"/>
    </xf>
    <xf numFmtId="0" fontId="3" fillId="3" borderId="0" xfId="0" applyFont="1" applyFill="1" applyAlignment="1">
      <alignment horizontal="left" vertical="center" wrapText="1"/>
    </xf>
    <xf numFmtId="0" fontId="8" fillId="2" borderId="0" xfId="0" applyFont="1" applyFill="1" applyAlignment="1">
      <alignment horizontal="left" vertical="center"/>
    </xf>
    <xf numFmtId="0" fontId="9" fillId="3" borderId="0" xfId="0" applyFont="1" applyFill="1" applyAlignment="1">
      <alignment horizontal="left" vertical="center"/>
    </xf>
    <xf numFmtId="0" fontId="0" fillId="0" borderId="0" xfId="0" applyNumberFormat="1"/>
  </cellXfs>
  <cellStyles count="3">
    <cellStyle name="Comma" xfId="1" builtinId="3"/>
    <cellStyle name="Normal" xfId="0" builtinId="0"/>
    <cellStyle name="Percent" xfId="2" builtinId="5"/>
  </cellStyles>
  <dxfs count="494">
    <dxf>
      <alignment wrapText="1"/>
    </dxf>
    <dxf>
      <alignment vertical="center"/>
    </dxf>
    <dxf>
      <alignment wrapText="1"/>
    </dxf>
    <dxf>
      <alignment vertical="center"/>
    </dxf>
    <dxf>
      <alignment wrapText="1"/>
    </dxf>
    <dxf>
      <alignment vertical="center"/>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 formatCode="0"/>
    </dxf>
    <dxf>
      <alignment wrapText="1"/>
    </dxf>
    <dxf>
      <alignment vertical="center"/>
    </dxf>
    <dxf>
      <alignment wrapText="1"/>
    </dxf>
    <dxf>
      <alignment vertical="center"/>
    </dxf>
    <dxf>
      <alignment wrapText="1"/>
    </dxf>
    <dxf>
      <alignment vertical="center"/>
    </dxf>
    <dxf>
      <alignment wrapText="1"/>
    </dxf>
    <dxf>
      <alignment vertical="center"/>
    </dxf>
    <dxf>
      <alignment wrapText="1"/>
    </dxf>
    <dxf>
      <alignment vertical="center"/>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 formatCode="0"/>
    </dxf>
    <dxf>
      <alignment wrapText="1"/>
    </dxf>
    <dxf>
      <alignment vertical="center"/>
    </dxf>
    <dxf>
      <alignment wrapText="1"/>
    </dxf>
    <dxf>
      <alignment vertical="center"/>
    </dxf>
    <dxf>
      <alignment wrapText="1"/>
    </dxf>
    <dxf>
      <alignment vertical="center"/>
    </dxf>
    <dxf>
      <alignment wrapText="1"/>
    </dxf>
    <dxf>
      <alignment vertical="center"/>
    </dxf>
    <dxf>
      <alignment wrapText="1"/>
    </dxf>
    <dxf>
      <alignment vertical="center"/>
    </dxf>
    <dxf>
      <alignment wrapText="1"/>
    </dxf>
    <dxf>
      <alignment vertical="center"/>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 formatCode="0"/>
    </dxf>
    <dxf>
      <alignment wrapText="1"/>
    </dxf>
    <dxf>
      <alignment vertical="center"/>
    </dxf>
    <dxf>
      <alignment wrapText="1"/>
    </dxf>
    <dxf>
      <alignment vertical="center"/>
    </dxf>
    <dxf>
      <alignment wrapText="1"/>
    </dxf>
    <dxf>
      <alignment vertical="center"/>
    </dxf>
    <dxf>
      <alignment wrapText="1"/>
    </dxf>
    <dxf>
      <alignment vertical="center"/>
    </dxf>
    <dxf>
      <alignment wrapText="1"/>
    </dxf>
    <dxf>
      <alignment vertical="center"/>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 formatCode="0"/>
    </dxf>
    <dxf>
      <alignment wrapText="1"/>
    </dxf>
    <dxf>
      <alignment vertical="center"/>
    </dxf>
    <dxf>
      <alignment wrapText="1"/>
    </dxf>
    <dxf>
      <alignment vertical="center"/>
    </dxf>
    <dxf>
      <alignment wrapText="1"/>
    </dxf>
    <dxf>
      <alignment vertical="center"/>
    </dxf>
    <dxf>
      <alignment wrapText="1"/>
    </dxf>
    <dxf>
      <alignment vertical="center"/>
    </dxf>
    <dxf>
      <alignment wrapText="1"/>
    </dxf>
    <dxf>
      <alignment vertical="center"/>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 formatCode="0"/>
    </dxf>
    <dxf>
      <alignment wrapText="1"/>
    </dxf>
    <dxf>
      <alignment vertical="center"/>
    </dxf>
    <dxf>
      <alignment wrapText="1"/>
    </dxf>
    <dxf>
      <alignment vertical="center"/>
    </dxf>
    <dxf>
      <alignment wrapText="1"/>
    </dxf>
    <dxf>
      <alignment vertical="center"/>
    </dxf>
    <dxf>
      <alignment wrapText="1"/>
    </dxf>
    <dxf>
      <alignment vertical="center"/>
    </dxf>
    <dxf>
      <alignment wrapText="1"/>
    </dxf>
    <dxf>
      <alignment vertical="center"/>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 formatCode="0"/>
    </dxf>
    <dxf>
      <alignment wrapText="1"/>
    </dxf>
    <dxf>
      <alignment vertical="center"/>
    </dxf>
    <dxf>
      <alignment wrapText="1"/>
    </dxf>
    <dxf>
      <alignment vertical="center"/>
    </dxf>
    <dxf>
      <alignment wrapText="1"/>
    </dxf>
    <dxf>
      <alignment vertical="center"/>
    </dxf>
    <dxf>
      <alignment wrapText="1"/>
    </dxf>
    <dxf>
      <alignment vertical="center"/>
    </dxf>
    <dxf>
      <alignment wrapText="1"/>
    </dxf>
    <dxf>
      <alignment vertical="center"/>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 formatCode="0"/>
    </dxf>
    <dxf>
      <alignment wrapText="1"/>
    </dxf>
    <dxf>
      <alignment vertical="center"/>
    </dxf>
    <dxf>
      <alignment wrapText="1"/>
    </dxf>
    <dxf>
      <alignment vertical="center"/>
    </dxf>
    <dxf>
      <alignment wrapText="1"/>
    </dxf>
    <dxf>
      <alignment vertical="center"/>
    </dxf>
    <dxf>
      <alignment wrapText="1"/>
    </dxf>
    <dxf>
      <alignment vertical="center"/>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 formatCode="0"/>
    </dxf>
    <dxf>
      <alignment wrapText="1"/>
    </dxf>
    <dxf>
      <alignment vertical="center"/>
    </dxf>
    <dxf>
      <alignment wrapText="1"/>
    </dxf>
    <dxf>
      <alignment vertical="center"/>
    </dxf>
    <dxf>
      <alignment wrapText="1"/>
    </dxf>
    <dxf>
      <alignment vertical="center"/>
    </dxf>
    <dxf>
      <alignment wrapText="1"/>
    </dxf>
    <dxf>
      <alignment vertical="center"/>
    </dxf>
    <dxf>
      <alignment wrapText="1"/>
    </dxf>
    <dxf>
      <alignment vertical="center"/>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 formatCode="0"/>
    </dxf>
    <dxf>
      <alignment wrapText="1"/>
    </dxf>
    <dxf>
      <alignment vertical="center"/>
    </dxf>
    <dxf>
      <alignment wrapText="1"/>
    </dxf>
    <dxf>
      <alignment vertical="center"/>
    </dxf>
    <dxf>
      <alignment wrapText="1"/>
    </dxf>
    <dxf>
      <alignment vertical="center"/>
    </dxf>
    <dxf>
      <alignment wrapText="1"/>
    </dxf>
    <dxf>
      <alignment vertical="center"/>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 formatCode="0"/>
    </dxf>
    <dxf>
      <alignment wrapText="1"/>
    </dxf>
    <dxf>
      <alignment vertical="center"/>
    </dxf>
    <dxf>
      <alignment wrapText="1"/>
    </dxf>
    <dxf>
      <alignment vertical="center"/>
    </dxf>
    <dxf>
      <alignment wrapText="1"/>
    </dxf>
    <dxf>
      <alignment vertical="center"/>
    </dxf>
    <dxf>
      <alignment wrapText="1"/>
    </dxf>
    <dxf>
      <alignment vertical="center"/>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 formatCode="0"/>
    </dxf>
    <dxf>
      <alignment wrapText="1"/>
    </dxf>
    <dxf>
      <alignment vertical="center"/>
    </dxf>
    <dxf>
      <alignment wrapText="1"/>
    </dxf>
    <dxf>
      <alignment vertical="center"/>
    </dxf>
    <dxf>
      <alignment wrapText="1"/>
    </dxf>
    <dxf>
      <alignment vertical="center"/>
    </dxf>
    <dxf>
      <alignment wrapText="1"/>
    </dxf>
    <dxf>
      <alignment vertical="center"/>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66" formatCode="#,##0.0,,&quot;M&quot;"/>
    </dxf>
    <dxf>
      <alignment wrapText="1"/>
    </dxf>
    <dxf>
      <alignment vertical="center"/>
    </dxf>
    <dxf>
      <numFmt numFmtId="1" formatCode="0"/>
    </dxf>
    <dxf>
      <alignment wrapText="1"/>
    </dxf>
    <dxf>
      <alignment vertical="center"/>
    </dxf>
    <dxf>
      <alignment wrapText="1"/>
    </dxf>
    <dxf>
      <alignment vertical="center"/>
    </dxf>
    <dxf>
      <alignment wrapText="1"/>
    </dxf>
    <dxf>
      <alignment vertical="center"/>
    </dxf>
    <dxf>
      <font>
        <color rgb="FF9C0006"/>
      </font>
      <fill>
        <patternFill>
          <bgColor rgb="FFFFC7CE"/>
        </patternFill>
      </fill>
    </dxf>
    <dxf>
      <font>
        <color rgb="FF9C0006"/>
      </font>
      <fill>
        <patternFill>
          <bgColor rgb="FFFFC7CE"/>
        </patternFill>
      </fill>
    </dxf>
    <dxf>
      <fill>
        <patternFill>
          <bgColor rgb="FFFF0000"/>
        </patternFill>
      </fill>
    </dxf>
    <dxf>
      <font>
        <strike val="0"/>
        <outline val="0"/>
        <shadow val="0"/>
        <u val="none"/>
        <vertAlign val="baseline"/>
        <sz val="10"/>
        <color theme="1"/>
        <name val="Times New Roman"/>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right/>
        <top style="dashed">
          <color theme="4"/>
        </top>
        <bottom/>
      </border>
    </dxf>
    <dxf>
      <border diagonalUp="0" diagonalDown="0">
        <left style="thin">
          <color theme="4"/>
        </left>
        <right style="thin">
          <color theme="4"/>
        </right>
        <top style="thin">
          <color theme="4"/>
        </top>
        <bottom style="thin">
          <color theme="4"/>
        </bottom>
      </border>
    </dxf>
    <dxf>
      <font>
        <strike val="0"/>
        <outline val="0"/>
        <shadow val="0"/>
        <u val="none"/>
        <vertAlign val="baseline"/>
        <sz val="10"/>
        <color theme="1"/>
        <name val="Times New Roman"/>
        <family val="2"/>
        <scheme val="none"/>
      </font>
      <fill>
        <patternFill patternType="solid">
          <fgColor indexed="64"/>
          <bgColor theme="0"/>
        </patternFill>
      </fill>
      <alignment horizontal="center" vertical="center" textRotation="0" wrapText="0" indent="0" justifyLastLine="0" shrinkToFit="0" readingOrder="0"/>
    </dxf>
    <dxf>
      <border outline="0">
        <bottom style="dashed">
          <color theme="4"/>
        </bottom>
      </border>
    </dxf>
    <dxf>
      <font>
        <b/>
        <i val="0"/>
        <strike val="0"/>
        <condense val="0"/>
        <extend val="0"/>
        <outline val="0"/>
        <shadow val="0"/>
        <u val="none"/>
        <vertAlign val="baseline"/>
        <sz val="10"/>
        <color theme="0"/>
        <name val="Times New Roman"/>
        <family val="2"/>
        <scheme val="none"/>
      </font>
      <fill>
        <patternFill patternType="solid">
          <fgColor indexed="64"/>
          <bgColor theme="8"/>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border diagonalUp="0" diagonalDown="0">
        <left style="thin">
          <color theme="4"/>
        </left>
        <right style="thin">
          <color theme="4"/>
        </right>
        <top style="thin">
          <color theme="4"/>
        </top>
        <bottom style="thin">
          <color theme="4"/>
        </bottom>
      </border>
    </dxf>
    <dxf>
      <fill>
        <patternFill patternType="solid">
          <fgColor indexed="64"/>
          <bgColor theme="0"/>
        </patternFill>
      </fill>
      <alignment horizontal="center" vertical="center" textRotation="0" wrapText="0" indent="0" justifyLastLine="0" shrinkToFit="0" readingOrder="0"/>
    </dxf>
    <dxf>
      <border outline="0">
        <bottom style="dashed">
          <color theme="4"/>
        </bottom>
      </border>
    </dxf>
    <dxf>
      <font>
        <b/>
        <i val="0"/>
        <strike val="0"/>
        <condense val="0"/>
        <extend val="0"/>
        <outline val="0"/>
        <shadow val="0"/>
        <u val="none"/>
        <vertAlign val="baseline"/>
        <sz val="10"/>
        <color theme="0"/>
        <name val="Times New Roman"/>
        <family val="2"/>
        <scheme val="none"/>
      </font>
      <fill>
        <patternFill patternType="solid">
          <fgColor indexed="64"/>
          <bgColor theme="8"/>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Times New Roman"/>
        <family val="2"/>
        <scheme val="none"/>
      </font>
      <fill>
        <patternFill patternType="solid">
          <fgColor indexed="64"/>
          <bgColor theme="0"/>
        </patternFill>
      </fill>
      <alignment horizontal="left" vertical="center" textRotation="0" wrapText="0" indent="0" justifyLastLine="0" shrinkToFit="0" readingOrder="0"/>
      <border diagonalUp="0" diagonalDown="0" outline="0">
        <left/>
        <right/>
        <top style="dashed">
          <color theme="4"/>
        </top>
        <bottom style="dashed">
          <color theme="4"/>
        </bottom>
      </border>
    </dxf>
    <dxf>
      <border outline="0">
        <left style="thin">
          <color theme="4"/>
        </left>
        <right style="thin">
          <color theme="4"/>
        </right>
        <top style="thin">
          <color theme="4"/>
        </top>
        <bottom style="dashed">
          <color theme="4"/>
        </bottom>
      </border>
    </dxf>
    <dxf>
      <font>
        <b val="0"/>
        <i val="0"/>
        <strike val="0"/>
        <condense val="0"/>
        <extend val="0"/>
        <outline val="0"/>
        <shadow val="0"/>
        <u val="none"/>
        <vertAlign val="baseline"/>
        <sz val="10"/>
        <color theme="1"/>
        <name val="Times New Roman"/>
        <family val="2"/>
        <scheme val="none"/>
      </font>
      <fill>
        <patternFill patternType="solid">
          <fgColor indexed="64"/>
          <bgColor theme="0"/>
        </patternFill>
      </fill>
      <alignment horizontal="left" vertical="center" textRotation="0" wrapText="0" indent="0" justifyLastLine="0" shrinkToFit="0" readingOrder="0"/>
    </dxf>
    <dxf>
      <border outline="0">
        <bottom style="dashed">
          <color theme="4"/>
        </bottom>
      </border>
    </dxf>
    <dxf>
      <font>
        <b/>
        <i val="0"/>
        <strike val="0"/>
        <condense val="0"/>
        <extend val="0"/>
        <outline val="0"/>
        <shadow val="0"/>
        <u val="none"/>
        <vertAlign val="baseline"/>
        <sz val="10"/>
        <color theme="0"/>
        <name val="Times New Roman"/>
        <family val="2"/>
        <scheme val="none"/>
      </font>
      <fill>
        <patternFill patternType="solid">
          <fgColor indexed="64"/>
          <bgColor theme="8"/>
        </patternFill>
      </fill>
      <alignment horizontal="center" vertical="center" textRotation="0" wrapText="0" indent="0" justifyLastLine="0" shrinkToFit="0" readingOrder="0"/>
    </dxf>
    <dxf>
      <font>
        <strike val="0"/>
        <outline val="0"/>
        <shadow val="0"/>
        <u val="none"/>
        <vertAlign val="baseline"/>
        <sz val="10"/>
        <name val="Times New Roman"/>
        <family val="1"/>
        <scheme val="none"/>
      </font>
      <fill>
        <patternFill patternType="solid">
          <fgColor indexed="64"/>
          <bgColor theme="0"/>
        </patternFill>
      </fill>
      <alignment horizontal="left" vertical="center" textRotation="0" wrapText="0" indent="0" justifyLastLine="0" shrinkToFit="0" readingOrder="0"/>
      <border diagonalUp="0" diagonalDown="0" outline="0">
        <left/>
        <right/>
        <top style="dashed">
          <color theme="4"/>
        </top>
        <bottom style="dashed">
          <color theme="4"/>
        </bottom>
      </border>
    </dxf>
    <dxf>
      <border diagonalUp="0" diagonalDown="0">
        <left style="thin">
          <color theme="4"/>
        </left>
        <right style="thin">
          <color theme="4"/>
        </right>
        <top style="thin">
          <color theme="4"/>
        </top>
        <bottom style="thin">
          <color theme="4"/>
        </bottom>
      </border>
    </dxf>
    <dxf>
      <font>
        <strike val="0"/>
        <outline val="0"/>
        <shadow val="0"/>
        <u val="none"/>
        <vertAlign val="baseline"/>
        <sz val="10"/>
        <name val="Times New Roman"/>
        <family val="1"/>
        <scheme val="none"/>
      </font>
      <fill>
        <patternFill patternType="solid">
          <fgColor indexed="64"/>
          <bgColor theme="0"/>
        </patternFill>
      </fill>
      <alignment horizontal="left" vertical="center" textRotation="0" wrapText="0" indent="0" justifyLastLine="0" shrinkToFit="0" readingOrder="0"/>
    </dxf>
    <dxf>
      <font>
        <b/>
        <i val="0"/>
        <strike val="0"/>
        <condense val="0"/>
        <extend val="0"/>
        <outline val="0"/>
        <shadow val="0"/>
        <u val="none"/>
        <vertAlign val="baseline"/>
        <sz val="10"/>
        <color theme="0"/>
        <name val="Times New Roman"/>
        <family val="2"/>
        <scheme val="none"/>
      </font>
      <fill>
        <patternFill patternType="solid">
          <fgColor indexed="64"/>
          <bgColor theme="8"/>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border diagonalUp="0" diagonalDown="0">
        <left style="thin">
          <color theme="4"/>
        </left>
        <right style="thin">
          <color theme="4"/>
        </right>
        <top style="thin">
          <color theme="4"/>
        </top>
        <bottom style="thin">
          <color theme="4"/>
        </bottom>
      </border>
    </dxf>
    <dxf>
      <fill>
        <patternFill patternType="solid">
          <fgColor indexed="64"/>
          <bgColor theme="0"/>
        </patternFill>
      </fill>
      <alignment horizontal="center" vertical="center" textRotation="0" wrapText="0" indent="0" justifyLastLine="0" shrinkToFit="0" readingOrder="0"/>
    </dxf>
    <dxf>
      <border outline="0">
        <bottom style="dashed">
          <color theme="4"/>
        </bottom>
      </border>
    </dxf>
    <dxf>
      <font>
        <b/>
        <i val="0"/>
        <strike val="0"/>
        <condense val="0"/>
        <extend val="0"/>
        <outline val="0"/>
        <shadow val="0"/>
        <u val="none"/>
        <vertAlign val="baseline"/>
        <sz val="10"/>
        <color theme="0"/>
        <name val="Times New Roman"/>
        <family val="2"/>
        <scheme val="none"/>
      </font>
      <fill>
        <patternFill patternType="solid">
          <fgColor indexed="64"/>
          <bgColor theme="8"/>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border diagonalUp="0" diagonalDown="0">
        <left style="thin">
          <color theme="4"/>
        </left>
        <right style="thin">
          <color theme="4"/>
        </right>
        <top style="thin">
          <color theme="4"/>
        </top>
        <bottom style="thin">
          <color theme="4"/>
        </bottom>
      </border>
    </dxf>
    <dxf>
      <fill>
        <patternFill patternType="solid">
          <fgColor indexed="64"/>
          <bgColor theme="0"/>
        </patternFill>
      </fill>
      <alignment horizontal="center" vertical="center" textRotation="0" wrapText="0" indent="0" justifyLastLine="0" shrinkToFit="0" readingOrder="0"/>
    </dxf>
    <dxf>
      <border outline="0">
        <bottom style="dashed">
          <color theme="4"/>
        </bottom>
      </border>
    </dxf>
    <dxf>
      <font>
        <b/>
        <i val="0"/>
        <strike val="0"/>
        <condense val="0"/>
        <extend val="0"/>
        <outline val="0"/>
        <shadow val="0"/>
        <u val="none"/>
        <vertAlign val="baseline"/>
        <sz val="10"/>
        <color theme="0"/>
        <name val="Times New Roman"/>
        <family val="2"/>
        <scheme val="none"/>
      </font>
      <fill>
        <patternFill patternType="solid">
          <fgColor indexed="64"/>
          <bgColor theme="8"/>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border diagonalUp="0" diagonalDown="0">
        <left style="thin">
          <color theme="4"/>
        </left>
        <right style="thin">
          <color theme="4"/>
        </right>
        <top style="thin">
          <color theme="4"/>
        </top>
        <bottom style="thin">
          <color theme="4"/>
        </bottom>
      </border>
    </dxf>
    <dxf>
      <fill>
        <patternFill patternType="solid">
          <fgColor indexed="64"/>
          <bgColor theme="0"/>
        </patternFill>
      </fill>
      <alignment horizontal="center" vertical="center" textRotation="0" wrapText="0" indent="0" justifyLastLine="0" shrinkToFit="0" readingOrder="0"/>
    </dxf>
    <dxf>
      <border outline="0">
        <bottom style="dashed">
          <color theme="4"/>
        </bottom>
      </border>
    </dxf>
    <dxf>
      <font>
        <b/>
        <i val="0"/>
        <strike val="0"/>
        <condense val="0"/>
        <extend val="0"/>
        <outline val="0"/>
        <shadow val="0"/>
        <u val="none"/>
        <vertAlign val="baseline"/>
        <sz val="10"/>
        <color theme="0"/>
        <name val="Times New Roman"/>
        <family val="2"/>
        <scheme val="none"/>
      </font>
      <fill>
        <patternFill patternType="solid">
          <fgColor indexed="64"/>
          <bgColor theme="8"/>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dxf>
    <dxf>
      <border diagonalUp="0" diagonalDown="0">
        <left style="thin">
          <color theme="4"/>
        </left>
        <right style="thin">
          <color theme="4"/>
        </right>
        <top style="thin">
          <color theme="4"/>
        </top>
        <bottom style="thin">
          <color theme="4"/>
        </bottom>
      </border>
    </dxf>
    <dxf>
      <fill>
        <patternFill patternType="solid">
          <fgColor indexed="64"/>
          <bgColor theme="0"/>
        </patternFill>
      </fill>
      <alignment horizontal="center" vertical="center" textRotation="0" wrapText="0" indent="0" justifyLastLine="0" shrinkToFit="0" readingOrder="0"/>
    </dxf>
    <dxf>
      <border outline="0">
        <bottom style="dashed">
          <color theme="4"/>
        </bottom>
      </border>
    </dxf>
    <dxf>
      <font>
        <b/>
        <i val="0"/>
        <strike val="0"/>
        <condense val="0"/>
        <extend val="0"/>
        <outline val="0"/>
        <shadow val="0"/>
        <u val="none"/>
        <vertAlign val="baseline"/>
        <sz val="10"/>
        <color theme="0"/>
        <name val="Times New Roman"/>
        <family val="2"/>
        <scheme val="none"/>
      </font>
      <fill>
        <patternFill patternType="solid">
          <fgColor indexed="64"/>
          <bgColor theme="8"/>
        </patternFill>
      </fill>
      <alignment horizontal="center" vertical="center" textRotation="0" wrapText="0" indent="0" justifyLastLine="0" shrinkToFit="0" readingOrder="0"/>
    </dxf>
    <dxf>
      <fill>
        <patternFill patternType="solid">
          <fgColor indexed="64"/>
          <bgColor theme="0"/>
        </patternFill>
      </fill>
      <alignment horizontal="center" vertical="center" textRotation="0" wrapText="0" indent="0" justifyLastLine="0" shrinkToFit="0" readingOrder="0"/>
      <border diagonalUp="0" diagonalDown="0" outline="0">
        <left/>
        <right/>
        <top style="dashed">
          <color theme="4"/>
        </top>
        <bottom style="dashed">
          <color theme="4"/>
        </bottom>
      </border>
    </dxf>
    <dxf>
      <border>
        <top style="dashed">
          <color theme="4"/>
        </top>
      </border>
    </dxf>
    <dxf>
      <border diagonalUp="0" diagonalDown="0">
        <left style="thin">
          <color theme="4"/>
        </left>
        <right style="thin">
          <color theme="4"/>
        </right>
        <top style="thin">
          <color theme="4"/>
        </top>
        <bottom style="thin">
          <color theme="4"/>
        </bottom>
      </border>
    </dxf>
    <dxf>
      <fill>
        <patternFill patternType="solid">
          <fgColor indexed="64"/>
          <bgColor theme="0"/>
        </patternFill>
      </fill>
      <alignment horizontal="center" vertical="center" textRotation="0" wrapText="0" indent="0" justifyLastLine="0" shrinkToFit="0" readingOrder="0"/>
    </dxf>
    <dxf>
      <border outline="0">
        <bottom style="dashed">
          <color theme="4"/>
        </bottom>
      </border>
    </dxf>
    <dxf>
      <font>
        <b/>
        <i val="0"/>
        <strike val="0"/>
        <condense val="0"/>
        <extend val="0"/>
        <outline val="0"/>
        <shadow val="0"/>
        <u val="none"/>
        <vertAlign val="baseline"/>
        <sz val="10"/>
        <color theme="0"/>
        <name val="Times New Roman"/>
        <family val="2"/>
        <scheme val="none"/>
      </font>
      <fill>
        <patternFill patternType="solid">
          <fgColor indexed="64"/>
          <bgColor theme="8"/>
        </patternFill>
      </fill>
      <alignment horizontal="center" vertical="center" textRotation="0" wrapText="0" indent="0" justifyLastLine="0" shrinkToFit="0" readingOrder="0"/>
    </dxf>
    <dxf>
      <fill>
        <patternFill patternType="solid">
          <fgColor indexed="64"/>
          <bgColor theme="0"/>
        </patternFill>
      </fill>
      <alignment horizontal="left" vertical="center" textRotation="0" wrapText="0" indent="0" justifyLastLine="0" shrinkToFit="0" readingOrder="0"/>
      <border diagonalUp="0" diagonalDown="0" outline="0">
        <left/>
        <right/>
        <top style="dashed">
          <color theme="4"/>
        </top>
        <bottom style="dashed">
          <color theme="4"/>
        </bottom>
      </border>
    </dxf>
    <dxf>
      <border>
        <top style="dashed">
          <color auto="1"/>
        </top>
      </border>
    </dxf>
    <dxf>
      <border diagonalUp="0" diagonalDown="0">
        <left style="thin">
          <color theme="4"/>
        </left>
        <right style="thin">
          <color theme="4"/>
        </right>
        <top style="thin">
          <color theme="4"/>
        </top>
        <bottom style="thin">
          <color theme="4"/>
        </bottom>
      </border>
    </dxf>
    <dxf>
      <fill>
        <patternFill patternType="solid">
          <fgColor indexed="64"/>
          <bgColor theme="0"/>
        </patternFill>
      </fill>
      <alignment horizontal="left" vertical="center" textRotation="0" wrapText="0" indent="0" justifyLastLine="0" shrinkToFit="0" readingOrder="0"/>
    </dxf>
    <dxf>
      <border outline="0">
        <bottom style="dashed">
          <color theme="4"/>
        </bottom>
      </border>
    </dxf>
    <dxf>
      <font>
        <b/>
        <i val="0"/>
        <strike val="0"/>
        <condense val="0"/>
        <extend val="0"/>
        <outline val="0"/>
        <shadow val="0"/>
        <u val="none"/>
        <vertAlign val="baseline"/>
        <sz val="10"/>
        <color theme="0"/>
        <name val="Times New Roman"/>
        <family val="2"/>
        <scheme val="none"/>
      </font>
      <fill>
        <patternFill patternType="solid">
          <fgColor indexed="64"/>
          <bgColor theme="8"/>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Times New Roman"/>
        <family val="2"/>
        <scheme val="none"/>
      </font>
      <numFmt numFmtId="3" formatCode="#,##0"/>
      <alignment horizontal="general" vertical="center" textRotation="0" wrapText="0" indent="0" justifyLastLine="0" shrinkToFit="0" readingOrder="0"/>
      <border diagonalUp="0" diagonalDown="0" outline="0">
        <left style="thin">
          <color theme="1"/>
        </left>
        <right/>
        <top style="dashed">
          <color theme="1"/>
        </top>
        <bottom style="dashed">
          <color theme="1"/>
        </bottom>
      </border>
    </dxf>
    <dxf>
      <font>
        <b val="0"/>
        <i val="0"/>
        <strike val="0"/>
        <condense val="0"/>
        <extend val="0"/>
        <outline val="0"/>
        <shadow val="0"/>
        <u val="none"/>
        <vertAlign val="baseline"/>
        <sz val="10"/>
        <color theme="1"/>
        <name val="Times New Roman"/>
        <family val="2"/>
        <scheme val="none"/>
      </font>
      <alignment horizontal="general" vertical="center" textRotation="0" wrapText="0" indent="0" justifyLastLine="0" shrinkToFit="0" readingOrder="0"/>
      <border diagonalUp="0" diagonalDown="0" outline="0">
        <left style="thin">
          <color theme="1"/>
        </left>
        <right style="thin">
          <color theme="1"/>
        </right>
        <top style="dashed">
          <color theme="1"/>
        </top>
        <bottom style="dashed">
          <color theme="1"/>
        </bottom>
      </border>
    </dxf>
    <dxf>
      <font>
        <b val="0"/>
        <i val="0"/>
        <strike val="0"/>
        <condense val="0"/>
        <extend val="0"/>
        <outline val="0"/>
        <shadow val="0"/>
        <u val="none"/>
        <vertAlign val="baseline"/>
        <sz val="10"/>
        <color theme="1"/>
        <name val="Times New Roman"/>
        <family val="2"/>
        <scheme val="none"/>
      </font>
      <numFmt numFmtId="19" formatCode="dd/mm/yyyy"/>
      <alignment horizontal="general" vertical="center" textRotation="0" wrapText="0" indent="0" justifyLastLine="0" shrinkToFit="0" readingOrder="0"/>
      <border diagonalUp="0" diagonalDown="0" outline="0">
        <left style="thin">
          <color theme="1"/>
        </left>
        <right style="thin">
          <color theme="1"/>
        </right>
        <top style="dashed">
          <color theme="1"/>
        </top>
        <bottom style="dashed">
          <color theme="1"/>
        </bottom>
      </border>
    </dxf>
    <dxf>
      <font>
        <b val="0"/>
        <i val="0"/>
        <strike val="0"/>
        <condense val="0"/>
        <extend val="0"/>
        <outline val="0"/>
        <shadow val="0"/>
        <u val="none"/>
        <vertAlign val="baseline"/>
        <sz val="10"/>
        <color theme="1"/>
        <name val="Times New Roman"/>
        <family val="2"/>
        <scheme val="none"/>
      </font>
      <numFmt numFmtId="19" formatCode="dd/mm/yyyy"/>
      <alignment horizontal="center" vertical="center" textRotation="0" wrapText="0" indent="0" justifyLastLine="0" shrinkToFit="0" readingOrder="0"/>
      <border diagonalUp="0" diagonalDown="0">
        <left style="thin">
          <color theme="1"/>
        </left>
        <right style="thin">
          <color theme="1"/>
        </right>
        <top style="dashed">
          <color theme="1"/>
        </top>
        <bottom style="dashed">
          <color theme="1"/>
        </bottom>
        <vertical/>
        <horizontal/>
      </border>
    </dxf>
    <dxf>
      <font>
        <b val="0"/>
        <i val="0"/>
        <strike val="0"/>
        <condense val="0"/>
        <extend val="0"/>
        <outline val="0"/>
        <shadow val="0"/>
        <u val="none"/>
        <vertAlign val="baseline"/>
        <sz val="10"/>
        <color theme="1"/>
        <name val="Times New Roman"/>
        <family val="2"/>
        <scheme val="none"/>
      </font>
      <numFmt numFmtId="19" formatCode="dd/mm/yyyy"/>
      <alignment horizontal="center" vertical="center" textRotation="0" wrapText="0" indent="0" justifyLastLine="0" shrinkToFit="0" readingOrder="0"/>
      <border diagonalUp="0" diagonalDown="0">
        <left style="thin">
          <color theme="1"/>
        </left>
        <right style="thin">
          <color theme="1"/>
        </right>
        <top style="dashed">
          <color theme="1"/>
        </top>
        <bottom style="dashed">
          <color theme="1"/>
        </bottom>
        <vertical/>
        <horizontal/>
      </border>
    </dxf>
    <dxf>
      <font>
        <b val="0"/>
        <i val="0"/>
        <strike val="0"/>
        <condense val="0"/>
        <extend val="0"/>
        <outline val="0"/>
        <shadow val="0"/>
        <u val="none"/>
        <vertAlign val="baseline"/>
        <sz val="10"/>
        <color theme="1"/>
        <name val="Times New Roman"/>
        <family val="2"/>
        <scheme val="none"/>
      </font>
      <numFmt numFmtId="19" formatCode="dd/mm/yyyy"/>
      <alignment horizontal="center" vertical="center" textRotation="0" wrapText="0" indent="0" justifyLastLine="0" shrinkToFit="0" readingOrder="0"/>
      <border diagonalUp="0" diagonalDown="0" outline="0">
        <left style="thin">
          <color theme="1"/>
        </left>
        <right style="thin">
          <color theme="1"/>
        </right>
        <top style="dashed">
          <color theme="1"/>
        </top>
        <bottom style="dashed">
          <color theme="1"/>
        </bottom>
      </border>
    </dxf>
    <dxf>
      <font>
        <b val="0"/>
        <i val="0"/>
        <strike val="0"/>
        <condense val="0"/>
        <extend val="0"/>
        <outline val="0"/>
        <shadow val="0"/>
        <u val="none"/>
        <vertAlign val="baseline"/>
        <sz val="10"/>
        <color theme="1"/>
        <name val="Times New Roman"/>
        <family val="2"/>
        <scheme val="none"/>
      </font>
      <alignment horizontal="center" vertical="center" textRotation="0" wrapText="0" indent="0" justifyLastLine="0" shrinkToFit="0" readingOrder="0"/>
      <border diagonalUp="0" diagonalDown="0">
        <left/>
        <right style="thin">
          <color theme="1"/>
        </right>
        <top style="dashed">
          <color theme="1"/>
        </top>
        <bottom style="dashed">
          <color theme="1"/>
        </bottom>
        <vertical/>
        <horizontal/>
      </border>
    </dxf>
    <dxf>
      <border outline="0">
        <top style="dashed">
          <color theme="1"/>
        </top>
      </border>
    </dxf>
    <dxf>
      <border outline="0">
        <left style="thin">
          <color theme="1"/>
        </left>
        <right style="thin">
          <color theme="1"/>
        </right>
        <top style="thin">
          <color theme="1"/>
        </top>
        <bottom style="thin">
          <color theme="1"/>
        </bottom>
      </border>
    </dxf>
    <dxf>
      <border outline="0">
        <bottom style="dashed">
          <color theme="1"/>
        </bottom>
      </border>
    </dxf>
    <dxf>
      <font>
        <b/>
        <i val="0"/>
        <strike val="0"/>
        <condense val="0"/>
        <extend val="0"/>
        <outline val="0"/>
        <shadow val="0"/>
        <u val="none"/>
        <vertAlign val="baseline"/>
        <sz val="11"/>
        <color theme="1"/>
        <name val="Times New Roman"/>
        <family val="1"/>
        <scheme val="none"/>
      </font>
      <fill>
        <patternFill patternType="solid">
          <fgColor indexed="64"/>
          <bgColor theme="0" tint="-0.14999847407452621"/>
        </patternFill>
      </fill>
      <alignment horizontal="center" vertical="center" textRotation="0" wrapText="0" indent="0" justifyLastLine="0" shrinkToFit="0" readingOrder="0"/>
      <border diagonalUp="0" diagonalDown="0" outline="0">
        <left style="thin">
          <color theme="1"/>
        </left>
        <right style="thin">
          <color theme="1"/>
        </right>
        <top/>
        <bottom/>
      </border>
    </dxf>
    <dxf>
      <font>
        <strike val="0"/>
        <outline val="0"/>
        <shadow val="0"/>
        <u val="none"/>
        <vertAlign val="baseline"/>
        <sz val="10"/>
        <color theme="1"/>
        <name val="Times New Roman"/>
        <family val="2"/>
        <scheme val="none"/>
      </font>
      <alignment horizontal="general" vertical="center" textRotation="0" wrapText="0" indent="0" justifyLastLine="0" shrinkToFit="0" readingOrder="0"/>
    </dxf>
    <dxf>
      <font>
        <strike val="0"/>
        <outline val="0"/>
        <shadow val="0"/>
        <u val="none"/>
        <vertAlign val="baseline"/>
        <sz val="10"/>
        <color theme="1"/>
        <name val="Times New Roman"/>
        <family val="2"/>
        <scheme val="none"/>
      </font>
      <alignment horizontal="general" vertical="center" textRotation="0" wrapText="0" indent="0" justifyLastLine="0" shrinkToFit="0" readingOrder="0"/>
    </dxf>
    <dxf>
      <font>
        <strike val="0"/>
        <outline val="0"/>
        <shadow val="0"/>
        <u val="none"/>
        <vertAlign val="baseline"/>
        <sz val="10"/>
        <color theme="1"/>
        <name val="Times New Roman"/>
        <family val="2"/>
        <scheme val="none"/>
      </font>
      <alignment horizontal="general" vertical="center" textRotation="0" wrapText="0" indent="0" justifyLastLine="0" shrinkToFit="0" readingOrder="0"/>
    </dxf>
    <dxf>
      <font>
        <strike val="0"/>
        <outline val="0"/>
        <shadow val="0"/>
        <u val="none"/>
        <vertAlign val="baseline"/>
        <sz val="10"/>
        <color theme="1"/>
        <name val="Times New Roman"/>
        <family val="2"/>
        <scheme val="none"/>
      </font>
      <alignment horizontal="general" vertical="center" textRotation="0" wrapText="0" indent="0" justifyLastLine="0" shrinkToFit="0" readingOrder="0"/>
    </dxf>
    <dxf>
      <font>
        <strike val="0"/>
        <outline val="0"/>
        <shadow val="0"/>
        <u val="none"/>
        <vertAlign val="baseline"/>
        <sz val="10"/>
        <color theme="1"/>
        <name val="Times New Roman"/>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Times New Roman"/>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0"/>
        <color theme="1"/>
        <name val="Times New Roman"/>
        <family val="2"/>
        <scheme val="none"/>
      </font>
      <numFmt numFmtId="0" formatCode="General"/>
      <alignment horizontal="general" vertical="center" textRotation="0" wrapText="0" indent="0" justifyLastLine="0" shrinkToFit="0" readingOrder="0"/>
    </dxf>
    <dxf>
      <font>
        <strike val="0"/>
        <outline val="0"/>
        <shadow val="0"/>
        <u val="none"/>
        <vertAlign val="baseline"/>
        <sz val="10"/>
        <color theme="1"/>
        <name val="Times New Roman"/>
        <family val="2"/>
        <scheme val="none"/>
      </font>
      <numFmt numFmtId="19" formatCode="dd/mm/yyyy"/>
      <alignment horizontal="general" vertical="center" textRotation="0" wrapText="0" indent="0" justifyLastLine="0" shrinkToFit="0" readingOrder="0"/>
    </dxf>
    <dxf>
      <font>
        <strike val="0"/>
        <outline val="0"/>
        <shadow val="0"/>
        <u val="none"/>
        <vertAlign val="baseline"/>
        <sz val="10"/>
        <color theme="1"/>
        <name val="Times New Roman"/>
        <family val="2"/>
        <scheme val="none"/>
      </font>
      <alignment horizontal="general" vertical="center" textRotation="0" wrapText="0" indent="0" justifyLastLine="0" shrinkToFit="0" readingOrder="0"/>
    </dxf>
    <dxf>
      <font>
        <strike val="0"/>
        <outline val="0"/>
        <shadow val="0"/>
        <u val="none"/>
        <vertAlign val="baseline"/>
        <sz val="10"/>
        <color theme="1"/>
        <name val="Times New Roman"/>
        <family val="2"/>
        <scheme val="none"/>
      </font>
      <alignment horizontal="general" vertical="center" textRotation="0" wrapText="0" indent="0" justifyLastLine="0" shrinkToFit="0" readingOrder="0"/>
    </dxf>
    <dxf>
      <font>
        <strike val="0"/>
        <outline val="0"/>
        <shadow val="0"/>
        <u val="none"/>
        <vertAlign val="baseline"/>
        <sz val="10"/>
        <color theme="1"/>
        <name val="Times New Roman"/>
        <family val="2"/>
        <scheme val="none"/>
      </font>
      <alignment horizontal="general" vertical="center" textRotation="0" wrapText="0" indent="0" justifyLastLine="0" shrinkToFit="0" readingOrder="0"/>
    </dxf>
    <dxf>
      <font>
        <strike val="0"/>
        <outline val="0"/>
        <shadow val="0"/>
        <u val="none"/>
        <vertAlign val="baseline"/>
        <sz val="10"/>
        <color theme="1"/>
        <name val="Times New Roman"/>
        <family val="2"/>
        <scheme val="none"/>
      </font>
      <alignment horizontal="general" vertical="center" textRotation="0" wrapText="0" indent="0" justifyLastLine="0" shrinkToFit="0" readingOrder="0"/>
    </dxf>
    <dxf>
      <font>
        <strike val="0"/>
        <outline val="0"/>
        <shadow val="0"/>
        <u val="none"/>
        <vertAlign val="baseline"/>
        <sz val="10"/>
        <color theme="1"/>
        <name val="Times New Roman"/>
        <family val="2"/>
        <scheme val="none"/>
      </font>
      <alignment horizontal="general" vertical="center" textRotation="0" wrapText="0" indent="0" justifyLastLine="0" shrinkToFit="0" readingOrder="0"/>
    </dxf>
    <dxf>
      <font>
        <strike val="0"/>
        <outline val="0"/>
        <shadow val="0"/>
        <u val="none"/>
        <vertAlign val="baseline"/>
        <sz val="10"/>
        <color theme="1"/>
        <name val="Times New Roman"/>
        <family val="2"/>
        <scheme val="none"/>
      </font>
      <alignment horizontal="general" vertical="center" textRotation="0" wrapText="0" indent="0" justifyLastLine="0" shrinkToFit="0" readingOrder="0"/>
    </dxf>
    <dxf>
      <font>
        <strike val="0"/>
        <outline val="0"/>
        <shadow val="0"/>
        <u val="none"/>
        <vertAlign val="baseline"/>
        <sz val="10"/>
        <color theme="1"/>
        <name val="Times New Roman"/>
        <family val="2"/>
        <scheme val="none"/>
      </font>
      <alignment horizontal="general" vertical="center" textRotation="0" wrapText="0" indent="0" justifyLastLine="0" shrinkToFit="0" readingOrder="0"/>
    </dxf>
    <dxf>
      <font>
        <strike val="0"/>
        <outline val="0"/>
        <shadow val="0"/>
        <u val="none"/>
        <vertAlign val="baseline"/>
        <sz val="10"/>
        <color theme="1"/>
        <name val="Times New Roman"/>
        <family val="2"/>
        <scheme val="none"/>
      </font>
      <alignment horizontal="general" vertical="center" textRotation="0" wrapText="0" indent="0" justifyLastLine="0" shrinkToFit="0" readingOrder="0"/>
    </dxf>
    <dxf>
      <font>
        <strike val="0"/>
        <outline val="0"/>
        <shadow val="0"/>
        <u val="none"/>
        <vertAlign val="baseline"/>
        <sz val="10"/>
        <color theme="1"/>
        <name val="Times New Roman"/>
        <family val="2"/>
        <scheme val="none"/>
      </font>
      <alignment horizontal="general" vertical="center" textRotation="0" wrapText="0" indent="0" justifyLastLine="0" shrinkToFit="0" readingOrder="0"/>
    </dxf>
    <dxf>
      <font>
        <strike val="0"/>
        <outline val="0"/>
        <shadow val="0"/>
        <u val="none"/>
        <vertAlign val="baseline"/>
        <sz val="10"/>
        <color theme="1"/>
        <name val="Times New Roman"/>
        <family val="2"/>
        <scheme val="none"/>
      </font>
      <alignment horizontal="general" vertical="center" textRotation="0" wrapText="0" indent="0" justifyLastLine="0" shrinkToFit="0" readingOrder="0"/>
    </dxf>
    <dxf>
      <font>
        <strike val="0"/>
        <outline val="0"/>
        <shadow val="0"/>
        <u val="none"/>
        <vertAlign val="baseline"/>
        <sz val="10"/>
        <color theme="1"/>
        <name val="Times New Roman"/>
        <family val="2"/>
        <scheme val="none"/>
      </font>
      <alignment horizontal="general" vertical="center" textRotation="0" wrapText="0" indent="0" justifyLastLine="0" shrinkToFit="0" readingOrder="0"/>
    </dxf>
    <dxf>
      <font>
        <strike val="0"/>
        <outline val="0"/>
        <shadow val="0"/>
        <u val="none"/>
        <vertAlign val="baseline"/>
        <sz val="10"/>
        <color theme="1"/>
        <name val="Times New Roman"/>
        <family val="2"/>
        <scheme val="none"/>
      </font>
      <alignment horizontal="general" vertical="center" textRotation="0" wrapText="0" indent="0" justifyLastLine="0" shrinkToFit="0" readingOrder="0"/>
    </dxf>
    <dxf>
      <font>
        <strike val="0"/>
        <outline val="0"/>
        <shadow val="0"/>
        <u val="none"/>
        <vertAlign val="baseline"/>
        <sz val="10"/>
        <color theme="1"/>
        <name val="Times New Roman"/>
        <family val="2"/>
        <scheme val="none"/>
      </font>
      <alignment horizontal="general" vertical="center" textRotation="0" wrapText="0" indent="0" justifyLastLine="0" shrinkToFit="0" readingOrder="0"/>
    </dxf>
    <dxf>
      <font>
        <strike val="0"/>
        <outline val="0"/>
        <shadow val="0"/>
        <u val="none"/>
        <vertAlign val="baseline"/>
        <sz val="10"/>
        <color theme="1"/>
        <name val="Times New Roman"/>
        <family val="2"/>
        <scheme val="none"/>
      </font>
      <numFmt numFmtId="19" formatCode="dd/mm/yyyy"/>
      <alignment horizontal="general" vertical="center" textRotation="0" wrapText="0" indent="0" justifyLastLine="0" shrinkToFit="0" readingOrder="0"/>
    </dxf>
    <dxf>
      <font>
        <strike val="0"/>
        <outline val="0"/>
        <shadow val="0"/>
        <u val="none"/>
        <vertAlign val="baseline"/>
        <sz val="10"/>
        <color theme="1"/>
        <name val="Times New Roman"/>
        <family val="2"/>
        <scheme val="none"/>
      </font>
      <numFmt numFmtId="19" formatCode="dd/mm/yyyy"/>
      <alignment horizontal="general" vertical="center" textRotation="0" wrapText="0" indent="0" justifyLastLine="0" shrinkToFit="0" readingOrder="0"/>
    </dxf>
    <dxf>
      <font>
        <strike val="0"/>
        <outline val="0"/>
        <shadow val="0"/>
        <u val="none"/>
        <vertAlign val="baseline"/>
        <sz val="10"/>
        <color theme="1"/>
        <name val="Times New Roman"/>
        <family val="2"/>
        <scheme val="none"/>
      </font>
      <numFmt numFmtId="19" formatCode="dd/mm/yyyy"/>
      <alignment horizontal="general" vertical="center" textRotation="0" wrapText="0" indent="0" justifyLastLine="0" shrinkToFit="0" readingOrder="0"/>
    </dxf>
    <dxf>
      <font>
        <strike val="0"/>
        <outline val="0"/>
        <shadow val="0"/>
        <u val="none"/>
        <vertAlign val="baseline"/>
        <sz val="10"/>
        <color theme="1"/>
        <name val="Times New Roman"/>
        <family val="2"/>
        <scheme val="none"/>
      </font>
      <alignment horizontal="general" vertical="center" textRotation="0" wrapText="0" indent="0" justifyLastLine="0" shrinkToFit="0" readingOrder="0"/>
    </dxf>
    <dxf>
      <font>
        <strike val="0"/>
        <outline val="0"/>
        <shadow val="0"/>
        <u val="none"/>
        <vertAlign val="baseline"/>
        <sz val="10"/>
        <color theme="1"/>
        <name val="Times New Roman"/>
        <family val="2"/>
        <scheme val="none"/>
      </font>
      <alignment horizontal="general" vertical="center" textRotation="0" wrapText="0" indent="0" justifyLastLine="0" shrinkToFit="0" readingOrder="0"/>
    </dxf>
    <dxf>
      <font>
        <strike val="0"/>
        <outline val="0"/>
        <shadow val="0"/>
        <u val="none"/>
        <vertAlign val="baseline"/>
        <sz val="10"/>
        <color theme="1"/>
        <name val="Times New Roman"/>
        <family val="2"/>
        <scheme val="none"/>
      </font>
      <numFmt numFmtId="19" formatCode="dd/mm/yyyy"/>
      <alignment horizontal="general" vertical="center" textRotation="0" wrapText="0" indent="0" justifyLastLine="0" shrinkToFit="0" readingOrder="0"/>
    </dxf>
    <dxf>
      <font>
        <strike val="0"/>
        <outline val="0"/>
        <shadow val="0"/>
        <u val="none"/>
        <vertAlign val="baseline"/>
        <sz val="10"/>
        <color theme="1"/>
        <name val="Times New Roman"/>
        <family val="2"/>
        <scheme val="none"/>
      </font>
      <numFmt numFmtId="19" formatCode="dd/mm/yyyy"/>
      <alignment horizontal="general" vertical="center" textRotation="0" wrapText="0" indent="0" justifyLastLine="0" shrinkToFit="0" readingOrder="0"/>
    </dxf>
    <dxf>
      <font>
        <strike val="0"/>
        <outline val="0"/>
        <shadow val="0"/>
        <u val="none"/>
        <vertAlign val="baseline"/>
        <sz val="10"/>
        <color theme="1"/>
        <name val="Times New Roman"/>
        <family val="2"/>
        <scheme val="none"/>
      </font>
      <alignment horizontal="general" vertical="center" textRotation="0" wrapText="0" indent="0" justifyLastLine="0" shrinkToFit="0" readingOrder="0"/>
    </dxf>
    <dxf>
      <font>
        <strike val="0"/>
        <outline val="0"/>
        <shadow val="0"/>
        <u val="none"/>
        <vertAlign val="baseline"/>
        <sz val="10"/>
        <color theme="1"/>
        <name val="Times New Roman"/>
        <family val="2"/>
        <scheme val="none"/>
      </font>
      <numFmt numFmtId="19" formatCode="dd/mm/yyyy"/>
      <alignment horizontal="general" vertical="center" textRotation="0" wrapText="0" indent="0" justifyLastLine="0" shrinkToFit="0" readingOrder="0"/>
    </dxf>
    <dxf>
      <font>
        <strike val="0"/>
        <outline val="0"/>
        <shadow val="0"/>
        <u val="none"/>
        <vertAlign val="baseline"/>
        <sz val="10"/>
        <color theme="1"/>
        <name val="Times New Roman"/>
        <family val="2"/>
        <scheme val="none"/>
      </font>
      <alignment horizontal="general" vertical="center" textRotation="0" wrapText="0" indent="0" justifyLastLine="0" shrinkToFit="0" readingOrder="0"/>
    </dxf>
    <dxf>
      <font>
        <strike val="0"/>
        <outline val="0"/>
        <shadow val="0"/>
        <u val="none"/>
        <vertAlign val="baseline"/>
        <sz val="10"/>
        <color theme="1"/>
        <name val="Times New Roman"/>
        <family val="2"/>
        <scheme val="none"/>
      </font>
      <alignment horizontal="general" vertical="center" textRotation="0" wrapText="0" indent="0" justifyLastLine="0" shrinkToFit="0" readingOrder="0"/>
    </dxf>
    <dxf>
      <font>
        <b/>
        <i val="0"/>
        <strike val="0"/>
        <condense val="0"/>
        <extend val="0"/>
        <outline val="0"/>
        <shadow val="0"/>
        <u val="none"/>
        <vertAlign val="baseline"/>
        <sz val="10"/>
        <color theme="1"/>
        <name val="Times New Roman"/>
        <scheme val="none"/>
      </font>
      <alignment horizontal="center" vertical="center" textRotation="0" wrapText="0" indent="0" justifyLastLine="0" shrinkToFit="0" readingOrder="0"/>
    </dxf>
    <dxf>
      <numFmt numFmtId="166" formatCode="#,##0.0,,&quot;M&quot;"/>
    </dxf>
    <dxf>
      <alignment vertical="center"/>
    </dxf>
    <dxf>
      <alignment wrapText="1"/>
    </dxf>
    <dxf>
      <alignment vertical="center"/>
    </dxf>
    <dxf>
      <alignment wrapText="1"/>
    </dxf>
    <dxf>
      <alignment vertical="center"/>
    </dxf>
    <dxf>
      <alignment wrapText="1"/>
    </dxf>
    <dxf>
      <alignment vertical="center"/>
    </dxf>
    <dxf>
      <alignment wrapText="1"/>
    </dxf>
    <dxf>
      <numFmt numFmtId="166" formatCode="#,##0.0,,&quot;M&quot;"/>
    </dxf>
    <dxf>
      <alignment vertical="center"/>
    </dxf>
    <dxf>
      <alignment wrapText="1"/>
    </dxf>
    <dxf>
      <numFmt numFmtId="166" formatCode="#,##0.0,,&quot;M&quot;"/>
    </dxf>
    <dxf>
      <alignment vertical="center"/>
    </dxf>
    <dxf>
      <alignment wrapText="1"/>
    </dxf>
    <dxf>
      <numFmt numFmtId="166" formatCode="#,##0.0,,&quot;M&quot;"/>
    </dxf>
    <dxf>
      <alignment vertical="center"/>
    </dxf>
    <dxf>
      <alignment wrapText="1"/>
    </dxf>
    <dxf>
      <alignment vertical="center"/>
    </dxf>
    <dxf>
      <alignment wrapText="1"/>
    </dxf>
    <dxf>
      <alignment vertical="center"/>
    </dxf>
    <dxf>
      <alignment wrapText="1"/>
    </dxf>
    <dxf>
      <alignment vertical="center"/>
    </dxf>
    <dxf>
      <alignment wrapText="1"/>
    </dxf>
    <dxf>
      <alignment vertical="center"/>
    </dxf>
    <dxf>
      <alignment wrapText="1"/>
    </dxf>
    <dxf>
      <numFmt numFmtId="1" formatCode="0"/>
    </dxf>
    <dxf>
      <numFmt numFmtId="166" formatCode="#,##0.0,,&quot;M&quot;"/>
    </dxf>
    <dxf>
      <alignment vertical="center"/>
    </dxf>
    <dxf>
      <alignment wrapText="1"/>
    </dxf>
    <dxf>
      <alignment horizontal="general" vertical="center" textRotation="0" wrapText="0" indent="0" justifyLastLine="0" shrinkToFit="0" readingOrder="0"/>
    </dxf>
    <dxf>
      <font>
        <b val="0"/>
        <i val="0"/>
        <strike val="0"/>
        <condense val="0"/>
        <extend val="0"/>
        <outline val="0"/>
        <shadow val="0"/>
        <u val="none"/>
        <vertAlign val="baseline"/>
        <sz val="10"/>
        <color theme="1"/>
        <name val="Times New Roman"/>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none"/>
      </font>
      <numFmt numFmtId="164" formatCode="_-* #,##0_-;\-* #,##0_-;_-* &quot;-&quot;??_-;_-@_-"/>
    </dxf>
    <dxf>
      <font>
        <b val="0"/>
        <i val="0"/>
        <strike val="0"/>
        <condense val="0"/>
        <extend val="0"/>
        <outline val="0"/>
        <shadow val="0"/>
        <u val="none"/>
        <vertAlign val="baseline"/>
        <sz val="10"/>
        <color theme="1"/>
        <name val="Times New Roman"/>
        <family val="2"/>
        <scheme val="none"/>
      </font>
      <numFmt numFmtId="164" formatCode="_-* #,##0_-;\-* #,##0_-;_-* &quot;-&quot;??_-;_-@_-"/>
    </dxf>
    <dxf>
      <alignment horizontal="general" vertical="center" textRotation="0" wrapText="0" indent="0" justifyLastLine="0" shrinkToFit="0" readingOrder="0"/>
    </dxf>
    <dxf>
      <font>
        <b val="0"/>
        <i val="0"/>
        <strike val="0"/>
        <condense val="0"/>
        <extend val="0"/>
        <outline val="0"/>
        <shadow val="0"/>
        <u val="none"/>
        <vertAlign val="baseline"/>
        <sz val="10"/>
        <color theme="1"/>
        <name val="Times New Roman"/>
        <family val="2"/>
        <scheme val="none"/>
      </font>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0"/>
        <color theme="1"/>
        <name val="Times New Roman"/>
        <family val="2"/>
        <scheme val="none"/>
      </font>
      <alignment horizontal="general"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theme="1"/>
        <name val="Times New Roman"/>
        <family val="2"/>
        <scheme val="none"/>
      </font>
      <numFmt numFmtId="0" formatCode="General"/>
      <alignment horizontal="center"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0"/>
        <color theme="1"/>
        <name val="Times New Roman"/>
        <family val="2"/>
        <scheme val="none"/>
      </font>
      <alignment horizontal="center"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0"/>
        <color theme="1"/>
        <name val="Times New Roman"/>
        <family val="2"/>
        <scheme val="none"/>
      </font>
      <alignment horizontal="center"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0"/>
        <color theme="1"/>
        <name val="Times New Roman"/>
        <family val="2"/>
        <scheme val="none"/>
      </font>
      <alignment horizontal="center" vertical="center" textRotation="0" wrapText="0" indent="0" justifyLastLine="0" shrinkToFit="0" readingOrder="0"/>
      <border outline="0">
        <left style="thin">
          <color auto="1"/>
        </left>
      </border>
    </dxf>
    <dxf>
      <alignment horizontal="general" vertical="center" textRotation="0" wrapText="0" indent="0" justifyLastLine="0" shrinkToFit="0" readingOrder="0"/>
    </dxf>
    <dxf>
      <font>
        <strike val="0"/>
        <outline val="0"/>
        <shadow val="0"/>
        <u val="none"/>
        <vertAlign val="baseline"/>
        <sz val="10"/>
        <color theme="1"/>
        <name val="Times New Roman"/>
        <family val="2"/>
        <scheme val="none"/>
      </font>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alignment horizontal="general" vertical="center" textRotation="0" wrapText="0" indent="0" justifyLastLine="0" shrinkToFit="0" readingOrder="0"/>
    </dxf>
    <dxf>
      <font>
        <strike val="0"/>
        <outline val="0"/>
        <shadow val="0"/>
        <u val="none"/>
        <vertAlign val="baseline"/>
        <sz val="10"/>
        <color theme="1"/>
        <name val="Times New Roman"/>
        <family val="2"/>
        <scheme val="none"/>
      </font>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alignment horizontal="general" vertical="center" textRotation="0" wrapText="0" indent="0" justifyLastLine="0" shrinkToFit="0" readingOrder="0"/>
    </dxf>
    <dxf>
      <font>
        <b val="0"/>
        <i val="0"/>
        <strike val="0"/>
        <condense val="0"/>
        <extend val="0"/>
        <outline val="0"/>
        <shadow val="0"/>
        <u val="none"/>
        <vertAlign val="baseline"/>
        <sz val="10"/>
        <color theme="1"/>
        <name val="Times New Roman"/>
        <family val="2"/>
        <scheme val="none"/>
      </font>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font>
        <strike val="0"/>
        <outline val="0"/>
        <shadow val="0"/>
        <u val="none"/>
        <vertAlign val="baseline"/>
        <sz val="10"/>
        <color theme="1"/>
        <name val="Times New Roman"/>
        <family val="2"/>
        <scheme val="none"/>
      </font>
      <numFmt numFmtId="19" formatCode="dd/mm/yyyy"/>
      <alignment horizontal="center" vertical="center" textRotation="0" wrapText="0" indent="0" justifyLastLine="0" shrinkToFit="0" readingOrder="0"/>
      <border outline="0">
        <right style="thin">
          <color auto="1"/>
        </right>
      </border>
    </dxf>
    <dxf>
      <numFmt numFmtId="19" formatCode="dd/mm/yyyy"/>
      <alignment horizontal="center" vertical="center" textRotation="0" wrapText="0" indent="0" justifyLastLine="0" shrinkToFit="0" readingOrder="0"/>
    </dxf>
    <dxf>
      <font>
        <strike val="0"/>
        <outline val="0"/>
        <shadow val="0"/>
        <u val="none"/>
        <vertAlign val="baseline"/>
        <sz val="10"/>
        <color theme="1"/>
        <name val="Times New Roman"/>
        <family val="2"/>
        <scheme val="none"/>
      </font>
      <numFmt numFmtId="19" formatCode="dd/mm/yyyy"/>
      <alignment horizontal="center" vertical="center" textRotation="0" wrapText="0" indent="0" justifyLastLine="0" shrinkToFit="0" readingOrder="0"/>
      <border outline="0">
        <left style="thin">
          <color auto="1"/>
        </left>
      </border>
    </dxf>
    <dxf>
      <alignment horizontal="general" vertical="center" textRotation="0" wrapText="0" indent="0" justifyLastLine="0" shrinkToFit="0" readingOrder="0"/>
    </dxf>
    <dxf>
      <font>
        <b val="0"/>
        <i val="0"/>
        <strike val="0"/>
        <condense val="0"/>
        <extend val="0"/>
        <outline val="0"/>
        <shadow val="0"/>
        <u val="none"/>
        <vertAlign val="baseline"/>
        <sz val="10"/>
        <color theme="1"/>
        <name val="Times New Roman"/>
        <family val="2"/>
        <scheme val="none"/>
      </font>
      <alignment horizontal="center"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0"/>
        <color theme="1"/>
        <name val="Times New Roman"/>
        <family val="2"/>
        <scheme val="none"/>
      </font>
      <numFmt numFmtId="0" formatCode="General"/>
      <alignment horizontal="center" vertical="center" textRotation="0" wrapText="0" indent="0" justifyLastLine="0" shrinkToFit="0" readingOrder="0"/>
      <border outline="0">
        <right style="thin">
          <color auto="1"/>
        </right>
      </border>
    </dxf>
    <dxf>
      <font>
        <b val="0"/>
        <i val="0"/>
        <strike val="0"/>
        <condense val="0"/>
        <extend val="0"/>
        <outline val="0"/>
        <shadow val="0"/>
        <u val="none"/>
        <vertAlign val="baseline"/>
        <sz val="10"/>
        <color theme="1"/>
        <name val="Times New Roman"/>
        <family val="2"/>
        <scheme val="none"/>
      </font>
      <alignment horizontal="general" vertical="center" textRotation="0" wrapText="0" indent="0" justifyLastLine="0" shrinkToFit="0" readingOrder="0"/>
    </dxf>
    <dxf>
      <font>
        <b/>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dxf>
    <dxf>
      <font>
        <b/>
        <i val="0"/>
        <sz val="9"/>
        <color theme="1"/>
        <name val="Arial"/>
        <family val="2"/>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77615AE9-34B1-4DFE-B601-AF0C72CF2700}">
      <tableStyleElement type="wholeTable" dxfId="493"/>
      <tableStyleElement type="headerRow" dxfId="492"/>
    </tableStyle>
  </tableStyles>
  <colors>
    <mruColors>
      <color rgb="FF06D6A0"/>
      <color rgb="FF000000"/>
      <color rgb="FF9BF6FF"/>
      <color rgb="FFA0C4FF"/>
      <color rgb="FFCAFFBF"/>
      <color rgb="FFFDFFB6"/>
      <color rgb="FFFFD6A5"/>
      <color rgb="FFFFADAD"/>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8"/>
            <color rgb="FF002060"/>
            <name val="Arial"/>
            <family val="2"/>
            <scheme val="none"/>
          </font>
          <fill>
            <patternFill patternType="solid">
              <fgColor theme="4" tint="0.59999389629810485"/>
              <bgColor theme="0" tint="-4.9989318521683403E-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6.xml"/><Relationship Id="rId21" Type="http://schemas.microsoft.com/office/2007/relationships/slicerCache" Target="slicerCaches/slicerCache1.xml"/><Relationship Id="rId42" Type="http://schemas.openxmlformats.org/officeDocument/2006/relationships/customXml" Target="../customXml/item9.xml"/><Relationship Id="rId47" Type="http://schemas.openxmlformats.org/officeDocument/2006/relationships/customXml" Target="../customXml/item14.xml"/><Relationship Id="rId63" Type="http://schemas.openxmlformats.org/officeDocument/2006/relationships/customXml" Target="../customXml/item30.xml"/><Relationship Id="rId68" Type="http://schemas.openxmlformats.org/officeDocument/2006/relationships/customXml" Target="../customXml/item35.xml"/><Relationship Id="rId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styles" Target="styles.xml"/><Relationship Id="rId11" Type="http://schemas.openxmlformats.org/officeDocument/2006/relationships/pivotCacheDefinition" Target="pivotCache/pivotCacheDefinition4.xml"/><Relationship Id="rId24" Type="http://schemas.microsoft.com/office/2007/relationships/slicerCache" Target="slicerCaches/slicerCache4.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8" Type="http://schemas.openxmlformats.org/officeDocument/2006/relationships/customXml" Target="../customXml/item25.xml"/><Relationship Id="rId66" Type="http://schemas.openxmlformats.org/officeDocument/2006/relationships/customXml" Target="../customXml/item33.xml"/><Relationship Id="rId5" Type="http://schemas.openxmlformats.org/officeDocument/2006/relationships/worksheet" Target="worksheets/sheet5.xml"/><Relationship Id="rId61" Type="http://schemas.openxmlformats.org/officeDocument/2006/relationships/customXml" Target="../customXml/item28.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22" Type="http://schemas.microsoft.com/office/2007/relationships/slicerCache" Target="slicerCaches/slicerCache2.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64" Type="http://schemas.openxmlformats.org/officeDocument/2006/relationships/customXml" Target="../customXml/item31.xml"/><Relationship Id="rId69" Type="http://schemas.openxmlformats.org/officeDocument/2006/relationships/customXml" Target="../customXml/item36.xml"/><Relationship Id="rId8" Type="http://schemas.openxmlformats.org/officeDocument/2006/relationships/pivotCacheDefinition" Target="pivotCache/pivotCacheDefinition1.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07/relationships/slicerCache" Target="slicerCaches/slicerCache5.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59" Type="http://schemas.openxmlformats.org/officeDocument/2006/relationships/customXml" Target="../customXml/item26.xml"/><Relationship Id="rId67" Type="http://schemas.openxmlformats.org/officeDocument/2006/relationships/customXml" Target="../customXml/item34.xml"/><Relationship Id="rId20" Type="http://schemas.openxmlformats.org/officeDocument/2006/relationships/pivotCacheDefinition" Target="pivotCache/pivotCacheDefinition13.xml"/><Relationship Id="rId41" Type="http://schemas.openxmlformats.org/officeDocument/2006/relationships/customXml" Target="../customXml/item8.xml"/><Relationship Id="rId54" Type="http://schemas.openxmlformats.org/officeDocument/2006/relationships/customXml" Target="../customXml/item21.xml"/><Relationship Id="rId62"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microsoft.com/office/2007/relationships/slicerCache" Target="slicerCaches/slicerCache3.xml"/><Relationship Id="rId28" Type="http://schemas.openxmlformats.org/officeDocument/2006/relationships/connections" Target="connections.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10" Type="http://schemas.openxmlformats.org/officeDocument/2006/relationships/pivotCacheDefinition" Target="pivotCache/pivotCacheDefinition3.xml"/><Relationship Id="rId31" Type="http://schemas.openxmlformats.org/officeDocument/2006/relationships/sheetMetadata" Target="metadata.xml"/><Relationship Id="rId44" Type="http://schemas.openxmlformats.org/officeDocument/2006/relationships/customXml" Target="../customXml/item11.xml"/><Relationship Id="rId52" Type="http://schemas.openxmlformats.org/officeDocument/2006/relationships/customXml" Target="../customXml/item19.xml"/><Relationship Id="rId60" Type="http://schemas.openxmlformats.org/officeDocument/2006/relationships/customXml" Target="../customXml/item27.xml"/><Relationship Id="rId65"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customXml" Target="../customXml/item6.xml"/><Relationship Id="rId34" Type="http://schemas.openxmlformats.org/officeDocument/2006/relationships/customXml" Target="../customXml/item1.xml"/><Relationship Id="rId50" Type="http://schemas.openxmlformats.org/officeDocument/2006/relationships/customXml" Target="../customXml/item17.xml"/><Relationship Id="rId55" Type="http://schemas.openxmlformats.org/officeDocument/2006/relationships/customXml" Target="../customXml/item22.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7.xml"/><Relationship Id="rId1" Type="http://schemas.microsoft.com/office/2011/relationships/chartStyle" Target="style7.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tuyen dung.ver02.xlsx]Phan tich!Khu vực</c:name>
    <c:fmtId val="0"/>
  </c:pivotSource>
  <c:chart>
    <c:title>
      <c:tx>
        <c:rich>
          <a:bodyPr rot="0" spcFirstLastPara="1" vertOverflow="ellipsis" vert="horz" wrap="square" anchor="ctr" anchorCtr="1"/>
          <a:lstStyle/>
          <a:p>
            <a:pPr algn="ctr" rtl="0">
              <a:defRPr lang="en-US" sz="10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rPr>
              <a:t>Khu vực</a:t>
            </a:r>
          </a:p>
        </c:rich>
      </c:tx>
      <c:overlay val="0"/>
      <c:spPr>
        <a:noFill/>
        <a:ln>
          <a:noFill/>
        </a:ln>
        <a:effectLst/>
      </c:spPr>
    </c:title>
    <c:autoTitleDeleted val="0"/>
    <c:pivotFmts>
      <c:pivotFmt>
        <c:idx val="0"/>
        <c:spPr>
          <a:solidFill>
            <a:srgbClr val="06D6A0"/>
          </a:solidFill>
          <a:ln>
            <a:noFill/>
          </a:ln>
          <a:effectLst/>
        </c:spPr>
        <c:marker>
          <c:symbol val="none"/>
        </c:marker>
        <c:dLbl>
          <c:idx val="0"/>
          <c:delete val="1"/>
          <c:extLst>
            <c:ext xmlns:c15="http://schemas.microsoft.com/office/drawing/2012/chart" uri="{CE6537A1-D6FC-4f65-9D91-7224C49458BB}"/>
          </c:extLst>
        </c:dLbl>
      </c:pivotFmt>
      <c:pivotFmt>
        <c:idx val="1"/>
        <c:spPr>
          <a:solidFill>
            <a:srgbClr val="FFD166"/>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rgbClr val="C00000"/>
            </a:solidFill>
            <a:ln w="9525">
              <a:solidFill>
                <a:schemeClr val="accent3"/>
              </a:solidFill>
            </a:ln>
            <a:effectLst/>
          </c:spPr>
        </c:marker>
        <c:dLbl>
          <c:idx val="0"/>
          <c:delete val="1"/>
          <c:extLst>
            <c:ext xmlns:c15="http://schemas.microsoft.com/office/drawing/2012/chart" uri="{CE6537A1-D6FC-4f65-9D91-7224C49458BB}"/>
          </c:extLst>
        </c:dLbl>
      </c:pivotFmt>
      <c:pivotFmt>
        <c:idx val="3"/>
        <c:spPr>
          <a:solidFill>
            <a:srgbClr val="06D6A0"/>
          </a:solidFill>
          <a:ln>
            <a:noFill/>
          </a:ln>
          <a:effectLst/>
        </c:spPr>
        <c:marker>
          <c:symbol val="none"/>
        </c:marker>
        <c:dLbl>
          <c:idx val="0"/>
          <c:delete val="1"/>
          <c:extLst>
            <c:ext xmlns:c15="http://schemas.microsoft.com/office/drawing/2012/chart" uri="{CE6537A1-D6FC-4f65-9D91-7224C49458BB}"/>
          </c:extLst>
        </c:dLbl>
      </c:pivotFmt>
      <c:pivotFmt>
        <c:idx val="4"/>
        <c:spPr>
          <a:solidFill>
            <a:srgbClr val="FFD166"/>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rgbClr val="C00000"/>
            </a:solidFill>
            <a:ln w="9525">
              <a:solidFill>
                <a:schemeClr val="accent3"/>
              </a:solidFill>
            </a:ln>
            <a:effectLst/>
          </c:spPr>
        </c:marker>
        <c:dLbl>
          <c:idx val="0"/>
          <c:delete val="1"/>
          <c:extLst>
            <c:ext xmlns:c15="http://schemas.microsoft.com/office/drawing/2012/chart" uri="{CE6537A1-D6FC-4f65-9D91-7224C49458BB}"/>
          </c:extLst>
        </c:dLbl>
      </c:pivotFmt>
      <c:pivotFmt>
        <c:idx val="6"/>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597715826062284E-2"/>
          <c:y val="0.1067785000915609"/>
          <c:w val="0.8970119246760091"/>
          <c:h val="0.68804012128297953"/>
        </c:manualLayout>
      </c:layout>
      <c:barChart>
        <c:barDir val="col"/>
        <c:grouping val="clustered"/>
        <c:varyColors val="0"/>
        <c:ser>
          <c:idx val="0"/>
          <c:order val="0"/>
          <c:tx>
            <c:strRef>
              <c:f>'Phan tich'!$B$18</c:f>
              <c:strCache>
                <c:ptCount val="1"/>
                <c:pt idx="0">
                  <c:v>Tổng CV</c:v>
                </c:pt>
              </c:strCache>
            </c:strRef>
          </c:tx>
          <c:spPr>
            <a:solidFill>
              <a:srgbClr val="06D6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'Phan tich'!$A$19:$A$31</c:f>
              <c:strCache>
                <c:ptCount val="12"/>
                <c:pt idx="0">
                  <c:v>2A</c:v>
                </c:pt>
                <c:pt idx="1">
                  <c:v>Central</c:v>
                </c:pt>
                <c:pt idx="2">
                  <c:v>Central &amp; Highland</c:v>
                </c:pt>
                <c:pt idx="3">
                  <c:v>HCM</c:v>
                </c:pt>
                <c:pt idx="4">
                  <c:v>HCM 1</c:v>
                </c:pt>
                <c:pt idx="5">
                  <c:v>MEKONG</c:v>
                </c:pt>
                <c:pt idx="6">
                  <c:v>MEKONG - NORTH</c:v>
                </c:pt>
                <c:pt idx="7">
                  <c:v>MEKONG 1</c:v>
                </c:pt>
                <c:pt idx="8">
                  <c:v>MEKONG 3</c:v>
                </c:pt>
                <c:pt idx="9">
                  <c:v>MEKONG 4</c:v>
                </c:pt>
                <c:pt idx="10">
                  <c:v>The EAST 1</c:v>
                </c:pt>
                <c:pt idx="11">
                  <c:v>The EAST 2</c:v>
                </c:pt>
              </c:strCache>
            </c:strRef>
          </c:cat>
          <c:val>
            <c:numRef>
              <c:f>'Phan tich'!$B$19:$B$31</c:f>
              <c:numCache>
                <c:formatCode>General</c:formatCode>
                <c:ptCount val="12"/>
                <c:pt idx="0">
                  <c:v>10</c:v>
                </c:pt>
                <c:pt idx="1">
                  <c:v>9</c:v>
                </c:pt>
                <c:pt idx="2">
                  <c:v>10</c:v>
                </c:pt>
                <c:pt idx="3">
                  <c:v>19</c:v>
                </c:pt>
                <c:pt idx="4">
                  <c:v>9</c:v>
                </c:pt>
                <c:pt idx="5">
                  <c:v>5</c:v>
                </c:pt>
                <c:pt idx="6">
                  <c:v>2</c:v>
                </c:pt>
                <c:pt idx="7">
                  <c:v>16</c:v>
                </c:pt>
                <c:pt idx="8">
                  <c:v>2</c:v>
                </c:pt>
                <c:pt idx="9">
                  <c:v>28</c:v>
                </c:pt>
                <c:pt idx="10">
                  <c:v>1</c:v>
                </c:pt>
                <c:pt idx="11">
                  <c:v>6</c:v>
                </c:pt>
              </c:numCache>
            </c:numRef>
          </c:val>
          <c:extLst>
            <c:ext xmlns:c16="http://schemas.microsoft.com/office/drawing/2014/chart" uri="{C3380CC4-5D6E-409C-BE32-E72D297353CC}">
              <c16:uniqueId val="{00000000-1B32-4BFD-B5A8-26D20171CA44}"/>
            </c:ext>
          </c:extLst>
        </c:ser>
        <c:ser>
          <c:idx val="1"/>
          <c:order val="1"/>
          <c:tx>
            <c:strRef>
              <c:f>'Phan tich'!$C$18</c:f>
              <c:strCache>
                <c:ptCount val="1"/>
                <c:pt idx="0">
                  <c:v>SL Nhận việc</c:v>
                </c:pt>
              </c:strCache>
            </c:strRef>
          </c:tx>
          <c:spPr>
            <a:solidFill>
              <a:srgbClr val="FFD166"/>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'Phan tich'!$A$19:$A$31</c:f>
              <c:strCache>
                <c:ptCount val="12"/>
                <c:pt idx="0">
                  <c:v>2A</c:v>
                </c:pt>
                <c:pt idx="1">
                  <c:v>Central</c:v>
                </c:pt>
                <c:pt idx="2">
                  <c:v>Central &amp; Highland</c:v>
                </c:pt>
                <c:pt idx="3">
                  <c:v>HCM</c:v>
                </c:pt>
                <c:pt idx="4">
                  <c:v>HCM 1</c:v>
                </c:pt>
                <c:pt idx="5">
                  <c:v>MEKONG</c:v>
                </c:pt>
                <c:pt idx="6">
                  <c:v>MEKONG - NORTH</c:v>
                </c:pt>
                <c:pt idx="7">
                  <c:v>MEKONG 1</c:v>
                </c:pt>
                <c:pt idx="8">
                  <c:v>MEKONG 3</c:v>
                </c:pt>
                <c:pt idx="9">
                  <c:v>MEKONG 4</c:v>
                </c:pt>
                <c:pt idx="10">
                  <c:v>The EAST 1</c:v>
                </c:pt>
                <c:pt idx="11">
                  <c:v>The EAST 2</c:v>
                </c:pt>
              </c:strCache>
            </c:strRef>
          </c:cat>
          <c:val>
            <c:numRef>
              <c:f>'Phan tich'!$C$19:$C$31</c:f>
              <c:numCache>
                <c:formatCode>General</c:formatCode>
                <c:ptCount val="12"/>
                <c:pt idx="0">
                  <c:v>2</c:v>
                </c:pt>
                <c:pt idx="1">
                  <c:v>4</c:v>
                </c:pt>
                <c:pt idx="2">
                  <c:v>2</c:v>
                </c:pt>
                <c:pt idx="3">
                  <c:v>17</c:v>
                </c:pt>
                <c:pt idx="4">
                  <c:v>5</c:v>
                </c:pt>
                <c:pt idx="5">
                  <c:v>1</c:v>
                </c:pt>
                <c:pt idx="6">
                  <c:v>1</c:v>
                </c:pt>
                <c:pt idx="7">
                  <c:v>4</c:v>
                </c:pt>
                <c:pt idx="8">
                  <c:v>2</c:v>
                </c:pt>
                <c:pt idx="9">
                  <c:v>16</c:v>
                </c:pt>
                <c:pt idx="10">
                  <c:v>1</c:v>
                </c:pt>
                <c:pt idx="11">
                  <c:v>6</c:v>
                </c:pt>
              </c:numCache>
            </c:numRef>
          </c:val>
          <c:extLst>
            <c:ext xmlns:c16="http://schemas.microsoft.com/office/drawing/2014/chart" uri="{C3380CC4-5D6E-409C-BE32-E72D297353CC}">
              <c16:uniqueId val="{00000001-1B32-4BFD-B5A8-26D20171CA44}"/>
            </c:ext>
          </c:extLst>
        </c:ser>
        <c:ser>
          <c:idx val="2"/>
          <c:order val="2"/>
          <c:tx>
            <c:strRef>
              <c:f>'Phan tich'!$D$18</c:f>
              <c:strCache>
                <c:ptCount val="1"/>
                <c:pt idx="0">
                  <c:v>Tổng chi phí</c:v>
                </c:pt>
              </c:strCache>
            </c:strRef>
          </c:tx>
          <c:spPr>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'Phan tich'!$A$19:$A$31</c:f>
              <c:strCache>
                <c:ptCount val="12"/>
                <c:pt idx="0">
                  <c:v>2A</c:v>
                </c:pt>
                <c:pt idx="1">
                  <c:v>Central</c:v>
                </c:pt>
                <c:pt idx="2">
                  <c:v>Central &amp; Highland</c:v>
                </c:pt>
                <c:pt idx="3">
                  <c:v>HCM</c:v>
                </c:pt>
                <c:pt idx="4">
                  <c:v>HCM 1</c:v>
                </c:pt>
                <c:pt idx="5">
                  <c:v>MEKONG</c:v>
                </c:pt>
                <c:pt idx="6">
                  <c:v>MEKONG - NORTH</c:v>
                </c:pt>
                <c:pt idx="7">
                  <c:v>MEKONG 1</c:v>
                </c:pt>
                <c:pt idx="8">
                  <c:v>MEKONG 3</c:v>
                </c:pt>
                <c:pt idx="9">
                  <c:v>MEKONG 4</c:v>
                </c:pt>
                <c:pt idx="10">
                  <c:v>The EAST 1</c:v>
                </c:pt>
                <c:pt idx="11">
                  <c:v>The EAST 2</c:v>
                </c:pt>
              </c:strCache>
            </c:strRef>
          </c:cat>
          <c:val>
            <c:numRef>
              <c:f>'Phan tich'!$D$19:$D$31</c:f>
              <c:numCache>
                <c:formatCode>#,##0.0,,"M"</c:formatCode>
                <c:ptCount val="12"/>
                <c:pt idx="1">
                  <c:v>26000000</c:v>
                </c:pt>
                <c:pt idx="3">
                  <c:v>30000000</c:v>
                </c:pt>
                <c:pt idx="5">
                  <c:v>79920000</c:v>
                </c:pt>
              </c:numCache>
            </c:numRef>
          </c:val>
          <c:extLst>
            <c:ext xmlns:c16="http://schemas.microsoft.com/office/drawing/2014/chart" uri="{C3380CC4-5D6E-409C-BE32-E72D297353CC}">
              <c16:uniqueId val="{00000002-1B32-4BFD-B5A8-26D20171CA44}"/>
            </c:ext>
          </c:extLst>
        </c:ser>
        <c:dLbls>
          <c:showLegendKey val="0"/>
          <c:showVal val="0"/>
          <c:showCatName val="0"/>
          <c:showSerName val="0"/>
          <c:showPercent val="0"/>
          <c:showBubbleSize val="0"/>
        </c:dLbls>
        <c:gapWidth val="50"/>
        <c:axId val="455565392"/>
        <c:axId val="455565720"/>
      </c:barChart>
      <c:catAx>
        <c:axId val="45556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55565720"/>
        <c:crosses val="autoZero"/>
        <c:auto val="1"/>
        <c:lblAlgn val="ctr"/>
        <c:lblOffset val="100"/>
        <c:noMultiLvlLbl val="0"/>
      </c:catAx>
      <c:valAx>
        <c:axId val="455565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55565392"/>
        <c:crosses val="autoZero"/>
        <c:crossBetween val="between"/>
      </c:valAx>
    </c:plotArea>
    <c:legend>
      <c:legendPos val="b"/>
      <c:layout>
        <c:manualLayout>
          <c:xMode val="edge"/>
          <c:yMode val="edge"/>
          <c:x val="8.3132728976253872E-2"/>
          <c:y val="0.92317644137989319"/>
          <c:w val="0.3523118986789765"/>
          <c:h val="7.3289689570473313E-2"/>
        </c:manualLayout>
      </c:layout>
      <c:overlay val="0"/>
      <c:spPr>
        <a:noFill/>
        <a:ln>
          <a:noFill/>
        </a:ln>
        <a:effectLst/>
      </c:spPr>
      <c:txPr>
        <a:bodyPr rot="0" spcFirstLastPara="1" vertOverflow="ellipsis" vert="horz" wrap="square" anchor="ctr" anchorCtr="1"/>
        <a:lstStyle/>
        <a:p>
          <a:pPr>
            <a:defRPr lang="en-US"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tuyen dung.ver02.xlsx]Phan tich!Phòng ban</c:name>
    <c:fmtId val="0"/>
  </c:pivotSource>
  <c:chart>
    <c:title>
      <c:tx>
        <c:rich>
          <a:bodyPr rot="0" spcFirstLastPara="1" vertOverflow="ellipsis" vert="horz" wrap="square" anchor="ctr" anchorCtr="1"/>
          <a:lstStyle/>
          <a:p>
            <a:pPr algn="ctr" rtl="0">
              <a:defRPr lang="en-US" sz="10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rPr>
              <a:t>Phòng ban</a:t>
            </a:r>
          </a:p>
        </c:rich>
      </c:tx>
      <c:overlay val="0"/>
      <c:spPr>
        <a:noFill/>
        <a:ln>
          <a:noFill/>
        </a:ln>
        <a:effectLst/>
      </c:spPr>
    </c:title>
    <c:autoTitleDeleted val="0"/>
    <c:pivotFmts>
      <c:pivotFmt>
        <c:idx val="0"/>
        <c:spPr>
          <a:solidFill>
            <a:srgbClr val="06D6A0"/>
          </a:solidFill>
          <a:ln>
            <a:noFill/>
          </a:ln>
          <a:effectLst/>
        </c:spPr>
        <c:marker>
          <c:symbol val="none"/>
        </c:marker>
        <c:dLbl>
          <c:idx val="0"/>
          <c:delete val="1"/>
          <c:extLst>
            <c:ext xmlns:c15="http://schemas.microsoft.com/office/drawing/2012/chart" uri="{CE6537A1-D6FC-4f65-9D91-7224C49458BB}"/>
          </c:extLst>
        </c:dLbl>
      </c:pivotFmt>
      <c:pivotFmt>
        <c:idx val="1"/>
        <c:spPr>
          <a:solidFill>
            <a:srgbClr val="FFD166"/>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rgbClr val="C00000"/>
            </a:solidFill>
            <a:ln w="9525">
              <a:solidFill>
                <a:schemeClr val="accent3"/>
              </a:solidFill>
            </a:ln>
            <a:effectLst/>
          </c:spPr>
        </c:marker>
        <c:dLbl>
          <c:idx val="0"/>
          <c:delete val="1"/>
          <c:extLst>
            <c:ext xmlns:c15="http://schemas.microsoft.com/office/drawing/2012/chart" uri="{CE6537A1-D6FC-4f65-9D91-7224C49458BB}"/>
          </c:extLst>
        </c:dLbl>
      </c:pivotFmt>
      <c:pivotFmt>
        <c:idx val="3"/>
        <c:spPr>
          <a:solidFill>
            <a:srgbClr val="06D6A0"/>
          </a:solidFill>
          <a:ln>
            <a:noFill/>
          </a:ln>
          <a:effectLst/>
        </c:spPr>
        <c:marker>
          <c:symbol val="none"/>
        </c:marker>
        <c:dLbl>
          <c:idx val="0"/>
          <c:delete val="1"/>
          <c:extLst>
            <c:ext xmlns:c15="http://schemas.microsoft.com/office/drawing/2012/chart" uri="{CE6537A1-D6FC-4f65-9D91-7224C49458BB}"/>
          </c:extLst>
        </c:dLbl>
      </c:pivotFmt>
      <c:pivotFmt>
        <c:idx val="4"/>
        <c:spPr>
          <a:solidFill>
            <a:srgbClr val="FFD166"/>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rgbClr val="C00000"/>
            </a:solidFill>
            <a:ln w="9525">
              <a:solidFill>
                <a:schemeClr val="accent3"/>
              </a:solidFill>
            </a:ln>
            <a:effectLst/>
          </c:spPr>
        </c:marker>
        <c:dLbl>
          <c:idx val="0"/>
          <c:delete val="1"/>
          <c:extLst>
            <c:ext xmlns:c15="http://schemas.microsoft.com/office/drawing/2012/chart" uri="{CE6537A1-D6FC-4f65-9D91-7224C49458BB}"/>
          </c:extLst>
        </c:dLbl>
      </c:pivotFmt>
      <c:pivotFmt>
        <c:idx val="6"/>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597715826062284E-2"/>
          <c:y val="0.163248871206084"/>
          <c:w val="0.8970119246760091"/>
          <c:h val="0.63156976833230982"/>
        </c:manualLayout>
      </c:layout>
      <c:barChart>
        <c:barDir val="col"/>
        <c:grouping val="clustered"/>
        <c:varyColors val="0"/>
        <c:ser>
          <c:idx val="0"/>
          <c:order val="0"/>
          <c:tx>
            <c:strRef>
              <c:f>'Phan tich'!$B$40</c:f>
              <c:strCache>
                <c:ptCount val="1"/>
                <c:pt idx="0">
                  <c:v>Tổng CV</c:v>
                </c:pt>
              </c:strCache>
            </c:strRef>
          </c:tx>
          <c:spPr>
            <a:solidFill>
              <a:srgbClr val="06D6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'Phan tich'!$A$41:$A$46</c:f>
              <c:strCache>
                <c:ptCount val="5"/>
                <c:pt idx="0">
                  <c:v>BM</c:v>
                </c:pt>
                <c:pt idx="1">
                  <c:v>HR</c:v>
                </c:pt>
                <c:pt idx="2">
                  <c:v>IT</c:v>
                </c:pt>
                <c:pt idx="3">
                  <c:v>MARS</c:v>
                </c:pt>
                <c:pt idx="4">
                  <c:v>TCP</c:v>
                </c:pt>
              </c:strCache>
            </c:strRef>
          </c:cat>
          <c:val>
            <c:numRef>
              <c:f>'Phan tich'!$B$41:$B$46</c:f>
              <c:numCache>
                <c:formatCode>General</c:formatCode>
                <c:ptCount val="5"/>
                <c:pt idx="1">
                  <c:v>28</c:v>
                </c:pt>
                <c:pt idx="3">
                  <c:v>12</c:v>
                </c:pt>
                <c:pt idx="4">
                  <c:v>77</c:v>
                </c:pt>
              </c:numCache>
            </c:numRef>
          </c:val>
          <c:extLst>
            <c:ext xmlns:c16="http://schemas.microsoft.com/office/drawing/2014/chart" uri="{C3380CC4-5D6E-409C-BE32-E72D297353CC}">
              <c16:uniqueId val="{00000000-03DA-4575-8B4E-CACFF4AF8C0A}"/>
            </c:ext>
          </c:extLst>
        </c:ser>
        <c:ser>
          <c:idx val="1"/>
          <c:order val="1"/>
          <c:tx>
            <c:strRef>
              <c:f>'Phan tich'!$C$40</c:f>
              <c:strCache>
                <c:ptCount val="1"/>
                <c:pt idx="0">
                  <c:v>SL Nhận việc</c:v>
                </c:pt>
              </c:strCache>
            </c:strRef>
          </c:tx>
          <c:spPr>
            <a:solidFill>
              <a:srgbClr val="FFD166"/>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'Phan tich'!$A$41:$A$46</c:f>
              <c:strCache>
                <c:ptCount val="5"/>
                <c:pt idx="0">
                  <c:v>BM</c:v>
                </c:pt>
                <c:pt idx="1">
                  <c:v>HR</c:v>
                </c:pt>
                <c:pt idx="2">
                  <c:v>IT</c:v>
                </c:pt>
                <c:pt idx="3">
                  <c:v>MARS</c:v>
                </c:pt>
                <c:pt idx="4">
                  <c:v>TCP</c:v>
                </c:pt>
              </c:strCache>
            </c:strRef>
          </c:cat>
          <c:val>
            <c:numRef>
              <c:f>'Phan tich'!$C$41:$C$46</c:f>
              <c:numCache>
                <c:formatCode>General</c:formatCode>
                <c:ptCount val="5"/>
                <c:pt idx="1">
                  <c:v>22</c:v>
                </c:pt>
                <c:pt idx="3">
                  <c:v>3</c:v>
                </c:pt>
                <c:pt idx="4">
                  <c:v>36</c:v>
                </c:pt>
              </c:numCache>
            </c:numRef>
          </c:val>
          <c:extLst>
            <c:ext xmlns:c16="http://schemas.microsoft.com/office/drawing/2014/chart" uri="{C3380CC4-5D6E-409C-BE32-E72D297353CC}">
              <c16:uniqueId val="{00000001-03DA-4575-8B4E-CACFF4AF8C0A}"/>
            </c:ext>
          </c:extLst>
        </c:ser>
        <c:ser>
          <c:idx val="2"/>
          <c:order val="2"/>
          <c:tx>
            <c:strRef>
              <c:f>'Phan tich'!$D$40</c:f>
              <c:strCache>
                <c:ptCount val="1"/>
                <c:pt idx="0">
                  <c:v>Tổng chi phí</c:v>
                </c:pt>
              </c:strCache>
            </c:strRef>
          </c:tx>
          <c:spPr>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'Phan tich'!$A$41:$A$46</c:f>
              <c:strCache>
                <c:ptCount val="5"/>
                <c:pt idx="0">
                  <c:v>BM</c:v>
                </c:pt>
                <c:pt idx="1">
                  <c:v>HR</c:v>
                </c:pt>
                <c:pt idx="2">
                  <c:v>IT</c:v>
                </c:pt>
                <c:pt idx="3">
                  <c:v>MARS</c:v>
                </c:pt>
                <c:pt idx="4">
                  <c:v>TCP</c:v>
                </c:pt>
              </c:strCache>
            </c:strRef>
          </c:cat>
          <c:val>
            <c:numRef>
              <c:f>'Phan tich'!$D$41:$D$46</c:f>
              <c:numCache>
                <c:formatCode>#,##0.0,,"M"</c:formatCode>
                <c:ptCount val="5"/>
                <c:pt idx="0">
                  <c:v>56000000</c:v>
                </c:pt>
                <c:pt idx="2">
                  <c:v>79920000</c:v>
                </c:pt>
              </c:numCache>
            </c:numRef>
          </c:val>
          <c:extLst>
            <c:ext xmlns:c16="http://schemas.microsoft.com/office/drawing/2014/chart" uri="{C3380CC4-5D6E-409C-BE32-E72D297353CC}">
              <c16:uniqueId val="{00000002-03DA-4575-8B4E-CACFF4AF8C0A}"/>
            </c:ext>
          </c:extLst>
        </c:ser>
        <c:dLbls>
          <c:showLegendKey val="0"/>
          <c:showVal val="0"/>
          <c:showCatName val="0"/>
          <c:showSerName val="0"/>
          <c:showPercent val="0"/>
          <c:showBubbleSize val="0"/>
        </c:dLbls>
        <c:gapWidth val="50"/>
        <c:axId val="455565392"/>
        <c:axId val="455565720"/>
      </c:barChart>
      <c:catAx>
        <c:axId val="45556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55565720"/>
        <c:crosses val="autoZero"/>
        <c:auto val="1"/>
        <c:lblAlgn val="ctr"/>
        <c:lblOffset val="100"/>
        <c:noMultiLvlLbl val="0"/>
      </c:catAx>
      <c:valAx>
        <c:axId val="455565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55565392"/>
        <c:crosses val="autoZero"/>
        <c:crossBetween val="between"/>
      </c:valAx>
    </c:plotArea>
    <c:legend>
      <c:legendPos val="b"/>
      <c:layout>
        <c:manualLayout>
          <c:xMode val="edge"/>
          <c:yMode val="edge"/>
          <c:x val="8.3132728976253872E-2"/>
          <c:y val="0.92317644137989319"/>
          <c:w val="0.45137556930110212"/>
          <c:h val="6.2640722769011323E-2"/>
        </c:manualLayout>
      </c:layout>
      <c:overlay val="0"/>
      <c:spPr>
        <a:noFill/>
        <a:ln>
          <a:noFill/>
        </a:ln>
        <a:effectLst/>
      </c:spPr>
      <c:txPr>
        <a:bodyPr rot="0" spcFirstLastPara="1" vertOverflow="ellipsis" vert="horz" wrap="square" anchor="ctr" anchorCtr="1"/>
        <a:lstStyle/>
        <a:p>
          <a:pPr>
            <a:defRPr lang="en-US"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tuyen dung.ver02.xlsx]Phan tich!Kênh</c:name>
    <c:fmtId val="0"/>
  </c:pivotSource>
  <c:chart>
    <c:title>
      <c:tx>
        <c:rich>
          <a:bodyPr rot="0" spcFirstLastPara="1" vertOverflow="ellipsis" vert="horz" wrap="square" anchor="ctr" anchorCtr="1"/>
          <a:lstStyle/>
          <a:p>
            <a:pPr algn="ctr" rtl="0">
              <a:defRPr lang="en-US" sz="10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rPr>
              <a:t>Kênh</a:t>
            </a:r>
          </a:p>
        </c:rich>
      </c:tx>
      <c:overlay val="0"/>
      <c:spPr>
        <a:noFill/>
        <a:ln>
          <a:noFill/>
        </a:ln>
        <a:effectLst/>
      </c:spPr>
    </c:title>
    <c:autoTitleDeleted val="0"/>
    <c:pivotFmts>
      <c:pivotFmt>
        <c:idx val="0"/>
        <c:spPr>
          <a:solidFill>
            <a:srgbClr val="06D6A0"/>
          </a:solidFill>
          <a:ln>
            <a:noFill/>
          </a:ln>
          <a:effectLst/>
        </c:spPr>
        <c:marker>
          <c:symbol val="none"/>
        </c:marker>
        <c:dLbl>
          <c:idx val="0"/>
          <c:delete val="1"/>
          <c:extLst>
            <c:ext xmlns:c15="http://schemas.microsoft.com/office/drawing/2012/chart" uri="{CE6537A1-D6FC-4f65-9D91-7224C49458BB}"/>
          </c:extLst>
        </c:dLbl>
      </c:pivotFmt>
      <c:pivotFmt>
        <c:idx val="1"/>
        <c:spPr>
          <a:solidFill>
            <a:srgbClr val="FFD166"/>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rgbClr val="C00000"/>
            </a:solidFill>
            <a:ln w="9525">
              <a:solidFill>
                <a:schemeClr val="accent3"/>
              </a:solidFill>
            </a:ln>
            <a:effectLst/>
          </c:spPr>
        </c:marker>
        <c:dLbl>
          <c:idx val="0"/>
          <c:delete val="1"/>
          <c:extLst>
            <c:ext xmlns:c15="http://schemas.microsoft.com/office/drawing/2012/chart" uri="{CE6537A1-D6FC-4f65-9D91-7224C49458BB}"/>
          </c:extLst>
        </c:dLbl>
      </c:pivotFmt>
      <c:pivotFmt>
        <c:idx val="3"/>
        <c:spPr>
          <a:solidFill>
            <a:srgbClr val="06D6A0"/>
          </a:solidFill>
          <a:ln>
            <a:noFill/>
          </a:ln>
          <a:effectLst/>
        </c:spPr>
        <c:marker>
          <c:symbol val="none"/>
        </c:marker>
        <c:dLbl>
          <c:idx val="0"/>
          <c:delete val="1"/>
          <c:extLst>
            <c:ext xmlns:c15="http://schemas.microsoft.com/office/drawing/2012/chart" uri="{CE6537A1-D6FC-4f65-9D91-7224C49458BB}"/>
          </c:extLst>
        </c:dLbl>
      </c:pivotFmt>
      <c:pivotFmt>
        <c:idx val="4"/>
        <c:spPr>
          <a:solidFill>
            <a:srgbClr val="FFD166"/>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rgbClr val="C00000"/>
            </a:solidFill>
            <a:ln w="9525">
              <a:solidFill>
                <a:schemeClr val="accent3"/>
              </a:solidFill>
            </a:ln>
            <a:effectLst/>
          </c:spPr>
        </c:marker>
        <c:dLbl>
          <c:idx val="0"/>
          <c:delete val="1"/>
          <c:extLst>
            <c:ext xmlns:c15="http://schemas.microsoft.com/office/drawing/2012/chart" uri="{CE6537A1-D6FC-4f65-9D91-7224C49458BB}"/>
          </c:extLst>
        </c:dLbl>
      </c:pivotFmt>
      <c:pivotFmt>
        <c:idx val="6"/>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597715826062284E-2"/>
          <c:y val="0.163248871206084"/>
          <c:w val="0.8970119246760091"/>
          <c:h val="0.63156976833230982"/>
        </c:manualLayout>
      </c:layout>
      <c:barChart>
        <c:barDir val="col"/>
        <c:grouping val="clustered"/>
        <c:varyColors val="0"/>
        <c:ser>
          <c:idx val="0"/>
          <c:order val="0"/>
          <c:tx>
            <c:strRef>
              <c:f>'Phan tich'!$B$54</c:f>
              <c:strCache>
                <c:ptCount val="1"/>
                <c:pt idx="0">
                  <c:v>Tổng CV</c:v>
                </c:pt>
              </c:strCache>
            </c:strRef>
          </c:tx>
          <c:spPr>
            <a:solidFill>
              <a:srgbClr val="06D6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'Phan tich'!$A$55:$A$63</c:f>
              <c:strCache>
                <c:ptCount val="8"/>
                <c:pt idx="0">
                  <c:v>Carrerbuilder.vn</c:v>
                </c:pt>
                <c:pt idx="1">
                  <c:v>Facebook</c:v>
                </c:pt>
                <c:pt idx="2">
                  <c:v>Fanpage</c:v>
                </c:pt>
                <c:pt idx="3">
                  <c:v>Giới thiệu</c:v>
                </c:pt>
                <c:pt idx="4">
                  <c:v>Headhunt</c:v>
                </c:pt>
                <c:pt idx="5">
                  <c:v>Linkedln</c:v>
                </c:pt>
                <c:pt idx="6">
                  <c:v>Nội bộ</c:v>
                </c:pt>
                <c:pt idx="7">
                  <c:v>Website công ty</c:v>
                </c:pt>
              </c:strCache>
            </c:strRef>
          </c:cat>
          <c:val>
            <c:numRef>
              <c:f>'Phan tich'!$B$55:$B$63</c:f>
              <c:numCache>
                <c:formatCode>General</c:formatCode>
                <c:ptCount val="8"/>
                <c:pt idx="0">
                  <c:v>11</c:v>
                </c:pt>
                <c:pt idx="1">
                  <c:v>70</c:v>
                </c:pt>
                <c:pt idx="2">
                  <c:v>1</c:v>
                </c:pt>
                <c:pt idx="3">
                  <c:v>10</c:v>
                </c:pt>
                <c:pt idx="4">
                  <c:v>2</c:v>
                </c:pt>
                <c:pt idx="5">
                  <c:v>1</c:v>
                </c:pt>
                <c:pt idx="6">
                  <c:v>21</c:v>
                </c:pt>
                <c:pt idx="7">
                  <c:v>1</c:v>
                </c:pt>
              </c:numCache>
            </c:numRef>
          </c:val>
          <c:extLst>
            <c:ext xmlns:c16="http://schemas.microsoft.com/office/drawing/2014/chart" uri="{C3380CC4-5D6E-409C-BE32-E72D297353CC}">
              <c16:uniqueId val="{00000000-CD8C-4A82-81B7-73A70E2E1BA2}"/>
            </c:ext>
          </c:extLst>
        </c:ser>
        <c:ser>
          <c:idx val="1"/>
          <c:order val="1"/>
          <c:tx>
            <c:strRef>
              <c:f>'Phan tich'!$C$54</c:f>
              <c:strCache>
                <c:ptCount val="1"/>
                <c:pt idx="0">
                  <c:v>SL Nhận việc</c:v>
                </c:pt>
              </c:strCache>
            </c:strRef>
          </c:tx>
          <c:spPr>
            <a:solidFill>
              <a:srgbClr val="FFD166"/>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'Phan tich'!$A$55:$A$63</c:f>
              <c:strCache>
                <c:ptCount val="8"/>
                <c:pt idx="0">
                  <c:v>Carrerbuilder.vn</c:v>
                </c:pt>
                <c:pt idx="1">
                  <c:v>Facebook</c:v>
                </c:pt>
                <c:pt idx="2">
                  <c:v>Fanpage</c:v>
                </c:pt>
                <c:pt idx="3">
                  <c:v>Giới thiệu</c:v>
                </c:pt>
                <c:pt idx="4">
                  <c:v>Headhunt</c:v>
                </c:pt>
                <c:pt idx="5">
                  <c:v>Linkedln</c:v>
                </c:pt>
                <c:pt idx="6">
                  <c:v>Nội bộ</c:v>
                </c:pt>
                <c:pt idx="7">
                  <c:v>Website công ty</c:v>
                </c:pt>
              </c:strCache>
            </c:strRef>
          </c:cat>
          <c:val>
            <c:numRef>
              <c:f>'Phan tich'!$C$55:$C$63</c:f>
              <c:numCache>
                <c:formatCode>General</c:formatCode>
                <c:ptCount val="8"/>
                <c:pt idx="0">
                  <c:v>7</c:v>
                </c:pt>
                <c:pt idx="1">
                  <c:v>28</c:v>
                </c:pt>
                <c:pt idx="3">
                  <c:v>8</c:v>
                </c:pt>
                <c:pt idx="4">
                  <c:v>2</c:v>
                </c:pt>
                <c:pt idx="6">
                  <c:v>15</c:v>
                </c:pt>
                <c:pt idx="7">
                  <c:v>1</c:v>
                </c:pt>
              </c:numCache>
            </c:numRef>
          </c:val>
          <c:extLst>
            <c:ext xmlns:c16="http://schemas.microsoft.com/office/drawing/2014/chart" uri="{C3380CC4-5D6E-409C-BE32-E72D297353CC}">
              <c16:uniqueId val="{00000001-CD8C-4A82-81B7-73A70E2E1BA2}"/>
            </c:ext>
          </c:extLst>
        </c:ser>
        <c:ser>
          <c:idx val="2"/>
          <c:order val="2"/>
          <c:tx>
            <c:strRef>
              <c:f>'Phan tich'!$D$54</c:f>
              <c:strCache>
                <c:ptCount val="1"/>
                <c:pt idx="0">
                  <c:v>Tổng chi phí</c:v>
                </c:pt>
              </c:strCache>
            </c:strRef>
          </c:tx>
          <c:spPr>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'Phan tich'!$A$55:$A$63</c:f>
              <c:strCache>
                <c:ptCount val="8"/>
                <c:pt idx="0">
                  <c:v>Carrerbuilder.vn</c:v>
                </c:pt>
                <c:pt idx="1">
                  <c:v>Facebook</c:v>
                </c:pt>
                <c:pt idx="2">
                  <c:v>Fanpage</c:v>
                </c:pt>
                <c:pt idx="3">
                  <c:v>Giới thiệu</c:v>
                </c:pt>
                <c:pt idx="4">
                  <c:v>Headhunt</c:v>
                </c:pt>
                <c:pt idx="5">
                  <c:v>Linkedln</c:v>
                </c:pt>
                <c:pt idx="6">
                  <c:v>Nội bộ</c:v>
                </c:pt>
                <c:pt idx="7">
                  <c:v>Website công ty</c:v>
                </c:pt>
              </c:strCache>
            </c:strRef>
          </c:cat>
          <c:val>
            <c:numRef>
              <c:f>'Phan tich'!$D$55:$D$63</c:f>
              <c:numCache>
                <c:formatCode>#,##0.0,,"M"</c:formatCode>
                <c:ptCount val="8"/>
                <c:pt idx="0">
                  <c:v>56000000</c:v>
                </c:pt>
                <c:pt idx="4">
                  <c:v>79920000</c:v>
                </c:pt>
              </c:numCache>
            </c:numRef>
          </c:val>
          <c:extLst>
            <c:ext xmlns:c16="http://schemas.microsoft.com/office/drawing/2014/chart" uri="{C3380CC4-5D6E-409C-BE32-E72D297353CC}">
              <c16:uniqueId val="{00000002-CD8C-4A82-81B7-73A70E2E1BA2}"/>
            </c:ext>
          </c:extLst>
        </c:ser>
        <c:dLbls>
          <c:showLegendKey val="0"/>
          <c:showVal val="0"/>
          <c:showCatName val="0"/>
          <c:showSerName val="0"/>
          <c:showPercent val="0"/>
          <c:showBubbleSize val="0"/>
        </c:dLbls>
        <c:gapWidth val="50"/>
        <c:axId val="455565392"/>
        <c:axId val="455565720"/>
      </c:barChart>
      <c:catAx>
        <c:axId val="45556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55565720"/>
        <c:crosses val="autoZero"/>
        <c:auto val="1"/>
        <c:lblAlgn val="ctr"/>
        <c:lblOffset val="100"/>
        <c:noMultiLvlLbl val="0"/>
      </c:catAx>
      <c:valAx>
        <c:axId val="455565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55565392"/>
        <c:crosses val="autoZero"/>
        <c:crossBetween val="between"/>
      </c:valAx>
    </c:plotArea>
    <c:legend>
      <c:legendPos val="b"/>
      <c:layout>
        <c:manualLayout>
          <c:xMode val="edge"/>
          <c:yMode val="edge"/>
          <c:x val="8.3132728976253872E-2"/>
          <c:y val="0.92317644137989319"/>
          <c:w val="0.45137556930110212"/>
          <c:h val="7.6823897012873385E-2"/>
        </c:manualLayout>
      </c:layout>
      <c:overlay val="0"/>
      <c:spPr>
        <a:noFill/>
        <a:ln>
          <a:noFill/>
        </a:ln>
        <a:effectLst/>
      </c:spPr>
      <c:txPr>
        <a:bodyPr rot="0" spcFirstLastPara="1" vertOverflow="ellipsis" vert="horz" wrap="square" anchor="ctr" anchorCtr="1"/>
        <a:lstStyle/>
        <a:p>
          <a:pPr>
            <a:defRPr lang="en-US"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tuyen dung.ver02.xlsx]Phan tich!Tháng</c:name>
    <c:fmtId val="0"/>
  </c:pivotSource>
  <c:chart>
    <c:title>
      <c:tx>
        <c:rich>
          <a:bodyPr rot="0" spcFirstLastPara="1" vertOverflow="ellipsis" vert="horz" wrap="square" anchor="ctr" anchorCtr="1"/>
          <a:lstStyle/>
          <a:p>
            <a:pPr algn="ctr" rtl="0">
              <a:defRPr lang="en-US" sz="10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rPr>
              <a:t>Tháng</a:t>
            </a:r>
          </a:p>
        </c:rich>
      </c:tx>
      <c:overlay val="0"/>
      <c:spPr>
        <a:noFill/>
        <a:ln>
          <a:noFill/>
        </a:ln>
        <a:effectLst/>
      </c:spPr>
    </c:title>
    <c:autoTitleDeleted val="0"/>
    <c:pivotFmts>
      <c:pivotFmt>
        <c:idx val="0"/>
        <c:spPr>
          <a:solidFill>
            <a:srgbClr val="06D6A0"/>
          </a:solidFill>
          <a:ln>
            <a:noFill/>
          </a:ln>
          <a:effectLst/>
        </c:spPr>
        <c:marker>
          <c:symbol val="none"/>
        </c:marker>
        <c:dLbl>
          <c:idx val="0"/>
          <c:delete val="1"/>
          <c:extLst>
            <c:ext xmlns:c15="http://schemas.microsoft.com/office/drawing/2012/chart" uri="{CE6537A1-D6FC-4f65-9D91-7224C49458BB}"/>
          </c:extLst>
        </c:dLbl>
      </c:pivotFmt>
      <c:pivotFmt>
        <c:idx val="1"/>
        <c:spPr>
          <a:solidFill>
            <a:srgbClr val="FFD166"/>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rgbClr val="C00000"/>
            </a:solidFill>
            <a:ln w="9525">
              <a:solidFill>
                <a:schemeClr val="accent3"/>
              </a:solidFill>
            </a:ln>
            <a:effectLst/>
          </c:spPr>
        </c:marker>
        <c:dLbl>
          <c:idx val="0"/>
          <c:delete val="1"/>
          <c:extLst>
            <c:ext xmlns:c15="http://schemas.microsoft.com/office/drawing/2012/chart" uri="{CE6537A1-D6FC-4f65-9D91-7224C49458BB}"/>
          </c:extLst>
        </c:dLbl>
      </c:pivotFmt>
      <c:pivotFmt>
        <c:idx val="3"/>
        <c:spPr>
          <a:solidFill>
            <a:srgbClr val="06D6A0"/>
          </a:solidFill>
          <a:ln>
            <a:noFill/>
          </a:ln>
          <a:effectLst/>
        </c:spPr>
        <c:marker>
          <c:symbol val="none"/>
        </c:marker>
        <c:dLbl>
          <c:idx val="0"/>
          <c:delete val="1"/>
          <c:extLst>
            <c:ext xmlns:c15="http://schemas.microsoft.com/office/drawing/2012/chart" uri="{CE6537A1-D6FC-4f65-9D91-7224C49458BB}"/>
          </c:extLst>
        </c:dLbl>
      </c:pivotFmt>
      <c:pivotFmt>
        <c:idx val="4"/>
        <c:spPr>
          <a:solidFill>
            <a:srgbClr val="FFD166"/>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rgbClr val="C00000"/>
            </a:solidFill>
            <a:ln w="9525">
              <a:solidFill>
                <a:schemeClr val="accent3"/>
              </a:solidFill>
            </a:ln>
            <a:effectLst/>
          </c:spPr>
        </c:marker>
        <c:dLbl>
          <c:idx val="0"/>
          <c:delete val="1"/>
          <c:extLst>
            <c:ext xmlns:c15="http://schemas.microsoft.com/office/drawing/2012/chart" uri="{CE6537A1-D6FC-4f65-9D91-7224C49458BB}"/>
          </c:extLst>
        </c:dLbl>
      </c:pivotFmt>
      <c:pivotFmt>
        <c:idx val="6"/>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597715826062284E-2"/>
          <c:y val="0.19469519140296143"/>
          <c:w val="0.8970119246760091"/>
          <c:h val="0.64414846729064523"/>
        </c:manualLayout>
      </c:layout>
      <c:barChart>
        <c:barDir val="col"/>
        <c:grouping val="clustered"/>
        <c:varyColors val="0"/>
        <c:ser>
          <c:idx val="0"/>
          <c:order val="0"/>
          <c:tx>
            <c:strRef>
              <c:f>'Phan tich'!$B$70</c:f>
              <c:strCache>
                <c:ptCount val="1"/>
                <c:pt idx="0">
                  <c:v>Tổng CV</c:v>
                </c:pt>
              </c:strCache>
            </c:strRef>
          </c:tx>
          <c:spPr>
            <a:solidFill>
              <a:srgbClr val="06D6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'Phan tich'!$A$71:$A$81</c:f>
              <c:multiLvlStrCache>
                <c:ptCount val="9"/>
                <c:lvl>
                  <c:pt idx="0">
                    <c:v>3</c:v>
                  </c:pt>
                  <c:pt idx="1">
                    <c:v>4</c:v>
                  </c:pt>
                  <c:pt idx="2">
                    <c:v>5</c:v>
                  </c:pt>
                  <c:pt idx="3">
                    <c:v>6</c:v>
                  </c:pt>
                  <c:pt idx="4">
                    <c:v>7</c:v>
                  </c:pt>
                  <c:pt idx="5">
                    <c:v>8</c:v>
                  </c:pt>
                  <c:pt idx="6">
                    <c:v>9</c:v>
                  </c:pt>
                  <c:pt idx="7">
                    <c:v>10</c:v>
                  </c:pt>
                  <c:pt idx="8">
                    <c:v>11</c:v>
                  </c:pt>
                </c:lvl>
                <c:lvl>
                  <c:pt idx="0">
                    <c:v>2022</c:v>
                  </c:pt>
                </c:lvl>
              </c:multiLvlStrCache>
            </c:multiLvlStrRef>
          </c:cat>
          <c:val>
            <c:numRef>
              <c:f>'Phan tich'!$B$71:$B$81</c:f>
              <c:numCache>
                <c:formatCode>General</c:formatCode>
                <c:ptCount val="9"/>
                <c:pt idx="0">
                  <c:v>11</c:v>
                </c:pt>
                <c:pt idx="1">
                  <c:v>29</c:v>
                </c:pt>
                <c:pt idx="2">
                  <c:v>5</c:v>
                </c:pt>
                <c:pt idx="3">
                  <c:v>11</c:v>
                </c:pt>
                <c:pt idx="4">
                  <c:v>28</c:v>
                </c:pt>
                <c:pt idx="5">
                  <c:v>9</c:v>
                </c:pt>
                <c:pt idx="6">
                  <c:v>6</c:v>
                </c:pt>
                <c:pt idx="7">
                  <c:v>17</c:v>
                </c:pt>
                <c:pt idx="8">
                  <c:v>1</c:v>
                </c:pt>
              </c:numCache>
            </c:numRef>
          </c:val>
          <c:extLst>
            <c:ext xmlns:c16="http://schemas.microsoft.com/office/drawing/2014/chart" uri="{C3380CC4-5D6E-409C-BE32-E72D297353CC}">
              <c16:uniqueId val="{00000000-4E38-469A-A9DF-1112ED6D4D57}"/>
            </c:ext>
          </c:extLst>
        </c:ser>
        <c:ser>
          <c:idx val="1"/>
          <c:order val="1"/>
          <c:tx>
            <c:strRef>
              <c:f>'Phan tich'!$C$70</c:f>
              <c:strCache>
                <c:ptCount val="1"/>
                <c:pt idx="0">
                  <c:v>SL Nhận việc</c:v>
                </c:pt>
              </c:strCache>
            </c:strRef>
          </c:tx>
          <c:spPr>
            <a:solidFill>
              <a:srgbClr val="FFD166"/>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'Phan tich'!$A$71:$A$81</c:f>
              <c:multiLvlStrCache>
                <c:ptCount val="9"/>
                <c:lvl>
                  <c:pt idx="0">
                    <c:v>3</c:v>
                  </c:pt>
                  <c:pt idx="1">
                    <c:v>4</c:v>
                  </c:pt>
                  <c:pt idx="2">
                    <c:v>5</c:v>
                  </c:pt>
                  <c:pt idx="3">
                    <c:v>6</c:v>
                  </c:pt>
                  <c:pt idx="4">
                    <c:v>7</c:v>
                  </c:pt>
                  <c:pt idx="5">
                    <c:v>8</c:v>
                  </c:pt>
                  <c:pt idx="6">
                    <c:v>9</c:v>
                  </c:pt>
                  <c:pt idx="7">
                    <c:v>10</c:v>
                  </c:pt>
                  <c:pt idx="8">
                    <c:v>11</c:v>
                  </c:pt>
                </c:lvl>
                <c:lvl>
                  <c:pt idx="0">
                    <c:v>2022</c:v>
                  </c:pt>
                </c:lvl>
              </c:multiLvlStrCache>
            </c:multiLvlStrRef>
          </c:cat>
          <c:val>
            <c:numRef>
              <c:f>'Phan tich'!$C$71:$C$81</c:f>
              <c:numCache>
                <c:formatCode>General</c:formatCode>
                <c:ptCount val="9"/>
                <c:pt idx="1">
                  <c:v>3</c:v>
                </c:pt>
                <c:pt idx="2">
                  <c:v>3</c:v>
                </c:pt>
                <c:pt idx="3">
                  <c:v>7</c:v>
                </c:pt>
                <c:pt idx="4">
                  <c:v>9</c:v>
                </c:pt>
                <c:pt idx="5">
                  <c:v>7</c:v>
                </c:pt>
                <c:pt idx="6">
                  <c:v>7</c:v>
                </c:pt>
                <c:pt idx="7">
                  <c:v>8</c:v>
                </c:pt>
                <c:pt idx="8">
                  <c:v>17</c:v>
                </c:pt>
              </c:numCache>
            </c:numRef>
          </c:val>
          <c:extLst>
            <c:ext xmlns:c16="http://schemas.microsoft.com/office/drawing/2014/chart" uri="{C3380CC4-5D6E-409C-BE32-E72D297353CC}">
              <c16:uniqueId val="{00000001-4E38-469A-A9DF-1112ED6D4D57}"/>
            </c:ext>
          </c:extLst>
        </c:ser>
        <c:ser>
          <c:idx val="2"/>
          <c:order val="2"/>
          <c:tx>
            <c:strRef>
              <c:f>'Phan tich'!$D$70</c:f>
              <c:strCache>
                <c:ptCount val="1"/>
                <c:pt idx="0">
                  <c:v>Tổng chi phí</c:v>
                </c:pt>
              </c:strCache>
            </c:strRef>
          </c:tx>
          <c:spPr>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'Phan tich'!$A$71:$A$81</c:f>
              <c:multiLvlStrCache>
                <c:ptCount val="9"/>
                <c:lvl>
                  <c:pt idx="0">
                    <c:v>3</c:v>
                  </c:pt>
                  <c:pt idx="1">
                    <c:v>4</c:v>
                  </c:pt>
                  <c:pt idx="2">
                    <c:v>5</c:v>
                  </c:pt>
                  <c:pt idx="3">
                    <c:v>6</c:v>
                  </c:pt>
                  <c:pt idx="4">
                    <c:v>7</c:v>
                  </c:pt>
                  <c:pt idx="5">
                    <c:v>8</c:v>
                  </c:pt>
                  <c:pt idx="6">
                    <c:v>9</c:v>
                  </c:pt>
                  <c:pt idx="7">
                    <c:v>10</c:v>
                  </c:pt>
                  <c:pt idx="8">
                    <c:v>11</c:v>
                  </c:pt>
                </c:lvl>
                <c:lvl>
                  <c:pt idx="0">
                    <c:v>2022</c:v>
                  </c:pt>
                </c:lvl>
              </c:multiLvlStrCache>
            </c:multiLvlStrRef>
          </c:cat>
          <c:val>
            <c:numRef>
              <c:f>'Phan tich'!$D$71:$D$81</c:f>
              <c:numCache>
                <c:formatCode>#,##0.0,,"M"</c:formatCode>
                <c:ptCount val="9"/>
                <c:pt idx="3">
                  <c:v>26000000</c:v>
                </c:pt>
                <c:pt idx="4">
                  <c:v>109920000</c:v>
                </c:pt>
              </c:numCache>
            </c:numRef>
          </c:val>
          <c:extLst>
            <c:ext xmlns:c16="http://schemas.microsoft.com/office/drawing/2014/chart" uri="{C3380CC4-5D6E-409C-BE32-E72D297353CC}">
              <c16:uniqueId val="{00000002-4E38-469A-A9DF-1112ED6D4D57}"/>
            </c:ext>
          </c:extLst>
        </c:ser>
        <c:dLbls>
          <c:showLegendKey val="0"/>
          <c:showVal val="0"/>
          <c:showCatName val="0"/>
          <c:showSerName val="0"/>
          <c:showPercent val="0"/>
          <c:showBubbleSize val="0"/>
        </c:dLbls>
        <c:gapWidth val="50"/>
        <c:axId val="455565392"/>
        <c:axId val="455565720"/>
      </c:barChart>
      <c:catAx>
        <c:axId val="45556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55565720"/>
        <c:crosses val="autoZero"/>
        <c:auto val="1"/>
        <c:lblAlgn val="ctr"/>
        <c:lblOffset val="100"/>
        <c:noMultiLvlLbl val="0"/>
      </c:catAx>
      <c:valAx>
        <c:axId val="455565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55565392"/>
        <c:crosses val="autoZero"/>
        <c:crossBetween val="between"/>
      </c:valAx>
    </c:plotArea>
    <c:legend>
      <c:legendPos val="b"/>
      <c:layout>
        <c:manualLayout>
          <c:xMode val="edge"/>
          <c:yMode val="edge"/>
          <c:x val="8.3132728976253872E-2"/>
          <c:y val="0.92317644137989319"/>
          <c:w val="0.45137556930110212"/>
          <c:h val="7.6823651760511064E-2"/>
        </c:manualLayout>
      </c:layout>
      <c:overlay val="0"/>
      <c:spPr>
        <a:noFill/>
        <a:ln>
          <a:noFill/>
        </a:ln>
        <a:effectLst/>
      </c:spPr>
      <c:txPr>
        <a:bodyPr rot="0" spcFirstLastPara="1" vertOverflow="ellipsis" vert="horz" wrap="square" anchor="ctr" anchorCtr="1"/>
        <a:lstStyle/>
        <a:p>
          <a:pPr>
            <a:defRPr lang="en-US"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tuyen dung.ver02.xlsx]Phan tich!Tỉnh/Thành phố</c:name>
    <c:fmtId val="0"/>
  </c:pivotSource>
  <c:chart>
    <c:title>
      <c:tx>
        <c:rich>
          <a:bodyPr rot="0" spcFirstLastPara="1" vertOverflow="ellipsis" vert="horz" wrap="square" anchor="ctr" anchorCtr="1"/>
          <a:lstStyle/>
          <a:p>
            <a:pPr algn="ctr" rtl="0">
              <a:defRPr lang="en-US" sz="10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rPr>
              <a:t>Tỉnh/Thành phố</a:t>
            </a:r>
          </a:p>
        </c:rich>
      </c:tx>
      <c:overlay val="0"/>
      <c:spPr>
        <a:noFill/>
        <a:ln>
          <a:noFill/>
        </a:ln>
        <a:effectLst/>
      </c:spPr>
    </c:title>
    <c:autoTitleDeleted val="0"/>
    <c:pivotFmts>
      <c:pivotFmt>
        <c:idx val="0"/>
        <c:spPr>
          <a:solidFill>
            <a:srgbClr val="06D6A0"/>
          </a:solidFill>
          <a:ln>
            <a:noFill/>
          </a:ln>
          <a:effectLst/>
        </c:spPr>
        <c:marker>
          <c:symbol val="none"/>
        </c:marker>
        <c:dLbl>
          <c:idx val="0"/>
          <c:delete val="1"/>
          <c:extLst>
            <c:ext xmlns:c15="http://schemas.microsoft.com/office/drawing/2012/chart" uri="{CE6537A1-D6FC-4f65-9D91-7224C49458BB}"/>
          </c:extLst>
        </c:dLbl>
      </c:pivotFmt>
      <c:pivotFmt>
        <c:idx val="1"/>
        <c:spPr>
          <a:solidFill>
            <a:srgbClr val="FFD166"/>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rgbClr val="C00000"/>
            </a:solidFill>
            <a:ln w="9525">
              <a:solidFill>
                <a:schemeClr val="accent3"/>
              </a:solidFill>
            </a:ln>
            <a:effectLst/>
          </c:spPr>
        </c:marker>
        <c:dLbl>
          <c:idx val="0"/>
          <c:delete val="1"/>
          <c:extLst>
            <c:ext xmlns:c15="http://schemas.microsoft.com/office/drawing/2012/chart" uri="{CE6537A1-D6FC-4f65-9D91-7224C49458BB}"/>
          </c:extLst>
        </c:dLbl>
      </c:pivotFmt>
      <c:pivotFmt>
        <c:idx val="3"/>
        <c:spPr>
          <a:solidFill>
            <a:srgbClr val="06D6A0"/>
          </a:solidFill>
          <a:ln>
            <a:noFill/>
          </a:ln>
          <a:effectLst/>
        </c:spPr>
        <c:marker>
          <c:symbol val="none"/>
        </c:marker>
        <c:dLbl>
          <c:idx val="0"/>
          <c:delete val="1"/>
          <c:extLst>
            <c:ext xmlns:c15="http://schemas.microsoft.com/office/drawing/2012/chart" uri="{CE6537A1-D6FC-4f65-9D91-7224C49458BB}"/>
          </c:extLst>
        </c:dLbl>
      </c:pivotFmt>
      <c:pivotFmt>
        <c:idx val="4"/>
        <c:spPr>
          <a:solidFill>
            <a:srgbClr val="FFD166"/>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rgbClr val="C00000"/>
            </a:solidFill>
            <a:ln w="9525">
              <a:solidFill>
                <a:schemeClr val="accent3"/>
              </a:solidFill>
            </a:ln>
            <a:effectLst/>
          </c:spPr>
        </c:marker>
        <c:dLbl>
          <c:idx val="0"/>
          <c:delete val="1"/>
          <c:extLst>
            <c:ext xmlns:c15="http://schemas.microsoft.com/office/drawing/2012/chart" uri="{CE6537A1-D6FC-4f65-9D91-7224C49458BB}"/>
          </c:extLst>
        </c:dLbl>
      </c:pivotFmt>
      <c:pivotFmt>
        <c:idx val="6"/>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597715826062284E-2"/>
          <c:y val="0.15035620734439495"/>
          <c:w val="0.8970119246760091"/>
          <c:h val="0.68848715119909509"/>
        </c:manualLayout>
      </c:layout>
      <c:barChart>
        <c:barDir val="col"/>
        <c:grouping val="clustered"/>
        <c:varyColors val="0"/>
        <c:ser>
          <c:idx val="0"/>
          <c:order val="0"/>
          <c:tx>
            <c:strRef>
              <c:f>'Phan tich'!$B$89</c:f>
              <c:strCache>
                <c:ptCount val="1"/>
                <c:pt idx="0">
                  <c:v>Tổng CV</c:v>
                </c:pt>
              </c:strCache>
            </c:strRef>
          </c:tx>
          <c:spPr>
            <a:solidFill>
              <a:srgbClr val="06D6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'Phan tich'!$A$90:$A$99</c:f>
              <c:strCache>
                <c:ptCount val="9"/>
                <c:pt idx="0">
                  <c:v>An Giang</c:v>
                </c:pt>
                <c:pt idx="1">
                  <c:v>Bến Tre</c:v>
                </c:pt>
                <c:pt idx="2">
                  <c:v>Bình Dương</c:v>
                </c:pt>
                <c:pt idx="3">
                  <c:v>Đà Nẵng</c:v>
                </c:pt>
                <c:pt idx="4">
                  <c:v>Đồng Nai</c:v>
                </c:pt>
                <c:pt idx="5">
                  <c:v>Long An</c:v>
                </c:pt>
                <c:pt idx="6">
                  <c:v>Quảng Nam</c:v>
                </c:pt>
                <c:pt idx="7">
                  <c:v>Sóc Trăng</c:v>
                </c:pt>
                <c:pt idx="8">
                  <c:v>Thành phố Hồ Chí Minh</c:v>
                </c:pt>
              </c:strCache>
            </c:strRef>
          </c:cat>
          <c:val>
            <c:numRef>
              <c:f>'Phan tich'!$B$90:$B$99</c:f>
              <c:numCache>
                <c:formatCode>General</c:formatCode>
                <c:ptCount val="9"/>
                <c:pt idx="0">
                  <c:v>2</c:v>
                </c:pt>
                <c:pt idx="1">
                  <c:v>2</c:v>
                </c:pt>
                <c:pt idx="2">
                  <c:v>6</c:v>
                </c:pt>
                <c:pt idx="3">
                  <c:v>19</c:v>
                </c:pt>
                <c:pt idx="4">
                  <c:v>1</c:v>
                </c:pt>
                <c:pt idx="5">
                  <c:v>21</c:v>
                </c:pt>
                <c:pt idx="6">
                  <c:v>10</c:v>
                </c:pt>
                <c:pt idx="7">
                  <c:v>28</c:v>
                </c:pt>
                <c:pt idx="8">
                  <c:v>28</c:v>
                </c:pt>
              </c:numCache>
            </c:numRef>
          </c:val>
          <c:extLst>
            <c:ext xmlns:c16="http://schemas.microsoft.com/office/drawing/2014/chart" uri="{C3380CC4-5D6E-409C-BE32-E72D297353CC}">
              <c16:uniqueId val="{00000000-60C9-4E67-9342-1CFADC11B915}"/>
            </c:ext>
          </c:extLst>
        </c:ser>
        <c:ser>
          <c:idx val="1"/>
          <c:order val="1"/>
          <c:tx>
            <c:strRef>
              <c:f>'Phan tich'!$C$89</c:f>
              <c:strCache>
                <c:ptCount val="1"/>
                <c:pt idx="0">
                  <c:v>SL Nhận việc</c:v>
                </c:pt>
              </c:strCache>
            </c:strRef>
          </c:tx>
          <c:spPr>
            <a:solidFill>
              <a:srgbClr val="FFD166"/>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'Phan tich'!$A$90:$A$99</c:f>
              <c:strCache>
                <c:ptCount val="9"/>
                <c:pt idx="0">
                  <c:v>An Giang</c:v>
                </c:pt>
                <c:pt idx="1">
                  <c:v>Bến Tre</c:v>
                </c:pt>
                <c:pt idx="2">
                  <c:v>Bình Dương</c:v>
                </c:pt>
                <c:pt idx="3">
                  <c:v>Đà Nẵng</c:v>
                </c:pt>
                <c:pt idx="4">
                  <c:v>Đồng Nai</c:v>
                </c:pt>
                <c:pt idx="5">
                  <c:v>Long An</c:v>
                </c:pt>
                <c:pt idx="6">
                  <c:v>Quảng Nam</c:v>
                </c:pt>
                <c:pt idx="7">
                  <c:v>Sóc Trăng</c:v>
                </c:pt>
                <c:pt idx="8">
                  <c:v>Thành phố Hồ Chí Minh</c:v>
                </c:pt>
              </c:strCache>
            </c:strRef>
          </c:cat>
          <c:val>
            <c:numRef>
              <c:f>'Phan tich'!$C$90:$C$99</c:f>
              <c:numCache>
                <c:formatCode>General</c:formatCode>
                <c:ptCount val="9"/>
                <c:pt idx="0">
                  <c:v>2</c:v>
                </c:pt>
                <c:pt idx="1">
                  <c:v>1</c:v>
                </c:pt>
                <c:pt idx="2">
                  <c:v>6</c:v>
                </c:pt>
                <c:pt idx="3">
                  <c:v>6</c:v>
                </c:pt>
                <c:pt idx="4">
                  <c:v>1</c:v>
                </c:pt>
                <c:pt idx="5">
                  <c:v>5</c:v>
                </c:pt>
                <c:pt idx="6">
                  <c:v>2</c:v>
                </c:pt>
                <c:pt idx="7">
                  <c:v>16</c:v>
                </c:pt>
                <c:pt idx="8">
                  <c:v>22</c:v>
                </c:pt>
              </c:numCache>
            </c:numRef>
          </c:val>
          <c:extLst>
            <c:ext xmlns:c16="http://schemas.microsoft.com/office/drawing/2014/chart" uri="{C3380CC4-5D6E-409C-BE32-E72D297353CC}">
              <c16:uniqueId val="{00000001-60C9-4E67-9342-1CFADC11B915}"/>
            </c:ext>
          </c:extLst>
        </c:ser>
        <c:ser>
          <c:idx val="2"/>
          <c:order val="2"/>
          <c:tx>
            <c:strRef>
              <c:f>'Phan tich'!$D$89</c:f>
              <c:strCache>
                <c:ptCount val="1"/>
                <c:pt idx="0">
                  <c:v>Tổng chi phí</c:v>
                </c:pt>
              </c:strCache>
            </c:strRef>
          </c:tx>
          <c:spPr>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'Phan tich'!$A$90:$A$99</c:f>
              <c:strCache>
                <c:ptCount val="9"/>
                <c:pt idx="0">
                  <c:v>An Giang</c:v>
                </c:pt>
                <c:pt idx="1">
                  <c:v>Bến Tre</c:v>
                </c:pt>
                <c:pt idx="2">
                  <c:v>Bình Dương</c:v>
                </c:pt>
                <c:pt idx="3">
                  <c:v>Đà Nẵng</c:v>
                </c:pt>
                <c:pt idx="4">
                  <c:v>Đồng Nai</c:v>
                </c:pt>
                <c:pt idx="5">
                  <c:v>Long An</c:v>
                </c:pt>
                <c:pt idx="6">
                  <c:v>Quảng Nam</c:v>
                </c:pt>
                <c:pt idx="7">
                  <c:v>Sóc Trăng</c:v>
                </c:pt>
                <c:pt idx="8">
                  <c:v>Thành phố Hồ Chí Minh</c:v>
                </c:pt>
              </c:strCache>
            </c:strRef>
          </c:cat>
          <c:val>
            <c:numRef>
              <c:f>'Phan tich'!$D$90:$D$99</c:f>
              <c:numCache>
                <c:formatCode>#,##0.0,,"M"</c:formatCode>
                <c:ptCount val="9"/>
                <c:pt idx="3">
                  <c:v>26000000</c:v>
                </c:pt>
                <c:pt idx="5">
                  <c:v>79920000</c:v>
                </c:pt>
                <c:pt idx="8">
                  <c:v>30000000</c:v>
                </c:pt>
              </c:numCache>
            </c:numRef>
          </c:val>
          <c:extLst>
            <c:ext xmlns:c16="http://schemas.microsoft.com/office/drawing/2014/chart" uri="{C3380CC4-5D6E-409C-BE32-E72D297353CC}">
              <c16:uniqueId val="{00000002-60C9-4E67-9342-1CFADC11B915}"/>
            </c:ext>
          </c:extLst>
        </c:ser>
        <c:dLbls>
          <c:showLegendKey val="0"/>
          <c:showVal val="0"/>
          <c:showCatName val="0"/>
          <c:showSerName val="0"/>
          <c:showPercent val="0"/>
          <c:showBubbleSize val="0"/>
        </c:dLbls>
        <c:gapWidth val="50"/>
        <c:axId val="455565392"/>
        <c:axId val="455565720"/>
      </c:barChart>
      <c:catAx>
        <c:axId val="45556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55565720"/>
        <c:crosses val="autoZero"/>
        <c:auto val="1"/>
        <c:lblAlgn val="ctr"/>
        <c:lblOffset val="100"/>
        <c:noMultiLvlLbl val="0"/>
      </c:catAx>
      <c:valAx>
        <c:axId val="455565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55565392"/>
        <c:crosses val="autoZero"/>
        <c:crossBetween val="between"/>
      </c:valAx>
    </c:plotArea>
    <c:legend>
      <c:legendPos val="b"/>
      <c:layout>
        <c:manualLayout>
          <c:xMode val="edge"/>
          <c:yMode val="edge"/>
          <c:x val="8.3132728976253872E-2"/>
          <c:y val="0.92317644137989319"/>
          <c:w val="0.36606675413398598"/>
          <c:h val="7.6823784123758718E-2"/>
        </c:manualLayout>
      </c:layout>
      <c:overlay val="0"/>
      <c:spPr>
        <a:noFill/>
        <a:ln>
          <a:noFill/>
        </a:ln>
        <a:effectLst/>
      </c:spPr>
      <c:txPr>
        <a:bodyPr rot="0" spcFirstLastPara="1" vertOverflow="ellipsis" vert="horz" wrap="square" anchor="ctr" anchorCtr="1"/>
        <a:lstStyle/>
        <a:p>
          <a:pPr>
            <a:defRPr lang="en-US"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tuyen dung.ver02.xlsx]Phan tich!Trạng thái TD</c:name>
    <c:fmtId val="1"/>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1">
                <a:latin typeface="Arial" panose="020B0604020202020204" pitchFamily="34" charset="0"/>
                <a:cs typeface="Arial" panose="020B0604020202020204" pitchFamily="34" charset="0"/>
              </a:rPr>
              <a:t>Trạng</a:t>
            </a:r>
            <a:r>
              <a:rPr lang="en-US" sz="1000" b="1" baseline="0">
                <a:latin typeface="Arial" panose="020B0604020202020204" pitchFamily="34" charset="0"/>
                <a:cs typeface="Arial" panose="020B0604020202020204" pitchFamily="34" charset="0"/>
              </a:rPr>
              <a:t> thái hiện tại</a:t>
            </a:r>
            <a:endParaRPr lang="en-US" sz="1000" b="1">
              <a:latin typeface="Arial" panose="020B0604020202020204" pitchFamily="34" charset="0"/>
              <a:cs typeface="Arial" panose="020B0604020202020204" pitchFamily="34" charset="0"/>
            </a:endParaRPr>
          </a:p>
        </c:rich>
      </c:tx>
      <c:overlay val="0"/>
      <c:spPr>
        <a:noFill/>
        <a:ln>
          <a:noFill/>
        </a:ln>
        <a:effectLst/>
      </c:sp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26"/>
        <c:spPr>
          <a:solidFill>
            <a:srgbClr val="9BF6FF"/>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0"/>
          <c:showBubbleSize val="0"/>
          <c:extLst>
            <c:ext xmlns:c15="http://schemas.microsoft.com/office/drawing/2012/chart" uri="{CE6537A1-D6FC-4f65-9D91-7224C49458BB}">
              <c15:layout>
                <c:manualLayout>
                  <c:w val="6.3181203250063336E-2"/>
                  <c:h val="9.0628706998813743E-2"/>
                </c:manualLayout>
              </c15:layout>
            </c:ext>
          </c:extLst>
        </c:dLbl>
      </c:pivotFmt>
      <c:pivotFmt>
        <c:idx val="27"/>
        <c:spPr>
          <a:solidFill>
            <a:srgbClr val="CAFFBF"/>
          </a:solidFill>
          <a:ln w="25400">
            <a:solidFill>
              <a:schemeClr val="lt1"/>
            </a:solidFill>
          </a:ln>
          <a:effectLst/>
          <a:sp3d contourW="25400">
            <a:contourClr>
              <a:schemeClr val="lt1"/>
            </a:contourClr>
          </a:sp3d>
        </c:spPr>
      </c:pivotFmt>
      <c:pivotFmt>
        <c:idx val="28"/>
        <c:spPr>
          <a:solidFill>
            <a:srgbClr val="FDFFB6"/>
          </a:solidFill>
          <a:ln w="25400">
            <a:solidFill>
              <a:schemeClr val="lt1"/>
            </a:solidFill>
          </a:ln>
          <a:effectLst/>
          <a:sp3d contourW="25400">
            <a:contourClr>
              <a:schemeClr val="lt1"/>
            </a:contourClr>
          </a:sp3d>
        </c:spPr>
      </c:pivotFmt>
      <c:pivotFmt>
        <c:idx val="29"/>
        <c:spPr>
          <a:solidFill>
            <a:srgbClr val="FFD6A5"/>
          </a:solidFill>
          <a:ln w="25400">
            <a:solidFill>
              <a:schemeClr val="lt1"/>
            </a:solidFill>
          </a:ln>
          <a:effectLst/>
          <a:sp3d contourW="25400">
            <a:contourClr>
              <a:schemeClr val="lt1"/>
            </a:contourClr>
          </a:sp3d>
        </c:spPr>
      </c:pivotFmt>
      <c:pivotFmt>
        <c:idx val="30"/>
        <c:spPr>
          <a:solidFill>
            <a:srgbClr val="83E377"/>
          </a:solidFill>
          <a:ln w="25400">
            <a:solidFill>
              <a:schemeClr val="lt1"/>
            </a:solidFill>
          </a:ln>
          <a:effectLst/>
          <a:sp3d contourW="25400">
            <a:contourClr>
              <a:schemeClr val="lt1"/>
            </a:contourClr>
          </a:sp3d>
        </c:spPr>
      </c:pivotFmt>
      <c:pivotFmt>
        <c:idx val="31"/>
        <c:spPr>
          <a:solidFill>
            <a:srgbClr val="BDB2FF"/>
          </a:solidFill>
          <a:ln w="25400">
            <a:solidFill>
              <a:schemeClr val="lt1"/>
            </a:solidFill>
          </a:ln>
          <a:effectLst/>
          <a:sp3d contourW="25400">
            <a:contourClr>
              <a:schemeClr val="lt1"/>
            </a:contourClr>
          </a:sp3d>
        </c:spPr>
      </c:pivotFmt>
      <c:pivotFmt>
        <c:idx val="32"/>
        <c:spPr>
          <a:solidFill>
            <a:srgbClr val="A0C4FF"/>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5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0"/>
          <c:showBubbleSize val="0"/>
          <c:extLst>
            <c:ext xmlns:c15="http://schemas.microsoft.com/office/drawing/2012/chart" uri="{CE6537A1-D6FC-4f65-9D91-7224C49458BB}">
              <c15:layout>
                <c:manualLayout>
                  <c:w val="9.874148587828184E-2"/>
                  <c:h val="6.1921708185053388E-2"/>
                </c:manualLayout>
              </c15:layout>
            </c:ext>
          </c:extLst>
        </c:dLbl>
      </c:pivotFmt>
      <c:pivotFmt>
        <c:idx val="3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34"/>
        <c:spPr>
          <a:solidFill>
            <a:srgbClr val="9BF6FF"/>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0"/>
          <c:showBubbleSize val="0"/>
          <c:extLst>
            <c:ext xmlns:c15="http://schemas.microsoft.com/office/drawing/2012/chart" uri="{CE6537A1-D6FC-4f65-9D91-7224C49458BB}">
              <c15:layout>
                <c:manualLayout>
                  <c:w val="6.3181203250063336E-2"/>
                  <c:h val="9.0628706998813743E-2"/>
                </c:manualLayout>
              </c15:layout>
            </c:ext>
          </c:extLst>
        </c:dLbl>
      </c:pivotFmt>
      <c:pivotFmt>
        <c:idx val="35"/>
        <c:spPr>
          <a:solidFill>
            <a:srgbClr val="CAFFBF"/>
          </a:solidFill>
          <a:ln w="25400">
            <a:solidFill>
              <a:schemeClr val="lt1"/>
            </a:solidFill>
          </a:ln>
          <a:effectLst/>
          <a:sp3d contourW="25400">
            <a:contourClr>
              <a:schemeClr val="lt1"/>
            </a:contourClr>
          </a:sp3d>
        </c:spPr>
      </c:pivotFmt>
      <c:pivotFmt>
        <c:idx val="36"/>
        <c:spPr>
          <a:solidFill>
            <a:srgbClr val="FDFFB6"/>
          </a:solidFill>
          <a:ln w="25400">
            <a:solidFill>
              <a:schemeClr val="lt1"/>
            </a:solidFill>
          </a:ln>
          <a:effectLst/>
          <a:sp3d contourW="25400">
            <a:contourClr>
              <a:schemeClr val="lt1"/>
            </a:contourClr>
          </a:sp3d>
        </c:spPr>
      </c:pivotFmt>
      <c:pivotFmt>
        <c:idx val="37"/>
        <c:spPr>
          <a:solidFill>
            <a:srgbClr val="FFD6A5"/>
          </a:solidFill>
          <a:ln w="25400">
            <a:solidFill>
              <a:schemeClr val="lt1"/>
            </a:solidFill>
          </a:ln>
          <a:effectLst/>
          <a:sp3d contourW="25400">
            <a:contourClr>
              <a:schemeClr val="lt1"/>
            </a:contourClr>
          </a:sp3d>
        </c:spPr>
      </c:pivotFmt>
      <c:pivotFmt>
        <c:idx val="38"/>
        <c:spPr>
          <a:solidFill>
            <a:srgbClr val="83E377"/>
          </a:solidFill>
          <a:ln w="25400">
            <a:solidFill>
              <a:schemeClr val="lt1"/>
            </a:solidFill>
          </a:ln>
          <a:effectLst/>
          <a:sp3d contourW="25400">
            <a:contourClr>
              <a:schemeClr val="lt1"/>
            </a:contourClr>
          </a:sp3d>
        </c:spPr>
      </c:pivotFmt>
      <c:pivotFmt>
        <c:idx val="39"/>
        <c:spPr>
          <a:solidFill>
            <a:srgbClr val="BDB2FF"/>
          </a:solidFill>
          <a:ln w="25400">
            <a:solidFill>
              <a:schemeClr val="lt1"/>
            </a:solidFill>
          </a:ln>
          <a:effectLst/>
          <a:sp3d contourW="25400">
            <a:contourClr>
              <a:schemeClr val="lt1"/>
            </a:contourClr>
          </a:sp3d>
        </c:spPr>
      </c:pivotFmt>
      <c:pivotFmt>
        <c:idx val="40"/>
        <c:spPr>
          <a:solidFill>
            <a:srgbClr val="A0C4FF"/>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5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0"/>
          <c:showBubbleSize val="0"/>
          <c:extLst>
            <c:ext xmlns:c15="http://schemas.microsoft.com/office/drawing/2012/chart" uri="{CE6537A1-D6FC-4f65-9D91-7224C49458BB}">
              <c15:layout>
                <c:manualLayout>
                  <c:w val="9.874148587828184E-2"/>
                  <c:h val="6.1921708185053388E-2"/>
                </c:manualLayout>
              </c15:layout>
            </c:ext>
          </c:extLst>
        </c:dLbl>
      </c:pivotFmt>
      <c:pivotFmt>
        <c:idx val="4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42"/>
        <c:spPr>
          <a:solidFill>
            <a:srgbClr val="9BF6FF"/>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0"/>
          <c:showBubbleSize val="0"/>
          <c:extLst>
            <c:ext xmlns:c15="http://schemas.microsoft.com/office/drawing/2012/chart" uri="{CE6537A1-D6FC-4f65-9D91-7224C49458BB}">
              <c15:layout>
                <c:manualLayout>
                  <c:w val="6.3181203250063336E-2"/>
                  <c:h val="9.0628706998813743E-2"/>
                </c:manualLayout>
              </c15:layout>
            </c:ext>
          </c:extLst>
        </c:dLbl>
      </c:pivotFmt>
      <c:pivotFmt>
        <c:idx val="43"/>
        <c:spPr>
          <a:solidFill>
            <a:srgbClr val="CAFFBF"/>
          </a:solidFill>
          <a:ln w="25400">
            <a:solidFill>
              <a:schemeClr val="lt1"/>
            </a:solidFill>
          </a:ln>
          <a:effectLst/>
          <a:sp3d contourW="25400">
            <a:contourClr>
              <a:schemeClr val="lt1"/>
            </a:contourClr>
          </a:sp3d>
        </c:spPr>
      </c:pivotFmt>
      <c:pivotFmt>
        <c:idx val="44"/>
        <c:spPr>
          <a:solidFill>
            <a:srgbClr val="FDFFB6"/>
          </a:solidFill>
          <a:ln w="25400">
            <a:solidFill>
              <a:schemeClr val="lt1"/>
            </a:solidFill>
          </a:ln>
          <a:effectLst/>
          <a:sp3d contourW="25400">
            <a:contourClr>
              <a:schemeClr val="lt1"/>
            </a:contourClr>
          </a:sp3d>
        </c:spPr>
      </c:pivotFmt>
      <c:pivotFmt>
        <c:idx val="45"/>
        <c:spPr>
          <a:solidFill>
            <a:srgbClr val="FFD6A5"/>
          </a:solidFill>
          <a:ln w="25400">
            <a:solidFill>
              <a:schemeClr val="lt1"/>
            </a:solidFill>
          </a:ln>
          <a:effectLst/>
          <a:sp3d contourW="25400">
            <a:contourClr>
              <a:schemeClr val="lt1"/>
            </a:contourClr>
          </a:sp3d>
        </c:spPr>
      </c:pivotFmt>
      <c:pivotFmt>
        <c:idx val="46"/>
        <c:spPr>
          <a:solidFill>
            <a:srgbClr val="83E377"/>
          </a:solidFill>
          <a:ln w="25400">
            <a:solidFill>
              <a:schemeClr val="lt1"/>
            </a:solidFill>
          </a:ln>
          <a:effectLst/>
          <a:sp3d contourW="25400">
            <a:contourClr>
              <a:schemeClr val="lt1"/>
            </a:contourClr>
          </a:sp3d>
        </c:spPr>
      </c:pivotFmt>
      <c:pivotFmt>
        <c:idx val="47"/>
        <c:spPr>
          <a:solidFill>
            <a:srgbClr val="BDB2FF"/>
          </a:solidFill>
          <a:ln w="25400">
            <a:solidFill>
              <a:schemeClr val="lt1"/>
            </a:solidFill>
          </a:ln>
          <a:effectLst/>
          <a:sp3d contourW="25400">
            <a:contourClr>
              <a:schemeClr val="lt1"/>
            </a:contourClr>
          </a:sp3d>
        </c:spPr>
      </c:pivotFmt>
      <c:pivotFmt>
        <c:idx val="48"/>
        <c:spPr>
          <a:solidFill>
            <a:srgbClr val="A0C4FF"/>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5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0"/>
          <c:showBubbleSize val="0"/>
          <c:extLst>
            <c:ext xmlns:c15="http://schemas.microsoft.com/office/drawing/2012/chart" uri="{CE6537A1-D6FC-4f65-9D91-7224C49458BB}">
              <c15:layout>
                <c:manualLayout>
                  <c:w val="9.874148587828184E-2"/>
                  <c:h val="6.1921708185053388E-2"/>
                </c:manualLayout>
              </c15:layout>
            </c:ext>
          </c:extLst>
        </c:dLbl>
      </c:pivotFmt>
      <c:pivotFmt>
        <c:idx val="4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50"/>
        <c:spPr>
          <a:solidFill>
            <a:srgbClr val="9BF6FF"/>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0"/>
          <c:showBubbleSize val="0"/>
          <c:extLst>
            <c:ext xmlns:c15="http://schemas.microsoft.com/office/drawing/2012/chart" uri="{CE6537A1-D6FC-4f65-9D91-7224C49458BB}">
              <c15:layout>
                <c:manualLayout>
                  <c:w val="0.17036742067931213"/>
                  <c:h val="9.0628704592680742E-2"/>
                </c:manualLayout>
              </c15:layout>
            </c:ext>
          </c:extLst>
        </c:dLbl>
      </c:pivotFmt>
      <c:pivotFmt>
        <c:idx val="51"/>
        <c:spPr>
          <a:solidFill>
            <a:srgbClr val="CAFFBF"/>
          </a:solidFill>
          <a:ln w="25400">
            <a:solidFill>
              <a:schemeClr val="lt1"/>
            </a:solidFill>
          </a:ln>
          <a:effectLst/>
          <a:sp3d contourW="25400">
            <a:contourClr>
              <a:schemeClr val="lt1"/>
            </a:contourClr>
          </a:sp3d>
        </c:spPr>
      </c:pivotFmt>
      <c:pivotFmt>
        <c:idx val="52"/>
        <c:spPr>
          <a:solidFill>
            <a:srgbClr val="FDFFB6"/>
          </a:solidFill>
          <a:ln w="25400">
            <a:solidFill>
              <a:schemeClr val="lt1"/>
            </a:solidFill>
          </a:ln>
          <a:effectLst/>
          <a:sp3d contourW="25400">
            <a:contourClr>
              <a:schemeClr val="lt1"/>
            </a:contourClr>
          </a:sp3d>
        </c:spPr>
      </c:pivotFmt>
      <c:pivotFmt>
        <c:idx val="53"/>
        <c:spPr>
          <a:solidFill>
            <a:srgbClr val="FFD6A5"/>
          </a:solidFill>
          <a:ln w="25400">
            <a:solidFill>
              <a:schemeClr val="lt1"/>
            </a:solidFill>
          </a:ln>
          <a:effectLst/>
          <a:sp3d contourW="25400">
            <a:contourClr>
              <a:schemeClr val="lt1"/>
            </a:contourClr>
          </a:sp3d>
        </c:spPr>
      </c:pivotFmt>
      <c:pivotFmt>
        <c:idx val="54"/>
        <c:spPr>
          <a:solidFill>
            <a:srgbClr val="83E377"/>
          </a:solidFill>
          <a:ln w="25400">
            <a:solidFill>
              <a:schemeClr val="lt1"/>
            </a:solidFill>
          </a:ln>
          <a:effectLst/>
          <a:sp3d contourW="25400">
            <a:contourClr>
              <a:schemeClr val="lt1"/>
            </a:contourClr>
          </a:sp3d>
        </c:spPr>
      </c:pivotFmt>
      <c:pivotFmt>
        <c:idx val="55"/>
        <c:spPr>
          <a:solidFill>
            <a:srgbClr val="BDB2FF"/>
          </a:solidFill>
          <a:ln w="25400">
            <a:solidFill>
              <a:schemeClr val="lt1"/>
            </a:solidFill>
          </a:ln>
          <a:effectLst/>
          <a:sp3d contourW="25400">
            <a:contourClr>
              <a:schemeClr val="lt1"/>
            </a:contourClr>
          </a:sp3d>
        </c:spPr>
      </c:pivotFmt>
      <c:pivotFmt>
        <c:idx val="56"/>
        <c:spPr>
          <a:solidFill>
            <a:srgbClr val="A0C4FF"/>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0"/>
          <c:showBubbleSize val="0"/>
          <c:extLst>
            <c:ext xmlns:c15="http://schemas.microsoft.com/office/drawing/2012/chart" uri="{CE6537A1-D6FC-4f65-9D91-7224C49458BB}">
              <c15:layout>
                <c:manualLayout>
                  <c:w val="0.12472615187567102"/>
                  <c:h val="0.11439631948482404"/>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170490611750454"/>
          <c:w val="1"/>
          <c:h val="0.86891607779796753"/>
        </c:manualLayout>
      </c:layout>
      <c:pie3DChart>
        <c:varyColors val="1"/>
        <c:ser>
          <c:idx val="0"/>
          <c:order val="0"/>
          <c:tx>
            <c:strRef>
              <c:f>'Phan tich'!$J$2</c:f>
              <c:strCache>
                <c:ptCount val="1"/>
                <c:pt idx="0">
                  <c:v>Total</c:v>
                </c:pt>
              </c:strCache>
            </c:strRef>
          </c:tx>
          <c:dPt>
            <c:idx val="0"/>
            <c:bubble3D val="0"/>
            <c:spPr>
              <a:solidFill>
                <a:srgbClr val="9BF6FF"/>
              </a:solidFill>
              <a:ln w="25400">
                <a:solidFill>
                  <a:schemeClr val="lt1"/>
                </a:solidFill>
              </a:ln>
              <a:effectLst/>
              <a:sp3d contourW="25400">
                <a:contourClr>
                  <a:schemeClr val="lt1"/>
                </a:contourClr>
              </a:sp3d>
            </c:spPr>
            <c:extLst>
              <c:ext xmlns:c16="http://schemas.microsoft.com/office/drawing/2014/chart" uri="{C3380CC4-5D6E-409C-BE32-E72D297353CC}">
                <c16:uniqueId val="{00000004-8EF3-4ECF-8F0F-5F9DF9B4C4E2}"/>
              </c:ext>
            </c:extLst>
          </c:dPt>
          <c:dPt>
            <c:idx val="1"/>
            <c:bubble3D val="0"/>
            <c:spPr>
              <a:solidFill>
                <a:srgbClr val="CAFFBF"/>
              </a:solidFill>
              <a:ln w="25400">
                <a:solidFill>
                  <a:schemeClr val="lt1"/>
                </a:solidFill>
              </a:ln>
              <a:effectLst/>
              <a:sp3d contourW="25400">
                <a:contourClr>
                  <a:schemeClr val="lt1"/>
                </a:contourClr>
              </a:sp3d>
            </c:spPr>
            <c:extLst>
              <c:ext xmlns:c16="http://schemas.microsoft.com/office/drawing/2014/chart" uri="{C3380CC4-5D6E-409C-BE32-E72D297353CC}">
                <c16:uniqueId val="{00000006-8EF3-4ECF-8F0F-5F9DF9B4C4E2}"/>
              </c:ext>
            </c:extLst>
          </c:dPt>
          <c:dPt>
            <c:idx val="2"/>
            <c:bubble3D val="0"/>
            <c:spPr>
              <a:solidFill>
                <a:srgbClr val="FDFFB6"/>
              </a:solidFill>
              <a:ln w="25400">
                <a:solidFill>
                  <a:schemeClr val="lt1"/>
                </a:solidFill>
              </a:ln>
              <a:effectLst/>
              <a:sp3d contourW="25400">
                <a:contourClr>
                  <a:schemeClr val="lt1"/>
                </a:contourClr>
              </a:sp3d>
            </c:spPr>
            <c:extLst>
              <c:ext xmlns:c16="http://schemas.microsoft.com/office/drawing/2014/chart" uri="{C3380CC4-5D6E-409C-BE32-E72D297353CC}">
                <c16:uniqueId val="{00000008-8EF3-4ECF-8F0F-5F9DF9B4C4E2}"/>
              </c:ext>
            </c:extLst>
          </c:dPt>
          <c:dPt>
            <c:idx val="3"/>
            <c:bubble3D val="0"/>
            <c:spPr>
              <a:solidFill>
                <a:srgbClr val="FFD6A5"/>
              </a:solidFill>
              <a:ln w="25400">
                <a:solidFill>
                  <a:schemeClr val="lt1"/>
                </a:solidFill>
              </a:ln>
              <a:effectLst/>
              <a:sp3d contourW="25400">
                <a:contourClr>
                  <a:schemeClr val="lt1"/>
                </a:contourClr>
              </a:sp3d>
            </c:spPr>
            <c:extLst>
              <c:ext xmlns:c16="http://schemas.microsoft.com/office/drawing/2014/chart" uri="{C3380CC4-5D6E-409C-BE32-E72D297353CC}">
                <c16:uniqueId val="{0000000A-8EF3-4ECF-8F0F-5F9DF9B4C4E2}"/>
              </c:ext>
            </c:extLst>
          </c:dPt>
          <c:dPt>
            <c:idx val="4"/>
            <c:bubble3D val="0"/>
            <c:spPr>
              <a:solidFill>
                <a:srgbClr val="83E377"/>
              </a:solidFill>
              <a:ln w="25400">
                <a:solidFill>
                  <a:schemeClr val="lt1"/>
                </a:solidFill>
              </a:ln>
              <a:effectLst/>
              <a:sp3d contourW="25400">
                <a:contourClr>
                  <a:schemeClr val="lt1"/>
                </a:contourClr>
              </a:sp3d>
            </c:spPr>
            <c:extLst>
              <c:ext xmlns:c16="http://schemas.microsoft.com/office/drawing/2014/chart" uri="{C3380CC4-5D6E-409C-BE32-E72D297353CC}">
                <c16:uniqueId val="{0000000C-8EF3-4ECF-8F0F-5F9DF9B4C4E2}"/>
              </c:ext>
            </c:extLst>
          </c:dPt>
          <c:dPt>
            <c:idx val="5"/>
            <c:bubble3D val="0"/>
            <c:spPr>
              <a:solidFill>
                <a:srgbClr val="BDB2FF"/>
              </a:solidFill>
              <a:ln w="25400">
                <a:solidFill>
                  <a:schemeClr val="lt1"/>
                </a:solidFill>
              </a:ln>
              <a:effectLst/>
              <a:sp3d contourW="25400">
                <a:contourClr>
                  <a:schemeClr val="lt1"/>
                </a:contourClr>
              </a:sp3d>
            </c:spPr>
            <c:extLst>
              <c:ext xmlns:c16="http://schemas.microsoft.com/office/drawing/2014/chart" uri="{C3380CC4-5D6E-409C-BE32-E72D297353CC}">
                <c16:uniqueId val="{0000000E-8EF3-4ECF-8F0F-5F9DF9B4C4E2}"/>
              </c:ext>
            </c:extLst>
          </c:dPt>
          <c:dPt>
            <c:idx val="6"/>
            <c:bubble3D val="0"/>
            <c:spPr>
              <a:solidFill>
                <a:srgbClr val="A0C4FF"/>
              </a:solidFill>
              <a:ln w="25400">
                <a:solidFill>
                  <a:schemeClr val="lt1"/>
                </a:solidFill>
              </a:ln>
              <a:effectLst/>
              <a:sp3d contourW="25400">
                <a:contourClr>
                  <a:schemeClr val="lt1"/>
                </a:contourClr>
              </a:sp3d>
            </c:spPr>
            <c:extLst>
              <c:ext xmlns:c16="http://schemas.microsoft.com/office/drawing/2014/chart" uri="{C3380CC4-5D6E-409C-BE32-E72D297353CC}">
                <c16:uniqueId val="{00000010-8EF3-4ECF-8F0F-5F9DF9B4C4E2}"/>
              </c:ext>
            </c:extLst>
          </c:dPt>
          <c:dLbls>
            <c:dLbl>
              <c:idx val="0"/>
              <c:dLblPos val="inEnd"/>
              <c:showLegendKey val="0"/>
              <c:showVal val="1"/>
              <c:showCatName val="1"/>
              <c:showSerName val="0"/>
              <c:showPercent val="0"/>
              <c:showBubbleSize val="0"/>
              <c:extLst>
                <c:ext xmlns:c15="http://schemas.microsoft.com/office/drawing/2012/chart" uri="{CE6537A1-D6FC-4f65-9D91-7224C49458BB}">
                  <c15:layout>
                    <c:manualLayout>
                      <c:w val="0.17036742067931213"/>
                      <c:h val="9.0628704592680742E-2"/>
                    </c:manualLayout>
                  </c15:layout>
                </c:ext>
                <c:ext xmlns:c16="http://schemas.microsoft.com/office/drawing/2014/chart" uri="{C3380CC4-5D6E-409C-BE32-E72D297353CC}">
                  <c16:uniqueId val="{00000004-8EF3-4ECF-8F0F-5F9DF9B4C4E2}"/>
                </c:ext>
              </c:extLst>
            </c:dLbl>
            <c:dLbl>
              <c:idx val="6"/>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0"/>
              <c:showBubbleSize val="0"/>
              <c:extLst>
                <c:ext xmlns:c15="http://schemas.microsoft.com/office/drawing/2012/chart" uri="{CE6537A1-D6FC-4f65-9D91-7224C49458BB}">
                  <c15:layout>
                    <c:manualLayout>
                      <c:w val="0.12472615187567102"/>
                      <c:h val="0.11439631948482404"/>
                    </c:manualLayout>
                  </c15:layout>
                </c:ext>
                <c:ext xmlns:c16="http://schemas.microsoft.com/office/drawing/2014/chart" uri="{C3380CC4-5D6E-409C-BE32-E72D297353CC}">
                  <c16:uniqueId val="{00000010-8EF3-4ECF-8F0F-5F9DF9B4C4E2}"/>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'Phan tich'!$I$3:$I$9</c:f>
              <c:strCache>
                <c:ptCount val="7"/>
                <c:pt idx="0">
                  <c:v>Tổng CV</c:v>
                </c:pt>
                <c:pt idx="1">
                  <c:v>Pass sơ loại</c:v>
                </c:pt>
                <c:pt idx="2">
                  <c:v>Pass V1</c:v>
                </c:pt>
                <c:pt idx="3">
                  <c:v>Pass V2</c:v>
                </c:pt>
                <c:pt idx="4">
                  <c:v>Pass Test</c:v>
                </c:pt>
                <c:pt idx="5">
                  <c:v>Pass Offer</c:v>
                </c:pt>
                <c:pt idx="6">
                  <c:v>SL Nhận việc</c:v>
                </c:pt>
              </c:strCache>
            </c:strRef>
          </c:cat>
          <c:val>
            <c:numRef>
              <c:f>'Phan tich'!$J$3:$J$9</c:f>
              <c:numCache>
                <c:formatCode>General</c:formatCode>
                <c:ptCount val="7"/>
                <c:pt idx="0">
                  <c:v>117</c:v>
                </c:pt>
                <c:pt idx="1">
                  <c:v>100</c:v>
                </c:pt>
                <c:pt idx="2">
                  <c:v>65</c:v>
                </c:pt>
                <c:pt idx="3">
                  <c:v>61</c:v>
                </c:pt>
                <c:pt idx="4">
                  <c:v>26</c:v>
                </c:pt>
                <c:pt idx="5">
                  <c:v>58</c:v>
                </c:pt>
                <c:pt idx="6">
                  <c:v>61</c:v>
                </c:pt>
              </c:numCache>
            </c:numRef>
          </c:val>
          <c:extLst>
            <c:ext xmlns:c16="http://schemas.microsoft.com/office/drawing/2014/chart" uri="{C3380CC4-5D6E-409C-BE32-E72D297353CC}">
              <c16:uniqueId val="{00000011-8EF3-4ECF-8F0F-5F9DF9B4C4E2}"/>
            </c:ext>
          </c:extLst>
        </c:ser>
        <c:dLbls>
          <c:dLblPos val="bestFit"/>
          <c:showLegendKey val="0"/>
          <c:showVal val="1"/>
          <c:showCatName val="0"/>
          <c:showSerName val="0"/>
          <c:showPercent val="0"/>
          <c:showBubbleSize val="0"/>
          <c:showLeaderLines val="1"/>
        </c:dLbls>
      </c:pie3DChart>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2582697774746387"/>
          <c:y val="3.3155719622703576E-2"/>
        </c:manualLayout>
      </c:layout>
      <c:overlay val="0"/>
      <c:spPr>
        <a:noFill/>
        <a:ln>
          <a:noFill/>
        </a:ln>
        <a:effectLst/>
      </c:spPr>
      <c:txPr>
        <a:bodyPr rot="0" spcFirstLastPara="1" vertOverflow="ellipsis" vert="horz" wrap="square" anchor="ctr" anchorCtr="1"/>
        <a:lstStyle/>
        <a:p>
          <a:pPr algn="ctr" rtl="0">
            <a:defRPr lang="vi-VN" sz="10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lotArea>
      <c:layout/>
      <c:doughnutChart>
        <c:varyColors val="1"/>
        <c:ser>
          <c:idx val="0"/>
          <c:order val="0"/>
          <c:tx>
            <c:strRef>
              <c:f>'Phan tich'!$E$5</c:f>
              <c:strCache>
                <c:ptCount val="1"/>
                <c:pt idx="0">
                  <c:v>Tỷ lệ tuyển được</c:v>
                </c:pt>
              </c:strCache>
            </c:strRef>
          </c:tx>
          <c:dPt>
            <c:idx val="0"/>
            <c:bubble3D val="0"/>
            <c:spPr>
              <a:solidFill>
                <a:srgbClr val="06D6A0"/>
              </a:solidFill>
              <a:ln w="19050">
                <a:solidFill>
                  <a:schemeClr val="lt1"/>
                </a:solidFill>
              </a:ln>
              <a:effectLst/>
            </c:spPr>
            <c:extLst>
              <c:ext xmlns:c16="http://schemas.microsoft.com/office/drawing/2014/chart" uri="{C3380CC4-5D6E-409C-BE32-E72D297353CC}">
                <c16:uniqueId val="{00000008-601B-4149-820A-DF150BB11542}"/>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9-601B-4149-820A-DF150BB11542}"/>
              </c:ext>
            </c:extLst>
          </c:dPt>
          <c:val>
            <c:numRef>
              <c:f>'Phan tich'!$E$6:$E$7</c:f>
              <c:numCache>
                <c:formatCode>0.0%</c:formatCode>
                <c:ptCount val="2"/>
                <c:pt idx="0" formatCode="0%">
                  <c:v>0.87142857142857144</c:v>
                </c:pt>
                <c:pt idx="1">
                  <c:v>0.12857142857142856</c:v>
                </c:pt>
              </c:numCache>
            </c:numRef>
          </c:val>
          <c:extLst>
            <c:ext xmlns:c16="http://schemas.microsoft.com/office/drawing/2014/chart" uri="{C3380CC4-5D6E-409C-BE32-E72D297353CC}">
              <c16:uniqueId val="{00000000-601B-4149-820A-DF150BB1154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lgn="ctr" rtl="0">
            <a:defRPr lang="en-US" sz="10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lotArea>
      <c:layout/>
      <c:doughnutChart>
        <c:varyColors val="1"/>
        <c:ser>
          <c:idx val="0"/>
          <c:order val="0"/>
          <c:tx>
            <c:strRef>
              <c:f>'Phan tich'!$G$5</c:f>
              <c:strCache>
                <c:ptCount val="1"/>
                <c:pt idx="0">
                  <c:v>Tỷ lệ tuyển đúng KH</c:v>
                </c:pt>
              </c:strCache>
            </c:strRef>
          </c:tx>
          <c:dPt>
            <c:idx val="0"/>
            <c:bubble3D val="0"/>
            <c:spPr>
              <a:solidFill>
                <a:srgbClr val="06D6A0"/>
              </a:solidFill>
              <a:ln w="19050">
                <a:solidFill>
                  <a:schemeClr val="lt1"/>
                </a:solidFill>
              </a:ln>
              <a:effectLst/>
            </c:spPr>
            <c:extLst>
              <c:ext xmlns:c16="http://schemas.microsoft.com/office/drawing/2014/chart" uri="{C3380CC4-5D6E-409C-BE32-E72D297353CC}">
                <c16:uniqueId val="{00000001-3BFF-46DC-B924-BA4CEB3E3117}"/>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2-3BFF-46DC-B924-BA4CEB3E3117}"/>
              </c:ext>
            </c:extLst>
          </c:dPt>
          <c:val>
            <c:numRef>
              <c:f>'Phan tich'!$G$6:$G$7</c:f>
              <c:numCache>
                <c:formatCode>0.0%</c:formatCode>
                <c:ptCount val="2"/>
                <c:pt idx="0" formatCode="0%">
                  <c:v>0.52857142857142858</c:v>
                </c:pt>
                <c:pt idx="1">
                  <c:v>0.47142857142857142</c:v>
                </c:pt>
              </c:numCache>
            </c:numRef>
          </c:val>
          <c:extLst>
            <c:ext xmlns:c16="http://schemas.microsoft.com/office/drawing/2014/chart" uri="{C3380CC4-5D6E-409C-BE32-E72D297353CC}">
              <c16:uniqueId val="{00000000-3BFF-46DC-B924-BA4CEB3E311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tuyen dung.ver02.xlsx]Phan tich!Trạng thái TD</c:name>
    <c:fmtId val="3"/>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1">
                <a:latin typeface="Arial" panose="020B0604020202020204" pitchFamily="34" charset="0"/>
                <a:cs typeface="Arial" panose="020B0604020202020204" pitchFamily="34" charset="0"/>
              </a:rPr>
              <a:t>Trạng</a:t>
            </a:r>
            <a:r>
              <a:rPr lang="en-US" sz="1000" b="1" baseline="0">
                <a:latin typeface="Arial" panose="020B0604020202020204" pitchFamily="34" charset="0"/>
                <a:cs typeface="Arial" panose="020B0604020202020204" pitchFamily="34" charset="0"/>
              </a:rPr>
              <a:t> thái hiện tại</a:t>
            </a:r>
            <a:endParaRPr lang="en-US" sz="1000" b="1">
              <a:latin typeface="Arial" panose="020B0604020202020204" pitchFamily="34" charset="0"/>
              <a:cs typeface="Arial" panose="020B0604020202020204" pitchFamily="34" charset="0"/>
            </a:endParaRPr>
          </a:p>
        </c:rich>
      </c:tx>
      <c:overlay val="0"/>
      <c:spPr>
        <a:noFill/>
        <a:ln>
          <a:noFill/>
        </a:ln>
        <a:effectLst/>
      </c:sp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26"/>
        <c:spPr>
          <a:solidFill>
            <a:srgbClr val="9BF6FF"/>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0"/>
          <c:showBubbleSize val="0"/>
          <c:extLst>
            <c:ext xmlns:c15="http://schemas.microsoft.com/office/drawing/2012/chart" uri="{CE6537A1-D6FC-4f65-9D91-7224C49458BB}">
              <c15:layout>
                <c:manualLayout>
                  <c:w val="6.3181203250063336E-2"/>
                  <c:h val="9.0628706998813743E-2"/>
                </c:manualLayout>
              </c15:layout>
            </c:ext>
          </c:extLst>
        </c:dLbl>
      </c:pivotFmt>
      <c:pivotFmt>
        <c:idx val="27"/>
        <c:spPr>
          <a:solidFill>
            <a:srgbClr val="CAFFBF"/>
          </a:solidFill>
          <a:ln w="25400">
            <a:solidFill>
              <a:schemeClr val="lt1"/>
            </a:solidFill>
          </a:ln>
          <a:effectLst/>
          <a:sp3d contourW="25400">
            <a:contourClr>
              <a:schemeClr val="lt1"/>
            </a:contourClr>
          </a:sp3d>
        </c:spPr>
      </c:pivotFmt>
      <c:pivotFmt>
        <c:idx val="28"/>
        <c:spPr>
          <a:solidFill>
            <a:srgbClr val="FDFFB6"/>
          </a:solidFill>
          <a:ln w="25400">
            <a:solidFill>
              <a:schemeClr val="lt1"/>
            </a:solidFill>
          </a:ln>
          <a:effectLst/>
          <a:sp3d contourW="25400">
            <a:contourClr>
              <a:schemeClr val="lt1"/>
            </a:contourClr>
          </a:sp3d>
        </c:spPr>
      </c:pivotFmt>
      <c:pivotFmt>
        <c:idx val="29"/>
        <c:spPr>
          <a:solidFill>
            <a:srgbClr val="FFD6A5"/>
          </a:solidFill>
          <a:ln w="25400">
            <a:solidFill>
              <a:schemeClr val="lt1"/>
            </a:solidFill>
          </a:ln>
          <a:effectLst/>
          <a:sp3d contourW="25400">
            <a:contourClr>
              <a:schemeClr val="lt1"/>
            </a:contourClr>
          </a:sp3d>
        </c:spPr>
      </c:pivotFmt>
      <c:pivotFmt>
        <c:idx val="30"/>
        <c:spPr>
          <a:solidFill>
            <a:srgbClr val="83E377"/>
          </a:solidFill>
          <a:ln w="25400">
            <a:solidFill>
              <a:schemeClr val="lt1"/>
            </a:solidFill>
          </a:ln>
          <a:effectLst/>
          <a:sp3d contourW="25400">
            <a:contourClr>
              <a:schemeClr val="lt1"/>
            </a:contourClr>
          </a:sp3d>
        </c:spPr>
      </c:pivotFmt>
      <c:pivotFmt>
        <c:idx val="31"/>
        <c:spPr>
          <a:solidFill>
            <a:srgbClr val="BDB2FF"/>
          </a:solidFill>
          <a:ln w="25400">
            <a:solidFill>
              <a:schemeClr val="lt1"/>
            </a:solidFill>
          </a:ln>
          <a:effectLst/>
          <a:sp3d contourW="25400">
            <a:contourClr>
              <a:schemeClr val="lt1"/>
            </a:contourClr>
          </a:sp3d>
        </c:spPr>
      </c:pivotFmt>
      <c:pivotFmt>
        <c:idx val="32"/>
        <c:spPr>
          <a:solidFill>
            <a:srgbClr val="A0C4FF"/>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5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0"/>
          <c:showBubbleSize val="0"/>
          <c:extLst>
            <c:ext xmlns:c15="http://schemas.microsoft.com/office/drawing/2012/chart" uri="{CE6537A1-D6FC-4f65-9D91-7224C49458BB}">
              <c15:layout>
                <c:manualLayout>
                  <c:w val="9.874148587828184E-2"/>
                  <c:h val="6.1921708185053388E-2"/>
                </c:manualLayout>
              </c15:layout>
            </c:ext>
          </c:extLst>
        </c:dLbl>
      </c:pivotFmt>
      <c:pivotFmt>
        <c:idx val="3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34"/>
        <c:spPr>
          <a:solidFill>
            <a:srgbClr val="9BF6FF"/>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0"/>
          <c:showBubbleSize val="0"/>
          <c:extLst>
            <c:ext xmlns:c15="http://schemas.microsoft.com/office/drawing/2012/chart" uri="{CE6537A1-D6FC-4f65-9D91-7224C49458BB}">
              <c15:layout>
                <c:manualLayout>
                  <c:w val="6.3181203250063336E-2"/>
                  <c:h val="9.0628706998813743E-2"/>
                </c:manualLayout>
              </c15:layout>
            </c:ext>
          </c:extLst>
        </c:dLbl>
      </c:pivotFmt>
      <c:pivotFmt>
        <c:idx val="35"/>
        <c:spPr>
          <a:solidFill>
            <a:srgbClr val="CAFFBF"/>
          </a:solidFill>
          <a:ln w="25400">
            <a:solidFill>
              <a:schemeClr val="lt1"/>
            </a:solidFill>
          </a:ln>
          <a:effectLst/>
          <a:sp3d contourW="25400">
            <a:contourClr>
              <a:schemeClr val="lt1"/>
            </a:contourClr>
          </a:sp3d>
        </c:spPr>
      </c:pivotFmt>
      <c:pivotFmt>
        <c:idx val="36"/>
        <c:spPr>
          <a:solidFill>
            <a:srgbClr val="FDFFB6"/>
          </a:solidFill>
          <a:ln w="25400">
            <a:solidFill>
              <a:schemeClr val="lt1"/>
            </a:solidFill>
          </a:ln>
          <a:effectLst/>
          <a:sp3d contourW="25400">
            <a:contourClr>
              <a:schemeClr val="lt1"/>
            </a:contourClr>
          </a:sp3d>
        </c:spPr>
      </c:pivotFmt>
      <c:pivotFmt>
        <c:idx val="37"/>
        <c:spPr>
          <a:solidFill>
            <a:srgbClr val="FFD6A5"/>
          </a:solidFill>
          <a:ln w="25400">
            <a:solidFill>
              <a:schemeClr val="lt1"/>
            </a:solidFill>
          </a:ln>
          <a:effectLst/>
          <a:sp3d contourW="25400">
            <a:contourClr>
              <a:schemeClr val="lt1"/>
            </a:contourClr>
          </a:sp3d>
        </c:spPr>
      </c:pivotFmt>
      <c:pivotFmt>
        <c:idx val="38"/>
        <c:spPr>
          <a:solidFill>
            <a:srgbClr val="83E377"/>
          </a:solidFill>
          <a:ln w="25400">
            <a:solidFill>
              <a:schemeClr val="lt1"/>
            </a:solidFill>
          </a:ln>
          <a:effectLst/>
          <a:sp3d contourW="25400">
            <a:contourClr>
              <a:schemeClr val="lt1"/>
            </a:contourClr>
          </a:sp3d>
        </c:spPr>
      </c:pivotFmt>
      <c:pivotFmt>
        <c:idx val="39"/>
        <c:spPr>
          <a:solidFill>
            <a:srgbClr val="BDB2FF"/>
          </a:solidFill>
          <a:ln w="25400">
            <a:solidFill>
              <a:schemeClr val="lt1"/>
            </a:solidFill>
          </a:ln>
          <a:effectLst/>
          <a:sp3d contourW="25400">
            <a:contourClr>
              <a:schemeClr val="lt1"/>
            </a:contourClr>
          </a:sp3d>
        </c:spPr>
      </c:pivotFmt>
      <c:pivotFmt>
        <c:idx val="40"/>
        <c:spPr>
          <a:solidFill>
            <a:srgbClr val="A0C4FF"/>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5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0"/>
          <c:showBubbleSize val="0"/>
          <c:extLst>
            <c:ext xmlns:c15="http://schemas.microsoft.com/office/drawing/2012/chart" uri="{CE6537A1-D6FC-4f65-9D91-7224C49458BB}">
              <c15:layout>
                <c:manualLayout>
                  <c:w val="9.874148587828184E-2"/>
                  <c:h val="6.1921708185053388E-2"/>
                </c:manualLayout>
              </c15:layout>
            </c:ext>
          </c:extLst>
        </c:dLbl>
      </c:pivotFmt>
      <c:pivotFmt>
        <c:idx val="4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42"/>
        <c:spPr>
          <a:solidFill>
            <a:srgbClr val="9BF6FF"/>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0"/>
          <c:showBubbleSize val="0"/>
          <c:extLst>
            <c:ext xmlns:c15="http://schemas.microsoft.com/office/drawing/2012/chart" uri="{CE6537A1-D6FC-4f65-9D91-7224C49458BB}">
              <c15:layout>
                <c:manualLayout>
                  <c:w val="6.3181203250063336E-2"/>
                  <c:h val="9.0628706998813743E-2"/>
                </c:manualLayout>
              </c15:layout>
            </c:ext>
          </c:extLst>
        </c:dLbl>
      </c:pivotFmt>
      <c:pivotFmt>
        <c:idx val="43"/>
        <c:spPr>
          <a:solidFill>
            <a:srgbClr val="CAFFBF"/>
          </a:solidFill>
          <a:ln w="25400">
            <a:solidFill>
              <a:schemeClr val="lt1"/>
            </a:solidFill>
          </a:ln>
          <a:effectLst/>
          <a:sp3d contourW="25400">
            <a:contourClr>
              <a:schemeClr val="lt1"/>
            </a:contourClr>
          </a:sp3d>
        </c:spPr>
      </c:pivotFmt>
      <c:pivotFmt>
        <c:idx val="44"/>
        <c:spPr>
          <a:solidFill>
            <a:srgbClr val="FDFFB6"/>
          </a:solidFill>
          <a:ln w="25400">
            <a:solidFill>
              <a:schemeClr val="lt1"/>
            </a:solidFill>
          </a:ln>
          <a:effectLst/>
          <a:sp3d contourW="25400">
            <a:contourClr>
              <a:schemeClr val="lt1"/>
            </a:contourClr>
          </a:sp3d>
        </c:spPr>
      </c:pivotFmt>
      <c:pivotFmt>
        <c:idx val="45"/>
        <c:spPr>
          <a:solidFill>
            <a:srgbClr val="FFD6A5"/>
          </a:solidFill>
          <a:ln w="25400">
            <a:solidFill>
              <a:schemeClr val="lt1"/>
            </a:solidFill>
          </a:ln>
          <a:effectLst/>
          <a:sp3d contourW="25400">
            <a:contourClr>
              <a:schemeClr val="lt1"/>
            </a:contourClr>
          </a:sp3d>
        </c:spPr>
      </c:pivotFmt>
      <c:pivotFmt>
        <c:idx val="46"/>
        <c:spPr>
          <a:solidFill>
            <a:srgbClr val="83E377"/>
          </a:solidFill>
          <a:ln w="25400">
            <a:solidFill>
              <a:schemeClr val="lt1"/>
            </a:solidFill>
          </a:ln>
          <a:effectLst/>
          <a:sp3d contourW="25400">
            <a:contourClr>
              <a:schemeClr val="lt1"/>
            </a:contourClr>
          </a:sp3d>
        </c:spPr>
      </c:pivotFmt>
      <c:pivotFmt>
        <c:idx val="47"/>
        <c:spPr>
          <a:solidFill>
            <a:srgbClr val="BDB2FF"/>
          </a:solidFill>
          <a:ln w="25400">
            <a:solidFill>
              <a:schemeClr val="lt1"/>
            </a:solidFill>
          </a:ln>
          <a:effectLst/>
          <a:sp3d contourW="25400">
            <a:contourClr>
              <a:schemeClr val="lt1"/>
            </a:contourClr>
          </a:sp3d>
        </c:spPr>
      </c:pivotFmt>
      <c:pivotFmt>
        <c:idx val="48"/>
        <c:spPr>
          <a:solidFill>
            <a:srgbClr val="A0C4FF"/>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5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0"/>
          <c:showBubbleSize val="0"/>
          <c:extLst>
            <c:ext xmlns:c15="http://schemas.microsoft.com/office/drawing/2012/chart" uri="{CE6537A1-D6FC-4f65-9D91-7224C49458BB}">
              <c15:layout>
                <c:manualLayout>
                  <c:w val="9.874148587828184E-2"/>
                  <c:h val="6.1921708185053388E-2"/>
                </c:manualLayout>
              </c15:layout>
            </c:ext>
          </c:extLst>
        </c:dLbl>
      </c:pivotFmt>
      <c:pivotFmt>
        <c:idx val="49"/>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50"/>
        <c:spPr>
          <a:solidFill>
            <a:srgbClr val="9BF6FF"/>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0"/>
          <c:showBubbleSize val="0"/>
          <c:extLst>
            <c:ext xmlns:c15="http://schemas.microsoft.com/office/drawing/2012/chart" uri="{CE6537A1-D6FC-4f65-9D91-7224C49458BB}">
              <c15:layout>
                <c:manualLayout>
                  <c:w val="0.17036742067931213"/>
                  <c:h val="9.0628704592680742E-2"/>
                </c:manualLayout>
              </c15:layout>
            </c:ext>
          </c:extLst>
        </c:dLbl>
      </c:pivotFmt>
      <c:pivotFmt>
        <c:idx val="51"/>
        <c:spPr>
          <a:solidFill>
            <a:srgbClr val="CAFFBF"/>
          </a:solidFill>
          <a:ln w="25400">
            <a:solidFill>
              <a:schemeClr val="lt1"/>
            </a:solidFill>
          </a:ln>
          <a:effectLst/>
          <a:sp3d contourW="25400">
            <a:contourClr>
              <a:schemeClr val="lt1"/>
            </a:contourClr>
          </a:sp3d>
        </c:spPr>
      </c:pivotFmt>
      <c:pivotFmt>
        <c:idx val="52"/>
        <c:spPr>
          <a:solidFill>
            <a:srgbClr val="FDFFB6"/>
          </a:solidFill>
          <a:ln w="25400">
            <a:solidFill>
              <a:schemeClr val="lt1"/>
            </a:solidFill>
          </a:ln>
          <a:effectLst/>
          <a:sp3d contourW="25400">
            <a:contourClr>
              <a:schemeClr val="lt1"/>
            </a:contourClr>
          </a:sp3d>
        </c:spPr>
      </c:pivotFmt>
      <c:pivotFmt>
        <c:idx val="53"/>
        <c:spPr>
          <a:solidFill>
            <a:srgbClr val="FFD6A5"/>
          </a:solidFill>
          <a:ln w="25400">
            <a:solidFill>
              <a:schemeClr val="lt1"/>
            </a:solidFill>
          </a:ln>
          <a:effectLst/>
          <a:sp3d contourW="25400">
            <a:contourClr>
              <a:schemeClr val="lt1"/>
            </a:contourClr>
          </a:sp3d>
        </c:spPr>
      </c:pivotFmt>
      <c:pivotFmt>
        <c:idx val="54"/>
        <c:spPr>
          <a:solidFill>
            <a:srgbClr val="83E377"/>
          </a:solidFill>
          <a:ln w="25400">
            <a:solidFill>
              <a:schemeClr val="lt1"/>
            </a:solidFill>
          </a:ln>
          <a:effectLst/>
          <a:sp3d contourW="25400">
            <a:contourClr>
              <a:schemeClr val="lt1"/>
            </a:contourClr>
          </a:sp3d>
        </c:spPr>
      </c:pivotFmt>
      <c:pivotFmt>
        <c:idx val="55"/>
        <c:spPr>
          <a:solidFill>
            <a:srgbClr val="BDB2FF"/>
          </a:solidFill>
          <a:ln w="25400">
            <a:solidFill>
              <a:schemeClr val="lt1"/>
            </a:solidFill>
          </a:ln>
          <a:effectLst/>
          <a:sp3d contourW="25400">
            <a:contourClr>
              <a:schemeClr val="lt1"/>
            </a:contourClr>
          </a:sp3d>
        </c:spPr>
      </c:pivotFmt>
      <c:pivotFmt>
        <c:idx val="56"/>
        <c:spPr>
          <a:solidFill>
            <a:srgbClr val="A0C4FF"/>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0"/>
          <c:showBubbleSize val="0"/>
          <c:extLst>
            <c:ext xmlns:c15="http://schemas.microsoft.com/office/drawing/2012/chart" uri="{CE6537A1-D6FC-4f65-9D91-7224C49458BB}">
              <c15:layout>
                <c:manualLayout>
                  <c:w val="0.12472615187567102"/>
                  <c:h val="0.11439631948482404"/>
                </c:manualLayout>
              </c15:layout>
            </c:ext>
          </c:extLst>
        </c:dLbl>
      </c:pivotFmt>
      <c:pivotFmt>
        <c:idx val="5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58"/>
        <c:spPr>
          <a:solidFill>
            <a:srgbClr val="9BF6FF"/>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0"/>
          <c:showBubbleSize val="0"/>
          <c:extLst>
            <c:ext xmlns:c15="http://schemas.microsoft.com/office/drawing/2012/chart" uri="{CE6537A1-D6FC-4f65-9D91-7224C49458BB}">
              <c15:layout>
                <c:manualLayout>
                  <c:w val="0.17036742067931213"/>
                  <c:h val="9.0628704592680742E-2"/>
                </c:manualLayout>
              </c15:layout>
            </c:ext>
          </c:extLst>
        </c:dLbl>
      </c:pivotFmt>
      <c:pivotFmt>
        <c:idx val="59"/>
        <c:spPr>
          <a:solidFill>
            <a:srgbClr val="CAFFBF"/>
          </a:solidFill>
          <a:ln w="25400">
            <a:solidFill>
              <a:schemeClr val="lt1"/>
            </a:solidFill>
          </a:ln>
          <a:effectLst/>
          <a:sp3d contourW="25400">
            <a:contourClr>
              <a:schemeClr val="lt1"/>
            </a:contourClr>
          </a:sp3d>
        </c:spPr>
      </c:pivotFmt>
      <c:pivotFmt>
        <c:idx val="60"/>
        <c:spPr>
          <a:solidFill>
            <a:srgbClr val="FDFFB6"/>
          </a:solidFill>
          <a:ln w="25400">
            <a:solidFill>
              <a:schemeClr val="lt1"/>
            </a:solidFill>
          </a:ln>
          <a:effectLst/>
          <a:sp3d contourW="25400">
            <a:contourClr>
              <a:schemeClr val="lt1"/>
            </a:contourClr>
          </a:sp3d>
        </c:spPr>
      </c:pivotFmt>
      <c:pivotFmt>
        <c:idx val="61"/>
        <c:spPr>
          <a:solidFill>
            <a:srgbClr val="FFD6A5"/>
          </a:solidFill>
          <a:ln w="25400">
            <a:solidFill>
              <a:schemeClr val="lt1"/>
            </a:solidFill>
          </a:ln>
          <a:effectLst/>
          <a:sp3d contourW="25400">
            <a:contourClr>
              <a:schemeClr val="lt1"/>
            </a:contourClr>
          </a:sp3d>
        </c:spPr>
      </c:pivotFmt>
      <c:pivotFmt>
        <c:idx val="62"/>
        <c:spPr>
          <a:solidFill>
            <a:srgbClr val="83E377"/>
          </a:solidFill>
          <a:ln w="25400">
            <a:solidFill>
              <a:schemeClr val="lt1"/>
            </a:solidFill>
          </a:ln>
          <a:effectLst/>
          <a:sp3d contourW="25400">
            <a:contourClr>
              <a:schemeClr val="lt1"/>
            </a:contourClr>
          </a:sp3d>
        </c:spPr>
      </c:pivotFmt>
      <c:pivotFmt>
        <c:idx val="63"/>
        <c:spPr>
          <a:solidFill>
            <a:srgbClr val="BDB2FF"/>
          </a:solidFill>
          <a:ln w="25400">
            <a:solidFill>
              <a:schemeClr val="lt1"/>
            </a:solidFill>
          </a:ln>
          <a:effectLst/>
          <a:sp3d contourW="25400">
            <a:contourClr>
              <a:schemeClr val="lt1"/>
            </a:contourClr>
          </a:sp3d>
        </c:spPr>
      </c:pivotFmt>
      <c:pivotFmt>
        <c:idx val="64"/>
        <c:spPr>
          <a:solidFill>
            <a:srgbClr val="A0C4FF"/>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0"/>
          <c:showBubbleSize val="0"/>
          <c:extLst>
            <c:ext xmlns:c15="http://schemas.microsoft.com/office/drawing/2012/chart" uri="{CE6537A1-D6FC-4f65-9D91-7224C49458BB}">
              <c15:layout>
                <c:manualLayout>
                  <c:w val="0.12472615187567102"/>
                  <c:h val="0.11439631948482404"/>
                </c:manualLayout>
              </c15:layout>
            </c:ext>
          </c:extLst>
        </c:dLbl>
      </c:pivotFmt>
      <c:pivotFmt>
        <c:idx val="65"/>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6"/>
        <c:spPr>
          <a:solidFill>
            <a:srgbClr val="9BF6FF"/>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0753344856283204"/>
                  <c:h val="0.12481683379321175"/>
                </c:manualLayout>
              </c15:layout>
            </c:ext>
          </c:extLst>
        </c:dLbl>
      </c:pivotFmt>
      <c:pivotFmt>
        <c:idx val="67"/>
        <c:spPr>
          <a:solidFill>
            <a:srgbClr val="CAFFBF"/>
          </a:solidFill>
          <a:ln w="25400">
            <a:solidFill>
              <a:schemeClr val="lt1"/>
            </a:solidFill>
          </a:ln>
          <a:effectLst/>
          <a:sp3d contourW="25400">
            <a:contourClr>
              <a:schemeClr val="lt1"/>
            </a:contourClr>
          </a:sp3d>
        </c:spPr>
      </c:pivotFmt>
      <c:pivotFmt>
        <c:idx val="68"/>
        <c:spPr>
          <a:solidFill>
            <a:srgbClr val="FDFFB6"/>
          </a:solidFill>
          <a:ln w="25400">
            <a:solidFill>
              <a:schemeClr val="lt1"/>
            </a:solidFill>
          </a:ln>
          <a:effectLst/>
          <a:sp3d contourW="25400">
            <a:contourClr>
              <a:schemeClr val="lt1"/>
            </a:contourClr>
          </a:sp3d>
        </c:spPr>
      </c:pivotFmt>
      <c:pivotFmt>
        <c:idx val="69"/>
        <c:spPr>
          <a:solidFill>
            <a:srgbClr val="FFD6A5"/>
          </a:solidFill>
          <a:ln w="25400">
            <a:solidFill>
              <a:schemeClr val="lt1"/>
            </a:solidFill>
          </a:ln>
          <a:effectLst/>
          <a:sp3d contourW="25400">
            <a:contourClr>
              <a:schemeClr val="lt1"/>
            </a:contourClr>
          </a:sp3d>
        </c:spPr>
      </c:pivotFmt>
      <c:pivotFmt>
        <c:idx val="70"/>
        <c:spPr>
          <a:solidFill>
            <a:srgbClr val="83E377"/>
          </a:solidFill>
          <a:ln w="25400">
            <a:solidFill>
              <a:schemeClr val="lt1"/>
            </a:solidFill>
          </a:ln>
          <a:effectLst/>
          <a:sp3d contourW="25400">
            <a:contourClr>
              <a:schemeClr val="lt1"/>
            </a:contourClr>
          </a:sp3d>
        </c:spPr>
      </c:pivotFmt>
      <c:pivotFmt>
        <c:idx val="71"/>
        <c:spPr>
          <a:solidFill>
            <a:srgbClr val="BDB2FF"/>
          </a:solidFill>
          <a:ln w="25400">
            <a:solidFill>
              <a:schemeClr val="lt1"/>
            </a:solidFill>
          </a:ln>
          <a:effectLst/>
          <a:sp3d contourW="25400">
            <a:contourClr>
              <a:schemeClr val="lt1"/>
            </a:contourClr>
          </a:sp3d>
        </c:spPr>
      </c:pivotFmt>
      <c:pivotFmt>
        <c:idx val="72"/>
        <c:spPr>
          <a:solidFill>
            <a:srgbClr val="A0C4FF"/>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0"/>
          <c:showBubbleSize val="0"/>
          <c:extLst>
            <c:ext xmlns:c15="http://schemas.microsoft.com/office/drawing/2012/chart" uri="{CE6537A1-D6FC-4f65-9D91-7224C49458BB}">
              <c15:layout>
                <c:manualLayout>
                  <c:w val="0.18976688889498569"/>
                  <c:h val="0.18490914597213806"/>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170490611750454"/>
          <c:w val="1"/>
          <c:h val="0.86891607779796753"/>
        </c:manualLayout>
      </c:layout>
      <c:pie3DChart>
        <c:varyColors val="1"/>
        <c:ser>
          <c:idx val="0"/>
          <c:order val="0"/>
          <c:tx>
            <c:strRef>
              <c:f>'Phan tich'!$J$2</c:f>
              <c:strCache>
                <c:ptCount val="1"/>
                <c:pt idx="0">
                  <c:v>Total</c:v>
                </c:pt>
              </c:strCache>
            </c:strRef>
          </c:tx>
          <c:dPt>
            <c:idx val="0"/>
            <c:bubble3D val="0"/>
            <c:spPr>
              <a:solidFill>
                <a:srgbClr val="9BF6FF"/>
              </a:solidFill>
              <a:ln w="25400">
                <a:solidFill>
                  <a:schemeClr val="lt1"/>
                </a:solidFill>
              </a:ln>
              <a:effectLst/>
              <a:sp3d contourW="25400">
                <a:contourClr>
                  <a:schemeClr val="lt1"/>
                </a:contourClr>
              </a:sp3d>
            </c:spPr>
            <c:extLst>
              <c:ext xmlns:c16="http://schemas.microsoft.com/office/drawing/2014/chart" uri="{C3380CC4-5D6E-409C-BE32-E72D297353CC}">
                <c16:uniqueId val="{00000001-C76E-46A8-A02A-E15073B54595}"/>
              </c:ext>
            </c:extLst>
          </c:dPt>
          <c:dPt>
            <c:idx val="1"/>
            <c:bubble3D val="0"/>
            <c:spPr>
              <a:solidFill>
                <a:srgbClr val="CAFFBF"/>
              </a:solidFill>
              <a:ln w="25400">
                <a:solidFill>
                  <a:schemeClr val="lt1"/>
                </a:solidFill>
              </a:ln>
              <a:effectLst/>
              <a:sp3d contourW="25400">
                <a:contourClr>
                  <a:schemeClr val="lt1"/>
                </a:contourClr>
              </a:sp3d>
            </c:spPr>
            <c:extLst>
              <c:ext xmlns:c16="http://schemas.microsoft.com/office/drawing/2014/chart" uri="{C3380CC4-5D6E-409C-BE32-E72D297353CC}">
                <c16:uniqueId val="{00000003-C76E-46A8-A02A-E15073B54595}"/>
              </c:ext>
            </c:extLst>
          </c:dPt>
          <c:dPt>
            <c:idx val="2"/>
            <c:bubble3D val="0"/>
            <c:spPr>
              <a:solidFill>
                <a:srgbClr val="FDFFB6"/>
              </a:solidFill>
              <a:ln w="25400">
                <a:solidFill>
                  <a:schemeClr val="lt1"/>
                </a:solidFill>
              </a:ln>
              <a:effectLst/>
              <a:sp3d contourW="25400">
                <a:contourClr>
                  <a:schemeClr val="lt1"/>
                </a:contourClr>
              </a:sp3d>
            </c:spPr>
            <c:extLst>
              <c:ext xmlns:c16="http://schemas.microsoft.com/office/drawing/2014/chart" uri="{C3380CC4-5D6E-409C-BE32-E72D297353CC}">
                <c16:uniqueId val="{00000005-C76E-46A8-A02A-E15073B54595}"/>
              </c:ext>
            </c:extLst>
          </c:dPt>
          <c:dPt>
            <c:idx val="3"/>
            <c:bubble3D val="0"/>
            <c:spPr>
              <a:solidFill>
                <a:srgbClr val="FFD6A5"/>
              </a:solidFill>
              <a:ln w="25400">
                <a:solidFill>
                  <a:schemeClr val="lt1"/>
                </a:solidFill>
              </a:ln>
              <a:effectLst/>
              <a:sp3d contourW="25400">
                <a:contourClr>
                  <a:schemeClr val="lt1"/>
                </a:contourClr>
              </a:sp3d>
            </c:spPr>
            <c:extLst>
              <c:ext xmlns:c16="http://schemas.microsoft.com/office/drawing/2014/chart" uri="{C3380CC4-5D6E-409C-BE32-E72D297353CC}">
                <c16:uniqueId val="{00000007-C76E-46A8-A02A-E15073B54595}"/>
              </c:ext>
            </c:extLst>
          </c:dPt>
          <c:dPt>
            <c:idx val="4"/>
            <c:bubble3D val="0"/>
            <c:spPr>
              <a:solidFill>
                <a:srgbClr val="83E377"/>
              </a:solidFill>
              <a:ln w="25400">
                <a:solidFill>
                  <a:schemeClr val="lt1"/>
                </a:solidFill>
              </a:ln>
              <a:effectLst/>
              <a:sp3d contourW="25400">
                <a:contourClr>
                  <a:schemeClr val="lt1"/>
                </a:contourClr>
              </a:sp3d>
            </c:spPr>
            <c:extLst>
              <c:ext xmlns:c16="http://schemas.microsoft.com/office/drawing/2014/chart" uri="{C3380CC4-5D6E-409C-BE32-E72D297353CC}">
                <c16:uniqueId val="{00000009-C76E-46A8-A02A-E15073B54595}"/>
              </c:ext>
            </c:extLst>
          </c:dPt>
          <c:dPt>
            <c:idx val="5"/>
            <c:bubble3D val="0"/>
            <c:spPr>
              <a:solidFill>
                <a:srgbClr val="BDB2FF"/>
              </a:solidFill>
              <a:ln w="25400">
                <a:solidFill>
                  <a:schemeClr val="lt1"/>
                </a:solidFill>
              </a:ln>
              <a:effectLst/>
              <a:sp3d contourW="25400">
                <a:contourClr>
                  <a:schemeClr val="lt1"/>
                </a:contourClr>
              </a:sp3d>
            </c:spPr>
            <c:extLst>
              <c:ext xmlns:c16="http://schemas.microsoft.com/office/drawing/2014/chart" uri="{C3380CC4-5D6E-409C-BE32-E72D297353CC}">
                <c16:uniqueId val="{0000000B-C76E-46A8-A02A-E15073B54595}"/>
              </c:ext>
            </c:extLst>
          </c:dPt>
          <c:dPt>
            <c:idx val="6"/>
            <c:bubble3D val="0"/>
            <c:spPr>
              <a:solidFill>
                <a:srgbClr val="A0C4FF"/>
              </a:solidFill>
              <a:ln w="25400">
                <a:solidFill>
                  <a:schemeClr val="lt1"/>
                </a:solidFill>
              </a:ln>
              <a:effectLst/>
              <a:sp3d contourW="25400">
                <a:contourClr>
                  <a:schemeClr val="lt1"/>
                </a:contourClr>
              </a:sp3d>
            </c:spPr>
            <c:extLst>
              <c:ext xmlns:c16="http://schemas.microsoft.com/office/drawing/2014/chart" uri="{C3380CC4-5D6E-409C-BE32-E72D297353CC}">
                <c16:uniqueId val="{0000000D-C76E-46A8-A02A-E15073B54595}"/>
              </c:ext>
            </c:extLst>
          </c:dPt>
          <c:dLbls>
            <c:dLbl>
              <c:idx val="0"/>
              <c:dLblPos val="inEnd"/>
              <c:showLegendKey val="0"/>
              <c:showVal val="1"/>
              <c:showCatName val="1"/>
              <c:showSerName val="0"/>
              <c:showPercent val="0"/>
              <c:showBubbleSize val="0"/>
              <c:extLst>
                <c:ext xmlns:c15="http://schemas.microsoft.com/office/drawing/2012/chart" uri="{CE6537A1-D6FC-4f65-9D91-7224C49458BB}">
                  <c15:layout>
                    <c:manualLayout>
                      <c:w val="0.20753344856283204"/>
                      <c:h val="0.12481683379321175"/>
                    </c:manualLayout>
                  </c15:layout>
                </c:ext>
                <c:ext xmlns:c16="http://schemas.microsoft.com/office/drawing/2014/chart" uri="{C3380CC4-5D6E-409C-BE32-E72D297353CC}">
                  <c16:uniqueId val="{00000001-C76E-46A8-A02A-E15073B54595}"/>
                </c:ext>
              </c:extLst>
            </c:dLbl>
            <c:dLbl>
              <c:idx val="6"/>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0"/>
              <c:showBubbleSize val="0"/>
              <c:extLst>
                <c:ext xmlns:c15="http://schemas.microsoft.com/office/drawing/2012/chart" uri="{CE6537A1-D6FC-4f65-9D91-7224C49458BB}">
                  <c15:layout>
                    <c:manualLayout>
                      <c:w val="0.18976688889498569"/>
                      <c:h val="0.18490914597213806"/>
                    </c:manualLayout>
                  </c15:layout>
                </c:ext>
                <c:ext xmlns:c16="http://schemas.microsoft.com/office/drawing/2014/chart" uri="{C3380CC4-5D6E-409C-BE32-E72D297353CC}">
                  <c16:uniqueId val="{0000000D-C76E-46A8-A02A-E15073B54595}"/>
                </c:ext>
              </c:extLst>
            </c:dLbl>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'Phan tich'!$I$3:$I$9</c:f>
              <c:strCache>
                <c:ptCount val="7"/>
                <c:pt idx="0">
                  <c:v>Tổng CV</c:v>
                </c:pt>
                <c:pt idx="1">
                  <c:v>Pass sơ loại</c:v>
                </c:pt>
                <c:pt idx="2">
                  <c:v>Pass V1</c:v>
                </c:pt>
                <c:pt idx="3">
                  <c:v>Pass V2</c:v>
                </c:pt>
                <c:pt idx="4">
                  <c:v>Pass Test</c:v>
                </c:pt>
                <c:pt idx="5">
                  <c:v>Pass Offer</c:v>
                </c:pt>
                <c:pt idx="6">
                  <c:v>SL Nhận việc</c:v>
                </c:pt>
              </c:strCache>
            </c:strRef>
          </c:cat>
          <c:val>
            <c:numRef>
              <c:f>'Phan tich'!$J$3:$J$9</c:f>
              <c:numCache>
                <c:formatCode>General</c:formatCode>
                <c:ptCount val="7"/>
                <c:pt idx="0">
                  <c:v>117</c:v>
                </c:pt>
                <c:pt idx="1">
                  <c:v>100</c:v>
                </c:pt>
                <c:pt idx="2">
                  <c:v>65</c:v>
                </c:pt>
                <c:pt idx="3">
                  <c:v>61</c:v>
                </c:pt>
                <c:pt idx="4">
                  <c:v>26</c:v>
                </c:pt>
                <c:pt idx="5">
                  <c:v>58</c:v>
                </c:pt>
                <c:pt idx="6">
                  <c:v>61</c:v>
                </c:pt>
              </c:numCache>
            </c:numRef>
          </c:val>
          <c:extLst>
            <c:ext xmlns:c16="http://schemas.microsoft.com/office/drawing/2014/chart" uri="{C3380CC4-5D6E-409C-BE32-E72D297353CC}">
              <c16:uniqueId val="{0000000E-C76E-46A8-A02A-E15073B54595}"/>
            </c:ext>
          </c:extLst>
        </c:ser>
        <c:dLbls>
          <c:dLblPos val="bestFit"/>
          <c:showLegendKey val="0"/>
          <c:showVal val="1"/>
          <c:showCatName val="0"/>
          <c:showSerName val="0"/>
          <c:showPercent val="0"/>
          <c:showBubbleSize val="0"/>
          <c:showLeaderLines val="1"/>
        </c:dLbls>
      </c:pie3DChart>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tuyen dung.ver02.xlsx]Phan tich!Khu vực</c:name>
    <c:fmtId val="4"/>
  </c:pivotSource>
  <c:chart>
    <c:title>
      <c:tx>
        <c:rich>
          <a:bodyPr rot="0" spcFirstLastPara="1" vertOverflow="ellipsis" vert="horz" wrap="square" anchor="ctr" anchorCtr="1"/>
          <a:lstStyle/>
          <a:p>
            <a:pPr algn="ctr" rtl="0">
              <a:defRPr lang="en-US" sz="10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rPr>
              <a:t>Khu vực</a:t>
            </a:r>
          </a:p>
        </c:rich>
      </c:tx>
      <c:layout>
        <c:manualLayout>
          <c:xMode val="edge"/>
          <c:yMode val="edge"/>
          <c:x val="0.41219403443212876"/>
          <c:y val="1.6606886234983517E-2"/>
        </c:manualLayout>
      </c:layout>
      <c:overlay val="0"/>
      <c:spPr>
        <a:noFill/>
        <a:ln>
          <a:noFill/>
        </a:ln>
        <a:effectLst/>
      </c:spPr>
    </c:title>
    <c:autoTitleDeleted val="0"/>
    <c:pivotFmts>
      <c:pivotFmt>
        <c:idx val="0"/>
        <c:spPr>
          <a:solidFill>
            <a:srgbClr val="06D6A0"/>
          </a:solidFill>
          <a:ln>
            <a:noFill/>
          </a:ln>
          <a:effectLst/>
        </c:spPr>
        <c:marker>
          <c:symbol val="none"/>
        </c:marker>
        <c:dLbl>
          <c:idx val="0"/>
          <c:delete val="1"/>
          <c:extLst>
            <c:ext xmlns:c15="http://schemas.microsoft.com/office/drawing/2012/chart" uri="{CE6537A1-D6FC-4f65-9D91-7224C49458BB}"/>
          </c:extLst>
        </c:dLbl>
      </c:pivotFmt>
      <c:pivotFmt>
        <c:idx val="1"/>
        <c:spPr>
          <a:solidFill>
            <a:srgbClr val="FFD166"/>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rgbClr val="C00000"/>
            </a:solidFill>
            <a:ln w="9525">
              <a:solidFill>
                <a:schemeClr val="accent3"/>
              </a:solidFill>
            </a:ln>
            <a:effectLst/>
          </c:spPr>
        </c:marker>
        <c:dLbl>
          <c:idx val="0"/>
          <c:delete val="1"/>
          <c:extLst>
            <c:ext xmlns:c15="http://schemas.microsoft.com/office/drawing/2012/chart" uri="{CE6537A1-D6FC-4f65-9D91-7224C49458BB}"/>
          </c:extLst>
        </c:dLbl>
      </c:pivotFmt>
      <c:pivotFmt>
        <c:idx val="3"/>
        <c:spPr>
          <a:solidFill>
            <a:srgbClr val="06D6A0"/>
          </a:solidFill>
          <a:ln>
            <a:noFill/>
          </a:ln>
          <a:effectLst/>
        </c:spPr>
        <c:marker>
          <c:symbol val="none"/>
        </c:marker>
        <c:dLbl>
          <c:idx val="0"/>
          <c:delete val="1"/>
          <c:extLst>
            <c:ext xmlns:c15="http://schemas.microsoft.com/office/drawing/2012/chart" uri="{CE6537A1-D6FC-4f65-9D91-7224C49458BB}"/>
          </c:extLst>
        </c:dLbl>
      </c:pivotFmt>
      <c:pivotFmt>
        <c:idx val="4"/>
        <c:spPr>
          <a:solidFill>
            <a:srgbClr val="FFD166"/>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rgbClr val="C00000"/>
            </a:solidFill>
            <a:ln w="9525">
              <a:solidFill>
                <a:schemeClr val="accent3"/>
              </a:solidFill>
            </a:ln>
            <a:effectLst/>
          </c:spPr>
        </c:marker>
        <c:dLbl>
          <c:idx val="0"/>
          <c:delete val="1"/>
          <c:extLst>
            <c:ext xmlns:c15="http://schemas.microsoft.com/office/drawing/2012/chart" uri="{CE6537A1-D6FC-4f65-9D91-7224C49458BB}"/>
          </c:extLst>
        </c:dLbl>
      </c:pivotFmt>
      <c:pivotFmt>
        <c:idx val="6"/>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3"/>
        <c:spPr>
          <a:solidFill>
            <a:srgbClr val="06D6A0"/>
          </a:solidFill>
          <a:ln>
            <a:noFill/>
          </a:ln>
          <a:effectLst/>
        </c:spPr>
        <c:marker>
          <c:symbol val="none"/>
        </c:marker>
        <c:dLbl>
          <c:idx val="0"/>
          <c:delete val="1"/>
          <c:extLst>
            <c:ext xmlns:c15="http://schemas.microsoft.com/office/drawing/2012/chart" uri="{CE6537A1-D6FC-4f65-9D91-7224C49458BB}"/>
          </c:extLst>
        </c:dLbl>
      </c:pivotFmt>
      <c:pivotFmt>
        <c:idx val="64"/>
        <c:spPr>
          <a:solidFill>
            <a:srgbClr val="FFD166"/>
          </a:solidFill>
          <a:ln w="25400">
            <a:noFill/>
          </a:ln>
          <a:effectLst/>
        </c:spPr>
        <c:marker>
          <c:symbol val="none"/>
        </c:marker>
        <c:dLbl>
          <c:idx val="0"/>
          <c:delete val="1"/>
          <c:extLst>
            <c:ext xmlns:c15="http://schemas.microsoft.com/office/drawing/2012/chart" uri="{CE6537A1-D6FC-4f65-9D91-7224C49458BB}"/>
          </c:extLst>
        </c:dLbl>
      </c:pivotFmt>
      <c:pivotFmt>
        <c:idx val="65"/>
        <c:spPr>
          <a:ln w="15875" cap="rnd">
            <a:solidFill>
              <a:srgbClr val="0070C0"/>
            </a:solidFill>
            <a:headEnd type="oval"/>
          </a:ln>
          <a:effectLst/>
        </c:spPr>
        <c:marker>
          <c:spPr>
            <a:solidFill>
              <a:srgbClr val="FFFF00"/>
            </a:solidFill>
            <a:ln cap="rnd"/>
          </c:spPr>
        </c:marker>
        <c:dLbl>
          <c:idx val="0"/>
          <c:delete val="1"/>
          <c:extLst>
            <c:ext xmlns:c15="http://schemas.microsoft.com/office/drawing/2012/chart" uri="{CE6537A1-D6FC-4f65-9D91-7224C49458BB}"/>
          </c:extLst>
        </c:dLbl>
      </c:pivotFmt>
    </c:pivotFmts>
    <c:plotArea>
      <c:layout>
        <c:manualLayout>
          <c:layoutTarget val="inner"/>
          <c:xMode val="edge"/>
          <c:yMode val="edge"/>
          <c:x val="0.2591389652312327"/>
          <c:y val="8.3928849299699376E-2"/>
          <c:w val="0.65290367090403778"/>
          <c:h val="0.37132997621423147"/>
        </c:manualLayout>
      </c:layout>
      <c:barChart>
        <c:barDir val="col"/>
        <c:grouping val="clustered"/>
        <c:varyColors val="0"/>
        <c:ser>
          <c:idx val="0"/>
          <c:order val="0"/>
          <c:tx>
            <c:strRef>
              <c:f>'Phan tich'!$B$18</c:f>
              <c:strCache>
                <c:ptCount val="1"/>
                <c:pt idx="0">
                  <c:v>Tổng CV</c:v>
                </c:pt>
              </c:strCache>
            </c:strRef>
          </c:tx>
          <c:spPr>
            <a:solidFill>
              <a:srgbClr val="06D6A0"/>
            </a:solidFill>
            <a:ln>
              <a:noFill/>
            </a:ln>
            <a:effectLst/>
          </c:spPr>
          <c:invertIfNegative val="0"/>
          <c:cat>
            <c:strRef>
              <c:f>'Phan tich'!$A$19:$A$31</c:f>
              <c:strCache>
                <c:ptCount val="12"/>
                <c:pt idx="0">
                  <c:v>2A</c:v>
                </c:pt>
                <c:pt idx="1">
                  <c:v>Central</c:v>
                </c:pt>
                <c:pt idx="2">
                  <c:v>Central &amp; Highland</c:v>
                </c:pt>
                <c:pt idx="3">
                  <c:v>HCM</c:v>
                </c:pt>
                <c:pt idx="4">
                  <c:v>HCM 1</c:v>
                </c:pt>
                <c:pt idx="5">
                  <c:v>MEKONG</c:v>
                </c:pt>
                <c:pt idx="6">
                  <c:v>MEKONG - NORTH</c:v>
                </c:pt>
                <c:pt idx="7">
                  <c:v>MEKONG 1</c:v>
                </c:pt>
                <c:pt idx="8">
                  <c:v>MEKONG 3</c:v>
                </c:pt>
                <c:pt idx="9">
                  <c:v>MEKONG 4</c:v>
                </c:pt>
                <c:pt idx="10">
                  <c:v>The EAST 1</c:v>
                </c:pt>
                <c:pt idx="11">
                  <c:v>The EAST 2</c:v>
                </c:pt>
              </c:strCache>
            </c:strRef>
          </c:cat>
          <c:val>
            <c:numRef>
              <c:f>'Phan tich'!$B$19:$B$31</c:f>
              <c:numCache>
                <c:formatCode>General</c:formatCode>
                <c:ptCount val="12"/>
                <c:pt idx="0">
                  <c:v>10</c:v>
                </c:pt>
                <c:pt idx="1">
                  <c:v>9</c:v>
                </c:pt>
                <c:pt idx="2">
                  <c:v>10</c:v>
                </c:pt>
                <c:pt idx="3">
                  <c:v>19</c:v>
                </c:pt>
                <c:pt idx="4">
                  <c:v>9</c:v>
                </c:pt>
                <c:pt idx="5">
                  <c:v>5</c:v>
                </c:pt>
                <c:pt idx="6">
                  <c:v>2</c:v>
                </c:pt>
                <c:pt idx="7">
                  <c:v>16</c:v>
                </c:pt>
                <c:pt idx="8">
                  <c:v>2</c:v>
                </c:pt>
                <c:pt idx="9">
                  <c:v>28</c:v>
                </c:pt>
                <c:pt idx="10">
                  <c:v>1</c:v>
                </c:pt>
                <c:pt idx="11">
                  <c:v>6</c:v>
                </c:pt>
              </c:numCache>
            </c:numRef>
          </c:val>
          <c:extLst>
            <c:ext xmlns:c16="http://schemas.microsoft.com/office/drawing/2014/chart" uri="{C3380CC4-5D6E-409C-BE32-E72D297353CC}">
              <c16:uniqueId val="{00000000-D884-46B8-B4E3-409161C95DCB}"/>
            </c:ext>
          </c:extLst>
        </c:ser>
        <c:ser>
          <c:idx val="1"/>
          <c:order val="1"/>
          <c:tx>
            <c:strRef>
              <c:f>'Phan tich'!$C$18</c:f>
              <c:strCache>
                <c:ptCount val="1"/>
                <c:pt idx="0">
                  <c:v>SL Nhận việc</c:v>
                </c:pt>
              </c:strCache>
            </c:strRef>
          </c:tx>
          <c:spPr>
            <a:solidFill>
              <a:srgbClr val="FFD166"/>
            </a:solidFill>
            <a:ln w="25400">
              <a:noFill/>
            </a:ln>
            <a:effectLst/>
          </c:spPr>
          <c:invertIfNegative val="0"/>
          <c:cat>
            <c:strRef>
              <c:f>'Phan tich'!$A$19:$A$31</c:f>
              <c:strCache>
                <c:ptCount val="12"/>
                <c:pt idx="0">
                  <c:v>2A</c:v>
                </c:pt>
                <c:pt idx="1">
                  <c:v>Central</c:v>
                </c:pt>
                <c:pt idx="2">
                  <c:v>Central &amp; Highland</c:v>
                </c:pt>
                <c:pt idx="3">
                  <c:v>HCM</c:v>
                </c:pt>
                <c:pt idx="4">
                  <c:v>HCM 1</c:v>
                </c:pt>
                <c:pt idx="5">
                  <c:v>MEKONG</c:v>
                </c:pt>
                <c:pt idx="6">
                  <c:v>MEKONG - NORTH</c:v>
                </c:pt>
                <c:pt idx="7">
                  <c:v>MEKONG 1</c:v>
                </c:pt>
                <c:pt idx="8">
                  <c:v>MEKONG 3</c:v>
                </c:pt>
                <c:pt idx="9">
                  <c:v>MEKONG 4</c:v>
                </c:pt>
                <c:pt idx="10">
                  <c:v>The EAST 1</c:v>
                </c:pt>
                <c:pt idx="11">
                  <c:v>The EAST 2</c:v>
                </c:pt>
              </c:strCache>
            </c:strRef>
          </c:cat>
          <c:val>
            <c:numRef>
              <c:f>'Phan tich'!$C$19:$C$31</c:f>
              <c:numCache>
                <c:formatCode>General</c:formatCode>
                <c:ptCount val="12"/>
                <c:pt idx="0">
                  <c:v>2</c:v>
                </c:pt>
                <c:pt idx="1">
                  <c:v>4</c:v>
                </c:pt>
                <c:pt idx="2">
                  <c:v>2</c:v>
                </c:pt>
                <c:pt idx="3">
                  <c:v>17</c:v>
                </c:pt>
                <c:pt idx="4">
                  <c:v>5</c:v>
                </c:pt>
                <c:pt idx="5">
                  <c:v>1</c:v>
                </c:pt>
                <c:pt idx="6">
                  <c:v>1</c:v>
                </c:pt>
                <c:pt idx="7">
                  <c:v>4</c:v>
                </c:pt>
                <c:pt idx="8">
                  <c:v>2</c:v>
                </c:pt>
                <c:pt idx="9">
                  <c:v>16</c:v>
                </c:pt>
                <c:pt idx="10">
                  <c:v>1</c:v>
                </c:pt>
                <c:pt idx="11">
                  <c:v>6</c:v>
                </c:pt>
              </c:numCache>
            </c:numRef>
          </c:val>
          <c:extLst>
            <c:ext xmlns:c16="http://schemas.microsoft.com/office/drawing/2014/chart" uri="{C3380CC4-5D6E-409C-BE32-E72D297353CC}">
              <c16:uniqueId val="{00000001-D884-46B8-B4E3-409161C95DCB}"/>
            </c:ext>
          </c:extLst>
        </c:ser>
        <c:dLbls>
          <c:showLegendKey val="0"/>
          <c:showVal val="0"/>
          <c:showCatName val="0"/>
          <c:showSerName val="0"/>
          <c:showPercent val="0"/>
          <c:showBubbleSize val="0"/>
        </c:dLbls>
        <c:gapWidth val="50"/>
        <c:axId val="455565392"/>
        <c:axId val="455565720"/>
      </c:barChart>
      <c:lineChart>
        <c:grouping val="stacked"/>
        <c:varyColors val="0"/>
        <c:ser>
          <c:idx val="2"/>
          <c:order val="2"/>
          <c:tx>
            <c:strRef>
              <c:f>'Phan tich'!$D$18</c:f>
              <c:strCache>
                <c:ptCount val="1"/>
                <c:pt idx="0">
                  <c:v>Tổng chi phí</c:v>
                </c:pt>
              </c:strCache>
            </c:strRef>
          </c:tx>
          <c:spPr>
            <a:ln w="15875" cap="rnd">
              <a:solidFill>
                <a:srgbClr val="0070C0"/>
              </a:solidFill>
              <a:headEnd type="oval"/>
            </a:ln>
            <a:effectLst/>
          </c:spPr>
          <c:marker>
            <c:spPr>
              <a:solidFill>
                <a:srgbClr val="FFFF00"/>
              </a:solidFill>
              <a:ln cap="rnd"/>
            </c:spPr>
          </c:marker>
          <c:cat>
            <c:strRef>
              <c:f>'Phan tich'!$A$19:$A$31</c:f>
              <c:strCache>
                <c:ptCount val="12"/>
                <c:pt idx="0">
                  <c:v>2A</c:v>
                </c:pt>
                <c:pt idx="1">
                  <c:v>Central</c:v>
                </c:pt>
                <c:pt idx="2">
                  <c:v>Central &amp; Highland</c:v>
                </c:pt>
                <c:pt idx="3">
                  <c:v>HCM</c:v>
                </c:pt>
                <c:pt idx="4">
                  <c:v>HCM 1</c:v>
                </c:pt>
                <c:pt idx="5">
                  <c:v>MEKONG</c:v>
                </c:pt>
                <c:pt idx="6">
                  <c:v>MEKONG - NORTH</c:v>
                </c:pt>
                <c:pt idx="7">
                  <c:v>MEKONG 1</c:v>
                </c:pt>
                <c:pt idx="8">
                  <c:v>MEKONG 3</c:v>
                </c:pt>
                <c:pt idx="9">
                  <c:v>MEKONG 4</c:v>
                </c:pt>
                <c:pt idx="10">
                  <c:v>The EAST 1</c:v>
                </c:pt>
                <c:pt idx="11">
                  <c:v>The EAST 2</c:v>
                </c:pt>
              </c:strCache>
            </c:strRef>
          </c:cat>
          <c:val>
            <c:numRef>
              <c:f>'Phan tich'!$D$19:$D$31</c:f>
              <c:numCache>
                <c:formatCode>#,##0.0,,"M"</c:formatCode>
                <c:ptCount val="12"/>
                <c:pt idx="1">
                  <c:v>26000000</c:v>
                </c:pt>
                <c:pt idx="3">
                  <c:v>30000000</c:v>
                </c:pt>
                <c:pt idx="5">
                  <c:v>79920000</c:v>
                </c:pt>
              </c:numCache>
            </c:numRef>
          </c:val>
          <c:smooth val="0"/>
          <c:extLst>
            <c:ext xmlns:c16="http://schemas.microsoft.com/office/drawing/2014/chart" uri="{C3380CC4-5D6E-409C-BE32-E72D297353CC}">
              <c16:uniqueId val="{00000002-D884-46B8-B4E3-409161C95DCB}"/>
            </c:ext>
          </c:extLst>
        </c:ser>
        <c:dLbls>
          <c:showLegendKey val="0"/>
          <c:showVal val="0"/>
          <c:showCatName val="0"/>
          <c:showSerName val="0"/>
          <c:showPercent val="0"/>
          <c:showBubbleSize val="0"/>
        </c:dLbls>
        <c:marker val="1"/>
        <c:smooth val="0"/>
        <c:axId val="509488687"/>
        <c:axId val="329676095"/>
      </c:lineChart>
      <c:catAx>
        <c:axId val="45556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55565720"/>
        <c:crosses val="autoZero"/>
        <c:auto val="1"/>
        <c:lblAlgn val="ctr"/>
        <c:lblOffset val="100"/>
        <c:noMultiLvlLbl val="0"/>
      </c:catAx>
      <c:valAx>
        <c:axId val="455565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55565392"/>
        <c:crosses val="autoZero"/>
        <c:crossBetween val="between"/>
      </c:valAx>
      <c:valAx>
        <c:axId val="329676095"/>
        <c:scaling>
          <c:orientation val="minMax"/>
        </c:scaling>
        <c:delete val="0"/>
        <c:axPos val="r"/>
        <c:numFmt formatCode="#,##0.0,,&quot;M&quot;" sourceLinked="1"/>
        <c:majorTickMark val="out"/>
        <c:minorTickMark val="none"/>
        <c:tickLblPos val="nextTo"/>
        <c:txPr>
          <a:bodyPr/>
          <a:lstStyle/>
          <a:p>
            <a:pPr>
              <a:defRPr sz="600">
                <a:latin typeface="Arial" panose="020B0604020202020204" pitchFamily="34" charset="0"/>
                <a:cs typeface="Arial" panose="020B0604020202020204" pitchFamily="34" charset="0"/>
              </a:defRPr>
            </a:pPr>
            <a:endParaRPr lang="en-US"/>
          </a:p>
        </c:txPr>
        <c:crossAx val="509488687"/>
        <c:crosses val="max"/>
        <c:crossBetween val="between"/>
      </c:valAx>
      <c:catAx>
        <c:axId val="509488687"/>
        <c:scaling>
          <c:orientation val="minMax"/>
        </c:scaling>
        <c:delete val="1"/>
        <c:axPos val="b"/>
        <c:numFmt formatCode="General" sourceLinked="1"/>
        <c:majorTickMark val="out"/>
        <c:minorTickMark val="none"/>
        <c:tickLblPos val="nextTo"/>
        <c:crossAx val="329676095"/>
        <c:auto val="1"/>
        <c:lblAlgn val="ctr"/>
        <c:lblOffset val="100"/>
        <c:noMultiLvlLbl val="0"/>
      </c:catAx>
      <c:dTable>
        <c:showHorzBorder val="1"/>
        <c:showVertBorder val="1"/>
        <c:showOutline val="1"/>
        <c:showKeys val="1"/>
        <c:txPr>
          <a:bodyPr/>
          <a:lstStyle/>
          <a:p>
            <a:pPr rtl="0">
              <a:defRPr sz="500">
                <a:latin typeface="Arial" panose="020B0604020202020204" pitchFamily="34" charset="0"/>
                <a:cs typeface="Arial" panose="020B0604020202020204" pitchFamily="34" charset="0"/>
              </a:defRPr>
            </a:pPr>
            <a:endParaRPr lang="en-US"/>
          </a:p>
        </c:txPr>
      </c:dTable>
    </c:plotArea>
    <c:legend>
      <c:legendPos val="b"/>
      <c:layout>
        <c:manualLayout>
          <c:xMode val="edge"/>
          <c:yMode val="edge"/>
          <c:x val="9.0673033707198064E-2"/>
          <c:y val="0.92317616434821548"/>
          <c:w val="0.89999967866679564"/>
          <c:h val="7.6823835651784564E-2"/>
        </c:manualLayout>
      </c:layout>
      <c:overlay val="0"/>
      <c:spPr>
        <a:noFill/>
        <a:ln>
          <a:noFill/>
        </a:ln>
        <a:effectLst/>
      </c:spPr>
      <c:txPr>
        <a:bodyPr rot="0" spcFirstLastPara="1" vertOverflow="ellipsis" vert="horz" wrap="square" anchor="ctr" anchorCtr="1"/>
        <a:lstStyle/>
        <a:p>
          <a:pPr>
            <a:defRPr lang="en-US"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tuyen dung.ver02.xlsx]Phan tich!Kênh</c:name>
    <c:fmtId val="8"/>
  </c:pivotSource>
  <c:chart>
    <c:title>
      <c:tx>
        <c:rich>
          <a:bodyPr rot="0" spcFirstLastPara="1" vertOverflow="ellipsis" vert="horz" wrap="square" anchor="ctr" anchorCtr="1"/>
          <a:lstStyle/>
          <a:p>
            <a:pPr algn="ctr" rtl="0">
              <a:defRPr lang="en-US" sz="10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rPr>
              <a:t>Kênh</a:t>
            </a:r>
          </a:p>
        </c:rich>
      </c:tx>
      <c:overlay val="0"/>
      <c:spPr>
        <a:noFill/>
        <a:ln>
          <a:noFill/>
        </a:ln>
        <a:effectLst/>
      </c:spPr>
    </c:title>
    <c:autoTitleDeleted val="0"/>
    <c:pivotFmts>
      <c:pivotFmt>
        <c:idx val="0"/>
        <c:spPr>
          <a:solidFill>
            <a:srgbClr val="06D6A0"/>
          </a:solidFill>
          <a:ln>
            <a:noFill/>
          </a:ln>
          <a:effectLst/>
        </c:spPr>
        <c:marker>
          <c:symbol val="none"/>
        </c:marker>
        <c:dLbl>
          <c:idx val="0"/>
          <c:delete val="1"/>
          <c:extLst>
            <c:ext xmlns:c15="http://schemas.microsoft.com/office/drawing/2012/chart" uri="{CE6537A1-D6FC-4f65-9D91-7224C49458BB}"/>
          </c:extLst>
        </c:dLbl>
      </c:pivotFmt>
      <c:pivotFmt>
        <c:idx val="1"/>
        <c:spPr>
          <a:solidFill>
            <a:srgbClr val="FFD166"/>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rgbClr val="C00000"/>
            </a:solidFill>
            <a:ln w="9525">
              <a:solidFill>
                <a:schemeClr val="accent3"/>
              </a:solidFill>
            </a:ln>
            <a:effectLst/>
          </c:spPr>
        </c:marker>
        <c:dLbl>
          <c:idx val="0"/>
          <c:delete val="1"/>
          <c:extLst>
            <c:ext xmlns:c15="http://schemas.microsoft.com/office/drawing/2012/chart" uri="{CE6537A1-D6FC-4f65-9D91-7224C49458BB}"/>
          </c:extLst>
        </c:dLbl>
      </c:pivotFmt>
      <c:pivotFmt>
        <c:idx val="3"/>
        <c:spPr>
          <a:solidFill>
            <a:srgbClr val="06D6A0"/>
          </a:solidFill>
          <a:ln>
            <a:noFill/>
          </a:ln>
          <a:effectLst/>
        </c:spPr>
        <c:marker>
          <c:symbol val="none"/>
        </c:marker>
        <c:dLbl>
          <c:idx val="0"/>
          <c:delete val="1"/>
          <c:extLst>
            <c:ext xmlns:c15="http://schemas.microsoft.com/office/drawing/2012/chart" uri="{CE6537A1-D6FC-4f65-9D91-7224C49458BB}"/>
          </c:extLst>
        </c:dLbl>
      </c:pivotFmt>
      <c:pivotFmt>
        <c:idx val="4"/>
        <c:spPr>
          <a:solidFill>
            <a:srgbClr val="FFD166"/>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rgbClr val="C00000"/>
            </a:solidFill>
            <a:ln w="9525">
              <a:solidFill>
                <a:schemeClr val="accent3"/>
              </a:solidFill>
            </a:ln>
            <a:effectLst/>
          </c:spPr>
        </c:marker>
        <c:dLbl>
          <c:idx val="0"/>
          <c:delete val="1"/>
          <c:extLst>
            <c:ext xmlns:c15="http://schemas.microsoft.com/office/drawing/2012/chart" uri="{CE6537A1-D6FC-4f65-9D91-7224C49458BB}"/>
          </c:extLst>
        </c:dLbl>
      </c:pivotFmt>
      <c:pivotFmt>
        <c:idx val="6"/>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3"/>
        <c:spPr>
          <a:solidFill>
            <a:srgbClr val="06D6A0"/>
          </a:solidFill>
          <a:ln>
            <a:noFill/>
          </a:ln>
          <a:effectLst/>
        </c:spPr>
        <c:marker>
          <c:symbol val="none"/>
        </c:marker>
      </c:pivotFmt>
      <c:pivotFmt>
        <c:idx val="64"/>
        <c:spPr>
          <a:solidFill>
            <a:srgbClr val="FFD166"/>
          </a:solidFill>
          <a:ln w="25400">
            <a:noFill/>
          </a:ln>
          <a:effectLst/>
        </c:spPr>
        <c:marker>
          <c:symbol val="none"/>
        </c:marker>
      </c:pivotFmt>
      <c:pivotFmt>
        <c:idx val="65"/>
        <c:spPr>
          <a:ln w="15875" cap="rnd">
            <a:solidFill>
              <a:srgbClr val="0070C0"/>
            </a:solidFill>
            <a:headEnd type="oval"/>
          </a:ln>
          <a:effectLst/>
        </c:spPr>
        <c:marker>
          <c:spPr>
            <a:solidFill>
              <a:srgbClr val="FFFF00"/>
            </a:solidFill>
            <a:ln cap="rnd"/>
          </c:spPr>
        </c:marker>
      </c:pivotFmt>
      <c:pivotFmt>
        <c:idx val="66"/>
        <c:spPr>
          <a:solidFill>
            <a:srgbClr val="06D6A0"/>
          </a:solidFill>
          <a:ln>
            <a:noFill/>
          </a:ln>
          <a:effectLst/>
        </c:spPr>
        <c:marker>
          <c:symbol val="none"/>
        </c:marker>
        <c:dLbl>
          <c:idx val="0"/>
          <c:delete val="1"/>
          <c:extLst>
            <c:ext xmlns:c15="http://schemas.microsoft.com/office/drawing/2012/chart" uri="{CE6537A1-D6FC-4f65-9D91-7224C49458BB}"/>
          </c:extLst>
        </c:dLbl>
      </c:pivotFmt>
      <c:pivotFmt>
        <c:idx val="67"/>
        <c:spPr>
          <a:solidFill>
            <a:srgbClr val="FFD166"/>
          </a:solidFill>
          <a:ln w="25400">
            <a:noFill/>
          </a:ln>
          <a:effectLst/>
        </c:spPr>
        <c:marker>
          <c:symbol val="none"/>
        </c:marker>
        <c:dLbl>
          <c:idx val="0"/>
          <c:delete val="1"/>
          <c:extLst>
            <c:ext xmlns:c15="http://schemas.microsoft.com/office/drawing/2012/chart" uri="{CE6537A1-D6FC-4f65-9D91-7224C49458BB}"/>
          </c:extLst>
        </c:dLbl>
      </c:pivotFmt>
      <c:pivotFmt>
        <c:idx val="68"/>
        <c:spPr>
          <a:ln w="15875" cap="rnd">
            <a:solidFill>
              <a:srgbClr val="0070C0"/>
            </a:solidFill>
            <a:headEnd type="oval"/>
          </a:ln>
          <a:effectLst/>
        </c:spPr>
        <c:marker>
          <c:spPr>
            <a:solidFill>
              <a:srgbClr val="FFFF00"/>
            </a:solidFill>
            <a:ln cap="rnd"/>
          </c:spPr>
        </c:marker>
        <c:dLbl>
          <c:idx val="0"/>
          <c:delete val="1"/>
          <c:extLst>
            <c:ext xmlns:c15="http://schemas.microsoft.com/office/drawing/2012/chart" uri="{CE6537A1-D6FC-4f65-9D91-7224C49458BB}"/>
          </c:extLst>
        </c:dLbl>
      </c:pivotFmt>
      <c:pivotFmt>
        <c:idx val="69"/>
        <c:spPr>
          <a:solidFill>
            <a:srgbClr val="06D6A0"/>
          </a:solidFill>
          <a:ln>
            <a:noFill/>
          </a:ln>
          <a:effectLst/>
        </c:spPr>
        <c:marker>
          <c:symbol val="none"/>
        </c:marker>
        <c:dLbl>
          <c:idx val="0"/>
          <c:delete val="1"/>
          <c:extLst>
            <c:ext xmlns:c15="http://schemas.microsoft.com/office/drawing/2012/chart" uri="{CE6537A1-D6FC-4f65-9D91-7224C49458BB}"/>
          </c:extLst>
        </c:dLbl>
      </c:pivotFmt>
      <c:pivotFmt>
        <c:idx val="70"/>
        <c:spPr>
          <a:solidFill>
            <a:srgbClr val="FFD166"/>
          </a:solidFill>
          <a:ln w="25400">
            <a:noFill/>
          </a:ln>
          <a:effectLst/>
        </c:spPr>
        <c:marker>
          <c:symbol val="none"/>
        </c:marker>
        <c:dLbl>
          <c:idx val="0"/>
          <c:delete val="1"/>
          <c:extLst>
            <c:ext xmlns:c15="http://schemas.microsoft.com/office/drawing/2012/chart" uri="{CE6537A1-D6FC-4f65-9D91-7224C49458BB}"/>
          </c:extLst>
        </c:dLbl>
      </c:pivotFmt>
      <c:pivotFmt>
        <c:idx val="71"/>
        <c:spPr>
          <a:ln w="15875" cap="rnd">
            <a:solidFill>
              <a:srgbClr val="0070C0"/>
            </a:solidFill>
            <a:headEnd type="oval"/>
          </a:ln>
          <a:effectLst/>
        </c:spPr>
        <c:marker>
          <c:spPr>
            <a:solidFill>
              <a:srgbClr val="FFFF00"/>
            </a:solidFill>
            <a:ln cap="rnd"/>
          </c:spPr>
        </c:marker>
        <c:dLbl>
          <c:idx val="0"/>
          <c:delete val="1"/>
          <c:extLst>
            <c:ext xmlns:c15="http://schemas.microsoft.com/office/drawing/2012/chart" uri="{CE6537A1-D6FC-4f65-9D91-7224C49458BB}"/>
          </c:extLst>
        </c:dLbl>
      </c:pivotFmt>
      <c:pivotFmt>
        <c:idx val="72"/>
        <c:spPr>
          <a:solidFill>
            <a:srgbClr val="06D6A0"/>
          </a:solidFill>
          <a:ln>
            <a:noFill/>
          </a:ln>
          <a:effectLst/>
        </c:spPr>
        <c:marker>
          <c:symbol val="none"/>
        </c:marker>
        <c:dLbl>
          <c:idx val="0"/>
          <c:delete val="1"/>
          <c:extLst>
            <c:ext xmlns:c15="http://schemas.microsoft.com/office/drawing/2012/chart" uri="{CE6537A1-D6FC-4f65-9D91-7224C49458BB}"/>
          </c:extLst>
        </c:dLbl>
      </c:pivotFmt>
      <c:pivotFmt>
        <c:idx val="73"/>
        <c:spPr>
          <a:solidFill>
            <a:srgbClr val="FFD166"/>
          </a:solidFill>
          <a:ln w="25400">
            <a:noFill/>
          </a:ln>
          <a:effectLst/>
        </c:spPr>
        <c:marker>
          <c:symbol val="none"/>
        </c:marker>
        <c:dLbl>
          <c:idx val="0"/>
          <c:delete val="1"/>
          <c:extLst>
            <c:ext xmlns:c15="http://schemas.microsoft.com/office/drawing/2012/chart" uri="{CE6537A1-D6FC-4f65-9D91-7224C49458BB}"/>
          </c:extLst>
        </c:dLbl>
      </c:pivotFmt>
      <c:pivotFmt>
        <c:idx val="74"/>
        <c:spPr>
          <a:ln w="15875" cap="rnd">
            <a:solidFill>
              <a:srgbClr val="0070C0"/>
            </a:solidFill>
            <a:headEnd type="oval"/>
          </a:ln>
          <a:effectLst/>
        </c:spPr>
        <c:marker>
          <c:spPr>
            <a:solidFill>
              <a:srgbClr val="FFFF00"/>
            </a:solidFill>
            <a:ln cap="rnd"/>
          </c:spPr>
        </c:marker>
        <c:dLbl>
          <c:idx val="0"/>
          <c:delete val="1"/>
          <c:extLst>
            <c:ext xmlns:c15="http://schemas.microsoft.com/office/drawing/2012/chart" uri="{CE6537A1-D6FC-4f65-9D91-7224C49458BB}"/>
          </c:extLst>
        </c:dLbl>
      </c:pivotFmt>
    </c:pivotFmts>
    <c:plotArea>
      <c:layout>
        <c:manualLayout>
          <c:layoutTarget val="inner"/>
          <c:xMode val="edge"/>
          <c:yMode val="edge"/>
          <c:x val="0.2591389652312327"/>
          <c:y val="0.11714262176966642"/>
          <c:w val="0.65290367090403778"/>
          <c:h val="0.49707341713304842"/>
        </c:manualLayout>
      </c:layout>
      <c:barChart>
        <c:barDir val="col"/>
        <c:grouping val="clustered"/>
        <c:varyColors val="0"/>
        <c:ser>
          <c:idx val="0"/>
          <c:order val="0"/>
          <c:tx>
            <c:strRef>
              <c:f>'Phan tich'!$B$54</c:f>
              <c:strCache>
                <c:ptCount val="1"/>
                <c:pt idx="0">
                  <c:v>Tổng CV</c:v>
                </c:pt>
              </c:strCache>
            </c:strRef>
          </c:tx>
          <c:spPr>
            <a:solidFill>
              <a:srgbClr val="06D6A0"/>
            </a:solidFill>
            <a:ln>
              <a:noFill/>
            </a:ln>
            <a:effectLst/>
          </c:spPr>
          <c:invertIfNegative val="0"/>
          <c:cat>
            <c:strRef>
              <c:f>'Phan tich'!$A$55:$A$63</c:f>
              <c:strCache>
                <c:ptCount val="8"/>
                <c:pt idx="0">
                  <c:v>Carrerbuilder.vn</c:v>
                </c:pt>
                <c:pt idx="1">
                  <c:v>Facebook</c:v>
                </c:pt>
                <c:pt idx="2">
                  <c:v>Fanpage</c:v>
                </c:pt>
                <c:pt idx="3">
                  <c:v>Giới thiệu</c:v>
                </c:pt>
                <c:pt idx="4">
                  <c:v>Headhunt</c:v>
                </c:pt>
                <c:pt idx="5">
                  <c:v>Linkedln</c:v>
                </c:pt>
                <c:pt idx="6">
                  <c:v>Nội bộ</c:v>
                </c:pt>
                <c:pt idx="7">
                  <c:v>Website công ty</c:v>
                </c:pt>
              </c:strCache>
            </c:strRef>
          </c:cat>
          <c:val>
            <c:numRef>
              <c:f>'Phan tich'!$B$55:$B$63</c:f>
              <c:numCache>
                <c:formatCode>General</c:formatCode>
                <c:ptCount val="8"/>
                <c:pt idx="0">
                  <c:v>11</c:v>
                </c:pt>
                <c:pt idx="1">
                  <c:v>70</c:v>
                </c:pt>
                <c:pt idx="2">
                  <c:v>1</c:v>
                </c:pt>
                <c:pt idx="3">
                  <c:v>10</c:v>
                </c:pt>
                <c:pt idx="4">
                  <c:v>2</c:v>
                </c:pt>
                <c:pt idx="5">
                  <c:v>1</c:v>
                </c:pt>
                <c:pt idx="6">
                  <c:v>21</c:v>
                </c:pt>
                <c:pt idx="7">
                  <c:v>1</c:v>
                </c:pt>
              </c:numCache>
            </c:numRef>
          </c:val>
          <c:extLst>
            <c:ext xmlns:c16="http://schemas.microsoft.com/office/drawing/2014/chart" uri="{C3380CC4-5D6E-409C-BE32-E72D297353CC}">
              <c16:uniqueId val="{00000001-4239-4BAB-9633-A2FD5ABE52CE}"/>
            </c:ext>
          </c:extLst>
        </c:ser>
        <c:ser>
          <c:idx val="1"/>
          <c:order val="1"/>
          <c:tx>
            <c:strRef>
              <c:f>'Phan tich'!$C$54</c:f>
              <c:strCache>
                <c:ptCount val="1"/>
                <c:pt idx="0">
                  <c:v>SL Nhận việc</c:v>
                </c:pt>
              </c:strCache>
            </c:strRef>
          </c:tx>
          <c:spPr>
            <a:solidFill>
              <a:srgbClr val="FFD166"/>
            </a:solidFill>
            <a:ln w="25400">
              <a:noFill/>
            </a:ln>
            <a:effectLst/>
          </c:spPr>
          <c:invertIfNegative val="0"/>
          <c:cat>
            <c:strRef>
              <c:f>'Phan tich'!$A$55:$A$63</c:f>
              <c:strCache>
                <c:ptCount val="8"/>
                <c:pt idx="0">
                  <c:v>Carrerbuilder.vn</c:v>
                </c:pt>
                <c:pt idx="1">
                  <c:v>Facebook</c:v>
                </c:pt>
                <c:pt idx="2">
                  <c:v>Fanpage</c:v>
                </c:pt>
                <c:pt idx="3">
                  <c:v>Giới thiệu</c:v>
                </c:pt>
                <c:pt idx="4">
                  <c:v>Headhunt</c:v>
                </c:pt>
                <c:pt idx="5">
                  <c:v>Linkedln</c:v>
                </c:pt>
                <c:pt idx="6">
                  <c:v>Nội bộ</c:v>
                </c:pt>
                <c:pt idx="7">
                  <c:v>Website công ty</c:v>
                </c:pt>
              </c:strCache>
            </c:strRef>
          </c:cat>
          <c:val>
            <c:numRef>
              <c:f>'Phan tich'!$C$55:$C$63</c:f>
              <c:numCache>
                <c:formatCode>General</c:formatCode>
                <c:ptCount val="8"/>
                <c:pt idx="0">
                  <c:v>7</c:v>
                </c:pt>
                <c:pt idx="1">
                  <c:v>28</c:v>
                </c:pt>
                <c:pt idx="3">
                  <c:v>8</c:v>
                </c:pt>
                <c:pt idx="4">
                  <c:v>2</c:v>
                </c:pt>
                <c:pt idx="6">
                  <c:v>15</c:v>
                </c:pt>
                <c:pt idx="7">
                  <c:v>1</c:v>
                </c:pt>
              </c:numCache>
            </c:numRef>
          </c:val>
          <c:extLst>
            <c:ext xmlns:c16="http://schemas.microsoft.com/office/drawing/2014/chart" uri="{C3380CC4-5D6E-409C-BE32-E72D297353CC}">
              <c16:uniqueId val="{00000003-4239-4BAB-9633-A2FD5ABE52CE}"/>
            </c:ext>
          </c:extLst>
        </c:ser>
        <c:dLbls>
          <c:showLegendKey val="0"/>
          <c:showVal val="0"/>
          <c:showCatName val="0"/>
          <c:showSerName val="0"/>
          <c:showPercent val="0"/>
          <c:showBubbleSize val="0"/>
        </c:dLbls>
        <c:gapWidth val="50"/>
        <c:axId val="455565392"/>
        <c:axId val="455565720"/>
      </c:barChart>
      <c:lineChart>
        <c:grouping val="stacked"/>
        <c:varyColors val="0"/>
        <c:ser>
          <c:idx val="2"/>
          <c:order val="2"/>
          <c:tx>
            <c:strRef>
              <c:f>'Phan tich'!$D$54</c:f>
              <c:strCache>
                <c:ptCount val="1"/>
                <c:pt idx="0">
                  <c:v>Tổng chi phí</c:v>
                </c:pt>
              </c:strCache>
            </c:strRef>
          </c:tx>
          <c:spPr>
            <a:ln w="15875" cap="rnd">
              <a:solidFill>
                <a:srgbClr val="0070C0"/>
              </a:solidFill>
              <a:headEnd type="oval"/>
            </a:ln>
            <a:effectLst/>
          </c:spPr>
          <c:marker>
            <c:spPr>
              <a:solidFill>
                <a:srgbClr val="FFFF00"/>
              </a:solidFill>
              <a:ln cap="rnd"/>
            </c:spPr>
          </c:marker>
          <c:cat>
            <c:strRef>
              <c:f>'Phan tich'!$A$55:$A$63</c:f>
              <c:strCache>
                <c:ptCount val="8"/>
                <c:pt idx="0">
                  <c:v>Carrerbuilder.vn</c:v>
                </c:pt>
                <c:pt idx="1">
                  <c:v>Facebook</c:v>
                </c:pt>
                <c:pt idx="2">
                  <c:v>Fanpage</c:v>
                </c:pt>
                <c:pt idx="3">
                  <c:v>Giới thiệu</c:v>
                </c:pt>
                <c:pt idx="4">
                  <c:v>Headhunt</c:v>
                </c:pt>
                <c:pt idx="5">
                  <c:v>Linkedln</c:v>
                </c:pt>
                <c:pt idx="6">
                  <c:v>Nội bộ</c:v>
                </c:pt>
                <c:pt idx="7">
                  <c:v>Website công ty</c:v>
                </c:pt>
              </c:strCache>
            </c:strRef>
          </c:cat>
          <c:val>
            <c:numRef>
              <c:f>'Phan tich'!$D$55:$D$63</c:f>
              <c:numCache>
                <c:formatCode>#,##0.0,,"M"</c:formatCode>
                <c:ptCount val="8"/>
                <c:pt idx="0">
                  <c:v>56000000</c:v>
                </c:pt>
                <c:pt idx="4">
                  <c:v>79920000</c:v>
                </c:pt>
              </c:numCache>
            </c:numRef>
          </c:val>
          <c:smooth val="0"/>
          <c:extLst>
            <c:ext xmlns:c16="http://schemas.microsoft.com/office/drawing/2014/chart" uri="{C3380CC4-5D6E-409C-BE32-E72D297353CC}">
              <c16:uniqueId val="{00000005-4239-4BAB-9633-A2FD5ABE52CE}"/>
            </c:ext>
          </c:extLst>
        </c:ser>
        <c:dLbls>
          <c:showLegendKey val="0"/>
          <c:showVal val="0"/>
          <c:showCatName val="0"/>
          <c:showSerName val="0"/>
          <c:showPercent val="0"/>
          <c:showBubbleSize val="0"/>
        </c:dLbls>
        <c:marker val="1"/>
        <c:smooth val="0"/>
        <c:axId val="509488687"/>
        <c:axId val="329676095"/>
      </c:lineChart>
      <c:catAx>
        <c:axId val="45556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55565720"/>
        <c:crosses val="autoZero"/>
        <c:auto val="1"/>
        <c:lblAlgn val="ctr"/>
        <c:lblOffset val="100"/>
        <c:noMultiLvlLbl val="0"/>
      </c:catAx>
      <c:valAx>
        <c:axId val="455565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55565392"/>
        <c:crosses val="autoZero"/>
        <c:crossBetween val="between"/>
      </c:valAx>
      <c:valAx>
        <c:axId val="329676095"/>
        <c:scaling>
          <c:orientation val="minMax"/>
        </c:scaling>
        <c:delete val="0"/>
        <c:axPos val="r"/>
        <c:numFmt formatCode="#,##0.0,,&quot;M&quot;" sourceLinked="1"/>
        <c:majorTickMark val="out"/>
        <c:minorTickMark val="none"/>
        <c:tickLblPos val="nextTo"/>
        <c:txPr>
          <a:bodyPr/>
          <a:lstStyle/>
          <a:p>
            <a:pPr>
              <a:defRPr sz="600">
                <a:latin typeface="Arial" panose="020B0604020202020204" pitchFamily="34" charset="0"/>
                <a:cs typeface="Arial" panose="020B0604020202020204" pitchFamily="34" charset="0"/>
              </a:defRPr>
            </a:pPr>
            <a:endParaRPr lang="en-US"/>
          </a:p>
        </c:txPr>
        <c:crossAx val="509488687"/>
        <c:crosses val="max"/>
        <c:crossBetween val="between"/>
      </c:valAx>
      <c:catAx>
        <c:axId val="509488687"/>
        <c:scaling>
          <c:orientation val="minMax"/>
        </c:scaling>
        <c:delete val="1"/>
        <c:axPos val="b"/>
        <c:numFmt formatCode="General" sourceLinked="1"/>
        <c:majorTickMark val="out"/>
        <c:minorTickMark val="none"/>
        <c:tickLblPos val="nextTo"/>
        <c:crossAx val="329676095"/>
        <c:crosses val="autoZero"/>
        <c:auto val="1"/>
        <c:lblAlgn val="ctr"/>
        <c:lblOffset val="100"/>
        <c:noMultiLvlLbl val="0"/>
      </c:catAx>
      <c:dTable>
        <c:showHorzBorder val="1"/>
        <c:showVertBorder val="1"/>
        <c:showOutline val="1"/>
        <c:showKeys val="1"/>
        <c:txPr>
          <a:bodyPr/>
          <a:lstStyle/>
          <a:p>
            <a:pPr rtl="0">
              <a:defRPr sz="500">
                <a:latin typeface="Arial" panose="020B0604020202020204" pitchFamily="34" charset="0"/>
                <a:cs typeface="Arial" panose="020B0604020202020204" pitchFamily="34" charset="0"/>
              </a:defRPr>
            </a:pPr>
            <a:endParaRPr lang="en-US"/>
          </a:p>
        </c:txPr>
      </c:dTable>
    </c:plotArea>
    <c:legend>
      <c:legendPos val="b"/>
      <c:layout>
        <c:manualLayout>
          <c:xMode val="edge"/>
          <c:yMode val="edge"/>
          <c:x val="9.0673033707198064E-2"/>
          <c:y val="0.92317616434821548"/>
          <c:w val="0.89999967866679564"/>
          <c:h val="7.6823835651784564E-2"/>
        </c:manualLayout>
      </c:layout>
      <c:overlay val="0"/>
      <c:spPr>
        <a:noFill/>
        <a:ln>
          <a:noFill/>
        </a:ln>
        <a:effectLst/>
      </c:spPr>
      <c:txPr>
        <a:bodyPr rot="0" spcFirstLastPara="1" vertOverflow="ellipsis" vert="horz" wrap="square" anchor="ctr" anchorCtr="1"/>
        <a:lstStyle/>
        <a:p>
          <a:pPr>
            <a:defRPr lang="en-US"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lgn="ctr" rtl="0">
            <a:defRPr lang="vi-VN" sz="10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lotArea>
      <c:layout/>
      <c:doughnutChart>
        <c:varyColors val="1"/>
        <c:ser>
          <c:idx val="0"/>
          <c:order val="0"/>
          <c:tx>
            <c:strRef>
              <c:f>'Phan tich'!$E$5</c:f>
              <c:strCache>
                <c:ptCount val="1"/>
                <c:pt idx="0">
                  <c:v>Tỷ lệ tuyển được</c:v>
                </c:pt>
              </c:strCache>
            </c:strRef>
          </c:tx>
          <c:dPt>
            <c:idx val="0"/>
            <c:bubble3D val="0"/>
            <c:spPr>
              <a:solidFill>
                <a:srgbClr val="06D6A0"/>
              </a:solidFill>
              <a:ln w="19050">
                <a:solidFill>
                  <a:schemeClr val="lt1"/>
                </a:solidFill>
              </a:ln>
              <a:effectLst/>
            </c:spPr>
            <c:extLst>
              <c:ext xmlns:c16="http://schemas.microsoft.com/office/drawing/2014/chart" uri="{C3380CC4-5D6E-409C-BE32-E72D297353CC}">
                <c16:uniqueId val="{00000001-64C0-4318-AD2C-AD2988B196BC}"/>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64C0-4318-AD2C-AD2988B196BC}"/>
              </c:ext>
            </c:extLst>
          </c:dPt>
          <c:val>
            <c:numRef>
              <c:f>'Phan tich'!$E$6:$E$7</c:f>
              <c:numCache>
                <c:formatCode>0.0%</c:formatCode>
                <c:ptCount val="2"/>
                <c:pt idx="0" formatCode="0%">
                  <c:v>0.87142857142857144</c:v>
                </c:pt>
                <c:pt idx="1">
                  <c:v>0.12857142857142856</c:v>
                </c:pt>
              </c:numCache>
            </c:numRef>
          </c:val>
          <c:extLst>
            <c:ext xmlns:c16="http://schemas.microsoft.com/office/drawing/2014/chart" uri="{C3380CC4-5D6E-409C-BE32-E72D297353CC}">
              <c16:uniqueId val="{00000004-64C0-4318-AD2C-AD2988B196B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tuyen dung.ver02.xlsx]Phan tich!Phòng ban</c:name>
    <c:fmtId val="4"/>
  </c:pivotSource>
  <c:chart>
    <c:title>
      <c:tx>
        <c:rich>
          <a:bodyPr rot="0" spcFirstLastPara="1" vertOverflow="ellipsis" vert="horz" wrap="square" anchor="ctr" anchorCtr="1"/>
          <a:lstStyle/>
          <a:p>
            <a:pPr algn="ctr" rtl="0">
              <a:defRPr lang="en-US" sz="10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rPr>
              <a:t>Phòng ban</a:t>
            </a:r>
          </a:p>
        </c:rich>
      </c:tx>
      <c:layout>
        <c:manualLayout>
          <c:xMode val="edge"/>
          <c:yMode val="edge"/>
          <c:x val="0.41219403443212876"/>
          <c:y val="1.6606886234983517E-2"/>
        </c:manualLayout>
      </c:layout>
      <c:overlay val="0"/>
      <c:spPr>
        <a:noFill/>
        <a:ln>
          <a:noFill/>
        </a:ln>
        <a:effectLst/>
      </c:spPr>
    </c:title>
    <c:autoTitleDeleted val="0"/>
    <c:pivotFmts>
      <c:pivotFmt>
        <c:idx val="0"/>
        <c:spPr>
          <a:solidFill>
            <a:srgbClr val="06D6A0"/>
          </a:solidFill>
          <a:ln>
            <a:noFill/>
          </a:ln>
          <a:effectLst/>
        </c:spPr>
        <c:marker>
          <c:symbol val="none"/>
        </c:marker>
        <c:dLbl>
          <c:idx val="0"/>
          <c:delete val="1"/>
          <c:extLst>
            <c:ext xmlns:c15="http://schemas.microsoft.com/office/drawing/2012/chart" uri="{CE6537A1-D6FC-4f65-9D91-7224C49458BB}"/>
          </c:extLst>
        </c:dLbl>
      </c:pivotFmt>
      <c:pivotFmt>
        <c:idx val="1"/>
        <c:spPr>
          <a:solidFill>
            <a:srgbClr val="FFD166"/>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rgbClr val="C00000"/>
            </a:solidFill>
            <a:ln w="9525">
              <a:solidFill>
                <a:schemeClr val="accent3"/>
              </a:solidFill>
            </a:ln>
            <a:effectLst/>
          </c:spPr>
        </c:marker>
        <c:dLbl>
          <c:idx val="0"/>
          <c:delete val="1"/>
          <c:extLst>
            <c:ext xmlns:c15="http://schemas.microsoft.com/office/drawing/2012/chart" uri="{CE6537A1-D6FC-4f65-9D91-7224C49458BB}"/>
          </c:extLst>
        </c:dLbl>
      </c:pivotFmt>
      <c:pivotFmt>
        <c:idx val="3"/>
        <c:spPr>
          <a:solidFill>
            <a:srgbClr val="06D6A0"/>
          </a:solidFill>
          <a:ln>
            <a:noFill/>
          </a:ln>
          <a:effectLst/>
        </c:spPr>
        <c:marker>
          <c:symbol val="none"/>
        </c:marker>
        <c:dLbl>
          <c:idx val="0"/>
          <c:delete val="1"/>
          <c:extLst>
            <c:ext xmlns:c15="http://schemas.microsoft.com/office/drawing/2012/chart" uri="{CE6537A1-D6FC-4f65-9D91-7224C49458BB}"/>
          </c:extLst>
        </c:dLbl>
      </c:pivotFmt>
      <c:pivotFmt>
        <c:idx val="4"/>
        <c:spPr>
          <a:solidFill>
            <a:srgbClr val="FFD166"/>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rgbClr val="C00000"/>
            </a:solidFill>
            <a:ln w="9525">
              <a:solidFill>
                <a:schemeClr val="accent3"/>
              </a:solidFill>
            </a:ln>
            <a:effectLst/>
          </c:spPr>
        </c:marker>
        <c:dLbl>
          <c:idx val="0"/>
          <c:delete val="1"/>
          <c:extLst>
            <c:ext xmlns:c15="http://schemas.microsoft.com/office/drawing/2012/chart" uri="{CE6537A1-D6FC-4f65-9D91-7224C49458BB}"/>
          </c:extLst>
        </c:dLbl>
      </c:pivotFmt>
      <c:pivotFmt>
        <c:idx val="6"/>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3"/>
        <c:spPr>
          <a:solidFill>
            <a:srgbClr val="06D6A0"/>
          </a:solidFill>
          <a:ln>
            <a:noFill/>
          </a:ln>
          <a:effectLst/>
        </c:spPr>
        <c:marker>
          <c:symbol val="none"/>
        </c:marker>
      </c:pivotFmt>
      <c:pivotFmt>
        <c:idx val="64"/>
        <c:spPr>
          <a:solidFill>
            <a:srgbClr val="FFD166"/>
          </a:solidFill>
          <a:ln w="25400">
            <a:noFill/>
          </a:ln>
          <a:effectLst/>
        </c:spPr>
        <c:marker>
          <c:symbol val="none"/>
        </c:marker>
      </c:pivotFmt>
      <c:pivotFmt>
        <c:idx val="65"/>
        <c:spPr>
          <a:ln w="15875" cap="rnd">
            <a:solidFill>
              <a:srgbClr val="0070C0"/>
            </a:solidFill>
            <a:headEnd type="oval"/>
          </a:ln>
          <a:effectLst/>
        </c:spPr>
        <c:marker>
          <c:spPr>
            <a:solidFill>
              <a:srgbClr val="FFFF00"/>
            </a:solidFill>
            <a:ln cap="rnd"/>
          </c:spPr>
        </c:marker>
      </c:pivotFmt>
      <c:pivotFmt>
        <c:idx val="66"/>
        <c:spPr>
          <a:solidFill>
            <a:srgbClr val="06D6A0"/>
          </a:solidFill>
          <a:ln>
            <a:noFill/>
          </a:ln>
          <a:effectLst/>
        </c:spPr>
        <c:marker>
          <c:symbol val="none"/>
        </c:marker>
        <c:dLbl>
          <c:idx val="0"/>
          <c:delete val="1"/>
          <c:extLst>
            <c:ext xmlns:c15="http://schemas.microsoft.com/office/drawing/2012/chart" uri="{CE6537A1-D6FC-4f65-9D91-7224C49458BB}"/>
          </c:extLst>
        </c:dLbl>
      </c:pivotFmt>
      <c:pivotFmt>
        <c:idx val="67"/>
        <c:spPr>
          <a:solidFill>
            <a:srgbClr val="FFD166"/>
          </a:solidFill>
          <a:ln w="25400">
            <a:noFill/>
          </a:ln>
          <a:effectLst/>
        </c:spPr>
        <c:marker>
          <c:symbol val="none"/>
        </c:marker>
        <c:dLbl>
          <c:idx val="0"/>
          <c:delete val="1"/>
          <c:extLst>
            <c:ext xmlns:c15="http://schemas.microsoft.com/office/drawing/2012/chart" uri="{CE6537A1-D6FC-4f65-9D91-7224C49458BB}"/>
          </c:extLst>
        </c:dLbl>
      </c:pivotFmt>
      <c:pivotFmt>
        <c:idx val="68"/>
        <c:spPr>
          <a:ln w="15875" cap="rnd">
            <a:solidFill>
              <a:srgbClr val="0070C0"/>
            </a:solidFill>
            <a:headEnd type="oval"/>
          </a:ln>
          <a:effectLst/>
        </c:spPr>
        <c:marker>
          <c:spPr>
            <a:solidFill>
              <a:srgbClr val="FFFF00"/>
            </a:solidFill>
            <a:ln cap="rnd"/>
          </c:spPr>
        </c:marker>
        <c:dLbl>
          <c:idx val="0"/>
          <c:delete val="1"/>
          <c:extLst>
            <c:ext xmlns:c15="http://schemas.microsoft.com/office/drawing/2012/chart" uri="{CE6537A1-D6FC-4f65-9D91-7224C49458BB}"/>
          </c:extLst>
        </c:dLbl>
      </c:pivotFmt>
      <c:pivotFmt>
        <c:idx val="69"/>
        <c:spPr>
          <a:solidFill>
            <a:srgbClr val="06D6A0"/>
          </a:solidFill>
          <a:ln>
            <a:noFill/>
          </a:ln>
          <a:effectLst/>
        </c:spPr>
        <c:marker>
          <c:symbol val="none"/>
        </c:marker>
        <c:dLbl>
          <c:idx val="0"/>
          <c:delete val="1"/>
          <c:extLst>
            <c:ext xmlns:c15="http://schemas.microsoft.com/office/drawing/2012/chart" uri="{CE6537A1-D6FC-4f65-9D91-7224C49458BB}"/>
          </c:extLst>
        </c:dLbl>
      </c:pivotFmt>
      <c:pivotFmt>
        <c:idx val="70"/>
        <c:spPr>
          <a:solidFill>
            <a:srgbClr val="FFD166"/>
          </a:solidFill>
          <a:ln w="25400">
            <a:noFill/>
          </a:ln>
          <a:effectLst/>
        </c:spPr>
        <c:marker>
          <c:symbol val="none"/>
        </c:marker>
        <c:dLbl>
          <c:idx val="0"/>
          <c:delete val="1"/>
          <c:extLst>
            <c:ext xmlns:c15="http://schemas.microsoft.com/office/drawing/2012/chart" uri="{CE6537A1-D6FC-4f65-9D91-7224C49458BB}"/>
          </c:extLst>
        </c:dLbl>
      </c:pivotFmt>
      <c:pivotFmt>
        <c:idx val="71"/>
        <c:spPr>
          <a:ln w="15875" cap="rnd">
            <a:solidFill>
              <a:srgbClr val="0070C0"/>
            </a:solidFill>
            <a:headEnd type="oval"/>
          </a:ln>
          <a:effectLst/>
        </c:spPr>
        <c:marker>
          <c:spPr>
            <a:solidFill>
              <a:srgbClr val="FFFF00"/>
            </a:solidFill>
            <a:ln cap="rnd"/>
          </c:spPr>
        </c:marker>
        <c:dLbl>
          <c:idx val="0"/>
          <c:delete val="1"/>
          <c:extLst>
            <c:ext xmlns:c15="http://schemas.microsoft.com/office/drawing/2012/chart" uri="{CE6537A1-D6FC-4f65-9D91-7224C49458BB}"/>
          </c:extLst>
        </c:dLbl>
      </c:pivotFmt>
      <c:pivotFmt>
        <c:idx val="72"/>
        <c:spPr>
          <a:solidFill>
            <a:srgbClr val="06D6A0"/>
          </a:solidFill>
          <a:ln>
            <a:noFill/>
          </a:ln>
          <a:effectLst/>
        </c:spPr>
        <c:marker>
          <c:symbol val="none"/>
        </c:marker>
        <c:dLbl>
          <c:idx val="0"/>
          <c:delete val="1"/>
          <c:extLst>
            <c:ext xmlns:c15="http://schemas.microsoft.com/office/drawing/2012/chart" uri="{CE6537A1-D6FC-4f65-9D91-7224C49458BB}"/>
          </c:extLst>
        </c:dLbl>
      </c:pivotFmt>
      <c:pivotFmt>
        <c:idx val="73"/>
        <c:spPr>
          <a:solidFill>
            <a:srgbClr val="FFD166"/>
          </a:solidFill>
          <a:ln w="25400">
            <a:noFill/>
          </a:ln>
          <a:effectLst/>
        </c:spPr>
        <c:marker>
          <c:symbol val="none"/>
        </c:marker>
        <c:dLbl>
          <c:idx val="0"/>
          <c:delete val="1"/>
          <c:extLst>
            <c:ext xmlns:c15="http://schemas.microsoft.com/office/drawing/2012/chart" uri="{CE6537A1-D6FC-4f65-9D91-7224C49458BB}"/>
          </c:extLst>
        </c:dLbl>
      </c:pivotFmt>
      <c:pivotFmt>
        <c:idx val="74"/>
        <c:spPr>
          <a:ln w="15875" cap="rnd">
            <a:solidFill>
              <a:srgbClr val="0070C0"/>
            </a:solidFill>
            <a:headEnd type="oval"/>
          </a:ln>
          <a:effectLst/>
        </c:spPr>
        <c:marker>
          <c:spPr>
            <a:solidFill>
              <a:srgbClr val="FFFF00"/>
            </a:solidFill>
            <a:ln cap="rnd"/>
          </c:spPr>
        </c:marker>
        <c:dLbl>
          <c:idx val="0"/>
          <c:delete val="1"/>
          <c:extLst>
            <c:ext xmlns:c15="http://schemas.microsoft.com/office/drawing/2012/chart" uri="{CE6537A1-D6FC-4f65-9D91-7224C49458BB}"/>
          </c:extLst>
        </c:dLbl>
      </c:pivotFmt>
    </c:pivotFmts>
    <c:plotArea>
      <c:layout>
        <c:manualLayout>
          <c:layoutTarget val="inner"/>
          <c:xMode val="edge"/>
          <c:yMode val="edge"/>
          <c:x val="0.2591389652312327"/>
          <c:y val="8.3928849299699376E-2"/>
          <c:w val="0.65290367090403778"/>
          <c:h val="0.55432004486630981"/>
        </c:manualLayout>
      </c:layout>
      <c:barChart>
        <c:barDir val="col"/>
        <c:grouping val="clustered"/>
        <c:varyColors val="0"/>
        <c:ser>
          <c:idx val="0"/>
          <c:order val="0"/>
          <c:tx>
            <c:strRef>
              <c:f>'Phan tich'!$B$40</c:f>
              <c:strCache>
                <c:ptCount val="1"/>
                <c:pt idx="0">
                  <c:v>Tổng CV</c:v>
                </c:pt>
              </c:strCache>
            </c:strRef>
          </c:tx>
          <c:spPr>
            <a:solidFill>
              <a:srgbClr val="06D6A0"/>
            </a:solidFill>
            <a:ln>
              <a:noFill/>
            </a:ln>
            <a:effectLst/>
          </c:spPr>
          <c:invertIfNegative val="0"/>
          <c:cat>
            <c:strRef>
              <c:f>'Phan tich'!$A$41:$A$46</c:f>
              <c:strCache>
                <c:ptCount val="5"/>
                <c:pt idx="0">
                  <c:v>BM</c:v>
                </c:pt>
                <c:pt idx="1">
                  <c:v>HR</c:v>
                </c:pt>
                <c:pt idx="2">
                  <c:v>IT</c:v>
                </c:pt>
                <c:pt idx="3">
                  <c:v>MARS</c:v>
                </c:pt>
                <c:pt idx="4">
                  <c:v>TCP</c:v>
                </c:pt>
              </c:strCache>
            </c:strRef>
          </c:cat>
          <c:val>
            <c:numRef>
              <c:f>'Phan tich'!$B$41:$B$46</c:f>
              <c:numCache>
                <c:formatCode>General</c:formatCode>
                <c:ptCount val="5"/>
                <c:pt idx="1">
                  <c:v>28</c:v>
                </c:pt>
                <c:pt idx="3">
                  <c:v>12</c:v>
                </c:pt>
                <c:pt idx="4">
                  <c:v>77</c:v>
                </c:pt>
              </c:numCache>
            </c:numRef>
          </c:val>
          <c:extLst>
            <c:ext xmlns:c16="http://schemas.microsoft.com/office/drawing/2014/chart" uri="{C3380CC4-5D6E-409C-BE32-E72D297353CC}">
              <c16:uniqueId val="{00000001-B987-4757-82F8-BA09B5096A25}"/>
            </c:ext>
          </c:extLst>
        </c:ser>
        <c:ser>
          <c:idx val="1"/>
          <c:order val="1"/>
          <c:tx>
            <c:strRef>
              <c:f>'Phan tich'!$C$40</c:f>
              <c:strCache>
                <c:ptCount val="1"/>
                <c:pt idx="0">
                  <c:v>SL Nhận việc</c:v>
                </c:pt>
              </c:strCache>
            </c:strRef>
          </c:tx>
          <c:spPr>
            <a:solidFill>
              <a:srgbClr val="FFD166"/>
            </a:solidFill>
            <a:ln w="25400">
              <a:noFill/>
            </a:ln>
            <a:effectLst/>
          </c:spPr>
          <c:invertIfNegative val="0"/>
          <c:cat>
            <c:strRef>
              <c:f>'Phan tich'!$A$41:$A$46</c:f>
              <c:strCache>
                <c:ptCount val="5"/>
                <c:pt idx="0">
                  <c:v>BM</c:v>
                </c:pt>
                <c:pt idx="1">
                  <c:v>HR</c:v>
                </c:pt>
                <c:pt idx="2">
                  <c:v>IT</c:v>
                </c:pt>
                <c:pt idx="3">
                  <c:v>MARS</c:v>
                </c:pt>
                <c:pt idx="4">
                  <c:v>TCP</c:v>
                </c:pt>
              </c:strCache>
            </c:strRef>
          </c:cat>
          <c:val>
            <c:numRef>
              <c:f>'Phan tich'!$C$41:$C$46</c:f>
              <c:numCache>
                <c:formatCode>General</c:formatCode>
                <c:ptCount val="5"/>
                <c:pt idx="1">
                  <c:v>22</c:v>
                </c:pt>
                <c:pt idx="3">
                  <c:v>3</c:v>
                </c:pt>
                <c:pt idx="4">
                  <c:v>36</c:v>
                </c:pt>
              </c:numCache>
            </c:numRef>
          </c:val>
          <c:extLst>
            <c:ext xmlns:c16="http://schemas.microsoft.com/office/drawing/2014/chart" uri="{C3380CC4-5D6E-409C-BE32-E72D297353CC}">
              <c16:uniqueId val="{00000003-B987-4757-82F8-BA09B5096A25}"/>
            </c:ext>
          </c:extLst>
        </c:ser>
        <c:dLbls>
          <c:showLegendKey val="0"/>
          <c:showVal val="0"/>
          <c:showCatName val="0"/>
          <c:showSerName val="0"/>
          <c:showPercent val="0"/>
          <c:showBubbleSize val="0"/>
        </c:dLbls>
        <c:gapWidth val="50"/>
        <c:axId val="455565392"/>
        <c:axId val="455565720"/>
      </c:barChart>
      <c:lineChart>
        <c:grouping val="stacked"/>
        <c:varyColors val="0"/>
        <c:ser>
          <c:idx val="2"/>
          <c:order val="2"/>
          <c:tx>
            <c:strRef>
              <c:f>'Phan tich'!$D$40</c:f>
              <c:strCache>
                <c:ptCount val="1"/>
                <c:pt idx="0">
                  <c:v>Tổng chi phí</c:v>
                </c:pt>
              </c:strCache>
            </c:strRef>
          </c:tx>
          <c:spPr>
            <a:ln w="15875" cap="rnd">
              <a:solidFill>
                <a:srgbClr val="0070C0"/>
              </a:solidFill>
              <a:headEnd type="oval"/>
            </a:ln>
            <a:effectLst/>
          </c:spPr>
          <c:marker>
            <c:spPr>
              <a:solidFill>
                <a:srgbClr val="FFFF00"/>
              </a:solidFill>
              <a:ln cap="rnd"/>
            </c:spPr>
          </c:marker>
          <c:cat>
            <c:strRef>
              <c:f>'Phan tich'!$A$41:$A$46</c:f>
              <c:strCache>
                <c:ptCount val="5"/>
                <c:pt idx="0">
                  <c:v>BM</c:v>
                </c:pt>
                <c:pt idx="1">
                  <c:v>HR</c:v>
                </c:pt>
                <c:pt idx="2">
                  <c:v>IT</c:v>
                </c:pt>
                <c:pt idx="3">
                  <c:v>MARS</c:v>
                </c:pt>
                <c:pt idx="4">
                  <c:v>TCP</c:v>
                </c:pt>
              </c:strCache>
            </c:strRef>
          </c:cat>
          <c:val>
            <c:numRef>
              <c:f>'Phan tich'!$D$41:$D$46</c:f>
              <c:numCache>
                <c:formatCode>#,##0.0,,"M"</c:formatCode>
                <c:ptCount val="5"/>
                <c:pt idx="0">
                  <c:v>56000000</c:v>
                </c:pt>
                <c:pt idx="2">
                  <c:v>79920000</c:v>
                </c:pt>
              </c:numCache>
            </c:numRef>
          </c:val>
          <c:smooth val="0"/>
          <c:extLst>
            <c:ext xmlns:c16="http://schemas.microsoft.com/office/drawing/2014/chart" uri="{C3380CC4-5D6E-409C-BE32-E72D297353CC}">
              <c16:uniqueId val="{00000005-B987-4757-82F8-BA09B5096A25}"/>
            </c:ext>
          </c:extLst>
        </c:ser>
        <c:dLbls>
          <c:showLegendKey val="0"/>
          <c:showVal val="0"/>
          <c:showCatName val="0"/>
          <c:showSerName val="0"/>
          <c:showPercent val="0"/>
          <c:showBubbleSize val="0"/>
        </c:dLbls>
        <c:marker val="1"/>
        <c:smooth val="0"/>
        <c:axId val="509488687"/>
        <c:axId val="329676095"/>
      </c:lineChart>
      <c:catAx>
        <c:axId val="45556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55565720"/>
        <c:crosses val="autoZero"/>
        <c:auto val="1"/>
        <c:lblAlgn val="ctr"/>
        <c:lblOffset val="100"/>
        <c:noMultiLvlLbl val="0"/>
      </c:catAx>
      <c:valAx>
        <c:axId val="455565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55565392"/>
        <c:crosses val="autoZero"/>
        <c:crossBetween val="between"/>
      </c:valAx>
      <c:valAx>
        <c:axId val="329676095"/>
        <c:scaling>
          <c:orientation val="minMax"/>
        </c:scaling>
        <c:delete val="0"/>
        <c:axPos val="r"/>
        <c:numFmt formatCode="#,##0.0,,&quot;M&quot;" sourceLinked="1"/>
        <c:majorTickMark val="out"/>
        <c:minorTickMark val="none"/>
        <c:tickLblPos val="nextTo"/>
        <c:txPr>
          <a:bodyPr/>
          <a:lstStyle/>
          <a:p>
            <a:pPr>
              <a:defRPr sz="600">
                <a:latin typeface="Arial" panose="020B0604020202020204" pitchFamily="34" charset="0"/>
                <a:cs typeface="Arial" panose="020B0604020202020204" pitchFamily="34" charset="0"/>
              </a:defRPr>
            </a:pPr>
            <a:endParaRPr lang="en-US"/>
          </a:p>
        </c:txPr>
        <c:crossAx val="509488687"/>
        <c:crosses val="max"/>
        <c:crossBetween val="between"/>
      </c:valAx>
      <c:catAx>
        <c:axId val="509488687"/>
        <c:scaling>
          <c:orientation val="minMax"/>
        </c:scaling>
        <c:delete val="1"/>
        <c:axPos val="b"/>
        <c:numFmt formatCode="General" sourceLinked="1"/>
        <c:majorTickMark val="out"/>
        <c:minorTickMark val="none"/>
        <c:tickLblPos val="nextTo"/>
        <c:crossAx val="329676095"/>
        <c:crosses val="autoZero"/>
        <c:auto val="1"/>
        <c:lblAlgn val="ctr"/>
        <c:lblOffset val="100"/>
        <c:noMultiLvlLbl val="0"/>
      </c:catAx>
      <c:dTable>
        <c:showHorzBorder val="1"/>
        <c:showVertBorder val="1"/>
        <c:showOutline val="1"/>
        <c:showKeys val="1"/>
        <c:txPr>
          <a:bodyPr/>
          <a:lstStyle/>
          <a:p>
            <a:pPr rtl="0">
              <a:defRPr sz="500">
                <a:latin typeface="Arial" panose="020B0604020202020204" pitchFamily="34" charset="0"/>
                <a:cs typeface="Arial" panose="020B0604020202020204" pitchFamily="34" charset="0"/>
              </a:defRPr>
            </a:pPr>
            <a:endParaRPr lang="en-US"/>
          </a:p>
        </c:txPr>
      </c:dTable>
    </c:plotArea>
    <c:legend>
      <c:legendPos val="b"/>
      <c:layout>
        <c:manualLayout>
          <c:xMode val="edge"/>
          <c:yMode val="edge"/>
          <c:x val="9.0673033707198064E-2"/>
          <c:y val="0.92317616434821548"/>
          <c:w val="0.89999967866679564"/>
          <c:h val="7.6823835651784564E-2"/>
        </c:manualLayout>
      </c:layout>
      <c:overlay val="0"/>
      <c:spPr>
        <a:noFill/>
        <a:ln>
          <a:noFill/>
        </a:ln>
        <a:effectLst/>
      </c:spPr>
      <c:txPr>
        <a:bodyPr rot="0" spcFirstLastPara="1" vertOverflow="ellipsis" vert="horz" wrap="square" anchor="ctr" anchorCtr="1"/>
        <a:lstStyle/>
        <a:p>
          <a:pPr>
            <a:defRPr lang="en-US"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tuyen dung.ver02.xlsx]Phan tich!Tháng</c:name>
    <c:fmtId val="4"/>
  </c:pivotSource>
  <c:chart>
    <c:title>
      <c:tx>
        <c:rich>
          <a:bodyPr rot="0" spcFirstLastPara="1" vertOverflow="ellipsis" vert="horz" wrap="square" anchor="ctr" anchorCtr="1"/>
          <a:lstStyle/>
          <a:p>
            <a:pPr algn="ctr" rtl="0">
              <a:defRPr lang="en-US" sz="10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rPr>
              <a:t>Tháng</a:t>
            </a:r>
          </a:p>
        </c:rich>
      </c:tx>
      <c:layout>
        <c:manualLayout>
          <c:xMode val="edge"/>
          <c:yMode val="edge"/>
          <c:x val="0.41219403443212876"/>
          <c:y val="1.6606886234983517E-2"/>
        </c:manualLayout>
      </c:layout>
      <c:overlay val="0"/>
      <c:spPr>
        <a:noFill/>
        <a:ln>
          <a:noFill/>
        </a:ln>
        <a:effectLst/>
      </c:spPr>
    </c:title>
    <c:autoTitleDeleted val="0"/>
    <c:pivotFmts>
      <c:pivotFmt>
        <c:idx val="0"/>
        <c:spPr>
          <a:solidFill>
            <a:srgbClr val="06D6A0"/>
          </a:solidFill>
          <a:ln>
            <a:noFill/>
          </a:ln>
          <a:effectLst/>
        </c:spPr>
        <c:marker>
          <c:symbol val="none"/>
        </c:marker>
        <c:dLbl>
          <c:idx val="0"/>
          <c:delete val="1"/>
          <c:extLst>
            <c:ext xmlns:c15="http://schemas.microsoft.com/office/drawing/2012/chart" uri="{CE6537A1-D6FC-4f65-9D91-7224C49458BB}"/>
          </c:extLst>
        </c:dLbl>
      </c:pivotFmt>
      <c:pivotFmt>
        <c:idx val="1"/>
        <c:spPr>
          <a:solidFill>
            <a:srgbClr val="FFD166"/>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rgbClr val="C00000"/>
            </a:solidFill>
            <a:ln w="9525">
              <a:solidFill>
                <a:schemeClr val="accent3"/>
              </a:solidFill>
            </a:ln>
            <a:effectLst/>
          </c:spPr>
        </c:marker>
        <c:dLbl>
          <c:idx val="0"/>
          <c:delete val="1"/>
          <c:extLst>
            <c:ext xmlns:c15="http://schemas.microsoft.com/office/drawing/2012/chart" uri="{CE6537A1-D6FC-4f65-9D91-7224C49458BB}"/>
          </c:extLst>
        </c:dLbl>
      </c:pivotFmt>
      <c:pivotFmt>
        <c:idx val="3"/>
        <c:spPr>
          <a:solidFill>
            <a:srgbClr val="06D6A0"/>
          </a:solidFill>
          <a:ln>
            <a:noFill/>
          </a:ln>
          <a:effectLst/>
        </c:spPr>
        <c:marker>
          <c:symbol val="none"/>
        </c:marker>
        <c:dLbl>
          <c:idx val="0"/>
          <c:delete val="1"/>
          <c:extLst>
            <c:ext xmlns:c15="http://schemas.microsoft.com/office/drawing/2012/chart" uri="{CE6537A1-D6FC-4f65-9D91-7224C49458BB}"/>
          </c:extLst>
        </c:dLbl>
      </c:pivotFmt>
      <c:pivotFmt>
        <c:idx val="4"/>
        <c:spPr>
          <a:solidFill>
            <a:srgbClr val="FFD166"/>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rgbClr val="C00000"/>
            </a:solidFill>
            <a:ln w="9525">
              <a:solidFill>
                <a:schemeClr val="accent3"/>
              </a:solidFill>
            </a:ln>
            <a:effectLst/>
          </c:spPr>
        </c:marker>
        <c:dLbl>
          <c:idx val="0"/>
          <c:delete val="1"/>
          <c:extLst>
            <c:ext xmlns:c15="http://schemas.microsoft.com/office/drawing/2012/chart" uri="{CE6537A1-D6FC-4f65-9D91-7224C49458BB}"/>
          </c:extLst>
        </c:dLbl>
      </c:pivotFmt>
      <c:pivotFmt>
        <c:idx val="6"/>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06D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FFD16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3"/>
        <c:spPr>
          <a:solidFill>
            <a:srgbClr val="06D6A0"/>
          </a:solidFill>
          <a:ln>
            <a:noFill/>
          </a:ln>
          <a:effectLst/>
        </c:spPr>
        <c:marker>
          <c:symbol val="none"/>
        </c:marker>
      </c:pivotFmt>
      <c:pivotFmt>
        <c:idx val="64"/>
        <c:spPr>
          <a:solidFill>
            <a:srgbClr val="FFD166"/>
          </a:solidFill>
          <a:ln w="25400">
            <a:noFill/>
          </a:ln>
          <a:effectLst/>
        </c:spPr>
        <c:marker>
          <c:symbol val="none"/>
        </c:marker>
      </c:pivotFmt>
      <c:pivotFmt>
        <c:idx val="65"/>
        <c:spPr>
          <a:ln w="15875" cap="rnd">
            <a:solidFill>
              <a:srgbClr val="0070C0"/>
            </a:solidFill>
            <a:headEnd type="oval"/>
          </a:ln>
          <a:effectLst/>
        </c:spPr>
        <c:marker>
          <c:spPr>
            <a:solidFill>
              <a:srgbClr val="FFFF00"/>
            </a:solidFill>
            <a:ln cap="rnd"/>
          </c:spPr>
        </c:marker>
      </c:pivotFmt>
      <c:pivotFmt>
        <c:idx val="66"/>
        <c:spPr>
          <a:solidFill>
            <a:srgbClr val="06D6A0"/>
          </a:solidFill>
          <a:ln>
            <a:noFill/>
          </a:ln>
          <a:effectLst/>
        </c:spPr>
        <c:marker>
          <c:symbol val="none"/>
        </c:marker>
        <c:dLbl>
          <c:idx val="0"/>
          <c:delete val="1"/>
          <c:extLst>
            <c:ext xmlns:c15="http://schemas.microsoft.com/office/drawing/2012/chart" uri="{CE6537A1-D6FC-4f65-9D91-7224C49458BB}"/>
          </c:extLst>
        </c:dLbl>
      </c:pivotFmt>
      <c:pivotFmt>
        <c:idx val="67"/>
        <c:spPr>
          <a:solidFill>
            <a:srgbClr val="FFD166"/>
          </a:solidFill>
          <a:ln w="25400">
            <a:noFill/>
          </a:ln>
          <a:effectLst/>
        </c:spPr>
        <c:marker>
          <c:symbol val="none"/>
        </c:marker>
        <c:dLbl>
          <c:idx val="0"/>
          <c:delete val="1"/>
          <c:extLst>
            <c:ext xmlns:c15="http://schemas.microsoft.com/office/drawing/2012/chart" uri="{CE6537A1-D6FC-4f65-9D91-7224C49458BB}"/>
          </c:extLst>
        </c:dLbl>
      </c:pivotFmt>
      <c:pivotFmt>
        <c:idx val="68"/>
        <c:spPr>
          <a:ln w="15875" cap="rnd">
            <a:solidFill>
              <a:srgbClr val="0070C0"/>
            </a:solidFill>
            <a:headEnd type="oval"/>
          </a:ln>
          <a:effectLst/>
        </c:spPr>
        <c:marker>
          <c:spPr>
            <a:solidFill>
              <a:srgbClr val="FFFF00"/>
            </a:solidFill>
            <a:ln cap="rnd"/>
          </c:spPr>
        </c:marker>
        <c:dLbl>
          <c:idx val="0"/>
          <c:delete val="1"/>
          <c:extLst>
            <c:ext xmlns:c15="http://schemas.microsoft.com/office/drawing/2012/chart" uri="{CE6537A1-D6FC-4f65-9D91-7224C49458BB}"/>
          </c:extLst>
        </c:dLbl>
      </c:pivotFmt>
      <c:pivotFmt>
        <c:idx val="69"/>
        <c:spPr>
          <a:solidFill>
            <a:srgbClr val="06D6A0"/>
          </a:solidFill>
          <a:ln>
            <a:noFill/>
          </a:ln>
          <a:effectLst/>
        </c:spPr>
        <c:marker>
          <c:symbol val="none"/>
        </c:marker>
        <c:dLbl>
          <c:idx val="0"/>
          <c:delete val="1"/>
          <c:extLst>
            <c:ext xmlns:c15="http://schemas.microsoft.com/office/drawing/2012/chart" uri="{CE6537A1-D6FC-4f65-9D91-7224C49458BB}"/>
          </c:extLst>
        </c:dLbl>
      </c:pivotFmt>
      <c:pivotFmt>
        <c:idx val="70"/>
        <c:spPr>
          <a:solidFill>
            <a:srgbClr val="FFD166"/>
          </a:solidFill>
          <a:ln w="25400">
            <a:noFill/>
          </a:ln>
          <a:effectLst/>
        </c:spPr>
        <c:marker>
          <c:symbol val="none"/>
        </c:marker>
        <c:dLbl>
          <c:idx val="0"/>
          <c:delete val="1"/>
          <c:extLst>
            <c:ext xmlns:c15="http://schemas.microsoft.com/office/drawing/2012/chart" uri="{CE6537A1-D6FC-4f65-9D91-7224C49458BB}"/>
          </c:extLst>
        </c:dLbl>
      </c:pivotFmt>
      <c:pivotFmt>
        <c:idx val="71"/>
        <c:spPr>
          <a:ln w="15875" cap="rnd">
            <a:solidFill>
              <a:srgbClr val="0070C0"/>
            </a:solidFill>
            <a:headEnd type="oval"/>
          </a:ln>
          <a:effectLst/>
        </c:spPr>
        <c:marker>
          <c:spPr>
            <a:solidFill>
              <a:srgbClr val="FFFF00"/>
            </a:solidFill>
            <a:ln cap="rnd"/>
          </c:spPr>
        </c:marker>
        <c:dLbl>
          <c:idx val="0"/>
          <c:delete val="1"/>
          <c:extLst>
            <c:ext xmlns:c15="http://schemas.microsoft.com/office/drawing/2012/chart" uri="{CE6537A1-D6FC-4f65-9D91-7224C49458BB}"/>
          </c:extLst>
        </c:dLbl>
      </c:pivotFmt>
      <c:pivotFmt>
        <c:idx val="72"/>
        <c:spPr>
          <a:solidFill>
            <a:srgbClr val="06D6A0"/>
          </a:solidFill>
          <a:ln>
            <a:noFill/>
          </a:ln>
          <a:effectLst/>
        </c:spPr>
        <c:marker>
          <c:symbol val="none"/>
        </c:marker>
        <c:dLbl>
          <c:idx val="0"/>
          <c:delete val="1"/>
          <c:extLst>
            <c:ext xmlns:c15="http://schemas.microsoft.com/office/drawing/2012/chart" uri="{CE6537A1-D6FC-4f65-9D91-7224C49458BB}"/>
          </c:extLst>
        </c:dLbl>
      </c:pivotFmt>
      <c:pivotFmt>
        <c:idx val="73"/>
        <c:spPr>
          <a:solidFill>
            <a:srgbClr val="FFD166"/>
          </a:solidFill>
          <a:ln w="25400">
            <a:noFill/>
          </a:ln>
          <a:effectLst/>
        </c:spPr>
        <c:marker>
          <c:symbol val="none"/>
        </c:marker>
        <c:dLbl>
          <c:idx val="0"/>
          <c:delete val="1"/>
          <c:extLst>
            <c:ext xmlns:c15="http://schemas.microsoft.com/office/drawing/2012/chart" uri="{CE6537A1-D6FC-4f65-9D91-7224C49458BB}"/>
          </c:extLst>
        </c:dLbl>
      </c:pivotFmt>
      <c:pivotFmt>
        <c:idx val="74"/>
        <c:spPr>
          <a:ln w="15875" cap="rnd">
            <a:solidFill>
              <a:srgbClr val="0070C0"/>
            </a:solidFill>
            <a:headEnd type="oval"/>
          </a:ln>
          <a:effectLst/>
        </c:spPr>
        <c:marker>
          <c:spPr>
            <a:solidFill>
              <a:srgbClr val="FFFF00"/>
            </a:solidFill>
            <a:ln cap="rnd"/>
          </c:spPr>
        </c:marker>
        <c:dLbl>
          <c:idx val="0"/>
          <c:delete val="1"/>
          <c:extLst>
            <c:ext xmlns:c15="http://schemas.microsoft.com/office/drawing/2012/chart" uri="{CE6537A1-D6FC-4f65-9D91-7224C49458BB}"/>
          </c:extLst>
        </c:dLbl>
      </c:pivotFmt>
      <c:pivotFmt>
        <c:idx val="75"/>
        <c:spPr>
          <a:solidFill>
            <a:srgbClr val="06D6A0"/>
          </a:solidFill>
          <a:ln>
            <a:noFill/>
          </a:ln>
          <a:effectLst/>
        </c:spPr>
        <c:marker>
          <c:symbol val="none"/>
        </c:marker>
        <c:dLbl>
          <c:idx val="0"/>
          <c:delete val="1"/>
          <c:extLst>
            <c:ext xmlns:c15="http://schemas.microsoft.com/office/drawing/2012/chart" uri="{CE6537A1-D6FC-4f65-9D91-7224C49458BB}"/>
          </c:extLst>
        </c:dLbl>
      </c:pivotFmt>
      <c:pivotFmt>
        <c:idx val="76"/>
        <c:spPr>
          <a:solidFill>
            <a:srgbClr val="FFD166"/>
          </a:solidFill>
          <a:ln w="25400">
            <a:noFill/>
          </a:ln>
          <a:effectLst/>
        </c:spPr>
        <c:marker>
          <c:symbol val="none"/>
        </c:marker>
        <c:dLbl>
          <c:idx val="0"/>
          <c:delete val="1"/>
          <c:extLst>
            <c:ext xmlns:c15="http://schemas.microsoft.com/office/drawing/2012/chart" uri="{CE6537A1-D6FC-4f65-9D91-7224C49458BB}"/>
          </c:extLst>
        </c:dLbl>
      </c:pivotFmt>
      <c:pivotFmt>
        <c:idx val="77"/>
        <c:spPr>
          <a:ln w="15875" cap="rnd">
            <a:solidFill>
              <a:srgbClr val="0070C0"/>
            </a:solidFill>
            <a:headEnd type="oval"/>
          </a:ln>
          <a:effectLst/>
        </c:spPr>
        <c:marker>
          <c:spPr>
            <a:solidFill>
              <a:srgbClr val="FFFF00"/>
            </a:solidFill>
            <a:ln cap="rnd"/>
          </c:spPr>
        </c:marker>
        <c:dLbl>
          <c:idx val="0"/>
          <c:delete val="1"/>
          <c:extLst>
            <c:ext xmlns:c15="http://schemas.microsoft.com/office/drawing/2012/chart" uri="{CE6537A1-D6FC-4f65-9D91-7224C49458BB}"/>
          </c:extLst>
        </c:dLbl>
      </c:pivotFmt>
      <c:pivotFmt>
        <c:idx val="78"/>
        <c:spPr>
          <a:solidFill>
            <a:srgbClr val="06D6A0"/>
          </a:solidFill>
          <a:ln>
            <a:noFill/>
          </a:ln>
          <a:effectLst/>
        </c:spPr>
        <c:marker>
          <c:symbol val="none"/>
        </c:marker>
        <c:dLbl>
          <c:idx val="0"/>
          <c:delete val="1"/>
          <c:extLst>
            <c:ext xmlns:c15="http://schemas.microsoft.com/office/drawing/2012/chart" uri="{CE6537A1-D6FC-4f65-9D91-7224C49458BB}"/>
          </c:extLst>
        </c:dLbl>
      </c:pivotFmt>
      <c:pivotFmt>
        <c:idx val="79"/>
        <c:spPr>
          <a:solidFill>
            <a:srgbClr val="FFD166"/>
          </a:solidFill>
          <a:ln w="25400">
            <a:noFill/>
          </a:ln>
          <a:effectLst/>
        </c:spPr>
        <c:marker>
          <c:symbol val="none"/>
        </c:marker>
        <c:dLbl>
          <c:idx val="0"/>
          <c:delete val="1"/>
          <c:extLst>
            <c:ext xmlns:c15="http://schemas.microsoft.com/office/drawing/2012/chart" uri="{CE6537A1-D6FC-4f65-9D91-7224C49458BB}"/>
          </c:extLst>
        </c:dLbl>
      </c:pivotFmt>
      <c:pivotFmt>
        <c:idx val="80"/>
        <c:spPr>
          <a:ln w="15875" cap="rnd">
            <a:solidFill>
              <a:srgbClr val="0070C0"/>
            </a:solidFill>
            <a:headEnd type="oval"/>
          </a:ln>
          <a:effectLst/>
        </c:spPr>
        <c:marker>
          <c:spPr>
            <a:solidFill>
              <a:srgbClr val="FFFF00"/>
            </a:solidFill>
            <a:ln cap="rnd"/>
          </c:spPr>
        </c:marker>
        <c:dLbl>
          <c:idx val="0"/>
          <c:delete val="1"/>
          <c:extLst>
            <c:ext xmlns:c15="http://schemas.microsoft.com/office/drawing/2012/chart" uri="{CE6537A1-D6FC-4f65-9D91-7224C49458BB}"/>
          </c:extLst>
        </c:dLbl>
      </c:pivotFmt>
      <c:pivotFmt>
        <c:idx val="81"/>
        <c:spPr>
          <a:solidFill>
            <a:srgbClr val="06D6A0"/>
          </a:solidFill>
          <a:ln>
            <a:noFill/>
          </a:ln>
          <a:effectLst/>
        </c:spPr>
        <c:marker>
          <c:symbol val="none"/>
        </c:marker>
        <c:dLbl>
          <c:idx val="0"/>
          <c:delete val="1"/>
          <c:extLst>
            <c:ext xmlns:c15="http://schemas.microsoft.com/office/drawing/2012/chart" uri="{CE6537A1-D6FC-4f65-9D91-7224C49458BB}"/>
          </c:extLst>
        </c:dLbl>
      </c:pivotFmt>
      <c:pivotFmt>
        <c:idx val="82"/>
        <c:spPr>
          <a:solidFill>
            <a:srgbClr val="FFD166"/>
          </a:solidFill>
          <a:ln w="25400">
            <a:noFill/>
          </a:ln>
          <a:effectLst/>
        </c:spPr>
        <c:marker>
          <c:symbol val="none"/>
        </c:marker>
        <c:dLbl>
          <c:idx val="0"/>
          <c:delete val="1"/>
          <c:extLst>
            <c:ext xmlns:c15="http://schemas.microsoft.com/office/drawing/2012/chart" uri="{CE6537A1-D6FC-4f65-9D91-7224C49458BB}"/>
          </c:extLst>
        </c:dLbl>
      </c:pivotFmt>
      <c:pivotFmt>
        <c:idx val="83"/>
        <c:spPr>
          <a:ln w="15875" cap="rnd">
            <a:solidFill>
              <a:srgbClr val="0070C0"/>
            </a:solidFill>
            <a:headEnd type="oval"/>
          </a:ln>
          <a:effectLst/>
        </c:spPr>
        <c:marker>
          <c:spPr>
            <a:solidFill>
              <a:srgbClr val="FFFF00"/>
            </a:solidFill>
            <a:ln cap="rnd"/>
          </c:spPr>
        </c:marker>
        <c:dLbl>
          <c:idx val="0"/>
          <c:delete val="1"/>
          <c:extLst>
            <c:ext xmlns:c15="http://schemas.microsoft.com/office/drawing/2012/chart" uri="{CE6537A1-D6FC-4f65-9D91-7224C49458BB}"/>
          </c:extLst>
        </c:dLbl>
      </c:pivotFmt>
    </c:pivotFmts>
    <c:plotArea>
      <c:layout>
        <c:manualLayout>
          <c:layoutTarget val="inner"/>
          <c:xMode val="edge"/>
          <c:yMode val="edge"/>
          <c:x val="0.24736170075302255"/>
          <c:y val="8.3928849299699376E-2"/>
          <c:w val="0.65667623884308712"/>
          <c:h val="0.52610119629557206"/>
        </c:manualLayout>
      </c:layout>
      <c:barChart>
        <c:barDir val="col"/>
        <c:grouping val="clustered"/>
        <c:varyColors val="0"/>
        <c:ser>
          <c:idx val="0"/>
          <c:order val="0"/>
          <c:tx>
            <c:strRef>
              <c:f>'Phan tich'!$B$70</c:f>
              <c:strCache>
                <c:ptCount val="1"/>
                <c:pt idx="0">
                  <c:v>Tổng CV</c:v>
                </c:pt>
              </c:strCache>
            </c:strRef>
          </c:tx>
          <c:spPr>
            <a:solidFill>
              <a:srgbClr val="06D6A0"/>
            </a:solidFill>
            <a:ln>
              <a:noFill/>
            </a:ln>
            <a:effectLst/>
          </c:spPr>
          <c:invertIfNegative val="0"/>
          <c:cat>
            <c:multiLvlStrRef>
              <c:f>'Phan tich'!$A$71:$A$81</c:f>
              <c:multiLvlStrCache>
                <c:ptCount val="9"/>
                <c:lvl>
                  <c:pt idx="0">
                    <c:v>3</c:v>
                  </c:pt>
                  <c:pt idx="1">
                    <c:v>4</c:v>
                  </c:pt>
                  <c:pt idx="2">
                    <c:v>5</c:v>
                  </c:pt>
                  <c:pt idx="3">
                    <c:v>6</c:v>
                  </c:pt>
                  <c:pt idx="4">
                    <c:v>7</c:v>
                  </c:pt>
                  <c:pt idx="5">
                    <c:v>8</c:v>
                  </c:pt>
                  <c:pt idx="6">
                    <c:v>9</c:v>
                  </c:pt>
                  <c:pt idx="7">
                    <c:v>10</c:v>
                  </c:pt>
                  <c:pt idx="8">
                    <c:v>11</c:v>
                  </c:pt>
                </c:lvl>
                <c:lvl>
                  <c:pt idx="0">
                    <c:v>2022</c:v>
                  </c:pt>
                </c:lvl>
              </c:multiLvlStrCache>
            </c:multiLvlStrRef>
          </c:cat>
          <c:val>
            <c:numRef>
              <c:f>'Phan tich'!$B$71:$B$81</c:f>
              <c:numCache>
                <c:formatCode>General</c:formatCode>
                <c:ptCount val="9"/>
                <c:pt idx="0">
                  <c:v>11</c:v>
                </c:pt>
                <c:pt idx="1">
                  <c:v>29</c:v>
                </c:pt>
                <c:pt idx="2">
                  <c:v>5</c:v>
                </c:pt>
                <c:pt idx="3">
                  <c:v>11</c:v>
                </c:pt>
                <c:pt idx="4">
                  <c:v>28</c:v>
                </c:pt>
                <c:pt idx="5">
                  <c:v>9</c:v>
                </c:pt>
                <c:pt idx="6">
                  <c:v>6</c:v>
                </c:pt>
                <c:pt idx="7">
                  <c:v>17</c:v>
                </c:pt>
                <c:pt idx="8">
                  <c:v>1</c:v>
                </c:pt>
              </c:numCache>
            </c:numRef>
          </c:val>
          <c:extLst>
            <c:ext xmlns:c16="http://schemas.microsoft.com/office/drawing/2014/chart" uri="{C3380CC4-5D6E-409C-BE32-E72D297353CC}">
              <c16:uniqueId val="{00000001-493B-433B-BF74-758110EDCA93}"/>
            </c:ext>
          </c:extLst>
        </c:ser>
        <c:ser>
          <c:idx val="1"/>
          <c:order val="1"/>
          <c:tx>
            <c:strRef>
              <c:f>'Phan tich'!$C$70</c:f>
              <c:strCache>
                <c:ptCount val="1"/>
                <c:pt idx="0">
                  <c:v>SL Nhận việc</c:v>
                </c:pt>
              </c:strCache>
            </c:strRef>
          </c:tx>
          <c:spPr>
            <a:solidFill>
              <a:srgbClr val="FFD166"/>
            </a:solidFill>
            <a:ln w="25400">
              <a:noFill/>
            </a:ln>
            <a:effectLst/>
          </c:spPr>
          <c:invertIfNegative val="0"/>
          <c:cat>
            <c:multiLvlStrRef>
              <c:f>'Phan tich'!$A$71:$A$81</c:f>
              <c:multiLvlStrCache>
                <c:ptCount val="9"/>
                <c:lvl>
                  <c:pt idx="0">
                    <c:v>3</c:v>
                  </c:pt>
                  <c:pt idx="1">
                    <c:v>4</c:v>
                  </c:pt>
                  <c:pt idx="2">
                    <c:v>5</c:v>
                  </c:pt>
                  <c:pt idx="3">
                    <c:v>6</c:v>
                  </c:pt>
                  <c:pt idx="4">
                    <c:v>7</c:v>
                  </c:pt>
                  <c:pt idx="5">
                    <c:v>8</c:v>
                  </c:pt>
                  <c:pt idx="6">
                    <c:v>9</c:v>
                  </c:pt>
                  <c:pt idx="7">
                    <c:v>10</c:v>
                  </c:pt>
                  <c:pt idx="8">
                    <c:v>11</c:v>
                  </c:pt>
                </c:lvl>
                <c:lvl>
                  <c:pt idx="0">
                    <c:v>2022</c:v>
                  </c:pt>
                </c:lvl>
              </c:multiLvlStrCache>
            </c:multiLvlStrRef>
          </c:cat>
          <c:val>
            <c:numRef>
              <c:f>'Phan tich'!$C$71:$C$81</c:f>
              <c:numCache>
                <c:formatCode>General</c:formatCode>
                <c:ptCount val="9"/>
                <c:pt idx="1">
                  <c:v>3</c:v>
                </c:pt>
                <c:pt idx="2">
                  <c:v>3</c:v>
                </c:pt>
                <c:pt idx="3">
                  <c:v>7</c:v>
                </c:pt>
                <c:pt idx="4">
                  <c:v>9</c:v>
                </c:pt>
                <c:pt idx="5">
                  <c:v>7</c:v>
                </c:pt>
                <c:pt idx="6">
                  <c:v>7</c:v>
                </c:pt>
                <c:pt idx="7">
                  <c:v>8</c:v>
                </c:pt>
                <c:pt idx="8">
                  <c:v>17</c:v>
                </c:pt>
              </c:numCache>
            </c:numRef>
          </c:val>
          <c:extLst>
            <c:ext xmlns:c16="http://schemas.microsoft.com/office/drawing/2014/chart" uri="{C3380CC4-5D6E-409C-BE32-E72D297353CC}">
              <c16:uniqueId val="{00000003-493B-433B-BF74-758110EDCA93}"/>
            </c:ext>
          </c:extLst>
        </c:ser>
        <c:dLbls>
          <c:showLegendKey val="0"/>
          <c:showVal val="0"/>
          <c:showCatName val="0"/>
          <c:showSerName val="0"/>
          <c:showPercent val="0"/>
          <c:showBubbleSize val="0"/>
        </c:dLbls>
        <c:gapWidth val="50"/>
        <c:axId val="455565392"/>
        <c:axId val="455565720"/>
      </c:barChart>
      <c:lineChart>
        <c:grouping val="stacked"/>
        <c:varyColors val="0"/>
        <c:ser>
          <c:idx val="2"/>
          <c:order val="2"/>
          <c:tx>
            <c:strRef>
              <c:f>'Phan tich'!$D$70</c:f>
              <c:strCache>
                <c:ptCount val="1"/>
                <c:pt idx="0">
                  <c:v>Tổng chi phí</c:v>
                </c:pt>
              </c:strCache>
            </c:strRef>
          </c:tx>
          <c:spPr>
            <a:ln w="15875" cap="rnd">
              <a:solidFill>
                <a:srgbClr val="0070C0"/>
              </a:solidFill>
              <a:headEnd type="oval"/>
            </a:ln>
            <a:effectLst/>
          </c:spPr>
          <c:marker>
            <c:spPr>
              <a:solidFill>
                <a:srgbClr val="FFFF00"/>
              </a:solidFill>
              <a:ln cap="rnd"/>
            </c:spPr>
          </c:marker>
          <c:cat>
            <c:multiLvlStrRef>
              <c:f>'Phan tich'!$A$71:$A$81</c:f>
              <c:multiLvlStrCache>
                <c:ptCount val="9"/>
                <c:lvl>
                  <c:pt idx="0">
                    <c:v>3</c:v>
                  </c:pt>
                  <c:pt idx="1">
                    <c:v>4</c:v>
                  </c:pt>
                  <c:pt idx="2">
                    <c:v>5</c:v>
                  </c:pt>
                  <c:pt idx="3">
                    <c:v>6</c:v>
                  </c:pt>
                  <c:pt idx="4">
                    <c:v>7</c:v>
                  </c:pt>
                  <c:pt idx="5">
                    <c:v>8</c:v>
                  </c:pt>
                  <c:pt idx="6">
                    <c:v>9</c:v>
                  </c:pt>
                  <c:pt idx="7">
                    <c:v>10</c:v>
                  </c:pt>
                  <c:pt idx="8">
                    <c:v>11</c:v>
                  </c:pt>
                </c:lvl>
                <c:lvl>
                  <c:pt idx="0">
                    <c:v>2022</c:v>
                  </c:pt>
                </c:lvl>
              </c:multiLvlStrCache>
            </c:multiLvlStrRef>
          </c:cat>
          <c:val>
            <c:numRef>
              <c:f>'Phan tich'!$D$71:$D$81</c:f>
              <c:numCache>
                <c:formatCode>#,##0.0,,"M"</c:formatCode>
                <c:ptCount val="9"/>
                <c:pt idx="3">
                  <c:v>26000000</c:v>
                </c:pt>
                <c:pt idx="4">
                  <c:v>109920000</c:v>
                </c:pt>
              </c:numCache>
            </c:numRef>
          </c:val>
          <c:smooth val="0"/>
          <c:extLst>
            <c:ext xmlns:c16="http://schemas.microsoft.com/office/drawing/2014/chart" uri="{C3380CC4-5D6E-409C-BE32-E72D297353CC}">
              <c16:uniqueId val="{00000005-493B-433B-BF74-758110EDCA93}"/>
            </c:ext>
          </c:extLst>
        </c:ser>
        <c:dLbls>
          <c:showLegendKey val="0"/>
          <c:showVal val="0"/>
          <c:showCatName val="0"/>
          <c:showSerName val="0"/>
          <c:showPercent val="0"/>
          <c:showBubbleSize val="0"/>
        </c:dLbls>
        <c:marker val="1"/>
        <c:smooth val="0"/>
        <c:axId val="509488687"/>
        <c:axId val="329676095"/>
      </c:lineChart>
      <c:catAx>
        <c:axId val="45556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55565720"/>
        <c:crosses val="autoZero"/>
        <c:auto val="1"/>
        <c:lblAlgn val="ctr"/>
        <c:lblOffset val="100"/>
        <c:noMultiLvlLbl val="0"/>
      </c:catAx>
      <c:valAx>
        <c:axId val="455565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55565392"/>
        <c:crosses val="autoZero"/>
        <c:crossBetween val="between"/>
      </c:valAx>
      <c:valAx>
        <c:axId val="329676095"/>
        <c:scaling>
          <c:orientation val="minMax"/>
        </c:scaling>
        <c:delete val="0"/>
        <c:axPos val="r"/>
        <c:numFmt formatCode="#,##0.0,,&quot;M&quot;" sourceLinked="1"/>
        <c:majorTickMark val="out"/>
        <c:minorTickMark val="none"/>
        <c:tickLblPos val="nextTo"/>
        <c:txPr>
          <a:bodyPr/>
          <a:lstStyle/>
          <a:p>
            <a:pPr>
              <a:defRPr sz="600">
                <a:latin typeface="Arial" panose="020B0604020202020204" pitchFamily="34" charset="0"/>
                <a:cs typeface="Arial" panose="020B0604020202020204" pitchFamily="34" charset="0"/>
              </a:defRPr>
            </a:pPr>
            <a:endParaRPr lang="en-US"/>
          </a:p>
        </c:txPr>
        <c:crossAx val="509488687"/>
        <c:crosses val="max"/>
        <c:crossBetween val="between"/>
      </c:valAx>
      <c:catAx>
        <c:axId val="509488687"/>
        <c:scaling>
          <c:orientation val="minMax"/>
        </c:scaling>
        <c:delete val="1"/>
        <c:axPos val="b"/>
        <c:numFmt formatCode="General" sourceLinked="1"/>
        <c:majorTickMark val="out"/>
        <c:minorTickMark val="none"/>
        <c:tickLblPos val="nextTo"/>
        <c:crossAx val="329676095"/>
        <c:crosses val="autoZero"/>
        <c:auto val="1"/>
        <c:lblAlgn val="ctr"/>
        <c:lblOffset val="100"/>
        <c:noMultiLvlLbl val="0"/>
      </c:catAx>
      <c:dTable>
        <c:showHorzBorder val="1"/>
        <c:showVertBorder val="1"/>
        <c:showOutline val="1"/>
        <c:showKeys val="1"/>
        <c:txPr>
          <a:bodyPr/>
          <a:lstStyle/>
          <a:p>
            <a:pPr rtl="0">
              <a:defRPr sz="500">
                <a:latin typeface="Arial" panose="020B0604020202020204" pitchFamily="34" charset="0"/>
                <a:cs typeface="Arial" panose="020B0604020202020204" pitchFamily="34" charset="0"/>
              </a:defRPr>
            </a:pPr>
            <a:endParaRPr lang="en-US"/>
          </a:p>
        </c:txPr>
      </c:dTable>
    </c:plotArea>
    <c:legend>
      <c:legendPos val="b"/>
      <c:layout>
        <c:manualLayout>
          <c:xMode val="edge"/>
          <c:yMode val="edge"/>
          <c:x val="9.0673033707198064E-2"/>
          <c:y val="0.92317616434821548"/>
          <c:w val="0.89999967866679564"/>
          <c:h val="7.6823835651784564E-2"/>
        </c:manualLayout>
      </c:layout>
      <c:overlay val="0"/>
      <c:spPr>
        <a:noFill/>
        <a:ln>
          <a:noFill/>
        </a:ln>
        <a:effectLst/>
      </c:spPr>
      <c:txPr>
        <a:bodyPr rot="0" spcFirstLastPara="1" vertOverflow="ellipsis" vert="horz" wrap="square" anchor="ctr" anchorCtr="1"/>
        <a:lstStyle/>
        <a:p>
          <a:pPr>
            <a:defRPr lang="en-US"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lgn="ctr" rtl="0">
            <a:defRPr lang="en-US" sz="1000" b="1" i="0" u="none" strike="noStrike" kern="1200" spc="0" baseline="0">
              <a:solidFill>
                <a:sysClr val="windowText" lastClr="000000">
                  <a:lumMod val="65000"/>
                  <a:lumOff val="35000"/>
                </a:sysClr>
              </a:solidFill>
              <a:latin typeface="Arial" panose="020B0604020202020204" pitchFamily="34" charset="0"/>
              <a:ea typeface="+mn-ea"/>
              <a:cs typeface="Arial" panose="020B0604020202020204" pitchFamily="34" charset="0"/>
            </a:defRPr>
          </a:pPr>
          <a:endParaRPr lang="en-US"/>
        </a:p>
      </c:txPr>
    </c:title>
    <c:autoTitleDeleted val="0"/>
    <c:plotArea>
      <c:layout/>
      <c:doughnutChart>
        <c:varyColors val="1"/>
        <c:ser>
          <c:idx val="0"/>
          <c:order val="0"/>
          <c:tx>
            <c:strRef>
              <c:f>'Phan tich'!$G$5</c:f>
              <c:strCache>
                <c:ptCount val="1"/>
                <c:pt idx="0">
                  <c:v>Tỷ lệ tuyển đúng KH</c:v>
                </c:pt>
              </c:strCache>
            </c:strRef>
          </c:tx>
          <c:dPt>
            <c:idx val="0"/>
            <c:bubble3D val="0"/>
            <c:spPr>
              <a:solidFill>
                <a:srgbClr val="06D6A0"/>
              </a:solidFill>
              <a:ln w="19050">
                <a:solidFill>
                  <a:schemeClr val="lt1"/>
                </a:solidFill>
              </a:ln>
              <a:effectLst/>
            </c:spPr>
            <c:extLst>
              <c:ext xmlns:c16="http://schemas.microsoft.com/office/drawing/2014/chart" uri="{C3380CC4-5D6E-409C-BE32-E72D297353CC}">
                <c16:uniqueId val="{00000001-4CD7-4296-BCAC-46340AED7D6E}"/>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4CD7-4296-BCAC-46340AED7D6E}"/>
              </c:ext>
            </c:extLst>
          </c:dPt>
          <c:val>
            <c:numRef>
              <c:f>'Phan tich'!$G$6:$G$7</c:f>
              <c:numCache>
                <c:formatCode>0.0%</c:formatCode>
                <c:ptCount val="2"/>
                <c:pt idx="0" formatCode="0%">
                  <c:v>0.52857142857142858</c:v>
                </c:pt>
                <c:pt idx="1">
                  <c:v>0.47142857142857142</c:v>
                </c:pt>
              </c:numCache>
            </c:numRef>
          </c:val>
          <c:extLst>
            <c:ext xmlns:c16="http://schemas.microsoft.com/office/drawing/2014/chart" uri="{C3380CC4-5D6E-409C-BE32-E72D297353CC}">
              <c16:uniqueId val="{00000004-4CD7-4296-BCAC-46340AED7D6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Trạng thái hiện tại</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Trạng thái hiện tại</a:t>
          </a:r>
        </a:p>
      </cx:txPr>
    </cx:title>
    <cx:plotArea>
      <cx:plotAreaRegion>
        <cx:series layoutId="funnel" uniqueId="{A51DABC5-D9E6-4CF7-A89F-C3F59714A5CF}">
          <cx:dataPt idx="0">
            <cx:spPr>
              <a:solidFill>
                <a:srgbClr val="FFADAD"/>
              </a:solidFill>
            </cx:spPr>
          </cx:dataPt>
          <cx:dataPt idx="1">
            <cx:spPr>
              <a:solidFill>
                <a:srgbClr val="FFD6A5"/>
              </a:solidFill>
            </cx:spPr>
          </cx:dataPt>
          <cx:dataPt idx="2">
            <cx:spPr>
              <a:solidFill>
                <a:srgbClr val="FDFFB6"/>
              </a:solidFill>
            </cx:spPr>
          </cx:dataPt>
          <cx:dataPt idx="3">
            <cx:spPr>
              <a:solidFill>
                <a:srgbClr val="CAFFBF"/>
              </a:solidFill>
            </cx:spPr>
          </cx:dataPt>
          <cx:dataPt idx="4">
            <cx:spPr>
              <a:solidFill>
                <a:srgbClr val="9BF6FF"/>
              </a:solidFill>
            </cx:spPr>
          </cx:dataPt>
          <cx:dataPt idx="5">
            <cx:spPr>
              <a:solidFill>
                <a:srgbClr val="A0C4FF"/>
              </a:solidFill>
            </cx:spPr>
          </cx:dataPt>
          <cx:dataPt idx="6">
            <cx:spPr>
              <a:solidFill>
                <a:srgbClr val="A0C4FF"/>
              </a:solidFill>
            </cx:spPr>
          </cx:dataPt>
          <cx:dataLabels>
            <cx:txPr>
              <a:bodyPr spcFirstLastPara="1" vertOverflow="ellipsis" horzOverflow="overflow" wrap="square" lIns="0" tIns="0" rIns="0" bIns="0" anchor="ctr" anchorCtr="1"/>
              <a:lstStyle/>
              <a:p>
                <a:pPr algn="ctr" rtl="0">
                  <a:defRPr b="1">
                    <a:solidFill>
                      <a:srgbClr val="002060"/>
                    </a:solidFill>
                    <a:latin typeface="Arial" panose="020B0604020202020204" pitchFamily="34" charset="0"/>
                    <a:ea typeface="Arial" panose="020B0604020202020204" pitchFamily="34" charset="0"/>
                    <a:cs typeface="Arial" panose="020B0604020202020204" pitchFamily="34" charset="0"/>
                  </a:defRPr>
                </a:pPr>
                <a:endParaRPr lang="en-US" sz="900" b="1" i="0" u="none" strike="noStrike" baseline="0">
                  <a:solidFill>
                    <a:srgbClr val="002060"/>
                  </a:solidFill>
                  <a:latin typeface="Arial" panose="020B0604020202020204" pitchFamily="34" charset="0"/>
                  <a:cs typeface="Arial" panose="020B0604020202020204"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tx>
        <cx:txData>
          <cx:v>SL yêu cầu theo Tỉnh/TP</cx:v>
        </cx:txData>
      </cx:tx>
      <cx:txPr>
        <a:bodyPr vertOverflow="overflow" horzOverflow="overflow" wrap="square" lIns="0" tIns="0" rIns="0" bIns="0"/>
        <a:lstStyle/>
        <a:p>
          <a:pPr algn="ctr" rtl="0">
            <a:defRPr sz="1000" b="0" i="0">
              <a:solidFill>
                <a:srgbClr val="595959"/>
              </a:solidFill>
              <a:latin typeface="Arial" panose="020B0604020202020204" pitchFamily="34" charset="0"/>
              <a:ea typeface="Arial" panose="020B0604020202020204" pitchFamily="34" charset="0"/>
              <a:cs typeface="Arial" panose="020B0604020202020204" pitchFamily="34" charset="0"/>
            </a:defRPr>
          </a:pPr>
          <a:r>
            <a:rPr lang="en-US" sz="1000" b="1">
              <a:latin typeface="Arial" panose="020B0604020202020204" pitchFamily="34" charset="0"/>
              <a:cs typeface="Arial" panose="020B0604020202020204" pitchFamily="34" charset="0"/>
            </a:rPr>
            <a:t>SL yêu cầu theo Tỉnh/TP</a:t>
          </a:r>
        </a:p>
      </cx:txPr>
    </cx:title>
    <cx:plotArea>
      <cx:plotAreaRegion>
        <cx:series layoutId="regionMap" uniqueId="{C9962EA2-144B-41E6-B41D-873E68CA46A7}">
          <cx:tx>
            <cx:txData>
              <cx:f>_xlchart.v5.4</cx:f>
              <cx:v>#REF!</cx:v>
            </cx:txData>
          </cx:tx>
          <cx:dataId val="0"/>
          <cx:layoutPr>
            <cx:geography cultureLanguage="en-US" cultureRegion="US" attribution="Powered by Bing">
              <cx:geoCache provider="{E9337A44-BEBE-4D9F-B70C-5C5E7DAFC167}">
                <cx:binary>3HzLcuRIlt2vpOVaYLk7/IW27jYbByIYDL6Sj3xuYEySiTccgAOOx1Y/MDL9wIxmMZuRSWYybXoW
WlRb/0f9iS6YlcxgMIrsTJXMlGJVZZFEABfu93Xuudfzj9fDH67z26vmxVDkpfnD9fCnl3HbVn/4
6SdzHd8WV2avSK4bbfSndu9aFz/pT5+S69ufbpqrPimjnwjC9Kfr+Kppb4eXf/4jPC261Uf6+qpN
dHnW3Tbj+a3p8tY8cW3npRdXN0VSBolpm+S6xX96+dd//PmfXpz88pf/WUYvX9yWbdKOl2N1+6eX
Dz748sVP2497JPpFDm/XdjdwL+Z7iEssXQ99/sIvX+S6jL5cRhKuY4bgI1+EnlwVcGNw9eLkqoxe
+PAaX67sep27l7m6uWlujYEl3f1/++4HC9i+eK27sp13MYIN/dPLN8ltW14VL18kRvufL/l6Xsmb
k7ul//RQA3/+49YvYDO2frOhpO2de+7SIx39Q/liP4FteWpHvlFBaI9hJKlEbEszbA9LQqnn0jvN
geI+G8Vn/fw9b7JbN1/v3NLL1ws/lE7Uz/9Wxi+Cv/33v/3z76oYvEcw5x6V7pZi+B5nknCK+UOV
qGR+jw6868vv/36H2bx3Sy2bl34sxfzyl/9Vvrhsbp/ajm/2Fow94oJavM9fj3RDObgSE6C0TXdR
t8++yW5vub9xWytfHvhDqcT/5S//ChsR/+2fv2zPLhP9Dp1QSCF821HYHnMRJRxtKcO/mt9BP/UK
u5Vxf+OWMu5//0Mp4+jn/1K8+Os//vLv//npiPGN6sB7ApQxZ/0t34BU7zEOrgGZZtM3jq6KF8F3
Ra2vd24p5OuFH0ojoIy//LfsxdH855c9+h0chOxBIpcUsd8IWnKPICZdl+7M9MEVvNHVk++z21vu
b9xSzv3vfzTdzI4CqDT5HVWD9xDzCBEe3XIWAeiLeoJy8UXar7gYHOW5d/gNddzfua2P+ws/lEKO
5tf+h/LL9vwOfoL2hIsgcBG8u1bhe5h7niTeFhb+O95kt0rub9zSyP3vfyiFXMY//xMg0Cr+5d//
04sVpJUXfvzzf31xDLD091UScwVF7nZ6AVjsYYmIJ3fVKysNb5Pcvcx31pSPn7Cltccf+KHUd9b9
8pd/uQsuUP1+zs+/g08BBpPSo4iT3T4l9jwIgNL7kpu+iP4c7c66mQOA77/8etcb7fatjVu39LRx
5cdUUPTzv/yeOYjueR6i2HO9rRwk9zikIOR6W9zMrxsYPZ0Jn1TL3b279XJ36YdSzMXP/+Ma6sy/
/sffE0d7e4xJhOGfX7+g2s8h5d0zZ2zPI8wDfmALIVzo+WWeIYl2K2fj1i3dbFz5f1o1v/Vym/Hs
wWe+lc909yhxXY/+Gs7QdhYCLM04J2ROT5tFzj2v+Ntvslsn9zc+eO3/60Tlb5OY93RvcNVeLe54
4g0e8+mrd0sEAnvr1qfSzef9OrgBLhmgMgNCckNl83MebPNl3F1BbZ8AO7Lq7omfh3ffXpl2fprc
wx48DuhnKiSb2bT+9vMVsYcwJ0CyuTMCRyCx1E0b39HZgrpYeC7BkLQgq718YXR3dwn80aOQxgSD
S1i48p6uf6XzMdLl/db8+vOLsite6aRszZ9eujNhVH3+3Py2QgoEtLiHXBff0efwuBfV9dU59ATg
4/g/UD3YPLIVORjrCftFpDsV13ZUZsqb/bRta0Xy1FWc5Cc2He2rMEd26RX5pHgWMoVr91WFWqpk
UTXKUs59aoz1bacTvyXsk6f1uDDMXtmxPHfSUS4cO6YqTDzXhyhklzKZPsaoiJXueay6gtDzXNfE
n2hbLsLCuzGurYJI5DroJjaqZIwjVaSDUXU+kVXLShagqRyUKVPr19YeU9wRZSf83gu7KZjC8rxL
4kxRPnnvY5G3b/WYeUvhGeqzfCqVW8Uf9SDKYMr7UCEnkouoyVOV1HERaOrgE4sdejHkdvIx89A6
SbhRbeTKoE2z9sgJq2y/4yE7SuL0qK0HonQRXmeRoPsDIRqW4lUHghm5HEl5aCZ809bVbSmKRZo2
dpnScW34GAV1i9+mpH3PhuRQONVr4pETLUamxnjcr2tGFE5ptpwyc9jiKD4qm+k4pmPND8fB3c/c
qlR9NQbhiJyApPw16dMLMw43IY5cH5X6wJhYKInDUqXJmAec6HjpZh72W+7EatbjsWGjdyJa7a0k
T98MuFq7ecJUOMjjqSqO0iYd9qNh1Euts/i4lfgwbbMbU6G88vMKO+lJlBjsrPXY6T7gfBi5KnJG
pB93GKlxsFKvWhkN5Y1jC3aa2Jylaoj7M6btBXFs5mfUex2RMV+FpGJ+L8d8kTTtqLQzLcvKtKoO
o/datNiPSrxquj72w2n6JKdsf6oIUqnRF7RKTxyS2nUkx4OCR28KWsD39kRreyqzfNyPNKMrd2qL
RdXXjaqSJGimOsyVS93F2JTDflyPBy4Z4yBPjAvmZakf4qZd5B6NVlZa4veluRlCLhWderIkEXb8
EJF2HdXoNaZ48F1cZkugsS5RVIgP1PS9IsL0fp81rarYJNQgRa8EJsyfEKlVEgvrT0n30aZev5Ce
k/ljUU7LkNL3GYK9d6MpC4TNesXbPlkMJD7voNxcEDR6CpclOWSN4QGr+Jup4Ke5G77mVeQFUeeU
K+qm76hoqN94qA0c0xMlUtMHDLuFP3W8O0ioOy6FicGB2vY9TYZrJKiA1TZcGY++FhMF2+O9YsyM
+6PJgyrvbpjbfnRDjJbacV/lMU5V1hTNIcuyXPFR+ogWB1FbaJW59RHNohNPj55fTDz3dSfeWQxb
OxoZv3ZiXPq5N/TraEK3eHTjYBrdTE110ef72HSpwl1+UBSI+nVZXsVh+TFLaKw8ljZKVNqq3slX
yM2S/SgdhEod3KgWlqcyGh21g3jvlBNfJt3Y+7QZOt+ZkAnyTjaKDxpMoNTa5w6PL1niXuQFsz7P
ks4fpv5NX5FYIaSvs9rDS6uHWPW9J1XN3CgQyLaKuH13CI/52FjhBl2YRYsEjWIpCjL6ddjKZRQm
kwL3edV5SaeEta/plLxzY5P7shPnUZ0uPZZ/7BHKA+TI90VS3daZeWd18YaXGi2c3EbKEWN10BaE
+B1NyUGWosGPrOVK6PYSpfDkMUwz33XDN70znMdeCvurx7PIkA/TOBrf7WirZDjKNSP4dKwwmZ3X
LmKR6KB0vMIvx/LYJvmHGiGxGuW4nlq6ZtFw2AqZKeJF+2FWfMrKolApn16RGMugHGjnIxYz1Tj2
nMfmg0uj9pBa9wSecsLG9rCCzOZrU1yERRmplkX1smfJUZ1V3ZmEiKIqm4rjtGLNUcKdwZeMJYqJ
+rTISOhnoXxNwr5fjJpXBwOXuUqHPA4c7vaLoRteMy/7UEbukfBEebzZaH2QO691NTZJFP/a7b7/
8c/HX1rod83Xr7+f++Vff7rUBfy7/ZEZ6dx/5mv7doYW973cLbzyueX+G2DmyYvfgnRmSHDfbH+E
dA5njPOgGfwV5dx1n35FOXMTxAPSfW4lui4DLPMF5QCUZZJzALPQJPH4BsqBnjCwxVB7CMExcefW
8K8ox9sjghMAOgJArstcRr4F5QDJ+QDjSMyEB6LnB2IQBZh5E+N0DS4AmYx2hVj6PjfpgUb94cam
7ABS8KqPRbgu4szDjHkCVrkpwjQoY0lW21UZdYtYu51i9bSoGwAK3yOIM4RnvsOdYeqmoLzvDbFl
YldJM14WxF1WvTivHC/6HjmgSQCYrgAQO+PGDVzo2DSsapTbFU16ZzGmxXrMJr4YsHvz9IJ2KodD
L9MVgHOh6flQkEcbnJpO21U8DUuJq9MaT+dPi8AInrEJcu8MgAsKNRNYKejooYyqlT2JAdau3KJ8
VTPzGkLqwhQ9U06ka19TcjXgIg6q1qsAVlb7T8sHiL8tfiYMiQCQ7cI3W0sswtg6+SC6Vduyk4Sc
Fk5/SHHth/3R04J2WOEDQVtg3nMKgyoT2RULO0/RITvpqjj3TUZWTwvauSKXCATWzsG5tzwKAzRy
4p50K28cFMoPgDFVXX5Uie9ZkMsxBQSCBGzdQ8U1RVWasXTtygF4idM46EupGmL9p5ezc9++inFn
+9kwdjdtKtoPXgd4sLOBdsw5yb1WNXV+9rQg4EweWwLESYkxosydOZVNQSwPxybWvV2FbaFinC9x
iRdT2vluCzXW8D27R12Ir0iAF7N52RvLskWWOqbuLNgdPiZRlPsx7d51rHn39Kpms9pyL4k25MzW
siFHlCjRdZyB2c1IrH2bpHoR8je6PsWx9sFWgqflzVp/LM+DAIig607nPsmmvLRubF521q44H5eD
rfxu/GBZEzDHWfe8XUTaA2uM109LfWwkgsu58IaISAF3bO2mQ6xlHS3saoqdYHDe2fLajck3L01A
kw4wNfiVIJJthYoyaRsRMfDggbYLdw5QOITK9SjkucLcrJP8tO0+I5vPE2SvPm/cJgnweDsfypwj
9Ib6UJvQuk4gpcSNtYFl5SGm3bXF3lmtyYIOgLI0dk7bUdpnVrtjSyU0610YnZAeEMNbq9XSYNbi
sFvlZd9CxkyXRtRnhKWXT6vusYHCwwWkf0Yl5Ga6bTAMRRbDfyvPjZV0mwtNgaJwjogkq4iWi8nS
Z9Ln4wA5S/QkJB3oInFvy9HLYjRNmsZgLBE5MVAvmfoM6jTQH/s/lDSvfUN7NRR3rBlKu5I6VdN0
2FV1IKrz0XnGyR/rCuwSI+FhmBX1HiGchHrpVLbg5O5ElxpBpZWz6G3VRs8ky91yAPe5GEgzQbbc
LCdWE+s43coBLmlyISyyQdm+eCbk71AQLOermK2YVZfaI0bDtpWjCFJ38jNmlPCQiur2e0QxBihY
cizFPD+0qaGmq9GEGkA4aZy2qnDK47DNFw1iVw1Gq6ct/XGCAS3dtcKky4A22LL0sMFjLTIIUqi6
ycpWTWZQKQLKxLv2THPwtLBdqhIMkL1gBFY3D9xsLowPmdaMjWYVYeDkqg7IijzKPpbu9O0JGtp3
UIpiGEcE08NbOIDlYHi2zw0YX37dDfg8NoB4WyI/fvOKNuWQLSAwTUWdSRqbVcplq/o4us5ouqA9
0s/YxI6teyBoS0+d10cDUKRmVdvXCWyeF1X7WZc+U5XssAaQIiFTuhCI+HbK0ihKhgmDlMECz9mk
3dsBp6eA+Y+AmzyrBFo8vX3PydtyKps5LCwKp1kxTJc1zVZRfJWaZp+V1VJP0zPSdkR1qLQAVRPC
gQrH89tsRL6CU9Kg3jWrpM8KRVl6TeLpgJJ6P0uNL0pPK8n41XcscUPoVrh1E95FeUXMqkwLn/E3
af+JxHkwVu9i/YyoOe8+hDlg9JJDDYwBMN71BzbX5+C8FVNuzAqF6TpP3KAYimdSv8sel0YPhNyV
ThubCJ5dDo0LYT0vBepUzas8EFxEKpEJu9BsMPttl3zy8HjQDOJdGKMj2hEchMg7nbwpVQ0qrBJR
7Km2GjLVs44Dg9QOEArST7ij592APsVuCzx7gRxl2ZAt6imOVdq0dZAW7YIktVYaKPdgzpnnbkKb
fZJMFzLmZlnxzARliSHvEE+RiWNFUFaqLkO14nLql46J2KoevfcdIodDQT7m/Vgp1o0XrMzXLRCw
0OTIgGtqJ9WP06BCFy9JV13FpJVBFdWVr8fiKMFVoSTP970OakTcd341htGiqIxQduBvo1xUgcma
UWHH4pUIGz+sxquWN70PrFm8ju2EFKqGMJigyaDKkn908qnw5WRPprhrV0QAP5w30xSEdVsFum7C
A+6ak64cHCUzqU+qJO8uwiGRx7IfQl/ayl3knCLVZ8jzG9OsGtq9Mdp7XXbV6Fc5dtSU00VJ0Kth
JDdZDxQ7JcUiLMebnNeR4uVwniX9OhzGQpHRQpulLl6xDjAPxwHJ7Hqk4Xnn4FUt9CIJk2U0hkcp
QotoaGNF6IjXqDbd60E4zUHXs8hP2746p1PpfqJJ0ihSJnkeRDwXzmEjY6xVXhIgAz0WpmkwWGhY
QGAT676sPBtENNKBF2qxiCLiAD3bWriBN60NBiOFL6EXFWRFV6nKOO75ZFB84AF7cxwB+mwWxmG+
xuNtD10LoC2LcBHJlvBTjfmxIaQaXotSX9gKo1O3r0yo5OQexQUwA74epDyKJy5ugQ9KDrI2FcqT
XuLDsRcTUKjdfVNNPdiAldAMgY6ZB6TxGNW+QXV6kBqvU3kVFgtEba5K2pOFbocVZ4VZ8hQnqppq
eZW4cboOWVvu1zZu1mFI0WIYJ0Aydqi4ijO6ilzPg0ZX5rGlO6TV+ZQIvc/GRu5X6XBkpO2CTMiT
NpoWkyaOb0NMZks/7MKy8XunWssxvA4L6vhcZI3y0qJWOInO4xS6AuncEMhJECVOkDF8Ch2Y7BSH
dCgUcLXOBQ/FqjZTDS0XcZC3Y7LUfXSaRiQKyqhZgzI7PzLpe69zDsJ+pKrsuDjLBrf46FmhIUDU
b7vGnmmguxaOh51lMjTrWkO5jMNwZbj3OivlqnfYq5yXi8y1ykHZoir0ugaqP52id92g9yPcr6XH
oTXVnA9OskKO4ycMfXTZeIZCXAQlpxdtU573jSmW5RR6QR2z/WnEH9wsApO0h15dX1RcvyNoyJWk
1AnGKV6HU7KymXnj8mEIIivjoOvNa90B8EcpDSgihbIkIa9R2jgBtErGgFdsODV1gpVhxq5IF2Xn
HRpS4GiSQYFFjhfEG6SFOgywYpZj91LjNuKqqqwQCkJb+pbXBPvQ3II2DsmAFkkYzpRE7bQ20IHY
j5L+g0iiKFqnNY0PvbL/lKGyVw6pAhQjGfTx9NFGxh5a5qwjlxxGTuq+Glt5nJpiPaTTRQehyVTg
J0IOb+NomNZYRpe6jo77QkBQHIV+hXB8EzLvA9dusupEka66zDqpSseuS6DLQelRZuLkElrN0wVQ
LgZClXaXPebusvCAGIUOWPbWCfl4M4VJmfkUlSJeYem5b+RokspvyuRmSLPUH7hLfVkn1b6TFWRS
tnHGcj9CzI19UrMuVvXI0KEb4fyQUDIo1jr6IC9l3V5MBUmUMDbublJvyJ8pKnfCgq9pc5vtDUvd
Tda1ZuXJ8YPbT8zPeHVVxZwqy6lRvYEeY4KG+plCbJ5j2pGvPSiQsDtXSFt4xPacRFLm3Uq3yRLq
6WAUjuoLPajCilRVPX/r6O6Qx9D5CEMw3qRcQDfjqkyyA+1FKwA5fpT1ZzOZxpsMcgA+soafE14X
fh3lYIs59OPdEHLh2C8Lmy/6tt6fgELKIGflaFxEEH6rqTnC3DmwVa7idlykHpoWI2msCrN6yUT6
DAzbUUkBTPm67C1EBM40xZaGzSpKDrpsANrRXYWuDtooWT6NvXYDoq+StqoA3NYhahEzK1kKqaD5
eh3Oi3xayE4M68GUuoRBEKhpZuS+AYjixtWTBtdYlb0T1GbwKTiQHt/mza3TdM/s3fywRxBvQ9gW
YAZ0JfMCT2aVD1gV5VFqP4rhm3krQHgbMrbMsgUXaJKKmhXJzYEp60VknQC33TPF4E4z2BCzZQZh
zZMRkiiUaL24YYDWfWTQUqYtAKmufq4NstMUgB6A4wbC43y7PdGloXX7ECqbkMXvUNsfuI2z/7Qh
7NANh5k4AiNY0ICCLtVDQ0B6SPjYgm5o/yEjB11rVZw812bZsY4HQshDIVw7aeGksGteku+HvPRl
wb9d/w9EbNEPUVvhqpygYsHDsGa628fptCYdf8Y5n9uueaUbfjPJGjrrNYgJPfEmJvzGle0bQevn
/POuBt/yGViPyxlHUPvdDWptCkq9TiKXdFDUZtaokg2jH4dRd5Hn2voF7QGcec6pKbMkQDbSagDc
ERhGzmw2HOm4iwPeywPoTEJB1SbnwMd/1DkU+MY0WkWOeaYG363h+9e9K8A29mWe4ZIwtGJWxk33
ZUSOoXt6/j2W+lXElqV6rKrHpB7MasoL7dNWn4RyfFXkxH0mNu5IrZtbD13ZBzquG1FlvIWKtII5
Gdukfo8qhdkZgakNUgGmDJ/zj51W5VLo3wLrIyF+PJRotUtjQTIgZOp8nTvVR50Nx71MFk/v4M6F
CTL3SBBEFLmVWVBf5Swp+UxckCuowUpmDqBztoyyeUANhqem7Jmt3BEuOfoq0dtimjzgAzFuYWHW
OeNOdUknconj+EPOypun17ZbkkeogC4aTA3OW7xhgJ2ttWlrIGUAnwAZyMkng+hx2+FDTarPp9G/
oZUAc47glRAuoVXC51NFm7LSMMtgqgSVqww5J1FUv6tz+jbqgF63Eq+J5m/BL98VspXPBLkdLV4P
uMGZD5JSCOC8tiSjOKu4gGg9GXFGSJMo0tIzGHyJA+YOBx7vj6s8WtYDfdOj5DlkssNMYYYSRhYQ
DEvDud2tGMsA+6Ysr8oVIem6NOSdaPplnI6XT6vyETYhmLpwJhuOnkCMg2HSh4tEstVlPregmumV
gy5Sc8Gh8GTprcTtM/b5aEUgCngemA2F+VCMtjXZRjFn7ZBCW6EIlUkafxAFFIbPceM7xUAbGUwT
pmDpNoWMOjfVaQ+dmcJtljDFuMKtOeyGcPHtGyegFQOYDnA57N3WxtXNWKMSphmqmg1+7YiLMbXL
EU9ncVEdlFhePy1v57Lm3jgCcAKGuSVP08TkuAbKf3AyJRiUR+aa4+dI5EeePetoPiIOMzdgENuV
Dqp43JhSdisYAtOqYORS5jDclQ1kP7HM8799TRKgEKISZnLwdhyJZcajbm6SR5zrIOP6UkzeqaFA
oTwtaJeVSyiioN2K4Bzc9nAB9Eat6BtYVjnUPgNukBkgsoAsrNvjvv8OTW0K20ppWBAyQJcIZjNI
/b6BaNF2MRRsNH4GTd5tzwPYAsqCOZQ5PErw4e1RhjAUqBhS4DF7BuVyBsTXqktHKNFKBORUrV/B
UPJRR3SucndMoGkjTqyNj1nrNqquymNWj67SVTc+4xpzYHzivbZnH3jkdnERNtCJKGOoJUMNVXJ5
1Hhh5qdReCQnBs38ip7kCHL904re4SUQX2BmjHAXCJp5/mszWzTYs0AeQIxpp5PSTkDONGoQJnha
yg4veSBlvr6R/0SOHNhVaCjG7hGWZ4JYVYvjQd4+LWaH1ULWg1Mb87QbBgbgoRgvSnmGIxDjec1H
IZ1zr5+OiVcfFZ3wWVc9M9uxa1Wb4rbsNsdAZaIamvbUBY2x05y9S+y6fK6D9DivEgzLgkwAE1ow
Pudt5VW3c9swcVyIMRHMiTPTn2tkP6SWZYuYi2MX1ythu1s5xaMaKZ6eQc+7TOSreIa2YFJoGbdl
CdAW5+7hUEtPOWk2+gzK2KfV9wimz+uEL5jgg6E3uZ3vkiJiNnF6A8ilW/SypGqKGvlMZIPHPfY2
EAPnNwiDTSXb3W2vhTqJa2RWPIQOOjTvXrksXRNeHk9t3172MPatIlqdCCNXCStjxWDGT7nAA6vO
eAcetAxhdn+YFBwNWoneSj+04DWENelyHmBehmU8LVEIPD3pWenHEQwX1SlKlceT16b24sCaslpw
GxGiWDy8hRk/urCODRdFl5bXKaoKHyJAfUaJ6N+GdZJdZ1k0BDQJcz9qvSlwa2Ch+iwvA4e5+RHh
7LysYEzXWrvsR2jLwMh2tB6HgUP/gGq/AnANXZfK0XDYoERLJKA7WOZNsd+UjO43PCv3q7oxfhpG
bF1YGS3bXpuDNLGVItIe8cYr97sEsPhgmFzEhgKZnRRVgIcyUbqtM0gR2XXT8Ux1VWSUGRviczc8
5dIrg4LW9BpyVnwwcWcdwpkbv5u6gzoNj40nUx/y2bC0COpFCMilP3QwZ9YVLF7jUOtzYDLMKg7n
ZqbNYdpbmOF1U0EdtB+Wg77xShdm+oTBAephKF10yaqfwExH1tsDKsKj3nE+RGn7HjjRUwOd7YAy
wARQCJ4T6GgvsKzGZ8LqzkgE6BDgFOwv4IKHkUhaJJvUgyqtSN3LFqCp703lqRNlfpTk103GPjzt
Onfd960UwhgwnhL6KHNhvhUjpoJ6Da7rcsWbuj0iKD7pLX2fUAhOIX/veBYFDDok81qhEHAaR4ks
q1VVw4x6Yiw+RRzO/6RNqIOpqU77ZmgDLyJvoPMrnvPAOS4+fFcC9gWF0AwsoAKbN28jG6RpEWcY
lUBTNXg+tRSnPkyZOSoxcGoigr9xR2lLP9DRXIS9uYLTMx+mrKZKh7Y/uNu2X0+0vfos9PNhrM25
780x8P/fBsodKNMpVJrw93xsmNCjmfJgnilX8MeXs4vzSPmDe7+cnXP3gFqep0wRpzAvCZb8Zaqc
7GFKOWXcg6sg9v7sHCEwVQ4Neg/mX+A+QFz3U+UE7Un4WzAALzMo1Ly5o/5luP6BuuDk4K8/b47N
zc/aMibMyDyC6AH0hogOE50PjcmSAkWYVvTAxP102aX1J9nXcL4DOa8ga573kkHtVEWvy17QQy34
cZTlh9No4oCasDgcjCn8drBvpoSsuKytXzqd9kfqfmxc1/p90kdr2bLUJ5M9zKHtGukCToAAMg6b
Uzh4FAbU6itaOoVPkgrO7WRr3tMLXdUXrIhXYx69a1xyMaBs8LtKv0VJdOVF45kbiYtEk/MJV++x
7T5FbX1ZlUXjQ6PtoofCRYkiOg5T1qoQ6zYgEtKOgBNfvoCp6YXLJuSXoQAYm0BDZerM6zEZ/bwb
jvNCLJMCXWsejYEd4VgigJMRpkJFCf2QVgi/xrXxSRaPgdEpPWIVuSHFWLwzHXy2pDGM3eQ0U4XM
nX0sdHoaovEc4oVcVHZq1u7k8f2us8gf4z5dilpiFSL0oS5MuqzDLF5UEt1oJzILMJObrCpvbEyJ
qtssA3YQjizWdoLvcrJ2quqDjew5kTDcPrDpSLTRe2kN+t/kfcmSpDy65av0C6gMEAjYMvgYHvOU
scEyhgQhgUAChHj6Pl5161bdarvdVsvuXvybPy0i3AFJ5zsTt6qS02Fc1/YOF4TDPJX+EBYNuZud
23mdIvurLoYAzdU/tuHXwYVndwnm/22EEwCCLOSvJYH82fldNmpV1tGwYIyGccIEzW2S1C9DTQ2s
BPzZgSonA0wUsLOw3DDvyFKLAQC6cDZQEmc6bOcSq4Mee2WRB6ODPJCw4UUPQSczlTzzuVPHaIHL
pusqhguox2LSsPxUIc63PkzE0Sdrn3mdeBWLTDJ46xCi3GqVJ3TCsT5s9XHEtlhq7vuZkPp9a+16
iLbgmzog56Y+sQ3SaLsc45Acutq77cx0R7YlzdJA/FoH0edqshctmh7fCnp9xO/82TxG8WAzvRiF
hSDfmmW6xPH6RLboOW3JiCwdf9HRclyg59MtOay4u2ZwOI4XPw8T4hc+kpAl5ULnsIP8HmceFROv
aDaOUu56HBdNyz08UFGTkbBHIKiHJyQQ/h1ctDfcKntMmroHLqKfiGfeNV69IotWh2W6euNLiyH9
Eo79znN1dQgYnN+NMUUNuTdXG+UF5QP+1jz5OwAtCPjLumZi8mBA6WAggChbFcOIEJQ2/CMMO6Ag
n4IvrGycO09UeRWmd56tbiHYUoAmc1LV/Ba3YZyJIXp003LaRPPDuq0t1WCSTFbyGpNzW4FRfLu4
GCK62eAFcIEMMil6mbeCm51U8pjoWL2sLuQ7JiZSSjPEOQKKFDYZN+YdbfRugKxd9EkvbcZpNF86
UI7Hsd7mgpkQWcek/uPCpnlYu+qGNTQuJ90iBuz5N8bVWLurRjouiJG221Szj+pGFMx54Y4AZuL0
3IZMxulYuir09zYJ2yxy/Tc8UsOF85lmVczeqq3tijYNHldh5QkAYjzjIU2eBJKrx8BTTRn64XqL
bqmuNLy/hbXk9wRLOdBKjTzYAF9m7y3vRhuzj+uke5VMuEtaLdWu23SZIDaWY4XavDURDDgJYoYG
1qJDF2tSIiL2SRC/zVe4KA4Cu0qmItsdh2omJRnUoSH8ixisjaRxv9UQfxI39kjoRXcuEQJPk/qV
ymjMZ59dbU5O7jqqvoNeVrlLo5dOB8884DK3RtWICq4wKxDkZUnsyT2jLT3YK8AbBnZu9Gz2YPBk
Dq1sKgbWjrAzpvdr396sIKXLkbQeomxJv6ub/k800wvvIvhf0/SWWYcrVPkDNnzi5cOy+J/DdKVG
RvGEYLAog5S/rjXjN8O6vFeAhhkbwvt4a4Y9dV28t1V6JGH4aMaRlW0vPjw+nWLTy7LD3pwZBDoy
I1UDlyD29aAZjpHu3xdq7lIR3Mu+M3DGzrvIdKVcFpFRL31LA74fwu2WpteNGCaPbTv6Ukuku6uP
oCI7ODVPjDocJ02wllHTbvlCw12A0tnDPLYSscrIP+OwxppaxzDvhb6swwwmkNEfUEBmBzo5LtYZ
u1hnHGQNGcLIhQXqjzXP3DL0u2Srh6zS3dNWu61MdYrfuuol83QlMldPL81a40HvEr8M4qnNmma9
eK4ds7CP8fRW3Ws1qNsA2nLWcQc0yPFrYh6dkxo2oJhN8XFGGGRnhfJ3jnpImG7+Jd58mk/YbXMK
lurOJOO6T/o+2XEj3pIt1hhVDMuXtOowSFYvWqYqX3AFsx50Z0kHhcGFWUS9Cc985fHD5vdIsOKv
4LOC9+oRWitGpd79RHy2CQVcdrEpWywYeAEI7ryK5HFW/tnU9EFtbbRHwhzuABj1aBvedTyIs8BS
Vuo6VUUcxdUpHBFzbTBId3HX3PskedAsHsGJ86QgiFVmZh33vehfk1qdQ+T/gdnuk2gsdaRcvlh+
StW2M9s85YusbqoVcc+0a07BqF5qeIyyNYWJqUIoP1mrjNAuOg4MofQw7O+7LrnMPdKefvdqE3gZ
TLodlkD98kz/zEb/4rXW5MiOyp3w6hga3uofsfeeUvQHb4phDeHJemwdqDo7I1SOvNWUSRu4IlX+
k+nSm9gTUKNIAmuA69KsX7ozrDVnIhyektHzsXmHzUm7qdltLhyKtanUxxYBEnBMoCyxT/3mr1kq
3XfEZg1nnfByGCRNlo4I01d9vBPp2JeIYM0ngchQ5jwIXlG0fpGRhxkdYK8LLMGJm3prMQUeUtQD
FgycaR8KNyULyPA1rAZGsm26G3TFC76JEwyCv9U23drYflWDfp08MsG4Z1+Fx95JZ29AvRarin+Z
YK4ytoyI40ekOXue2wnJTh7f3mQdCJyw6Wlu+JQ3BCdXQttbbclzp+1ZEHrmCGmn8zCUSYMxNrJ9
Tl3lZeu2AphNe6+Cg6rdxL0KtjAfMETlpO3XU9OSo5twpol+UfveI/Eft1wPvHVpQQCsNuu6LQGY
i/8EOMFuwzXiBSgK3I5+OeI/npM40aXw01t/lM90Tu6D0T1PIXLdoRzXjBL1GGuflbwNTxtZCCJ4
Ub2L/VnnasE9XZR+8UFJoF9iQ2zKbKSYyRZmTdzyoxZYYuQasQgkrPsyZRc0GvwGToVrLrWHuJ3U
TWr7AkM4ig7a+mMN0z8VrMJnGWgCmmQ7TbTxbxsqLmsttv2IZxTWSGhJMN1cfJ0AyVKULPRBi6iR
5ds+TpeT2sQX8AkYmimpCrjT91jiz9PY9oe5mY5C4HGe+nl6NAvpj7VewkIHHuSU5XGIWg9fo9pu
EKQj6F2wH3XkBfde2D+j5KDOcYGTbCP2iOmmKbibTT4jW3Vkrkoz4wH1zZ7/NLZjX4Rt0+VzPV3q
uNrguenPFP8n6xmesqRGqYXlcH4yjZ0qCPFp7ST2IEqGrNZGFGSNd+Fqu3JcncvkGqkMJrH7hoZH
hGl+gRkO3n2M/LmuWVs6BouZILcGzrOMh+F3oujFX/oXBzt5Dulq2nki7grjD8sOR54Pf5vwAb35
mseoAcC0ZPeIR+rcrOuLUS4uqeY8qx0dC+Lbu5SJO+Usqjfm6TVkCtvSQuiOW8hbXehd5onB6L32
TdmS4DbqwrBg0XYm41/vXI8vIA7RwrCT03rKhIi6YrKJQgeBA9kVb7S8soB5Y1ea9Vje2awFyfoA
Dh9eTScG1LaH2d8v4h7gee7JN1ghdhLOTIUZoDrXofpxMn2qU+ntWw+mx2muXqbA0KxV5lXVIJ/6
Cg82RxHGQuxro0mYkcgzWFErz0AgYTuMcZjCvwIwhp4F7gEDcu5/Lq55pJEte86/RpSldH1js8rO
j51z7yaZX2ObHlC/UWgf2zhJ3VkkSPqvaQWb7PqoOH1Y++E7rYYhn4YWqRY9vNoUn2hTw2eHv5or
wesd0wvPaDoucLIqljm2mBx3nsHcvCY74IQ0Y0bifNT0DiyM2mnN78bK9Rk8ZHdEeDTjUfzdYzbt
jPxciV0yKNdeoZT/NpuA5VO1RWWk//qQRDOqZNCigP7pP0bP6hAk4a1fpbBEw9XmXcWWeXGvzZDg
ZBfb73CYTi1vy5aqu7bvYL+K7YhKDww+gMaHZAT+uJ4wi3UHPEU3Lh7tXgGlJtztWm6nU+JvU84J
xyCphncY6B/ieHAH5NmuJRBAJQGxMJ5XSufCW/9snNX52qofqDe3CqEkoOfxZaDRXbMaiKsQJS8t
XdodYRa81sxzZYGuwsBPy3pLfiJNvn0I2nlC7GEO1mezCswEOn5EMOzLDguaRjpWWh49j7N3oUZi
/di7btb3V5q4WDYIPPCzXDzTot1iUj9ts90uLOCHrhk+2fWxcUP0RKv6rhEwCa3zCzpPjk7OImdr
9cVj4R83Tbwb1toRLnG3n6vmNajDU9d3v92EoMLMzJF7sI230y1rQXdBdGJlbP2HoWve26raMpm0
uGl1tJch6h/G3qISok39oq7onIVNH+VE0e+KhSWDz/gQjykG2m55a/11OLlkVree7r7rIYkwK5ht
jzKdJgeBcq/o2pRb3XiZ9pjC807Og3L4GPzedtUFSgLHmIIui3j0z3YLngxF2Ddo/AX7fWgzqtXD
3OHIkqmudkNV7Ru2LpnmkmdW037vE8gf04CdcValE/Z3ggYiIOP5fUwN6lfWeil4SOKdt6oqx7Xp
iqaaj3Iz91Jh0raqug8RXSl4PKBrxw9OOE27M2qi3oJofG+iFkuuLzF7a+wCi80TQCrY0OtnyD1F
a/URh9/j3M8PrupsBud1kM2JfY/bAYnbAH8hrpa7dJuuw5J9gWj75m28KVW3PUYb0f8nivNKtv0X
jvNfaal/UbxqT29THwt21HO4W/CAA2Ga4aOn6VDwaTq5XsEm3H/VVzwk6tDPXFuhjSRtZZaq6twB
OYXLmKILCWCKXWGVBr5KgLNWhSOTek0+8OYzCKuctZKieMXsgh4UyHjFaKg1d1la9eXUNOcWEC7u
mX8Ui4izsK2xN16lD2/BnhiEA8m01L+8wT+EZljR8aNeF8DEgKQXRYd7vzKYQrmbXjHJlaOqv5Bo
L7oUZSsoUEdfDkH2Y8XmwCbv2djkZpjcbqPDbzy7KvPNAt+tN+1wfFOguA3LMGxzfJG3MUESxI/d
pQ1hH68owYHr+6dJ+4dWbodY46wH63ZDtL+PVUcBcmvgjDn5VM0GnlpMp841b70EOSV5OTbgoXoP
akOcbM8mFOdFhD1mFciossb82brxJhnFuV0bnhkyYh5HL1gmvWm4hAR7Lm2WZ5bO434KYRYWvcao
PH73oAXLuV7ua78+C+7t/30O+v+yupJrS+R/X1eS/f76H7f/1AT7j7KSv7ZL/v5b8Rr7C8bTIIK7
BRJCGEAj+DutjHY175pl9P8XWhnvSYCPA5FzmsDblF6L0v6jrAS0MhwYV8cT9P2/VZz8G7RymPyr
GQ25NdRE+EjsofYJ/oN/0TzlWkMjnOvuNFQhnAENghXB/TA1JUJLO002ZEB+1dNtRxx2rF/Ov6wg
Qjv9U0sU32xjnhIMX8J/tKnc93IFvZd6OQ2W8grtKi6hpbYFnLxnBGO+hRBlQkwpuAPsxvntjhtp
yyRVpXBrrnqU+UCk9Gs0RS03fRrdeDABreCXoPXcNVSXUuljv3hdJsflVq7s1CP07/nzy0S+IAwB
dNAi6HXRbf0J/U4nFkqZOTrnQXItwQpIAe24yXqryFGQockj4t9w7d/5o36eMf6ISj43nv70GHju
SK4EUL6+WTawECMmjnJlFXquElTGRfZAjRoPQ9j/XioAHjLqshPePU8B8aYqfPP94dwk9nbtwiea
iFK140c8pH+8SDwOarxnqEnLVl+Dp7AnRCUUcGJTmrA9MW/OoUTDBAW8FJPwHC+uK5YKFygw7M1G
qINKtXhBhVOEsQ+JKTSLUH/dSWSjkEYkBJVzNNt0fdbL9xSn30yNezTZi2xlgLyo9DpvpPqZZHiI
VnmLABssGcl+Xf0d6ZjJGG6LSdOpaIlCA1Mi75o0bI9h3/7u9TLs9ZQe0Q5YwLteyt49dk10ifzq
Z4SWjXa2A02wW3tNZiaLDr7ueQz1sEvCLckt7iD2oEKOMX6L/rIe/V5SzPYRartAg12pSlhPeJsl
ff0+8tqAP2fPMoQKYKrfSVWjwc1U38kc7NaR31XoNMykC/IminLckH0LAqplyASCIL0jTbWvDRA1
DleZDWlz43oMzqzH9eWopvNbdO8hrnGu4ZfZGylJhiDFcRvHe9xyNOWJTCUA7LJ9gLyocWCnhWir
vVRu11iAjuT60Mka7WT9viKg7cQyIk8UP6+BvIgOTwWBortuee14lyF0hJjlGQQJJitUG0YSCq3J
CPGOi89zoTka6ZBX80ywrwdM2RsAMAB9ihLC7xBFhWi9/RXZ6TZeqJ8ttM9ErR/r5tP5UuVwgJa8
VzumbCkJK9AtAjacYmyw+SKO164sXttinn+1I8mFrwpbj2crl6xfITiPuUNBIPoF8rlHs+KS3tVh
mMXTryGoHwexPU1hfU9QflWt8sSW9sCndJcqHBkduaHxPe3lvTWg9ZX5WGDkW1lbhON6G4/qh0Jq
STfxbqCy+8uypysAcTje2AmOElOBaWiiFzYlpWYQSiFwD2aC8jLmrWwyBzoLI23W6Yde8gIegKeR
m/NCYNBIV4gE4jXQzcuaikckRfdBQvIVeoYHgxWkHJg44pym/K6J1a7yxkKZd+t/LdNvTLEn9Ohd
xYnqEJsATYWDyAOG4CTDCo2PQeqOpJneRWVKDOYocQQ9IP8omuaeh8e0C7BptfqwwgHRj9+6WR/r
tgU9WgExtuhHvGuAORCKyzpff6fKlJOQeVo/dfOcVz/BtgHz+3qXJPwxFP4HqRCZDDdvXw3LnVHB
dRzf8gEVdVkD41YiOKBg3KrMVitwPDQH1ie/RMgf+3HUhXPtfuDfYbjlREb3Hq0PXnyNS67gU75j
/Q2u8CaV866/JtxSA5px9lBGGL3HSIU53KJqxWxcHRTue10lPxLFjUBQpLuu458gFVCBhpu4p6+d
i54EuhLT4YVtsjRI5NqB3si4LfwOgKxbyzHSJ072XSg/+3jM6hhftnZ1yQDkYOk+biFGQ8T1TmRZ
d023YTRmWaID1MnxPAzCvVpIOVPEACslnzn8J8B5h6iukVYEtRHEpe1Vgaa/G52w+xUJxQjdoTb0
S4deJ4fdGcKhsA122GDXVf2XbewZt1tkta3/8Lg+LY6V9aTyNMa5leIws4zno8HSMCisWxaJLsH4
I3DYddvqzqXpmyFsT7vwu5PeAWixSFHBxzCsymrDTh5jU/rWCP8hSrcLpy8CJmEm9clO3WkK+ruB
61upr1QYcCYCQdhuLQYJ3zvRita5dNMuMXU5LsEd5K1dSr/kMGOvvrGO/L4mhDbrLgGtyg3m0gUU
bbmseCK94CZeawgM89+8Hf8/mwZwVa99u1Dw/3tY9zw7WAb+Wgj+z56Bf/zo3w0DqKGDSw19AAy1
MoBP/0B24V/wogsP8YXoit5i/Mt/lO3CMAD0Bg9BAPe/f/3BfyA7/y/Xot0E/+xTJDXw+/4NZAcz
+r8MZteqDI/58DehFQbZlSvy+yfzCUP6CnNwLU+iI3NZ6bYpK5c+xT4TheoiHKcygahukzcj7G1f
I4Y/hggqht2MQLljEcJ/oOnnJfgIm/a71fHJ1fUBHWYIGIsBPaThBl+SaqFnegwH+FInYJqWM0em
rVxaKL/aIRu9LuwhcDO2i2vh7YKFzju0x1QdHmQGMTiPQMwWnRrgLGs3v6Dz5CBzhjfO8z9MM6jM
ORJlsFpte+O6IIeV58OBrt5TKBZzzF4dAVZDpmPcdwm9WdtIZ2KmYTZ2IwLBQfUUQE45LPMYlQSS
ySHhqOUFLs+mpFW7sdueuDfsVoGjBtKRKNE0GuS1N7+1fEhLOqPQVik6IpHeyp3tZoWkpIfvMiCx
q3gMehUNkZmoJqTfQQ3PkizZZFIv6xpcq0SkT0KDP/BE8IvCRHZOhvbVgcrcVYn59mSADoMoee1G
8qeRTJ09O2Gvr6OX1QzYrJDrhXeO/OFdDASbQl+abXiRtHuOlxix7N55Gemg+xEWnLYQ5QFzgi62
NOQFmPsnZn3IK8kn5pMgNw0IX117KATA9iNGI7LUfrQeeQSbU+Xh2NoScectm+NqyoNqSE4stmEW
+uonahU7oPcImrDUB1T2uT1+9z1aOH7ZQfWInPYXimYupKR0jWMxrYuOivB+8JPSNxpwHjtsO0LT
quD6yDQdH+mIw9cGCPbzqrld5uXba6P72eq9cOEnuA2wiDW/eB36tkx/pVqXoQUUmkASYdgtk6mB
vWtb2+dY2f6mp/QhkqDCldf+hFPyGi3ya+V1uuOh92exBJY5qZMimOI5Iz1IZiPI64KIMS4giXbx
UPNCXCkyG1aYsCOIiXCviNsmrY4dvHcZh/y+RwsDz6Z2A4aFAwP6Y2Mw9Vj8aMJjSOc+rBArbwAa
AT58xe5tJGXOLD16CYSQoB/FqY60uEvW/hPlqx/BliKzbu/ISFCKGn1NnQdTgeH7ifMe9lP1rD1+
y1cxngStzkNrvEPDGS9YRZ+CobsuEx9trfZaAJG4m80w8jAE2y/dSx+tplu086/qVsdQKj0LFE0Q
b2xQ3Wxgf4un3Iuny2aTGRQFB3m6+Pu1j4/RNh9Y3F29aw8RCcqZG6CTpH4fZPgkRXhrRMyhC3VL
EUqLmttageobl7exDk1ughH9Ah7aZav2rYeT/xV1x3Ue2+GLa+4BInd15qXzSzoq7AgI06MzmOZd
aIJMpNW5bWZ3jtP1HuleDKZR8lB1df2kAIAzSTgrG6QL840F0LU7DBoBAcM+TN1YdujdyGcs83nR
wMA9ztptU+g76N99B/m0bUaxY3X9HPMgKCjUvsPQQqdOp+axXSxuuVzbcon1mKM9ob3AKZLmcqv/
JI0SvyED/YG4nkK1xYjqdejlVmNSlwY5o8zW0IGiAGZVFcM2m9aiuYsV4sNRM9qi6zpZiGHAMlwa
sDqTQeF0Be2ALdXrHA5dOaE8MjdhYPZ6wNIE5ezyWMTQdijk42aCoVbYDjC1ArKX/hoXUWMPfSpv
qKrf0pm+xkkldj7KUfKEYTpA3HPd+eE0PyyRPEfoskO9N3mzM6xOiF/4WQJY0ldVskcvjMhNiuY3
5ftHn9MLi2HuiDcHYdmkD6lXITe6oou4Qcy+RN3xZRb81K/sGwQ9KlCk/fEU0RBUw5865q/ceH9s
GNRlC0a8XDj6Dp29OAwF584NyR4GIHWGMzOAONs/TCva1lGT4UCMRZ8R8ueYzwRsAPP2gSoDlQUL
5lmPOsx4Q9QXQultrxFDKyz8dxlJAhSjDOm1+wB6A2QjBk9ahgLzFuqdk3ng2W+2aYA4b72pG+PD
8rSavB+wE/Ri+mWmzs9QEX0/RdHeA0nYectnIumUIeslIRY0D55MPiYGGQ1S0CFW66vT+tum7scP
1qNMkp0akgtMAjdLM9mC9+2T6OjRVgJqlcQhIUZxi5MR7NwGus938YayDwpt2ZAazSIeKJGAPbS4
NO3G/rABg/y01o9w06xZQzp3mJrIlDMs1DlT/WuDJ7zS1ZvoMfuOK9n1RjwGBljVtt2ltx3q5GMH
JZl/j7rFTcSyKzoPW7MnNti5Zhxem+Vx0bDmjsXyw6u3R2/AU4zac2gDHmB908dRDkyQwlYwgxqV
MJf5PSZP5ciDBpWdTaSpCwgKb1WD4NFGHUwni1/OJMIXk97zIJO+wCoKS2F1UKYKx1cDsiSrJ+CD
SKzTUaE6DAcTTlCKZlZoxWGdNejlAbcNd03cDzd4UzAmBTwGV+vNJYzmV4/AgZXK8Ic1HYxU9esy
wuuYtm0uiLkOalWU92CEs2aTHv505G6FP3zNqHvNKzEE8JFt2GcYJLG2Cb96420oIoIrY4B2Xwiu
Ty27btVpAltRqDFr+S2WDhrSz2pqb6HOly0G7i2ZnrtBnUzgY1b0kiyBZXEvNfL1W+LirKnjJdsm
tHzDaD5AwQ8jqIBsP6YYS1rZQwfXIQRDdZlN9IRaA5bHFFUiVcuask9AVLVT/UqpQl2MmSGBOMl2
rWvRmoGhPYQzLgv5dkj77daPMA1Hjj5zF9a7YQbMqnBE5IyRRxJBl4NhCtqOWYf91MBT2LvNZqmT
09H6MytR3TOUVWtf0X1/iNF0mVosJNwVtEf0+DM0aDtMsbS737gMShn5LzhR+A7O0eQQduNDMiOW
K4b6E+9OECUw8EHOCnVOBLVIeJMESP1tdhk+/0fEGUBmUDFQi+OHi+SjJKhToe1Je/E7TZt6T+Co
hCMLONSlYMVqG33V2/Y7En6XQy6U5b9PTP8/1rb9d4MzOOL/3ajzn68t/McbSf7LT/590knwHhDY
0cMUeZIYZdD/mHTiv+AtjAjGh7DMoWkJ//L314qgihsNegmwf0hTWKD/c9DxYaeGGR6N0ujHvL6K
JPx3Bp2/5Sn/2WV/ddhTzE3ojY7xMf81D+vwImjr86A/0qr5vcyAlI6FNg+uJcuobdcYJiDt+l1q
sQcjErKKKC0crx4EwNIeOPnTH1D9SIIQou5SXwxIzGtI7gF+62W3mXTKh4V9tt36RxnU5zEKD1tn
2MVZ8S2FvrV18KC4HXasAcfBvXrOvBoKC01xzqCt5JUwTP3Az79RZwnXLWiYrErF62jkBe45UZhW
3/hDteftmmYr9W+nTt6FJj4A8ysgdMRIlQVbqekMTt0/kiUOihBvmMAoRXdNggqmZpzviYqOHeVJ
1mj11o9wBIEfRo9Z3f5U83Q7SWRXUk98430skIeqGw3pKBuhvgHA9U9AGze1HL/QBlMXUxwMiL2s
vxS2K4KRJ3M6faNedAuMezsNjuYohoSyvUTXMQwU2sx1YcHhehH4H86GN0+NJzp4D80S/dGUXC0O
wY9J+NO6sUPrLY8AjMi9w6+JlkpMjqY+0gGpUpxOYGSrbh/2c0kXl6/TVGEXBtEPgivC5VubvOkT
csIjpiEUNz9CeQQtUDgiK/i0XG/uOTqRgAP4ikYm9RMzq8oxQRuTchTWEO0+h2i+Xoz+Me36VyIY
SJr4CVlKi6cFbxGYqyWnDS7wqvF6lMg/tklb55V2OyTOV5C6wuwMyPeihRvhPBkvKsZhOVsRW9gG
pvUxMVvhN8Gnt02f3qLG4yjdL1/3NYYsg+NfD1M+LnSATXSuC+A5lNtROEUCGT9bP8J9MfOu9UHE
btbctCjiarv+s+P+reVXUognZb+AEx3wJpqMqRg8dRjD5DbJX9tMH2P0NOQUJiTs4QYvaOFB8iLg
Zs8xcuLtKIzCKdR98HhClVtTFXFY7b0V9HEd+x+wQ6syEI4fKueeWds9rQ0UDXyT38O03TMavPOo
o2U/4+NL1c4QO7bXQQQwMCshwefNEuQr3hDRtOsP2LP1TgfyF63g0ZkGA8FCtO8jkMYp1tUr8zg5
oHoB1i42frQgam/gMh/yut78Xe37IDvh7iyTDS/6wfICoxakugynuM15M/8MCF3lFVnSw2D+J3vn
tRy5kW7dV/lfAAokgIS5rUI5VpEsumaTNwi2g/eJhHn6f6E1GpkxJ3R5Is5EaEKjUTfZRSDzM3uv
PYCMSpi/SiZxeSXGcCZ14yBiFVFMDhdZHNJanVJDHRJb3MPffOTmvBaiuasQn23rafjhuA0fmWHe
t656iyN9ETUXkC1RIoiufGb/vGy6rlZXFO+ved7cU/EXx2AxDjqY68OiEeolA99vG3k3SYHBNU8Z
+86lkTC6lKvocGl3bYNclA/tlk07e9uCHVU9BJfCt1/msjy0ff81U2SMjPiqatVTXfv20Zfq5AX1
aS5Vs0cNyxNtx0zZJyrHKo31aR458Hqscju3yT4WidpoiqXBw8W3IXkykKmyLpLlOnUe7MPYpB9q
yj8ioGcYf2/rJmFko6Nm4xIbswFR4m6ZtxTHlr07FVrl7yY5IulT47vMy9fGViqM+uYI7e57ICeU
nEhX3WK8RrUYtskqMUlni4FpeuWeuI/1+Gwk3P1eVRy1vdzNCWaIlkczrO15PqD547Nu+9a+SOne
94vz1cqdD6tsL4FZqkM561vfobgY8ud2bM60ufFtVrDAkfg/+rpZRceAc7DKvRkR779OLHb1Ev18
VBT8WHmARe0bG3Oc460xuV/NEi0Vr/LTMGWXKq7UbhlA2HeRtYSNoZZbFZd3M8Scl1iZVmgN3msg
eIqlNysGL0YX+qhTag8RW0EvNnhiV7TxkzRGhieBDKeGhxY/Jc8lISAbZn5NqPzizo9jdWMMIANd
QmLcqQtdlYcjq/06S4H21fPHFFn9VojqGngtxIXqoS+Mz5XqGp6gIIPaFjfbMTDnTyxOkF9XcThG
RXvtGhSTSb6u19SbKPJkGwPioQVFWZ9riZ4tq0NnUTg8Y7va0nWCsWnLT37kf4vb/uD0s9h2ME/C
weNH1TTDQXnjQ5X6+8FlBmBW22wsr+5QP+a9eWoc69zFzkEE2akhMYaOuX0zBjvmiqJFrfl3DlS+
nwJurT0fy0YUwbNfg2nyiwaZW+oVKPb0jdOg4sBXstOF3gsdHZ28YYnTKKR4HZ2jj1Jhyc50Nyev
kN+EQqeUJjTRuLiBgBmsQ1uRH+SC1KYWwXPWrGwr9LKRkT74BGcB8Ko/t71/O+nyMaVj2EyF8SEW
flBxka+7zw/bGq8MHVLIe0G6d4pyYPg0rVlCC0JmjY/eFkwHWCRGe5Wwfh4Z/e61Nl9lN9dbw+rE
zp1sL4TkCf5SIfnge583LoMTBmgJ8t44e8PIRE/vme+pzZHvtv6DM84vjG8rlGzNtfNJn/Hca6pR
Avdp8IGacKFnt79K5V2YqTJWGvL7ZV6+jRhIqLhzzUJsYuudsC31we5nqc1KqG1Z+THNRXYV7/Ox
eFPsZfZThh91GvlDNs6MCKWD1Jh73dXuwMEhfnvWVG5gVSvkx4Ax0gYxPSTuu6gzqrcxEDrZsnWK
tpNsQqTwZ6sZJl4E+zq3suR4cZaNGMQcerHZHuJkuQYodTY5hpNQYhBjz8h8MHb7z0vl4NccPlH1
XJLRvBgJyW2c1C9asJNb/Ityk0cCNk5xhEi99Jsv45jR2ffNa6Mpv7Kooshq9AWF1UEX7qdoadU+
szkBvXEyN6r13rTb0HZ4MOigDjQbzCb2hukc238Fy7O3x1NSq3IrpvhL7U83hr9cW0O9u8lI6JHp
39vrxRRgVBujiH+NacOmmewPDkLj0BXofAEUhb2j8TtQzoRxLcYNqi8KRK8Lbkbw/SeBUt/z6kfd
GDvLWS0Uke/+kFFRhiIzjx1/2k2GuWjT5ssbnU131Syo7h2Da68OzKPswDTYw7P27e8VEmVa2XHf
zMmTRg2HwwcJfFrqXWuwboeAylSTX2AM7edeIQebmCSFZQTptLaRmGa1rkJVTsHWc7yDlEN0i8Dq
pvbt4qRn+e6X8O2KrKn3DhL8TTsBEOexR9mcyFXwTkW4mOPFmuwA1CaWoDo238oA986A+7r0vfu8
xmAA6hwKWzS9NrkQSLfGq186L46ucG/BwnEN+001y2VRQu5c5g9zIB7sSSGkWhW2hfnY84AefWdc
jmbPyp1YmmbrVOlzHlDDpnx7fWGylmxaVsksYA6DKAma00jrq9QwNsYsbxPfuxZF5G1jh9ExVdlz
oOLmSfMCby3UK0GRtDuZL8+JG72YUfvuOsMNLLmGvGWGCGMnXzzRfLBUb5Az4CdzS+7uzk2YGzmd
fUiijl3yUqB9WYIHGeg6bMs83eTmXceuk6b2pYjMz6rqkUPH1pPPSGnTW95DMxM71Qn/PKi1u23t
u6rIDgr80y6BcMtuQ66eF6/YtjUGp1zKZ+T1J39ePtwYG0cKthth0EV16nkyFRk5NS6CWTnvsWic
Y54nfGAmSoNhwRsqtO2fvFZzfpn1ebQRsRSV2hsxGKgeSaqXEJClW2hhYteWqC4zRpSHok/fjKJg
9l440yYTLkeJucThFDnvfTMGhxGa8MZkibVJ/LndBJVobwxTdUc7Nm7ExDg6QLQXu824JdrnB5kL
FP/tanviFt15yuGhb7wEy2liH1xAszsyk6qHHLrwEcjnjvSwCqKn+Y0JTopHCL3tEGGRqNw7ridW
s6n/SKPKRTOi4J6/oqzfNwIlau2d8nLaT5FxOxnOe8VBOjmrbHe8aBtdMAI3iiB3eVEqh3owEupn
53sm32rDwJ6JCoE++78/W/hfI3rzBNwz678vR3FS/2tE1z9/4W8DA/eXNQSGGkfalmW5iEJ/F72t
AUkSbJbAUu0znvhtYGASq+2ZjAMwTduMDjBg/0P0JkxiTUloCDwBjMrmr78zMSBC4i+rUR9oqgd1
c6V7rhq7v0ALoO84eZ87zrEx/RM4to9ADHhrWlWd5sBHXOZ4OQB0h+1h2fUPeeZ7LxgO8lD13C3D
khp36cL+jmlusbEgFId25D8TfXBCOTGjUvNA4yX+MhtbtM+5jUTLwWPZuym2kk6AJ6+saFoPOyaf
RmIQh9hVz9F6ey1VdUmdQuxSiCD3oze3YTRBw8YiKxj9USAXq+yn1dldrqq7AtfWVq9VNWiG0Dca
65RQH3N/YbHoEuvom1OFlMzjpDKMb7llWPuOfdSpd3G3pT9d1oZ4qGv3UiFU8pGZ8qoWp5glZMh6
kPZ0nWUPJEk53PRt9YIV9QVd67OLL0kzmsATgJHPzdShWTd6RU83YtuHRiG0yNU6P5yXr0mUc41M
wl2hQt0ecNG9DoInY2y+DWN0Vn5Cll/GXLCP5ruMzMbFG+yw8ObPRs+E1AjUu3QmPNFpsY+MhLFm
HuRbTLc3UWwuUFPH9zRIT2XktDs9mz3gB6zJtT9uCXvFnVWVl1mZ72bjBJvaMt+jiXPSGJxL39ln
BgdbZeRy2zgFKq9SbFMPEXknz24adKB1qoyiO8eBVeYNzMyak0sivIhbbOamGb9BdO+2nPs0w1G9
x5R/IgSXpdYZTAU1aNIFZz6SNjSrjh/9UgWpvWO1I18y5ig1LPLZfujjCe+VyYrnSWoeBCqYoMse
l0jizpmYNrERnuJ9QfegmaA+SprQszOmt4vnq5Dti7f1JvMJShYa9Zptc2w49oMe4m4PEzr9pOOF
35NL4gvCRnnS2h/eRDUNh8KwBPYnRa7piEBMDIurtnU6+E9JVrf40UuwJ1RNPEBZI/a5NIqvJEiy
C+w9yWR8qI0oTLX2vvslmOuNwIFwnoPiSgoZ21lALsO7N7NM06mOT5OUeRUOMyMc2XjmKYvj5m2k
IfxMWPHtUjMUiJBM1mGH0GwFdshkZ8q6u2XMEx/zpJjeXbRksJ8xYfJKZL/ym/5P8uJwBP9nycsn
VMz/70IS+78RvPALfz/VEVOiWfGQlqyD2z+e6i4DYCewYcNZ5srO+P1Ut+0VUY2QeUUDr4C1f5zq
wS9EhfhglgLPlURT/50zHVHLv57ppssAcp0FW0L8dQpM0kCqdFaaR+VAw+4y2lIQBLW3jciTuVd5
3NAesOy2ouF+MoEFRGl7U0nzCxl2Xxf0tUiKhzX1MyYUdkhJUxa5COtZXQ3d0T9ayFZpNLGlUwOz
VRZ3Xp7hKcfWmK5rJkwyEVQfV3vp1ka+fJf7M7J9qc3bhTP/xlH5m1/7TchnheUlNZ+CVL+XpWuw
Vhm+YALujrTWiEU7SN5tR++SttAemn58DhJnn/UkAcA2fnB6+KCY8O5g5DEIdRZ5p33TsNGujFgs
o8GtmCnhM8Yia2hiNubAM+49Q7e7eonTrWBPjNwm9o7dmuBQUeaH+dob9dhWfrTFWiJrXR0yo6Nr
qkWOOaBjoWx76QMbgAALLE6wUePoj8r2M3SrZ2YvNxXCgpDRJ8exP2Tm1k2cYTdV3Fosv4eDp5Gd
zkvknKaqpJtbj6NFR/VBSOy7lm5SlNkNljPnLm8Uw8Wki7a6yjDzKWkduqjMbwZpOzcF+SSLN/Ft
GIwA7YYq1Ou8u8Wx7r1h7fgFI7WGqeIJnPKXoQZYDtW15J9jl89RtW6drLIfjHKiJTR7qsVCQ+vw
YgStwQi/aCiZSvUD7b81yIzsjcIjq8IXM5ZR/UlCJeM6l9Od4Qqs0wmU+YutXOscLGVwO7FK2HZD
BpiehRgxBP2c7fHAMaPz5MRxGQ2xRxs6sgLoFB1DAS6uxwzuGodWNs4FNlb3f2faP5dUa8Lrfz7W
NuuxRnmS/PFY+9Ov/e1kC36xXWBSsPtM2+YA+/1k839xTWFhsxaWY1r2H+pV5xfy7DkQYUcGjknl
/M+TTYASWpdSnJQQQC1Idn/nbOPA/ZPDyhOcqqtqkJMhMM316/xRyFfUgqU01OgT4Rm7VdY/YThv
Fy9EVLb/w8dz/XVp9kfMEOrDf/lSnMWu63gw49il/flLubZu0KeTYp4Ae2O8WFHzDO996v8P6N5/
93VY/+E3gfdqIdP489fBbVrkDRk2p3RoGJKwDUcDhdOKELH//gf6663AZyeh7EmHkhKTy19pYY3I
p6LqY/PURtnL0ppPLVr1/+FLyL9ivtYvwuVnCS4xgRPsLz8goAxFJmNvPClZvkT5rM9ZVLAncILn
YSKLo8xR8FlNjFEvoPQfkvOkk6d6ZAOfjSw+cM9VGzeF2cIPYNy5JZnmfkrdPsYzrt5BP5aCdjy3
kSQojWq6c+YH1aGky1z8FnHenE0DutPgslniZrnL05YzJVBv9dgz/lhNkJ7zbMoJ/pw03oyWyWnc
5W+VrPzHYbINRB52Hjpl4UFeiCzyu+MFfSdmvdQjpdbKjBESX+SSMlEvh0ilAUoJdkKuAf+mihV6
ZUSD3cCKwMW8y/jH1VuRFl9spz0PLkdiBQZFDi/m1PgXMcPUi4IiOE5ZMu354xq71E2QHCXNHHYR
TRV7WBxzudij/Pqhe49mSbcL8wnnh1xyufNxxm+TsvqI/PqxXdxTuvp7MpvD1oJF0ZgEqQ39JRcK
NVzHjGIENTTLYNommYQOslqn2/qHCbNgM5qFuVkitwVlGHwxyVw5Eu8Mz6MKzqlcJUm6eWuk6hh9
owLxHMLm0+AgRlJnFIQMHNbuLQMihp9dPoiQv8h/CZrVttmcvQyakIjTZx1HKHB9SQhQUNylpvMV
RWJxaF3i2m1n6nfCsX9op/mmYcigWJrr8StTLQ+gFzuzciWgT0qwDsVmRRNhHazefkuhaYhseA2c
WhD3klqvIhFswJNsTA8jUjQAPpGxEfj5I0d+GY0uDmWtFqSb+RqaoNpbWbhczPartOWd6S8PQ8c+
g1xGxHEQf5vz2sOgm0LYmgfdXStTllgmwyVMXOWpsmovVMsIeLhmKMfHfOkkk2/HNY6KFIul4+ey
TcAU9dvA0s5zBKQxbElF2o5NtKoRscbUbQXokd3tRtpNd3CV89JOSFqy8q6w8Yb0AxTOpB7gTUTH
OW99NO+GC31hOfqkGuHsTPbQB04FribMA2dKU3MH6OWSjzGSrYQJeWB9V4n7YEzI8gClUVqY81ff
HH4Y/sy7APeTqVN6imX22W+b0HXHT0FAg08yEHoopu5m3BKYMnWk5zHcwuBgiUsduE8dCie4APV7
vzTxjp/qfcoqraeF7vOGT4qhJlPB4daboIqYjbujoX1aPKbfoDirgtcnMNS30tIzu3QGnYr+3+ts
f2fZyVngwZlq80s+Zo8/Vwut2b12mLZ2cdmdHdu476R7NGt0nzTt5snMGCxnlJJbdH0ffZG+qBly
d93y3jfzQ+pOO6QIJz6SiRKp7Xdmp147kX/yHP0UV86NVOwLdTPuCXZcRxXeYQJOQhAyTE+7SO4b
q7mtyPBKWzPeLA1iCKusXqYuKriM+jFkuemycXPelhiXVUPcwYHjzmHvwMJ5wsumeifeBl0SbGeP
yUInnG/jBJFTD96h7/0X1s7X1GxvzQLaE5A4D1sJbmHmSIj1OADwvR/sAk2XCb2GJXMpmXLHxvoI
ogaN5nPaah/k7tyHI+s4WnrEGJZXLuEImwPl79gcmkIPGzsNFhhe4CFqW36yoEM5ghGOgaKQoXi2
X2L7Zah4jhJyvnJm9W7mpGdt2kwGfGnc1m3EBo8UHCeu7FCwdmUrmHOWG96wa6L6lR0iGLsOsRQq
V3MTTMO9jzV5U62IpiHoXjpGuH3EKmxO+ce8CM9lGz1mrgmOYMg21oRUMMWFG+boSLd5ghUR5hiR
4XUbIFwm/RhwHDs24aEpYFi8Tf282UmikzYcSzHLsuXdmFegTG4z3PJhw/jWUmxi0OTfGTO99UNr
Hw05dve4bXZev+4DW8ffsNQpwynvl5sgZcXJIVZcKqiBuyAOvD1kLIPFmPdNMzzbZDHqRLBC1Wmw
AVQY7Zzv43RZIAmi+ZJ9UN4zsQ+OGPgJF6tbJ4zs4MbXCLUFQxPlmntRGlYIeWbPSDDh5pESPKF8
XxxGKJUX3/l1/IbT4i6pmxCZ0Y8SYyRcOudZ5JDFygABLa+cFw6u/8kGH8EJ7372JoAjIDuY7s4G
UFqjgPSAV3wXQNwzSKLzBFa7rLNQzMrPpjDijZhM7+tA43s2PXI78oXNgSvaYUdiIl4I0M6cukyc
HDAIbqXwVQkGQ33ePRqZn/LSSn42/oQOVU0fBUwUkgRZ89esM3YFHRECeTqMJjjmVf5CS7j8ivj8
j3EI/6bUwYkiMA5T8fj4uf9cU82e2Y5L2pinVNewGrgtrOBXodx//BLi330NUg+ocqh3zeCvgOa8
7PTSlgRfpsYaiVpbV08v0baclnvq5OxG5vlbl+SE1+gk29ZG5YUkPn92WtYMdnpIxFiGP6uvvzWw
+V8zX//VQrTOvP9zz3L8+Nfx+u+/7rd+ZbUeCTITHAcKOCOZ3/sV5xcG27QwPAP2r87xf0xiLPsX
dHgeTYwTuDbYaX7Rb6byVZHn+gJKLXkWlHV/S5HnrhuDP7URQvKFyKEmCp6RjPvzMfqD9agliZAE
xZRATBkP5yRhixeMin2UxeTTdp0AkyFW8zKq44OOEgJws8+5Oz/WiZ3cE9SNRhqxNLs5E8EAdCnw
oV/hHGFdbaoLbOhblHv07csJ0c33Nh1gA02fhJwd8u2C12QSF4FYe8qzh2VVb+ezi6oZQbdpqrcB
gTfn6JUaWSBK1W9w+IZNvqrBk1UXPs2GedUlwgRoxgWPbZOFqdUwrYgT7MSoYo0FT3GA4DyeAtTr
qwgdW/pycH4K01k0be1VrN4WGDVjQ7wvfYUAYJW0z2jbEfbMmylD7wBo+iF3lbUxTaTwxSqKn/Gi
nC108gN6+dRbhfOrhD5BS2+46acMbT1juA51wvg9WWX3Jfp7y8w4UZ2L4jXbSXRY+xa41bnGFhF6
q4i/M7grBy9+b5zMBW9TBgf28vfBagCYVitAOyS8o5gD+FbP5moXKM122vMYweH5aSZYbQXMbj9h
4nyt8RugwDjmqwHBzOW3zNZhb8JeUwCWQiybDQmjq2th9S/0P50MQdDjwADLFCHA2AEEfUWdgbh+
9UCYc1mHxeqLKCtyWVWnaTYKGBkJxJ77ZnVSuKunYlrdFWr1WTQ/HRcIEEMten3ByLFjMhkdzdHK
P3KsGhzg0TZZ3Rvj6uNwVkeHYeLRBOP6CMoKKmGKcLqa0FHiKH1OV0+IubpDsLN95g9wcDrNn2d1
kCi2IMXqKUEs0O7E6jNZmO8gMsV7Ikou8Hz1ozgTy+Fg9ahg5nqw2BdsXewraNTmc4ahpVidLZHZ
2+j/k5sp6HgdsL9kgr4wWx0xLtaYOWoAO1rp/OwpYgv9qv7SrUaaufexweOtSVaTjb3abZbVeNOt
FpzJkMDO3Kdgnl99XeV0ZdYuU1yxuHeKWh1H3DxjaR4SFhagdA0edxMQqWMwDdUDzFvMQKWLP3BA
B78VjQcMN8uwg0X81DtDZdtssrNjlfCtRn5zQdr3kjemcyhlCo7T1tZp4Y/xAA790Ec2/u1pCasG
1MkSWe9Gr+dDR+3J6p9BahPwExCevS1waFAbJS+ZAm1igUmKrJms3y7PdgXPdYjNDF7Z4nwrpvmk
9DyjwYi6r1qgMu2cVOz498tDZOtp5yXptPfJgt2NkfsSYWhZRaUUuQZSEt2BmoqG6b6tWjy0CkoU
dorPxK1Vu8ib0wsSUPxldWpgAI7mmx7bX2jw4LDxSKodfgSUBTFOXauZcSYTfcjOzwVYgykIIZ27
bBr4UZSWLdYKcXA4j1J+DriIASm0E/GaKsHF3bKVj0wwMmONqZh2Yudr61FlSXKr9byOafGGL035
VYnpO39s2u6ps0KfnoNs0ebOKQMSTHvvM6qiZ+SlMa8LvvMgGShSbePW6cz3oC6DNcCzPI8VYbrN
JNVWzVaGOyGobqQd3XVo6MO5Dz6jVrRi+wSfKdk3k/NWWfLVbRPvGGUI+HE0ZGFv8Iu6Gb3kBCwG
n2YeoQpqzQ3cOZ5/tFxbOUD9kSMDYWJ8sYnwn+vQYeDmrfKvlcBiplCtnWLtSEYL0J0qERdXwTuP
v275bvM/w0aoL0aPKUHPgXUdCka2Ru/zbcbpl1w1LTw34zuyjeZitm6w73jO8R5M1F4NTLS89ODg
wKtIq747zknxZPvZJaMRnyLYCklVWifSttiIJfpJAtiakr55Luv5yUz48cpsOSp7wTLvE2jgDN5l
UhkAfewUkW88pfi3TY5dy6Oun2w5bIVqlwdf13Lr+py14DDcl9m3x+e843dgPcLkvH+oO2SMGR54
JsSFt/FgVqGWMOdwdNwiFOvfBagIGQITZG8GGYVqXTNJTlp56UXAro66eaNGim0jQB8q1U/PLOfr
MslvA4QH0HH9ZmLCBhu2ujVF+S2biubUJrYJwwv3DnGtj4VN72FYVbldUCZuMcEtD+5irhQ7c5fm
wSfLiO/9eHFDX2IvNf3MOeiaV3kuXvIcrx0ZEF/mWcbHWnflBU0gOkUe+cMI+3BnCSfdlR0aSJvz
91AtWDSpvIewsudXkdmAFgg83iBlJNXSta4yhsCY8zeL36WcMTQHE+1a1Y23Oci7bdII94g9+j7u
iQzExtaus7FD7DfGHWSAeDskBkq7Uo53ViuqbzA73E9JFM87L5pgkJh0K2l326X2i5IFqtF42BYG
45zcxQDBhAqpGZHaBHDLJXgtBK843Qy9a5dgBKhdY9/yzn1xnRYDjNvuPJ83pwGoJnQFz2QZ74uB
ZjO1226v8vGmFkgDjah0N0seJAfRxcUny3RcBmi+mHgO8h8cQPoUGXivbFkk4DDz4ohmuQjBWhKd
PRvsdAVh34lQV4tPYzsEzQgiK482Q2bZZyYXZtiuqRVE+XE+dG6574p2vB8mToiuadlb+TkcOHUL
unHeDfCqT7IvoON03FSOiKtwSWdCXy273pJ/1WCMGiG7EZh7My/I8b2pso5Mn48QbfAuV4B3SlRV
i1vTbnsIy7sR5Z5pRreNyTZ5tMCzyhwpOcVXDD+W/2r5jU5E0ly7xULulxhqZ5edurFskjqc2ap5
X/pXq1UR9lhOxsrXnF4g1p59kcpb0QMoUZaHhCCvprCd4aEBbt/Jlr1NIeG4+Ub5OFtDsC0NXR1n
d07DqZ3iTT2BDykXJMBBW7IeS+piT4eS4HHmopV99yPO+2Bfr9PyyGFoZ04+jyhS8U2v++IwF1x4
UYE0aV7lHVWeRy/VXKJyJP0Y8XL7mnT2l0XhIY0NJhorpHQfL/ZLa8GM7H2OGqs5lMI4lyq7OHGJ
2sp6hgu8qxrT3aRWwZnfeu9cLu1R1uaD7jEoACdSRDe7z3IB4VbPCRg8vyPSROgdCd/2oZyML1U8
H2ozuGtF/9SV6lj04oyh/yWwnJcgnprjPIkfhcFoMGDaualXzQCn/KFn+RTK9MsfepB/sxhY17H/
vaZf//8/1PRSN8nARqAAmpppirzGOTiDG+/GoC0oM/PxpJ3qR5sH06GPjSWc4Yo8EIb0nqOmzYzo
yUAjsx4nwWEemu8RDGqrZkTn4kdwK/lgQyLgQ7a6jRTTDXE05LtkKAIh3VzxTV+KCAsJgTNX1aKS
lBpGG5pjWK8Md4a968wJiRrpuEd6itJ6Cn4OOhhQSBPDByF5rdYPs40DprLFMVfF3q/Ne2GNL01d
X3LCFYCizaBDOI1JhW9Lt9sGdhZygOGZyMJoGQDtcahUaAMrDpliPW2MxHyM1/PHSKGalHL6keJw
DY0FC6/XqYYhIPJVp9W8oJhq0AlyX4NncZPg6vbTQ7KebInWVwlPfcNtEe2Sxb4fe/wsVtEgCU8O
AYoZmLPJU9LjJiwWfU9MAO6YUd4763kK2PHK/BDczEDFNclcfQar/uqu53DmYY7tYMUekYnA0lv9
9lYfpbtpPb6n9SD31yNdoL/dGa3Uh8Uoqz2b9DvLyW81t8DIbVCYQxDSN3yw8FLrkWxRxKRfLS+9
D7qy3Nj1CiPgLUJHcloCu3gkNyLe0p/+0FV8zX9eQm6GkMoCmrhKjG0Od4rG8ptjRJiCMVyNBukO
sOp2aYpRs6hYpa9X3mIQUjas12BSo8OEnJ9uFnbel8xp8qPn1M/a8kn2hojXrldpUvOCwWOYGepy
sqtq/TuvfiuLDNJi4220wDQEoNq9DCTWB1l/7EEkxWWT7RYt7ee2TcwX1+ysPb5UposRuX2iiLj3
1wpgoRRItXEKKA3sBnqwImbSGh3vEnH5zwAxKE+xOFBUuDNTVrdWn0plPpF71DyzZLmNvDo0hIlJ
tGTJQ4mIoL1e331ia3x56SL9mK0JWDLhI08s5lqp7zx4mEy7QAMM74w3qRHzTt1wB3b7vrflQ1xz
xjOH2XPN/Mht1W4nKqdOJ1UY1UrsIGrb18zXxqFoxi9Z4cahN1nfs7jGXxuXxv2wFmajTXp5vxZr
5Vq2OWsBNwxptp3Xoi5dyzv0RgMu6RQtVx6Um3RkrkNJQbGyVoVxDUEoNae7epwu41oxwnlXML7J
nsiKeQBJTFEZrOWlXAvNoSnewDHoO5rD0IqE2oslvi99A+c8aikLokPgg4xa69d6rWTZoM8bVi/H
JvYJnljL3IRQpRubyjd1tbWNsBzjVsuubtw+FzUdxZBpdFH5YeJ33IyO7jBFzQ8tiK8C4x2vhjdv
fdy2oc3ELBzHHNRj3O+HClZJaqKEdpYJ3mmJusJV92STJXtkxZxTq/sPodOizSxssrjdGjFbzDJS
zP8KlBDJID5yBP+h4L7cZ57V7dBh4YqJgquc4/sllholnoBLqRzU4CgLTxOkqnKjPBrxiC0aw1UA
4DHo5M3i1d2HjBJny/C7Y/PhvY9iyp+LKuDqmw0kwEs5rIHDZA1jVGMZ8zlqsdZZCEFwGegd39R6
9CF789zktlil8ZHEjBj71nfb795Hh7cr6+xPOvOTkPnu2vhAbxj7UGfqGBFdAUmi5fOL1wVF/jxz
EgwLYxKzRjuTBOy1RCBhGyjcY7KFWc1T7I0+0ooofrSDDgWEl50qz7dYbg7kYM7buXUeIm+4+kFy
zucMXkhwqXW8N7FFkC6fIhlkdLTaG+OKBJvMPVt+fGqAsAGSoNlV+sWbxUM2pRiurfxhmXkq28XB
RWDxkYwFBAqm0pax7LG7sL8r03OdzzszZnGYG/dJv9cmRBEZ+3f4lh5U1bwykkc5bydT2BBKUkow
pX1UP8eV961HUcobIl4VyWosc0n0qOkwctM7U2Y9NUxMj8RkTtsSUcCJfDf/TsnmRjeQbgatnjA9
n2PDvlYwANtY13t27UU4u9ROlrlVA8OP0fJu3dF4NaVLPEPCzsjt+mWndftRRwCGlzoF1C/f4sqF
ZSydGbcJ3RZBbwjNpxRIvTFASJNw9FQ/M/XJfB8NfvN1HI2d02Oo73xxBLuDiCXzDrXMr2ASfVA/
TLiKlE6X6LTs0HmaCiuLX1yjOheTjU6yfSpGQGF6vF1Xfn7GUrXPs7sygwWXyle4Z5/Rx8u7fJkv
xDq82UZChGRlPicwTFlaJNxNaGngl6HM1FMPVTIwwhpJTZ6nz6O/nJv/z96ZLMeOZEn2V1JqjxAM
hkmkqkTa54nuJJ3zBsIRMMwwzPj6OnjZUZEZndnduW3p5Yt4ZDDo7rBrV1WPau3N0HTOSRV1unDT
yFvmY8SjwSH4FsVPqcGHMkKm4+aN8FGHzh2X8YvozZzzbFy1zGZ1wjPIFn17VTTkLPCad3hTtQqQ
GiFSDBaf01juIw2kgVPqT7iY7pWsLpTRcZ93w0s+uqgzvXWQaWfubNc5j0ODfR7aAg55e2sngqht
f568uFkPktSY3fPc1b1rwIE5ww0PiSvqFSW2tA44HM9srh5bPb5P+HQv876HQw3nJCkHuSmSIj8P
PN4HZDDlNwO362gkUmQyYNH1xjqOBI/fta8Yt6DgOgrUgrOCsb9iRtkmIa+vaT+MmrdxIW3aTbs2
gmbVhhSMFgjpU7ytgCaIrH62M4eAmP9dmNnZ9ShosVpCOHp2QfrgfBgPM7/Q6dSZhp5raFGB3eX3
EmBeUmKdpQok1vJLwCbIYYhZKAv8gKmS+3YqL9hot4x2LvBmbWMPmVzx2HoAXq4fnIIn6NjeSuDE
C9+gGEUPyLDyxihT481LNAIaRnPTORaPkTK89J77ZRfGW5j6py7QvgGDlqs0lozc8qe2AqZxH55y
NnsaQnI8IJ1mViFphxjeRKUNV7JFW2HZryzP2eJqdbn2c6EBulNfrRFiv2oyiPemOOlS3UYx3oaA
rRW5LQ7HOSLmOelp4v2z7GLyq1TGjlfZubdjFhKHsEWzUr35rPn98FeO8r8kY/w/hiD4q2jhA5T9
52LH8r34y+L9H9lO56/7XexwfvPYH2DicbwZpfZHksCESzgLGggef8tYs37DhUPboo+Qof+6yfyh
cxDVpVvURXcHwoZu8i8h1v5csOkI3GI6Ti8UNzyx9p9sTGHWGhVJ6wZNkEVP2hpPvTdLuKa+IBPB
gRgXl7ZpXIwp+t2UWj8wnMw12Yh9YMY9e5nhpo3ZJGqcNMClH+2aExnwLye1iEdIJZwwFrQx3rWL
XOsITBZIzCKO0dYN+8EYdSDTFWvjFjXO7GGHp3EVQ1Bz7sxJu+3ToFzW/IzwCX2uMJwKS3+QEFjq
8ocBMr2LtMDao3mmT6IqH/CZAMye41YAItN7OT9vdWGw1HJh3hcp5Qa9RLfRfILxLEjRElJjuugT
udcippxVuFa2K3LzLZTxF5lnqAsYSXA8sQzRObaACg+XuI66nSis7hQ48qMahXGqTBarXiHeezo6
ORzYvSWsO5YGlDEgvMZ1qrg85OGmLnTQNvl0rFzxzadf4f0g31hLHiBla0NIGAnhNROztSoJ/HhV
vU+7Wi3JdFKmJttLWnveOhxdF7meBASwAXfr19YhS+B6Fv41FtNT08TGutdILZn8jxwIVdX4eRKG
iNGltmQsKfdUGgW1vf5Zxq21lL21TQZwpgWA+acyT09d4z9qKZ6jwMk/POSKFfurs4FleGnJ/FoF
OFAFM0qYTqciZGPTz84wZb3iRiDl5aMsJx6Lel+RwbS51M0MKw0zET+z76XPOB/umOoPMldiA21M
bYPExkrCF0+x/8MGm20/4dO4KPG61FxkKH5hb+1TitV2r15JvEPaE/e4OieqRR5mAaztpXS5rnIW
fss5DkWlwU4G+rHoyFB0BvHWWj7rZn+P1/tek6DOeT7e4SuSm0jrbyX1MCONYpTldW8aFRoo0Fq3
jHNsZMEYz4YRKssydzh6ktwlC85bjX5Cdk4Z4kqGIpYN6uz25TNROJSGqnjQqik8SK86tK29M6Cz
cgGM3BcvDY4aprtV0ePnLTQn3I/w2M6QPa4Iku6GCg7MF8JrAe/Y8aIl5cEJ/uQmM2/Jm3ZCEwCE
Ym14M92GfPFQsjN1nGZn28EnpjofXj7m67WtyMpHTUwfhjc4t8gw3trnmr/jiH5PoorvJsd5h0GK
W5ugMLdoeGFnrblQEVFOR2HiMffiNeGWcDeD685hbBzh7uDGI6kGtk5ejNwYONBNeDz+BM3aifes
Z9H29PiZt+vV0Hre5wRi1glzHtg2ZBi/R1ysXaJxDkiGuK7JD8Z8jd6geviiOxiVQDzt+Ucs9m8z
fTww1RB9Z15Z13ng8XsmMOsWviAjyVpCz0PemhVXVh5PxqlNyCjGDVcarx2hijjqaNHbtxQ86WZM
eEbbYItxqnA5hmUqNqnqaZVKYajS4vYpDYjB3dhf+tDbT6VNoW9LoUmsDhAcYYrPr7jO5X0xJF33
AhTT3HYD6lqBbLyCP1lsEVhM7isDv6yBka4B/BRpub5uMwPNY1Y/zKR+CBgmXyyEEaHnZ0/PwhWc
InNVzOpJ5Lfflh5/wkMi0i/x/AylFd6Ulrr6hWaTnHTf2nqqyEtW710Ha1AI51PKChumDq+FRfot
ufC9Tymxp2nXsTED7iLFwZh1n6A34S3NWlAGSgtDDPqQ0OgViVla0nkmFMFFdKRCmuNBzdpSGUFI
mRqW74MCs6js7iUPzXbhjIm28nkwul0FRGxWrALcQOyVUbF6g23frGs5s8Llz1qXP6te1ax/tbMS
RvWY+kRiG5cJMhnn0ZecdTNykM4KRHg8/31jlc36mkRoq9Pkkaoamit/aXBudG/Pqlw163PBrNSN
SHZK4eVzZxUvrtIL4194N8wqXzrrfd5o5Bx48hAWDTseEp47YtO8eWa1kNIL2Mizghj5A31aRpJt
9NC+K3qiQZbS3HllNi7jztAf+PJsJYeMqEEQlXvNAMhgDd5uUkW0GYR61z3Ki81RFbwy7XfR6B82
b10A3f4p8+Px5JXi6jk1zpqcJUKZfReR2RCRAg/vcxis02bi0kI2rmjG9kBJhSAcz8J0UvSDGDB0
PUlWNffFyRrVfdFOT25JgmAkuLFkFTEsKxNHFQF8uWvqyjtEVZBdiV+Qipcssig4ThaRgWoXsitB
FKO8h222b0Uf7BTxwMgSQE+ofTbKS7aTalEoso/OwOeLfoMtLRrfzBQkGH0ZAOMLHVRmZm+GdmLw
VZDeVXzDcKov7DzJFvSgsEvvku28GkuwDkcpdddtXfN4zo5awM+wCPmwHs0UbUW3uv3ER3zR9Tzf
Fb+ctTJqe5t1aPVcpEBxmSP+iWQ6SEP/GG3wFIWKoqVf1s9ATro9hYY0RoRkzglc9WurgfYWGuOl
HNmMc92nahGfRpqGtBu57Ny8Dr0qw+yj65XJdt7nVWbrszehS2LQ8nECDm57EHHhn5OKDLUXNKeh
S+8C1iFr4DUfhdbUm3huFKIHVq0qCxNzkss9vYWfDsx1L/TUUi+yz370IGAE7imPqpOt5Oc0ZNiL
c6Ne0wnyGCV6fKcwTmyqODqFBsAVo2J5D8gNhh0UoqXwJ9yCGvEWR7FsyUO2pFYnEPqwtNGrGC/I
fN9nBGl2cQNAKtbTaGWM/Ysrqjvc0/MNaABmYwcPI55jHsRhi9pIh1yCUZrdZ0xTekL/iYfmZifU
7EoY5pB7QIyHTffClbjbRNLuN6FgdpJW+043OPeNJs03HfVEp0r5tAGwZjpP3HTWjLQwAskmsouY
h5GSPsWx5IrJnf+dN81RK/JdmmgwsBtuikwH3JssIGyJE7z4sfs1otHu9AmQvGnIctl5tX0YJuxb
cRtRveM8aBK+Gx8M+/9QEOP9L+74Pw/Jf3LHRwldetQktQd24U8u/Z7ovTNxRuGPjMndLr2o/0kC
Nm9wmZB0KgNTjRX+YI8/Q7A/hTp++qzlNiwDTj8F3ypuzH03Ff22kwkbi2GSdKFbL4XJ9Ji7zYF3
DvpYeSeM+ox4tTZjZnAU0nwpyulh6lwkh6Gj+cDZ+GK8ZI25qjxEVv6zW+6tILpCmC2OY+0jT72a
tnOCZPnGPvoAqu6ns4t9XNYnbv5vExAS9loDHxUZvgz0zXH6pq+FS52Y4zrfVeuR0nTuW8M9yzJk
22PHAZdqvzpZ8QzIVdbSlRSn1Q1bVK/Zs3lZR122sie67PQ0eBu1kgIvYVUcSBOdFgm8U3PXRdU2
qdmFqyB/GXWK3SyJHJxS6AZk3ccbL7U79kdPeSJowmkMcp4Ctn9wX+Tj3g+ijgG3Po8p43zax2v+
P5e9aUOY8bENAGmkQuKepwMtzZRzyAqvFFVw5tLsux1TJrWiDY7GIGw/6tT4LvP6wbOyDXi0ewbq
LzHFn11cv8c2Lp4haLf2PHtExBy2dUWTSKPEk1ajRWhAcJZ+NdQrmsUuWQ4Tvx7X5ditS1WuDOIb
5NOKG4gx9+5Ufk4Bp4ts4vt+kHsdezLSDN+lt52jESXXRlmPhmlc4BfuCF+/jThcdq0XUEdR9d9C
1PpSZfaOaqLnKq8PfEDyFSDINc1K1iyDPhMqvSBuoOxx8YmjM2rr+2BVT6LUZ0sT83gmSf/6c4uP
b1YP5fymcSpx5F6wFZAjsxpD28iFaXQPDUgj03OAQoQ+r292ByrvENTtLQUVoC9jKrQ7j/xysRnp
sdZHiyqkTuCldHbYncGm1nulymyZOf63CrXzmCfrxM0O+IdvPF6KeqBhrppbkVz4qJiaavCKLr53
eUvj8sEMHVhs4uhZ1m1KKagotZXKfAZNgpFeaEpar+x23ZZqb1vy089zRIQWrxUiwlrvmQaBFH3U
sj1AbqRpVKEKJbs6pMktoZqhsR4sX3vqI3HnjP3eBwAUR/XWtuq9AIwfgm5RqbeGMkZJXvsZmOoU
sDeUhoEIzurXj/QHH4uE05p3lcDoH8q5qZdpO5ZqAabvOE3d2ZCONkczXvQAP20WezsC/a+Oz8nl
/JiE9Bu3fBfSuuhU8nYUwZE1QgoI9oHB+iq1tn6u3eRNsFcg3IDQHQsxHFucBlWGIcxhvNDI9YE3
AWDX6e5SDvEZpwd40tj6ckND52ncXfXaPkmt24tGrHmYsS1qAFl1D4nX3hEk381oIqfzTqE7PPcu
GcG4u2R1tVcNkOQ4OAyZ/u3o4x072Lu8FO9pp71pkfkDjaJElNDoUmv3E2yyZZAV74UfeUfghd+B
NRwCLHUrTGVbIyjWv65F6RRz7FNMNhYG2aByozXt3hLjg8ervohEt+tDZ+v547kR9jUwxidC7DQG
xqxMadc9Me7d41h4pN7ygd6fS1yFN+TAX2u3J9Yix5Xd55eIDmiY97zpuxayeQaOhuFgnav4WJVQ
Uhwj3htt9IgIQM+YUQHlNiFp18O6p/BUYxICsPwUYKqjAuxtRFycOjSUokaoSaUPkph0ZYMrZMqz
e8BdOdbI4MEhAptb8obnhLaqKePJWvvVQ19epq73pBgDIq18DIfgFVbXRffoDQzM6Kls0qei0w+e
Vb440vqGgeKy0Fb7IOThq/ET4mFkqO9LZ5FmmrstNevT6iTbZ4cJFnDMR2WLdlEFDPlZ/kxih4+S
NXxpg2cs/RF1PaLuCHM3EGC8KKs4Lj+6LN1EfnioqnZnDCaD3hhWAHVhyA74N+lmu+DwKKHLF+k9
JhgAZRS5bVRIf9E4ushmwbXq0i+UKlbZwtV2VESOi5LSRJYmwI3MBOCrXXivpology0AMndmoryF
6LV6q85dMvK7z7IvUPjO0qz0W6o2Vjg/37U6h9cMJRA/8FsYOB/oNgQP1IThlTjcph5aY0HDUOlg
1u/jZ8+J3onNHnqp459qcXeKoL+Bt/tri2SVLYVrVXcTTOYuBEK0lLm10x1MrRKjA7vQtWrqHxIc
9zqRKDY4u0SHMGXI7MMV5VprQcWZ2gPAibscPXbBtJviLJm2UksG4tmaWo7hdKfh/lpnOluSNNv3
cU0EOAiPflEbvFXkD5CpGnsRtUGb3o6w3A5as0mUzjM9oiFPSsIDUUMbNgpItrb18DBZmDcp9lw6
Eq20qso1mLcnz4u39GHuKo9PeA94cir716oyX9Mm2Obe9wApUKTsJyiufQxadQI32RABo/wYLC+t
6PPtdBgNWJID3KE2htwV0zzLlgWxr4zvFb3StSvdewQ4nmS9GJc91hoKBeqDNV+DDQJGeWCv5nMX
7ay/OEVynfxqY5fZzvM1MlZDdtdpGN8SbtWlzD+Rd5JlqMh8MAkVK6KsLFfKdGu5FLbEnfaTC0gO
XNLd+bYu53t7M9/gR10LTnmanymiRk+y5mTAfOV35su/mtcA07wQaObjmbvsIWNXoM9Lg8HUuVZV
w4FyP7ZU82ohaHu5nibrDvRivSpNtKSgqXEGiUit6FWxUP3osiLOfU3ZXPDh58nRwC6alxq1hrmo
HB1yfPPKY5qXH5GdP+Q6TdGaP4e9WJAU86qkrCPr0P3an4wp3zU1DZYqhfkYgPh4U4ZzrN3GwUqp
F6SASnRaQ/prZ97PUPUJyTAoz4lpHsS8u8l/rXGc0QNl5SBUUxvwaabZc6cjJXuSpCKiCcySrdXb
75ZFEjI23B/JYqhDMDxMnmev8WFttbLZO/P2yDCyJ679IDKEf+VO/kiB5t4xzIucXN6ZLKA8mr3a
BvKgPmU/uA0Yq1PrZabV8Qrq/lINrGg9Rzs6jcPeNCFBqCCZkMsJbhvJvSjzMJ8Z+76dFvHQWjsI
+Q9hHK08cDIAcnaJ8K4pmzKMqRQ1WKSiXHyhaFTq1p0XaykbNkNTz4IliInegeGtvDpmfbCNCgSb
5t4ox9Ohmk2HymVMpYyHSgeHZP1429TtNqqZv8ak2GHLCQGV1CudyNfE3m+Sci+dZB32gKGadthH
bAfFVNFGMK8LMVnT33BW2kAuz72RbbArU8nIRwv70JzhyQHPKdUKVDhl1Q103jivl4E/vBrsJbHT
IhHHEN7lr6Vla31oU7nBDrIdWWkKTsO+5HPBnIJxcr7N8IQTE5l6PZiOrQjvPBajoCpJxIoIgGNM
wico3bPfmeth5Kild6Nb0J9ELVHwTumqRAu3Xy1FO2adnyxDMJG1mABgZil1ExLOLHv5WLKrjfPy
WthIg3luPrvzOjcrbB4hVNh6eOuTypqt2LQMu1y/LfUUz8vgiK0wdFRrKdgTj/PC2ILduGvg5YAz
VZSbtxw0REPjA6MGqIUo6NeS/bOQ7jWo5E/kGgfT9FdmKZONDxkSdo3F4jo2vbWX1hfyTOOmBIW/
1L2KiUjvENiAbla/luAll80aolGlmUe6N0Okq2xPpZZalizPp5KwHDuHm5rwbVdFSKnGFXnOX1JR
AgbDGa9x3jx1onidsnJvgSULQOcrXaMuBBgt6IitGttnwBoHUokHs5YMSbmACFtOZ7q0aOHw4reG
NOph8NzHaVYDhAq/SuSBFLv4wspJkpazbGDMAkLHt38PXGQRga8IhwXbwRTL+6ojfgmzeSBy7LAt
lkY5u8aJZ7hcc8YWzq02W/dKBPjIfQi8Nn1qJtPaG5pM7+SsdPTMeZmBPEvHIfWqsyASenydgUaC
k/sOjR91pMfJ8UvL+v+inoPQ9c9FvZkj85f/kf8tc+GvWuD8ZX9oeq4wob94jjBt14MK84esBxIG
VU+3ybIxZP6BkjF+0y0T2c6zTGF7pJj+O8AEIMzyBY1HyH5QBXT3X9H14NP8yesIH8wwXQviAtgF
155BN3/rdQRQUtW2qah5CO1tAe2I56hYmbkJ9KgQhATBXpUz+doeX4a0fsxkfXUywuWwI89JgnWE
zAifhXg1+WKvx+TBXebEHMqWA20Lvi9dG2NJQ9GM4pqdSJQxdeFCIMRlM6srdojPYJylgtIfngGZ
5zS9VVy/8vJclek5mRlgnZWyI3LBNwVWXu97rG7E9e3xoZ0rVfSGz1gFCX3FYOKeQKRiPyDCwWBg
YsmuxmHN5QIJit2ozacJYuZy8IbyPgJrfK78ADiTBg2Q+ze1Lx0PH8bF17rMNBCI0wmc3lcKJLsJ
qnt+hmtUFVdIvQ8a5jHCkhicWu8FwB975Ca/F7a7kWOxCe3qCjht2fQ1/QR6e/Xr7jbV4iOW6Fcm
G1RAnTg8JrkdC0RrOfTt5+jKfSXym6lDf7Tt6oWkAR24g/lRQR9c2mPyTJSDe2s8x0UYhR3beJXt
dAmJo4Dopt+RH3JRZKRatYLsdqaMe2CiNLC7+NsDUMBT/z3SKR6F5CamAisjm/44j4N7bmucuSwO
GRy447UIIwEWUB2DhmPGNzn3JzJlRzcs145d38SwExAAorusDT84f+Z7+qtq1Z098hboid6tCyfa
idF6TaOkWUWyu/Sly4LR1MsH05yb2/khuJlTSVXCYNWz2Nrk9I0w+nYbbSKJMbR4L7SgHDEL6UHH
1DjEPPP9Krg1I9ie0IHGbusnGOpXdmfPrGdXT0fIv4gT2MG+VUc3Ztwl9TfW22AFFPRDKe3RYC/T
6fElCIOtNZZHBr9+CVGRZWENEom6HVo/i+laBz2cyNi/iryodzih9Evi4xzkttrddhWmauE3V6UD
aWOFPK18bGZrNemzrQI3TOTxKbGYnxI3bdGKBXWeXGKSbyf24Snokb0jZjNR8jTkpzqstXeidf6P
28bVuuTrnu2yZ5B3rRwrYV8Od2x982qrt06DC9dmLYDZ/ssOeuo4Q1SMwfIvPTusZWlzvco7Cnby
WFwnIzjJkLVfb16pXz5OVnahIvvNSTsUS+zW7BtIV+jgvlFfqR+BC92ifMX5pYPHAK+bdLLH24Om
cNNh853aZvLm6uV6yCbjasAxnsmhxoHrXXePgDOAhbCtI2wL+UzhWcibIGnlIsbONOxstiIXCfhi
j1gVvrqeROjEJcrFM5rT0VajRXvYRL25dlTnbcCscxyS1W+50qE5+g9VyWJO4Q08TIQSa3ICuDbB
p7sMcIUwo40oMyPaNzNlbpx5c13O0Y4lQKSPgzLYN035LzjdDPUPlX8EbovLwA2dnyiPYAMO+1Kr
QTM0+SrLnS0meQo84/hVQ3tZ4TukKHQG4zk+AQ0RJVSGKY0yxdxI7yMYIBFEvX5UBmMzG/9KIwUn
w3WuRYfMaM5IfAqdUn+bZkDfAKnPaqjl7TGmGSD32hnm185Yv3QG/EWQ/mBJvyFk46QmkU2FgwQv
pydLKC8bzZ6bjNL0Ohu0LVPyMjb9S2MWJtnz+Fz7wY3M6aDX4jFZtml4CnoohNAIU2FdcszWm8qC
ZytnZCFP+s8ZFZuDcklnI+a/PiD84/AykezPAia4DKPmP7ffxfk9+67/fZ48/vjHf//H+j9//Tn8
Llbvzfvf/WGdN7IZ79pvNd5/s2tofje9zH/z//Zf/oWEDN/lYSy//+Pf3r8yltKyZvv02fztQf/f
cCX3fz8ivMu/LKP39p9+6e9jgvWbT/AIvBL+Go9SxD/GBPM3ZoFfc4ULb26OK/yeczZ/8wyqSnx8
5C4oIx1cz+/+H+M30AGOgZkIpIGnwx36/VfxPzMQ/Bb/aRredf7s/5kbuE2DpDUTDIA740+Re7YG
nrTB2e7Zd1whEdy1Q1JgsOCGLRUOvcxpnzg+ySgk3JZbVmTDvEBPPfIkxjDNjma4wBY/8CGhEGpZ
GyDapY93RvmvXkJ3sqt5L0qb7y7SOQoz446s6UgB7Oa2ZJY/Ff1cLIeqJxBFq85EzNJb77avdEAL
RI+pym5PI0wAy1b37Ef3sat9EUfs+LgV4SUoqe0tNArWMh8WGYLhc1X3VyPCUtc5eO8C0Xc32PQ/
5y7JpRQJOcmMG5eLjPFSVf7cTlpTHQus221nv828gZbGYG9DwcBTa/nIytseWMN14w0bLXoaWc1S
0Be86FpeLZzU0bCVhPE1zPyPCL8NDcCSlWDyPfoiurFKVAS9e3DM6aPhuKUg1prWosRu3uZQMhxL
YRNiiCNGQzKi1bN+x1IPQV4rp1VqyoqJAgEFfygpQWtIcPRm44pLiLvMuVet82Sg28Qtm20xpG/s
7/0d67NsLZr0RFNC8MblpQCUWj8BEN0TdDjrmjutREI5yWg3XCzsYus6+DRlmLg7Y95AdS5OJHxU
VNNBu92OXdECf/DSNWkMZ6s0vMUdjQRnNGrAHhSBcTiTIvVgurRh5M5U627hTZV1MwmZPJgqLOZF
Ny10MWk+cyBIOtlRhoAx0MBbi9doVtK7Cmds3CHx9fQrLptJPDd4KlaJRrdsw1m5CNH1Ufqn4g53
Y7GJ1VStREHQxWrlLRrmfmp1Vvt1eTaG4aefu7wDEs2bnETkslCZuJGeb645cWOiuKnNNj/zUNk9
Fj21Rh2jkb1GrpkjUXPgyrw/9CPxezx07TGTfr+irUuAl+4+hqzxFsAO73o3O5EtbjcTF9pDhPec
IhgasPxK3tGlph3CARdzmHsTa2aJQwZbLo1u2oNMVHIgCw8qsRlLTDNUN+a0/C6mDOprgTeK0hNy
BQj61BpH0cFPiZwWTfkTG1lF1i2JF5rbtxcn6cHFKirTguk7tNy7Ie2DM/Ua5JgNC9MKbyvd9U0q
HGhF8aat1rd7v29jbt4DheBhg3Y/scTll/hq5KzNwklDqequqjDTPb6hh6KkN4zo3bdhsY0h1MHY
KQg/TJFzaSd8JJFNZ2STRs9xa7+YYJzQ5GpJ2XdxJO/dkp4GCNW33n0eVrdeFx05EbkxV+CdACXt
NOnFyyaZSLYxF176MaRMhfKXFWrMjZUEX61GXjTw7RZnuHyGzMvxm09qi4tcrWmzDmhPSNuVa8ze
9YLhjMUCVZIlga3MaykRL8uDVmHXsg1r6cTuFZnwxke96mmH3zfGQCx6MgFZssFYQF3BFjUS9chy
Q+A353dTGOnJY8myqHHzkhaZ6MSjxgJQD6xKe363ZB1c8okoNGBbBoicLbPihdGG8CLgfqc6S4eM
nM2qMcVtwzgiKbiE9D27HhLGrAlFTIYenJGaOcG2JkkyzcvXGvHpJbypdJN0/S0s/reyj55yffgx
yOH6FNxtkrquaa5psl2VWo84HPtVOmrs26bkNGYD423E4rDXZsqxFu8t1TuLoS/EybaKO8oaeBN0
OdlKLDIkwUdjM0i32sA6H5YNAtZa5CYMBrrqD7Xr3ITWQCU5VYdYXESxpgViXk6AU9InLJ+G3zvr
theXAO9B6qk9Km22plWT5SoKQBaN1kHTqmFpR0238iRPOtLx7kOepQmC85Qhl6vvUAIr6zvrKEdb
O8WWgI3eU8TQIIOSNELdGDXa7SIQA3zHD3uaYCyb9lMTNOWy9Cm+jhpoTg2bwU02N5L4jn43Ik8u
OpJ1/GKaN68yTuRs8aW6fONRF48p1UrQkrp4Y3qFdiBTb4JpnryH0eLwC3sKt23usULV5c4PSTdS
e6kvnIxBWmUJ9iulWw/kWQ+NnryrjMddmZXBcxwm8x4LtEXcK2ShkWoZGdePkbC/rdR5GUXk77mA
uGToKFChFZs+ogjfhZFjGakLjkcZ3LtOclSl9Zn0zbn1Joo7qwbH6YQgEx0q6g7wTFCA5/q3vV9u
EVSPk5M88aJtp65hcz3AWascXlaYxnceJouFVY2E9fqe+5k3Bocq9IuV0VsOD/l+JSwPhp3r3JvG
uMddyOnAj7LpwO2xwd1WFTtGJ8PaKU3Wv8Xo1mvpkVDSveRjNKoXrqhkdzL4onDaikUHZYicjS53
AtbSInf6V7PkaZ/FECHbsEK7IuMHq8R9bH1MIn0NL9qdXLXB9fjMZ8zb8DEctmYO4cKeyapWCZSv
r60bmZGQwDdkbJp0bu9xGnfvhrzXO8thP6hRlAFyY8HJHRA0Lc6DnjxZuVui4pDXLFjQgwDzjDVw
ai5bYfM4KaBHmAARr4YoQ9kZkRJVdu0rVhY+nZmbiJIbFDUQXWwk2aQaVHKlXuCuBuXVG2B+3+M8
hRfoKOlQMUoJloJuNf88FcoRR2yx48O2oZV6TlKaw5otDln5wTgA593xNn0uAIkQiSWTqtL1hD+1
mYwzd6tdOFqPWA6TBRD2tUiajSWbmVDQsgquLhiEXswp39NdShisam68qkUY8SkcyXUqGvRBHTQz
elMVBJHJMO9F6+2x47lbB3jtFn7rLaZ0i5764QUVVp4MXz7JiEppUSXXoqEApCDl+6HpGng8vX0L
/Lw/MVue48YBCKvEDUiCH1VRS+2oUgcWQEyWENzJnPzbtFPVziRSh/2rTnk+tvW2KJ0jBTvE4qzY
2sVuk24zjRHETqDddnURLvmQo58q82Hw7UcjT4OlGWZf2BhA4hi8S7MkYNhIbRJsRvXqePBDgIlf
lAWqnCH7o9Z1GqLIdvpT+gnfaUN7a7VBNcr2ccbXA302dwgDDKV98ZG6ijyJaqodfB3Kr2qbiaOB
1RBVacsRLm5s18QA4yTjjRN62ZOCJ7Z1o/Gl0T3qXilTXtS5PmM2Kvx/xdk1RbZmNT+Q+G+jdSwg
taWBgytWt6qjNCsObh8hmA86gV2Qxex3kZttVUEFkYxWoCxNbAmxYlJyMaYCDa5qV9AAHPHEHLpo
y/TERkOQdKvNmIwxroSaBO1yLH133bFdeCJ19jNyRFJCDnIsbZJ6H1l2e5N5tLPiWJIGbqtIbQJM
IUtdgdxh++Li/Go0br1Cbmq9LR6pvt2DzyzWuQfyfzBTorkTQvvgOpxTLf5qNfjdOnYohQFJnOF1
YvRMYO8tO2X9xJSWQF5Mxq2hDYdW2sZRL8nLGv00Z6bHZiU66GO9FNZ+AMS4HLDjbEw6oJ7SxI7X
DKA06Krxh6faXOjJAoltB+Iz7SMH9Kr4qRxAK1LFEWxCjU+zSebQcLV6nVVuvIrLqd8mdJaJ1gRJ
Yd5lvv6Jk5S/13EHCXVmJb+mRDpMuwIST0XOtUbMphws4Fek+RxrMdbcsXzNXLUfk+y9NunOEdXw
VrslZ7HAh2qxiMGl3n+ZbmnTU4fxvJTBOWqSY192RysidMDiFlvF8KZ6+1DWhs0+Evu6XaVfHYms
Rf9f3J3HkuRIlmV/ZaT3SAEni94YN3Njbs5jA3EWoApAwRTA189B5lR1VlRnidTILEZaapOLinAP
I4qn9917LkaOLUHyZimxLiEX74ZSzVsTolX15LzFvUXpV0hBqozHB38G6SXssAkTOYQ8uwczyiEU
pB2Qzc75iQwWrpN2oLEqpLqFqf5ECjb6Qwj4y6sk5uVfJOdfr5Iwwv4sOaeo4VTXNeHeTzDJE6Lk
yGFo0gTjVwGefFE6zshtJWYTNEIGtGQAsd8YqVBMwkPJPCar4MEjSrUkynm2puguFKxLfAbvBeSI
aKkTV6Apj2qAwY3u2s4CsJTQL2dC6S+zqFn3tVtvG2E8WHr2I8zyl05oTIxap9Zpb/9so4aGdabK
YZ4vcVWNF89qqHgBQK4ZfJds6ItaBcSc5uIuncGHSQpNqruhMl1x363FGDgLzGMmQK2mXTB4k1wM
+1Uo9Y/C914bJuAItzHPNUrQcu9I9cKSfSWkKlqusIrBSNLzVTcVVM7mOy3zaT+IP4bZEK9p+bc9
gPjwUiq5E2kugZRtqS7t15Ot30w/X1VDs42ZzfVSPTAgkofjw8Q3w1kFLcyAMuQnB6Ay2aNDjic/
amrbaOj2YW5sG4b/WorvwLMuvQlRQtBiYRU3qqRgN+raoXL7m53KQzPkZLHDbVj2KGb5LHunezmI
pWea37IV52ky8ZbXiPyFAAQfCfdUZMFrabT3PmZa5Jrqpz/fVaj92KNOE0ie7zHKlccxoKBhnO83
Yr7pZE6erMaY6LbZ+/hMW+rmU6Wh61uUrM0XJcT6nuWkwZsYfmhcxha1NiPNfa1dBPM1K5ovXDQz
1Qc1X8IiQXJlvpXN17M8HNSKghNITfPdbZpvcf18n3ON7sCprBFv6sx9JNpV0VhPnp5V1xoL34IS
qKdaWOEux4C8YrS7m0KJH008jBntcn1Bkrwe6ksknascmcxlouWHyrH6ZUjH/LpAQcWKanOz6El8
TE325Yr2gBXtZsqaPUxmatjYYAa1OkAs7tD9RDKatwKmmi6jVT/garTmjCIaOobO1sFdLaALxyRG
Qh/DL+710kdzVFH/kwyZt/YDNbGViE+VOb8z9KCutAhlQAQ99BCwrWkXXMsheKtwXa60FqjT6JAL
Tbx9E2Z8RKyVzlw7OcPFjvtt47FyztJDUNUkCeVjSrVdrGX3WWifE6N9lbm5CSgKYFWxSpldHN54
CxsvB9mBvfy2LWkkikfKTXmyc/ji48Cr7FsHtw1jlrwNu+foKxqHM6A/VBQWU1Ky32RrpBn0a+XR
PUrPAbzsMU3Uq1ODj8IuvnDc6IDx/0Wm8GaVxiHOL1sE7k+lcQMhmuPNIBRmakbEJh/PCQ/tEg5x
bCE6F7iPJg+umtSPVSS2fR1D0GShkurBCzapV9sTn0ReqIGNWWiB8REtSy1OYBIeWHuqYhsYCgiR
3b3XY/DCd+sY0He6ZvFDw5dl7GPS0soJgd5Ze33qrlMa3cHVfpQtlx0HSuBChdbzyD3xiKjyoGfW
ziTuTvSrrdZ0fgNRE9oDesRz1vKy5AnJI92P4dxAaZPDsLNsInCE/s+T5u4DQcTE6609JvaEKRZ7
qMZVb2n0HAL0yDN00mfV4ySC/LMMWedz0XcuOivvZSvn2hnPQAQS6bSVwOXWgQZ3zciYpwktVvMa
+64KmZTD0f6pTC53/swDzWOKOMEL2kuezLTT2qfBn+IljUVYhOjJwb4bPWIDu45uJg7CFiHVfikC
mLlVWTduJvSfhQrCbd8m3bKNE3sZ8kWK0Br8NF5OXBrQylHzStd/09ms0JVn7ooO5Exs9e5auv59
4HuUZclLg8/VMju1iIKcS2a3raB0eXAGNg6Cg5H6r2XsP/Oar4aeMZ6CGY6lbi7sdt5UR4JKYPcj
ViOO+OFB/VkhJTAQgMAVaQzBzV0979y09FZkHnS/qo43XademoxRyqNHb1kxVCwsSuuwOgdH3hyH
GFP8PcE3KqR1w6iGV6mBNxGmxE/aYDhVbksvpubce07bEmywNnQFt6yG1LeMGjaeWOOWsPYudH/S
mm5p146XMSaZn000yNRluC5UcKkjE3NPBeGoyMgDVu5LwYJoRYnFlyitHRCEaDkEOLTNBmzfKCcL
OqR5z5MTbaPv7phqPvEFMXaAEec5rJ3MzH9ta6fbCtITi7YgSaUr99uIgp9h54DGRUZFxctfwMW/
tp3jIH5MX1PcP8JQe7OxeODq9PVV5+cPTcH1fHQcf6ts+xlWGqxACRnQjqG8mwFXQF+L8ObqPzvH
eyVpw+kfwpjrveoR2sAzGOpHEQ7fKuam4+Y5KS4O2kMas4Us42QrJ+ohdQI+i45DhdPLv4Q9nbla
/8bb9+DOJh3JXtApcUtGenlwLV7M0UcTyFJrXEGbgRdC9dfCqmCiBBotkr3/GDp8tFkg3Ru6fGTc
lIvMjKpHSR8b63KterAlzQVTrJBDpfgxluET0wf29Eh+NZO24Y95PJei50KVw8EwR5Ze7bSBnrgc
xvFEOOgkxnpruhjKUVPpBFmSBSVCOl/5fQnVxs/86zQLApQYvAbK/45RCkZsN0vT7yy6jIn3DEar
nXUFMKca8q88nV4tTztRPspB1g+75nctwmVAoJQRroRj5RfyC9WK+fDN8YtHriB8uVEy6jz19wTS
6fsj+fUYhqhnbasndxDMUHfcwF+DTX8Ss0AyuGBsWr096Zn6QUHNI2s6bDuQI8mPaa85N0KgI9xe
kKwP0Sy+lLMM04zau5Y3NHVbz/as0ri294MKpdemA7vbzVJOg6Yj/PSWSn1PwWy3RffIT5JLDEjH
alk23Xcr25essvdGwyUzcvN7SeqYgsEmPQw6O3dvlpHCSZuW/NJ8VD7c0b0NJvgYSUxy3ZbRZ9Tn
WCj7NZF6sR5ku8cvvmvRqcSEkVRPfeqUOeFMBWoa2hsKwCxuaRK6jomLQUnxSNrZBxrvnOQshZHA
sxYCONuyHfDKxy2Ly5lh9Lt0ZmrnVLdQKTSXBu5ZXBM5BYDKVddy4nbVSAPTaTN+yNQmg5oepyIh
4KGid4oZNw5myTnFcx4Q7zAsHOWkfwzN8Bw5GdJeW31AcK+3Ii8fg8l7dHpGX2bqDX6VRcekLRAH
S0RCK9ffh9S5IEbQOva7jhhZu0mb60ET+5yN0y6K1Xdl1G+AMzHgzfKjNiJEaqlxyB0eTPEsUlbd
tI9N95rP8iUw7OpgoWiGKJtxjcRpzWJnN8ueE4GvHB3U/n1fPUuj4GxJF81y6f+rxeM/rBj//9gp
/r7kswM2fH/tOfqj6YU2n+jPK8X/+pN/2ye6vwUu+0S8R8wTv1cM/s125P6GD0inltBzficn/32f
aBi/oXNQXWU7rucjz/0XNxnbke8CHwjIXwWW65jWv7NPtP9pn0h1lss20+Iy6M7FKL9EpVhRkB1L
dI+qcOORZw1uN3ZFdaC9wuS9iCH8nsYWF4eDf0gx4FJwID88PQ0WjecpgMLGC7pMvYhMeVR6Te+g
Xt4ibAH0LIhX0aSS0jv9TWvJrdmyxcjenZuEEls5voisvovN/gW17812sBW7ovyOVAP+BQZ6LzA/
4tNA7WtHCtGjnoi+0Z9J4bHANORT2xKdIYnQ8ugIUo39ee8+Vbl60jvM5olSQLG65ik0xTFkMOhF
9DUUEPwcB3CIY+Fq1VJnmXXGmrS9ebZhD+zKwAcBpDwMnx0byTQRxto3a3eNhdKbI+XeOgWIsq3S
eu4A2ba2Ia8V5dlQt04iNdOrmcsP2x7bQ8f0t7dplsPIobqrY6l6nYzNgdQzAobR5WsDs8TGNLEp
m1VIbKgsjj2XJZiUxU2Bg2I47bKV0/nNyjOFtUonWl0wFFKSbcY/jaBdl5XRPGkQ2ImHFiOx8Szg
QOSBz/13FSuCA6Joqk0j4Mu1ZQdIbcxZS3Tj95SKH3ZL7qWKEf3Mejwwf8zrBh+wEEJdMrq7njgi
Fek8lrISdKum3gZpXUNo1nUVgwlSzs84QM/Wix8ibE4GRbodSYvJCDadr517hfWyDW5w+VlcMXiT
uCWHdOdWTNY9S1PYPOx8q0+anmnCrS+gvzYAYB6dsX8bh+lTuOMhysadCrWnUBQ7HQ9L2jJHDNLB
uTY1a3yxP1COL1XTPKY8K6Iq2fVuvy9re4vZAo0oaHZ2T9I3LLBpk9wjlY0L0547J+j424YhXJXI
Ek/pqH+yCifeRRpwU2DA23aMA3tdKmMVxCH044DGSxrHlrXjrUfm39YtwS93TY+qA6RMt0EBgiC8
iI40D6P9d+MYoKTG+lVywbOz5I4Xfk+95gYLOhE+gtV1q9/mTSgAsnwziPBeZcklbuufwdh/eakz
7jQtA46nzwd7GtJO2Fb5jgpcm+0XzzZK4epDgsN8LqZ56SadicIgZKv51s10nUveGzyc+DbRSg7T
SVTNR1pVw8r0IQPZJUY1zaeo1tHOmUbaqWKPTlywQyGveIWnAPamKBvurF6yqUT00x6KRxWqhgZz
XS4oKeATlaga9IjXb/Kh/25tVBZJUo8l9UvSsxHFUlfjhcNEXMdCR/Sk29F13M+IRBO3nj1inNrz
0l0IejeEUTJz7wTOpTHqnaMNFEgMKQt1rR8OrUveL/EnskKgitYBlpplYhWnhD6M9Wh7/Vb3CzZj
iSJ+DOsS7poLytYmK19FLSARt32KwpRV3UQHiqWXx3Io6zUGepNToN+bHkjeGJfXzu/mzu5aFsN6
ahgRWiM86YNhnV0v9uABTOnZ4mAoOuzgVcS307ff/Ww8wM3XFpGFfplOHTqXo4H17HTCeaZ/wohP
zSephE2jefomyxznxpIVw3yBc5mmbro3jJrRLs/d4JF+E/loRj4rozbH1ZTZ1gt41egpzSB4N3q5
0Cycm4zSJnYmAKjBWZvhqGlR0nzsNNCGug/Hqe/TUhwkIUwzzS5WodA12ws2UWq3hwZqJw3I3DoI
BqXi3ii7hMpmCpCpEweg0YcXeH1iowz8bylaMjNlca2zwl9R7p2tS2Vhlq8ifOQBS5OQXA5+UvZj
Cg5WkOUXy5wRBS6KXWJDQ1ZdYq68qWXe6dPpjpwb6FRuGWug0enSI46xGIKCzXrM7azIyfFowxsl
Dz8YXl7GvHlFIn7IlCZWFtLPsu4jYoWkKNjoQRshbARzDivpAqu2u4/rdGa1LwwGozEgnYJPA7Bg
kNwPEcwxup162IQYFFsHDJVhM8kWYO81PgzEnL3jWEzBmm2RWPGvIUXlD++yxd/uVGm50qcgWQ5Z
/uoo402aJeTtvHgwfOMUGLFEGLGMjd+1IeCsLF9jyOtWXWWjn9Xa1Z0mrLxDex/1ZrwLp6Jc2R7M
Q2kOV9F0xHrtUaN20ck2bWL3KPRc0xvKew9WV7orVg8PZH6IM7kEgmVEthbEPrepeCJaGqX3mi5O
/TjvZ3r1nenYBbNZZtQ7Hn0Ayu78ZjxgGoCom04TIRT/WETdM5r/RxBU710nbsotdkK0z4llv1XC
37bCQQZ2f4B+XauS8y4Ku9u/Px3+j4RR+f/SlLaafevn9+SfJ8j5z/1tgvR+mwEoJjSq4J8mSKzi
sxvMMJgEbRT8/+NIY4IE2uTDm6L52rfYRv7dkcYEyTjqOpjXDahUevBvNVtjivtljUDnB3+Lj8MN
Bz0B/9mx9idKL4Oq49KI4+2qdsDvGPifouZ7IuzxWTbw/oOhfoJFed+44mhUlb4d2gYbuql99yXk
/h4gz9opzQ0ENrXCyWxviZck2yytuAnT5ooaULxOTicfnJoEBSaMC04pRiivY/PTU2ptQVRcpTDq
WLOlSKl6Za9xOpwwEsGJi8heUGV4xIR+7fpxl4roEjnTjXwwV387Ogpt+o4VAfgmkOOabxR06UqD
+Y4/Rc+mLxfvtKaI6Vg4PzEOKIteBo/FtTFcCit/9fTwOgX6s/Kqa6P4zZIiOcGbvhjR+MV1DCdz
Sb2hJVJtEdbGY1wYT2Ogv4ky0Hd0QhzHGoApYE6kBQRey0NZzKOZvjf4GCgq/dvQif+HrFF0xgSI
JuWzqDz/UGfDN/Yoj7FYcqltAoTl6cJ2gX1L3h9zObEPgzbTOvGLg1l5ofB1rShiePDVBG7cm/tO
NXVJ02EbYOKA9Nu8e2zF9Tb8sKZmMwEkTD05kqIpd60JeyiWzo5xnRIPmYIdoV4rG9tohX0aJTmJ
r5JKRLwD/B8i+QG7I1gkUzB3huifUSk/wEVcBkcyRKv6ruj0ZoXeqramrAp2QazMhCzSNQwNyvmm
d5mFw5tFxOpxct36yC1lnSn7ridFv2+Z3MDvp+aPIHHEIwee+2FRpZWyjRy+NQeJwC9rbxM4qQGN
czsLngiFADIClIfUg3WhIt1Y2E1V75Qce85fbMVWCLYhy3Eax6YPbbQYtr7nnDi7uYHrAOI1yYan
31RJvy9MfBJmY72TG34QOt4EEI138RjgOQfJuxC8tHFg30+OoS08NdAewBpt0UXVVxIQ+/PgLSwy
F8hJUbSvEaE0Bnj7OfCiGaKF8xdoJyuu9EvSEBHJmWXYZsfO1dVKav50iAL/NRP5azbSu4vf6tnS
u3uPepxloabXsDMt7DQCGK2TQocy7Neq0S9pMBCEU/FnhP+wzsz7cKje8bMXqMQogJYfXEePPl6F
k0OM7t7u6ovyJmTNingjm1LywXiuq/bJhNSy9FyG0jKYDP6LYVfB6rQtHvpVAgOiwSG3FDTJLfog
O9QtoG0iVjOdwGQ+7MsPdgNfHbYKhbWsFSGbY2OjovqVqOYDcJlnYFJEJerwedJyDITF8xRGP9mp
3LPe39jeSOUXQc8sppDedeWD2cl+YZfpXvnJndX0bxE1WVwcJ6BmLrRjy9H7q4bfmp02Z0dNOIbi
8vAlKtMXJyNC2MXdsPJs4xvqPENKR4+g2+R3BpO6AqZNzi9f4c6lBSSNNywol1pCimtmIURmSFol
t6u7tAjvRx8rX6jUCUP7vdF68VJTwGlCvx1oKiFgTpRliSevBfzTPXA5u4a6Wx9ywhm45rt44841
zM3gMXoSiHVr/1yp8egJxz14Pvtv0r/OkhHc3MV6/DFjRiC8U2PXtzuVW584uqaNjr1hXTG6c6Xh
rXFk+ZnToUdhXvTUm3m7aLiv8vmzcNkUJs0DYEMhZ9QmoX/kzM4yTl2h28txjI9AdlpQ0ylc83RU
K6Z0h70+1WqjVYNm66sDY/qVuk4k5oBD2m3ZdI1F8Tlqge7esTCrIIz56QcLmFn3G/EhUA5N2hMP
K2BYNnrmOhuH7ThlXDT1DwL+rBGriKtFMB7Dpn7ODG8f98RORjzKtqt2WacfoNkup6H+UQRUbXvG
RZr2PoYcCE0XKtI0ffNuX4eB7gG2ZJ2r8nWSV+7Kq/Wzk0SrwGnWGg4Bexw2LBgoEgLbW7hy1UTR
ad5mQZS9S/V27ZfxT1BeXETmPV9Z5ACWjKvpmedYD4m7tMVSc6pjKZoN3sMtnK81xdBUMDVy2Uic
LCLnqAa1Az1HvWQpnO3cPBi1sScidIpyRdtGjQ0mEmKTdupO2DC1MnNVpDkohuQpU+HL6HZ7Mj2H
KaxP+P5IUU0UZ7jpc2F0tzrqX1tNO9fm+Fh1xsH31BuGkCfXrOD+h9YBZimbCqoE4YofCtHQSBdx
WsND4Fg7EKY92ElxBXB9qYpw30MxBep0qK3o2MxNqBUTYGk/tLGNB7Thrw+3dECtraLaUvx1iUt7
JbT21MWSTW4MEb9+8Dq0WxOWXm3tuly/H8ZuG5omCi2qxMjKJojsFxCUJODNJy2ML3YT8TsPGzXf
7otUyKXBhZ+mnF1pgDZMx52JRp/46tNIW1y/Jakz3CYIB1YnDh1CggSwCLBK7RIG7nxw7lqDpBTu
t0xqa4kUUbsBuDWo2jDCeqSKIRlvqS7uevh5BpJ1bo1Uyzhk2zmMmWxgphtXYHhvKQJIphP5qrOp
2MaII5TrfKdivBsbhgID/SRoO46YWVLRpvJHisbizmLLnBNAg+YfTStwBfwAUcac5ZkuT18MQLqw
ApBuqrCG0JKzdov9Zp0H4Xc5Cz1WBMm4oKQM36gFELP1sECrGiR6iZu41aqjIfKbmlWjHvkoHM0W
XgmK0pB33oamWhzgIVnUJK7ZqKBAmUGGFjWrUv2sTzmzUtWE6fg+JfyenVUGx8AtP0r0rWQWujCC
g5cCpIndJg2g7mo6TA6eA7SIFbjpIC80OobPWUHT6a7MSg1tIuxpr0RmG2e9rVbBp4YAR57pSGH9
R1CAarB0jFKTZj7FiHb+rN45ollBK9w7VXnRAu8FdxLrEdu51WkNQ2piZ53NamBZkwEI+uBILet2
HAXyhC/vnFk61Ey5qszwLUJUzBEX23r8QJxEGJiscBXqDcJNYpuLgNHrpLvskN28ABaa4cPRY+NZ
S7BXB3Z1G4PG3blKvPDUJTeVS5pOoi/gam8T0cYDcgTLTs7ExRh7Fs0h/ZMu20dLx5iQq/pxEi7B
IYEehOEEmOU0ziNZEkY/xrz0F2NH2rj0qWmnfdtYEXes703Ghp0ip32zvO6n7TfRJmLDucLOmmAj
gSiC3VlwmbagOVvjHWe3RBgFutW1MRVHoCAhM3yLmgqgBleTo0/9suHJ+DQUrX6q2thbkn7AxUOf
0yqN8RcGoXq3QwgYHnd7RDBaaYHka/8Xuv//sJvd3xNHLnehv14Q3Hdghv/X+S+74PnDf7vh+b9x
h/M94Ei2bdFR8V+ZI/c3jLszNjig2ZDU0d9veCbBImoL+Z/hGQaJZpT7+SyJ//M/TP03z3DposMa
RGEmsOJ/a0fwy/0OMc4mljwXwXOlNP3ZRvan+11tmuZsuK4PBZnDzAQk3vvrP70u/03VC3uV6o9m
+P3Xf/6H588/wjTZQdDwrAe69UsHfB4UU5/FiTzIeFhDBEBsCm9EWp7+9Y/hb/znH/T7jyLsjTip
W1yy//xvCbyhZocWD4cAjXY5dP0TnJov+m9e6g54uBGEGC9NA22YvX6ti7cGl/CqBgO7Gu2SKJBn
BOspJxVcdcywnYZklVTxxu/NY1dqL4Yi+xwb72hzkBPN8kZgtYcFW4oLq5ybK02GmBYDs7Raxk59
04JtoBcIk0VNW2+aF5jpUc5FdhwcD3epq781bnURThYtmtG54arb1ilCvd06d1GfEW4yRvZ1WKnW
uqUTHxw0OI0iuJU+Xl+b7rrA2A+WdwSZS/VXD8aEDMiN59sDxEcJ0jSE9WbCKXGt5gXK6XMowB10
bX0VvdxndneNwvGhiIOtlotTRZFsGtEp4hKF8bKtV3RPmd1sIHosy7mlw8jHcJmb+GajkTSxY7Bi
yZtOW0pvDLaDzG8DVWlOSAUP16KG5bPOJiGgA3LEmg/YBRhD32YPWl1t4oBoi1cY5mqKfU7BTH1X
AhsA7WTn0hdXVzCGCp2bO1DeaxllcsMzbdj09cCt0Di7tZgZz+rFCC2fcDxG3wlcMg8kXW2ZMMvV
IJyT4AjHdowLLM94K2tjsNeYkaCgtYG+6qlNW8iezTChtfhJifQsTfOdrQlJsJp0fZShzePt8Va1
H9+AQbpbFG2gSa68z9BYV108V2yFTbmatI4nsQZzJfLfmtgk7lU1W3qHJKTQkdc7xdSAdkmI1uHa
YHgrt8821tj220yNOVnvygYxhrgaM5Dv+kgBKAo9YyeorltmhTAoKithjJoD8m4k5EXaJgZ0w+v3
FNNBBdNaly0eJejJNBYE/cOC3gUtvNihkT2Ocgx4zY0PKC/r1rJxRHdmyIVZoKkScKNsprCxd7p2
vs4Yu5aUa9r7yKRJxyL0ehk1WHqYtCDxrqEOMZzb80cxfBPE7o8USxBkwqmRpHCnK2MCyCYDuUxc
2sMgje6Mojr23rQPxvSnU5TbumBdxKOrNeLHxswQ63POB5700XT0G0KM3J+2pKu2cZQA389XyEM3
c+xOuR0/WJZ/YSha21P27nNvW+e2RJei17tM8cFQ0QTIsiNqwlng9ol4nuIS22YyZX8AOf7SZmv8
N2cbg0RAIDBAKAvcX1y24I2iotI00kygd+Ko36a+g5KkrZsOoF4RrWiiX6ZZ/pxq1WaCY5fAVIjE
sM/oquXFNv94Hv/lL2TOP/CXwxY52zMZX2FdAJ34xzPQ9+NQGgG/kBUmc67mU1OCotX+iU3xNa2A
OsX1mVXAOgkwrDYSIxdQnRJ/Z5U9DqPcNa13ihP/LaXmamY25ArntgeamtBWyiJPrnNLvf3ro9v5
NffKIwIpU8do7fCEhEb4j7+1CWzQ7BslDz2fI4Jv/hIiyzpX3U7T1ZqvwtovxNWqij1eP9YAFmY2
UDncUZigNopqbsiWxyCttuFU0V86bXVKHrK8XFWdD/0wex1k9GKxcDDtnuiSdsiiagnu4Q5C6M6p
tY1Ghx+soKvU8Xn3GXBnrJZn8CGcHqq5RWZ8iAp1GWNqbH2nRlU37lNt2g8d3p+czFc4bklT3uaU
fJ+U53/9Av2h9v76xv7Dw+2XVf5YmRDPjbo8BFgrd1VH6/oixM9y1Tm51/if1WKS+RtlyPQOh+Ni
supLJeM9Nm/0rIYqmxa2sQbrNa83/ujOtnsdTHRlcIxXl6Zrn5wouxLfopPQpQ+naucyKrKtaYjG
4wuJAw+PYpl618wEfzdhkNqNdm+ScacGS4XRwHKjTWA0EweI4+icuJyIU5uj9CYDHEBZbqwp/pq0
eSGWnaO234BOBJRe05bOngzRIqyBXkzJFcn7QsCHewMGcL0I9lpfYg7rk5+YzBqMSlmMkVu9xcXw
qGSFlzUjllc2iXz2ETupGCL4EP9+FUnGXRsXV6TC22ipV9o91kY9fDoNYUcjFO/c8y9JF/yIaoPe
znheS6FfDcZ90vf+j55nSzz6t6gw9nriEZnVqpj8SEpzEMGavLnJBJO7GW9lTudlbFEwV4WPSJVH
10o2QVP+GMnyYD92CEu4FBGPzCas7HA0yVEuhkJuqtLfIjzfQi3cUg78IGqiXUWNCGSgjSwKyz5G
ff9pVsaerlMwmIO39yF1LH1VbSivB5gcNxdidRcsyN99HG+TId+0evhSF/arLMJhQS/Ue6fyxxi6
RiAsamRbsfVJePJSmgQS5U8V2Z+OC7jC1y9mN75QIodkjNxCIC8/k1LjX6cE4NlIv455TRbUGYA4
IwsIG4tZxmU+s8MLaaZDARRl3ZTasApzAMy592lGxV0XiE2UtrdEDq8Q4k+Z3b65YcthY74mCctj
SK4LJ063pRFy/5+Ynopd2DTrIOqvQ9XvItfdqaFAfK7FEb46ZwT8c6td47nge96fh1I7qUxeA1U/
m5W81NJd6i2FXUnafyK51viomouRs/O28/F+slitRq1i86ezK2Du9UFWOR2yYGweBjWchejIy/Gx
DJ714qrV21Ky5cMc2PuQWB6y3DuYtHJFalmVA1A+G4XN3A2GXJsWvnxkp+RtSPB9XU28bos+5mrv
YwgzaCRjP7qpbBC6uYPQ+R4zuTT2awgEsfe0DZwtvjomIaGPzmX7ySWwbO8mEyWW/BpX9cI7TlmI
PoGVTUe+IXkwFhTg8fl6SVx+tfu6NQhe7aUPXv+YRdD59ol/ruv7PKFynCYruiVjfz+YGet4VpLW
jmfTyrBuU0UmN1/7LvWJgnQ5bTfaLTKIaMfETskygISz7XOI4xh7gWeLJ3hsIoMfYi9i7WywOiY+
TNxjgLjrP6CotIhv5GprC1wHt1dki9b5wkNS0TOW17uYAH9SHcP8M84n7OHPWXUHFdXXdjLbD1Sz
Khz4+nIK8KHuOyzlFfm4lm6Ma+1fWv3K5obo9Tmjg6s4W+F7loML347eNu1eDYgipAso4oGtlrPk
rgtKfz87k7SHto6am9t8+Nqa9IYdf3o2Fpa3qGeUTr9VdsoqkjMlJerlwqA3QB41zCMGuMQadca+
SqRnXXsQxiuxhVw+0K6CW2rltU8WCXbFjn1uf7OXnXuX1I/wTskQECIExwLkn3EpYtFeLZCfW7jv
NJq4rb2MiY4hOFJc+m7kj27PqEc4N0/PcfTu9/6qbPyNkBw+68pYYzRZTsUPAJkR/nYcTZHP7Ocf
LOc20HrFOFdWL6X5WPRrYiuyg8+s0Q2YKBzaqiXSarq+JFbq65sC33UkT8oxGoIKmrVjisUuaNg3
2eKhx1k7aDjzHVcAtU28pSm0a1T2b/AEFhD1liLc21RwSdJCfEcokoCLt43xkvQUTDWDsdLqZ7dV
+yDDZ1PDg0xfR473wvkujGcZqpXhPePfXdBZxRi1SP09BzqmzwkjTkPc8Gbjds4SlzQDFg/zw8TM
Xb37LCkUhamZxQxLrNlnvV886NjL5XMZcODS4lw1bzL5TPj+uRTTU403cN+rgSXp5Su9ZausecsK
asJNPCwqZOxlWTTfCiSwF0DyMv50+h9WlAFf91YBfp0aiG+3UbR51PTtDOq5wmU0xG89zQbx00BG
KmeBQNX8Ct703jEPEnaAx6zQJ5BCtR9YGVaGkSw10K5xFjG8oyDryEXlQzCBKsfo7YNKCoYvI3iI
SgpSvhsw8ryda/CkIPED4m/9smrcTZvxUM50vq5IzNPeKF/L6MuJgAMSxdF3aTDz3XViAA+BVcFF
r1eZevFjeNrBIqIqsEJsi9JgHfuCFBybmX4ZcP7N31ck9YBuoEBLj7x1Ifsvq31P6/xk0cnBkAQm
iIC8gk6rZUefu4APK1MHaRTVFOakmCC6rxlE5T17/5u089px3Yi27Q8dAszhVVmU1FKrc78QHZlz
5tffQQPX7tYWJJx9XgzD23aJZLFYtdacYwLTgTE8SfJ+FqbxTB23ZX5q000ycsLV8oPuZAu9FT7T
hqS4OpjJLZXMT09f92iwjeFJjIksVvkqoxwhf4GUIHrJw0fIEloL7+N63lAANBzWW4WEi8cOA+PQ
equwfzUgrHK4mRjdm0KvsOVAriifidstsuG1sfIntdrpElCm8g7+6SIrMchLK4cGklWYc0SaOyLs
F8AAADThTgl2ctXdGGIySduNTgRhq8PAFbp92tOS5LTCybfU743irin8aV2I0zwwEAA+pokwZd1L
KdT1bJ4s9U5yCD5qMWEUfAwAkaRDwH19cdjXyXJkoybbKrGzJToudhs6qUckVIuKEALkNKPSb06d
dhOJwibHIYZuhAx6SCGuurAaMNZSB0wdJwp6p9YBKButFFfBJiaAX3brB6d5owUdB6QujuyXZSF9
IROJZf9OcN/oftgFdDcMqmN/A+f2dKS5I7gplo27qotlgasUAWbANY9S453z1fdwVW/Flog22nFT
sdyQMbRhO8hqM8OfQT1AXonmLR4PpZohKqP7BpwBPMSWMOjGbm7dfitsBPXGfQpWcrxWJZAS2yza
Kh/OW3LkgQiowtbWF7S30H+ir4PNeeqmdilsMzDKE9pdNZ4CY6F8yN4+QNgCjWuMqjg6wV376e3C
G1qg1NoRx5TEdbyxRslHVGnFg3ujkzcBuzvdq+lSFdOlhkJA2RYZz92UrSk86dSiazppvqP0CMrf
w19U3yQfpEVrCtq4KUf8Ka3CpRYszQIXILGhNamb4m17px/JApTZkatbBzzx2OOZKXfqvOeDoPXf
qbKxrHsYaCo0uWnn3qb4wW4pBHsglrcC1ZxDuwMcP6vv+PwQNHcIj45rp0fnq7m3nM2YktHMoGZq
bD3qOWlA4YrCuPYiandWtFPNVX2b6os4JT11QVOGWE6K5EAS5GQReCjOlh2W9C0gv8hi3aWzuauV
heZ/mdrSOggf9QGDj04oFGvhwk92pvWBAISdSEEwWJtPFfWgFncOgs6eFLF2ryDNE6CQLlt9Mdpw
A2CfNNqdaoJCS09vdOpnE9p9AwwYqRWpbj3ETzTs43Be0u/by/jmAtJJtn62d3ciTtw8hURGQ31B
8raE9le7D7sV1ZxJHrzJKtlLD6m0rRoUa3beNTNPfUrjtSQQ3bPsGjZx0iImegXsDJOvJ0eloBYv
7JV70LTw26gZLARyZDxFgAFCEI9k57GMCelegcNEzR+Xa9Xd9d5I1AAzguqvM2lYEb8M04PaR8vX
wh+NHUEwq8EJDvpATuws8Td0BiYqucPepyfsUABq7swgmzt45OOKun+TFHbMXSO88Vtstm6Cp8/D
xJGsu2LuGjNZXwitNye1h6bPxBnI8J011sJQiSz74iNJtOXCwYDi+1u5mUc4L4nPmkZsw1hIOV6w
U/NwuM59IAi0NCosR8pcrAG8E+7UQScx+lUNqUCVsbkK+cqtC/pq3rSKd1G9NiOc0eQtirSiMpC9
Mi82rLQSE2G5ohnRp0vd3VEGnQTQHVR0r1xjbKvmtmoJD7ONZKHgfje5vr5Zh+FnjXnOhx0g87GS
IDB5+Qw4Hqc/u2jvi5wviMZGDaHjOmfbg4bXwapcx8swWovdbU+aQDTVm4VI5ED6kUGPN+UFkyVw
dNKSdpr1IDevnbPTONAiUcBvxttXOtsih7i5b/oFoWy+swnZh+Cn6hQKYAUh1DVfDqgDjUaG7ZJ8
Fbw3b6axI7NUcl5zs1lRXSQ4FxGp8srb7ns+bs25Cf0DoEu48Yiccg/wA1Bmi8sMtp4rb9NcWUU9
u4GlKWBgSm9156CxxBusMSU1ULHS5kOs2hEmk0xpFuDhiJ38MEMFdRGeWv0z1aQHXD2boGlYB6X0
mCbxuueJeBjg2P4bHlwrohMcHwyY9pbI4CVQk8vxndh/1N4wp9+8cQx/00Ge6/R+D4xvHhA0PCYs
WxaspAaSosUy7Pe2VqPPiYR5j+lbMLSlqe+d8mAOHIpckbPHWAfAN5pF1lqvwSlEGZ9dBdiPeEhr
fYnaadtI1r1ENIPb5ejX+2itezpTDeC0o1Iy2LnVRnR3pruXqDa6uLFFFycxqqh24SnHWgK8mykE
Ggc3TrE1knepfIaRxsHrJvU/nWjjiu/099AzH7vy1XQOdefvfEQ0nQ7cn/9QO5YkAKFeWWUuEh/2
ZEI/Ca0awWsOMJTiFX4ap1n3bD3jhnPFp6/f1yaksXxEhL42ZbnohvhLLVBCJO+W96kQiKKk74hW
JnW11VXWX9nfyMg83UFcqoExK3UIZu1TJ4BJEl4yMVmkYjyV8rXr7n1dWXkVTDGsZkClZgNlfLzI
E57ZqArhhJlMkU3hjcIyxxkuA/jvDXB08rHe1I8o91Xk5osCvS/5Orydt7ARS1fC4hOuJIvtotmD
0zTo/lJPmTtqb8uJvg3M+E0anBVEUI6xXbPMG2sfgZqbGIO14D1/zkT9lphYu0y8VSJKUzHDs1ko
FpVKYqC0YZbX3WuWVHaeeZxKOIFVrv5SAomagkchcT29LRuPmpwkQl/BG5Jb7VrWwtuy0B+dqr9R
AJd4iY+rjusTnZCebW0Hjnabe9URlh7TDWNdST1IwBYLrePZibAxjfEHWsLmBcZmlDRrEZOW5zWH
qCgArsi3em3MCwSug1o+ZD3nQlUlMFxLbrPENRYSp1C2LVM9IWJMZ99JILu78BrlTQ5oUocswbh0
weuo9ygScUaW6Q3ift7ULJ5EorxoezIu2ppY93rm0iAYg+1IOODpq471BBNmh6VsD1j3icLokmAg
jN3ClxAIAEei+yiAYe4nC6f2vvAzgCjzWAxqR4OJFA3TQuWjgSiXLyOKaMzX+lYVurcYqmWjZJDW
NBcyQIkYIPIIdtCNPigwQFo3ciB8gmSgfJT4d6Vm3GmSCm5gWPSEABDAAgEBmATYakzmLz4fgCF6
V4c7zXlI1HnIqUNauHyZDGLjMtio1bQeAIHGG9eihnf0OW4Fd1aAOzgB8g4WJSmWHbSDQX7uZKoN
33FUzUu49BnJXFZpW+5yyPsbhzXEz6HyEmDpw2w7WLzamj4NnffEvUUwbkUL/K0hjeu0mRGGzF6G
IMdlLGEa33srb2E91lOVTbk79e/lOznFtjwRZ+FCWNVPwdx89tbuc7mqXoN1lx7DYeaCu5+UN8m+
XbXz6Mtc8FsW+Vvx2r9F8/7bWGev7VvkHEVnEwubGgeocZtgdGLHu3BvvE3zXDpT4UW4pxYOK7/0
pukmOYBeyQ6Y/+46xhU2DrodSAiPCuLzXT0v9vExnyab8ou9GNqOPFr6QO7lHUVQyfgkMaqc92+Z
hlewZBt8kKW1IEwpcg3FvYr8B0y7Ru78o/zGfazRjSrbRlw7CUTFl0ZbJO6z5y5gFrku0lTihTY9
CrrkA9UhyzevfL6Hm0ulcV0XO3KmmBDBm4HniC/8J5WmspvV3+OmZngYNAy0dvmGLIwCIx3CjC9s
oR3SfosJxqVcyt+QDHEwTDKmOGqXe4sKCoV2DFIIJ3skrN0qbR/aYqHj8MChOSC2XdEAvAVNl3yb
JSms8FbxXX74FqFkfLGm8lO1AOhneNFUaHZyw07ZADJIeiP0u50eTeqHWlryaVHIqjY2IjbLQv42
xO/WmoHgyJGuS94sQz7n5wcnP8jhuijuKeAq6X0bkxU507EBOzCPgjXYG7m/UygLiSTE2Y4388n5
KpkT74FykyHea58Kaz+4S9rLQLvYkCCn8O47Cc/tRH5FRtxIs/ZofMAfyD6ag+6yPV4a6dT4arN9
Wq2MHYzeZCNQHA5ucVyZH95jexzLlLB/yvcqtIX8PSbexH+U7zlJxRRXOgOSxX2PqoSz3kAaGwfU
WVs9t+XOegz33hvZJBkYxhKAEeRdaR0KD0oyC7pVX4RL69Z6Cx+0jW5z74uZv5Ns4AaEtmH1xxsn
LavHXD7gX1/BrPAPcJvBxThwPSbWi0qvY2IQhrnwb7N7dZYoc6Ag78WBDUazpZC50efFVj86O04u
POL+25phdeOfWSufUNt6lXjuGmoh7id9DeYiTubmN4qciPKqivmbGqW7NKPlIG+TaguUQqNuAjIF
4p54A2QwnEpUAIpdXqzrcIEH4z39UKblXmjm/ke01Jfi0fvUzVn5VERLIDRtREHgId7kVG8paZfJ
qu8n6ardtBTmJ9ZbnJEsRwcZaZ1P3QkUPy3OgM9HN03Z9iHhIm2emmt15ND9ooXWQWnTDX3IjYc2
WcfEVrkyxrD2QIPmqGmEkjvZrqqUOwOLrqP0az0CTW76xrwKu4VCKY1HY+6NMYIGX3RlIAnF5bcE
fDkVJbOl30i2iZr3hLh1Dd3dqthqlOlCV2BfZ2GcdswFO7S5O2Iji+rFAR4aysa+88nTAxsUoCQw
vJewESx40V59E6Z+cCPUOUG1kXSflM2TmcjClnMFkDloXH2D3ypLoRL0+qeZiRysmnldIodU3IUV
dS8B+HGzEWz2FBssQm9DObxISvIQBPp3zo4SsRPPBFgODqz2xtGraIFL8k7TBljRTeoSozSSPwrl
Ppda0CnOE4paXpGonjqqzo0Wkw8/Yi/sGERQwMLgBIJkoqFabUt++CCjlkL3VD20Y5CwAsWMI3mM
STCmZFla2lc49l2zsQObjL1Yr7E+Qo28ky4xX1yddi1t25j2LVr+nQ7xaWY0woLsaRZfE5Oyl3Aj
421mBPejqGkwq+c6RKwsiN1zMPaR+e7k5EmCn2mxWsPAPlKxHpbJ2IDGC/GqBwUYGh1fG8G+2acQ
iSpVRMKaTW/gM2Fye+hBUprLKVCzI4xo5PSjrybF818XFtHyNEETS3T2/dCS2MvND8ZWejc21ask
g4GnU87WU1fdFWPznRT3fD8kUFsTq25Xccqq7/TQzauxcd+OLXx/bObrLhpepbcoWopptCuwbC41
uv+a0RizlggcM3a0RTRKBAKzPeg+ogI6i2SOdGqyZj+/Hkzr3QldOCKqRoRF6MwaUF9EwgRvkVp8
G0nrzxo3v7VcY5/KabZofeVW7DxzliHt5/DIdydEhc27j8JgqH3qKTFFlbAju1Cz0jX9V7QTfR7M
parYDyW7bU/P3iWRzLY8Zkli8kwGPf/uMBwuqjx+hOLF4uKKWL+QCLuD9W605YOhRyMaxp2JTvsU
DcaLlSX5xs3ld7HmkyOVGDYSifiiPC7ewphCou9IB4VjR4Ja0kCUmCS8dJ6k7kuRpqtG4HCU2ENb
z+NYfUljE/ZDKc27Xpl4BVWdzlkLiItSSfikVWKnYXlUou4QWrBYPITQWWx38t5CJV9YN258P6Bj
afkGseSI6tEN9lCTZpQRLIpKMNK6VMEOrE0HbFqZrr2lXk+jzF/Wav+dIx4R+yYmasRbl6WwZP7B
0CytZUOcZmO10bLtUeCbDTLkqtX2lal9prFyUIXyWfM1/4C0Q1hkFYfy0rFeQ/onpu48hiVdArFj
D2/UFSkIzi4dG0Eduzy8qAZ5ia1Xk7tr+Ms+4YvYG8qxiTN5q6MGBr+n6QffEHcFuUeo/9ud2flP
mRveBXJGHUIVm0WvlTg6Q/cVsDTD8UcoFDGUAbLApyeO04BuH2HvEwgqb4o6aojM+w6ECdVNzL9l
nKw1DlxT4ElfmTrC4ntqEnIY4fStm5euiQ7+iGh1sZBRAwjG1OVcnjs1zKfCTDdqoLFmiMNODGK4
vS6LtEiwQ+JAjNQKd5kRTL2IQDXiCjgEap2zd826NUhmjAMCaDKVDSqHGO5cBOzmVuoUWjf6YIcx
qaepyb/hCt1TLPBh7PQuWPRtdecayKJTKWdOqd13jgxmYtSSh81YuWlrNkaY1vnkSjE9UffVq5h3
rpxaYxcSk6zZAYwLCzJ+3apbEkwdTjhzKPNSF9auwv80ja01px5uimsRcxMnz55CkdgsyuFeBOvA
atMdAU7T4fYSa6oZfrQwapVYDKm06WZSQLZKXlSfhrDXkYsATX8Cm0Gcoo6Nlp6qHEqYwFTSsd6k
9CnRO6SpNhXbiNXSkGeVTwk+8gD09tqsaJKF4RdHQyH4UCNUScr7j0rJv2nWYgfE48KjDheyOJYi
haCak9LKhs2V3p3O54MDAw8kT1AEFmE8rUVtzqeHHZg3cD0GhNj0p3NjBxqPk4ehYNCtd2k+PGrI
o8snx6ogNLnlfaOKdtoWpON5Nc2ESqETKNKa7ypqcHFR0Z0bs7+60uwodlUf+kCZVjeiZgoWruOc
rFqcv/JnlknK+gNw1+WolTtKbdcvO5Xtm+CEBebcvF/DiMQ7SQzIIa6Fag9NK7XDQC2BZsfG3BBc
F/0SB06g+8JBcMvEjr00WVcDYoTapFbwP4XpYIPu89ZGGbNppOVl2cYotjkR42jwJEEwwHkgYGYU
LP4QV1Z1krlWPTKoGsy7Ovquqinv8jqlShGtdBHq6+UBpVFLeWnEEzln6hc+LXMjt0XHePTbZh0n
LRJ8AaG4XAfkbCmrdjBv+8YRZpqTb/XQusFmAz3Si/I1HpF1gW4Y4bx1RZh05ofpkg5D01J1FV3T
ya3wce3WSh7nNgL9aWfEhJAw+Sj999rr5XtwTpIlEaOGbgNzoqac3AJHbAKDZ53TwuB04pJOgfuY
Q8rlUc5dj4ynW1WwWGp4I38/WksyEaclUW4PEuQb6HYeXb2qf9CxbVwe6dz1yKQX6TpoEAAkp9ej
dI7pwEGE/RYcqtZYW0OxCKHhXR5GRYZ8OnV0BVzJqANGvW+cjCPrut/3kp7bEEOeAK4hm4rsJh/r
MhGG8lhwHlA1fgsZZi+EvDRyASsLnLmGe9VV3i1grRVcG8EhpDVNlqolYIistJnJNkWBQ0X6/Lvf
5utei5YuLM7eBwoZ9GxG0CKSiJBMgkJ+bwpAWVZCEQgBbc4hlWYXfEw7aGgtEFL3qhC1fdOZ2lYp
tMe4lB9FEroWQ48tOgSTjrYfEYJ6FyXJJ/hb58pjP/NG6yqgNROvrqVyt34/9qIXTYceem5bCo1M
ugau/oEnbT6QVyJC1b/8TM49+p+jnSinMYaGXYXvDWmn9Bkq3go62jakLXB5mHNzWSX9ilRB3ZA0
6eTdrFAWq3HDXHblW8+5TzGVmeTikf52eZzzl/PfOCczzHKlPiwyLscCuIVBB12Azrcw/4sX5ufl
KL+fkeF6coHLJbc1B/w0MXOZeWyl/OnyxfxzV06WWl3VeP1Z4VkD9BNBHtKs1iJ/HXVvg862Fd70
WjrCxd8EOV3s3lhFqfiaq+kuq7v1kKrPV8Yf//9/jk9AGWuNqeviiWYyILMkH1TeQhXFB5qVNR4w
PH3GVnPByeYNtTMjWHMUvjfYBZA4YT4QOHtTSOKtL3s3ZY7rOM9WfoaGgK3d/PLPO/esKUZaKi+J
KKrWybN2NXjiVuKB6WyDbclBqg59+KX17vIw56auhnFeVDGpq9LpohVV+ZBElcswUv9YJtHB9MWN
7Ip7RSof/2IoTBmmyiqpA1P6Pa08YCxyw2y1RcGljylSkQmXTp1vdLQol4c6t8pgfmewcfPAp+z3
UIZaW1KAOAHJafM2JEq1sJzwiLKTsmrwYeSGPPnfDojvwVJkC+W0oRjqySuDiUjBblo2dkreyiR2
eujnJk78wpyGWvkqufX68oB/To/fA55M3iyga5IKCdiXAKeYn0vH3Az3fqle+05fG2icQD+2YOPr
E3VR0Nrkoc8jqSYCDrtGFDrK4vIV/fn5HK9IN7iHrKOidrKIpk0mgg2KG5p6nPX1sH735Xgjtult
OtCLIvhMpJvL4VeI9Csz88+VwMRZQ0SvpIjI2Mboop/X2Ds9CeWDXttQXW0rjVBFxBN+DW27Y1Q8
Gta1beb4dH4vPb8HPLmp8EUJU+u72o4pkyg9SjhL/r58O89fE54oA0sOvpuTVwCilKmxujKEYe3a
1i9WOhVQQTMPwdB+g4poYa5c+96evS5F1WTKQIrKZvX3jVTroMGbYBR2lWNwr3sL2hHtp8tXJp+b
KbKqEjoJAs6S//nzH1PSZ7+tsxGv7GbI6KRaebWUm6y8i4RWo9iv6XNdaZbVgCKy0MWZKFC1aQ24
OmWn7pRKIV09ezPqbO0K/k2ObQfc8UtZDDQqZbjCOW7ZklzkIiQbxOgXHmUVsxmo3geHWtUeoQoe
Ll/R+Lj/mA7/XZByshdu9SwvTTWrbSNLqDu0T/Cn0UiE1Emi/MrdOzuWxpeFvbeuskT+fkSYmipD
D/CrDXRya4VrRoBFM3mSY+W6fFnnlg6OEP8ONa7SP55TWKa5WMkmC37+VaW21j407tflIc5OuB9D
jG/BjyFKaxBCq+Bq9JZwxZzOp3Z7eYRr92ucjD9GwNNDm1nSuF9hwauTP7U5zc7oJS6lv1jS8Slq
hm5iSjSwJf4ayVTBiOVRUNpGLy8rAnj7jm7t8L/fRJoyrgtT5yipSOx7fg/T+ZAoIjiANkeVnWQq
MyUMP4TcvXKK/OdzfjqpwTSK1nggMvnL73GkWmIvJRm1nRd9+eT7fUbXIHqpyvyL+Os3LwnpApuv
JoUReMqU37sSG4Ik+38xRX7+jtMJXxVkGFe8XEkloEVE5BYYz5fniCyeW21/DnIy1eHSNZ1DzKct
Oe7GE9th5bVFtEfG2cygMHw3YWQnkbmC5ECy20Clh2QwgTp8VWAVl9ZlCuKjIzm9l2Zuz3nbwapg
SEj9+BZSsP7OTeI8RjJ9Yc2b7kiuJR8o+sPuvSHe5maEJoXqsufOtYBWAP2FnopR14Buh/nXdU49
DSrUcSJI2KjD1AU5TYEhZyHRAsl1p2FQ7ExvU4neWxnpeCEG/NM0p3pXudU1+CcgPF+UQKaljk76
m1bHCCdD5upXI3tboVr05Q3v7vBC01GCSI8w3diVkgkHDGONUt1WhXEvCjJFP/OrIV4uJFneqNAk
GzmaYxf9SgMInEhuvIUe/XRz1PvQl0rknUEBvixvVTjsI6lOUYRNkoB+TNrFyKM3HAdJDIKtCO0u
QjeT5J02k5KF5CS2Ghs3VnCjalgBnqqCnphbKYtYwa0UiZuydWZQ1FfwQxCDP8WOP3eSfK0FiKU8
VO2c5EpqLPDuMKOtY7OcjoxKQ9NeLPR4uqN9cr6/KVtE3FrcfRf4/MTIRPAcT6RBeC08IL3Wu8tT
Jgt3kXX9wnC+s9LfWd6XF+1MxKQOrTbzkNO6bDt5CQBjHRmIwONwKSq01Fxkr3SJSb+wB2QCqj52
H+H2walXCuVOKD8gz82CflRFlMi73ojxmbTlQc/CmRuqCy2l5QFErUNjLmTJDB9oOjeKlIgFj27B
vi34Wksy9xlXkQfIsPONZVbKM6nSqYPD36OAQANlZkoI9vJ8JlkfLuYdB19TEC7E6MEw35SGfS50
k5ReSBDr47NDjwX63oKyQNuDUsSmMgUCphDPA4Sn0rDJ4WirYCedfHr5bTz3LmKV1qj1gGAwTytL
Zt0UQWx5NXDMcuM12Urxo26itLC2qjRfZmCZOYhsLw/6z/b0dLljkWMDS6VJk8yTZQamMhX4WKlt
Ek0cCrJav0wt4dFSAxyU+ZFaPq1vDUstqhwpfOQ9bqdaTO8n6Np2InjuR+0EX2aLHk1PkZ0r2A4T
Fb0i8HNKGCuDiGU39mzyf2nvqgnqghJQhFdm8B4bGpSOeesnyPVdRMZiTL1/DGnTMQA6JRGLwtwH
fHDwHLQkcBSzfRJ594LTr8pu/A0JXSLJMTm+xMpW9QdvU1aAZzxMl5aeCfc9WtVMFueXb9qfxzT2
2py+dV3R2NCJJ58ivcwkip2AVAz6MY6rbVtDWKVZd+cVmDmk7MpZVxq/oKfPSMfzDy7A1MdE0t+f
JD1yRv+1OsJnewslaYIdvUaYIGnzoi+WWVEdlCJjAayRIwsPQwvAG92PwDy/fOHSuX0LxHJDgs81
+jZPvhdZ0XdC6maF3XkqWRfisO8DZQ3DdGYiggcoaXOK/jTamGM/ouMEf58ivMYgQmKpfrj8Y/6x
9Z/eFkB3qiijY1Ookf6+LZ7R8oxFp+Jgrn9XOMMbUUAVORoJwoxQoxL2aUtGM7JkEdh+LAoIPPRn
PUvMMS7ULk19rNmonHvDZeAQhqjSt+8qkGcOvJ7sWJFkklAR7wKWV7Cts6HLFg55nWHSbVzyMzI8
3I4Hnd7yueAadbXS+nMkaD2eOQHljtgtL1/0uPu4dM0nxyO5rwqZnQEqPU3eJcKYIcNqG9X9lT3w
ue2jJukyk03m5p5u6qyMTJxW9lpbM+ixS1E4rZQSb3p+52PFv3xNZ7dcPwcbZ92PvaoJjSvlqbV2
RbLT1ILhRK4g2vlYC56LKrk3G3ErhMpTqo2KpZbmN0IkObzitT27/iqiSFVNVhRjxIT//BU+4F9i
NcTKVkU4SZlMjBdkxG2RAJpuCxBY9VqX9eTKAz17o3+MOv75j2t3cc56TFvOUKV+52T5NqeUANqd
/dZg/M3eVlPGfTrkSZF35/dgYIyJ3yhzFvtMNG5DvMyTpDJtKk3LSC5vNCPbGapKHIwyVShoxmVq
B5Lycflx/1OW+GMO//crpJPlk0azqw9kDdoEjoEME3MTwAMhnxnC9Ro4XVgL+3QkC2ts//JWvfNN
cRcmgJo9QjC9jLQuNXNszaxufVdjD6TMG0+xk0BaDF64JvmWnLqgfw8if8tRIny7/PvPrYEaT56a
OWffP8iYbW+CShaZJz6gM7wHOlvhAEvH5VHOvuhUHHkFAX7Kpy+ghnyVuSgXdl5uo/AYEuTg+MaV
t/z8pVBlMckRAz1/soIWXYhMKePDksXtPSH0NnDtv7oQTYRur1PXxDj4e851OP8FIt8KO43ZUSHN
ealgFGaO8vQXN+zHOCevr+ZlYe9oUmWnLmlubX6IdcsWY8W+PMzZWwb6YUTzGLxHJ5fTE0gZwNMi
A6XiwZud/l5m3uzKGOMq/scbQpWDEvD4vT/9smWmIHWZwbVUhKlkmnYv6xbJ3a732roE0wbxDvC3
iAGB7OUhJra3t8lzvTVq69g3LgT6cE9fjewKD5mBnK51lyCPtESaW0QPca48gsYPZ3WcERPdHoYK
Y04ZpvlEc80Huhcj0hIvcGdFSzJOMs5mwUZR0nQSNT4OkoAPHcUTZxVklOgUA3Wo5TezpABxwaS9
smidv+H/3YuTL55bEiPcVRJ5mYm3EbXorm/KK0Ocfdeot0u0dcjCOa2CV1YT+MjiSA7JjNs0qz7z
dECaIWl3l5/ruLz++Vj/G+dkre/glRmlVla23BPkWrg1qSnSB6rCjWVmb/gP130p3xHonF5ZTM5/
YUfY8Ljoq/LpjtUzrLFOTemRnEngLEN/H9SwJMUR3y1JwkIpVbiuxb1ipTWCDHimItYac/CvbGXP
fmP/3TkrQIp/fe1i/KxdZtHgqHJo89Ve9t60op4qBdzRftLUVy/87OfVUGmhj3VXMiB+DxhxkoMo
Segb8hoLt6TcTiJh3/qCMvVDF7Wj189bRSTDWDHfJN+9UYERBlJD3KdcLI0ICXghQVXze+da7+Xs
rGMyyLKqGVQ1TxYs0dKToMiYBCoRlsQnyy9kgd8UOka1y9Pu/D34b6CTaVdLTkTuulva48RKnVeB
Bj1zTU7DKyfYswNxLhhfIXHszf2+2Y0po+NMQmqOHvBIPseEn5oASSnxWBSTLl/V2dv3Y7CT25cp
poaWyGddGG78Mbybp0kna355lPOXRImMY55q6NbJvWsHDsJWLHBJEjUJ8o1osJbLxKNGFNfZlft3
dqkz/xvsZLKSGhNVis43X1KUV69PofwXi8vXc/YEx/P594JO3sAsT/o67Z2claCddpo/Zz9zIPQc
dKGHNJr0bIeoyWgaK3cZdtC8HeZ0ejk9pavLv+TynaXh83uyWESAZF1J2bjM+G6QCO1S0g+OftLs
/SLcXB7sH9bcH0vvv5dtnE5NsVFElxpVaUeGCnfBiLAQi6CojK6GFRrl8Twj5HdaOmTpGnIHU8jt
AO4a+KK7iEzdHCpRb6n7ohDNFd4e9CgZG9Io9Z47MO6zEgs+PLRorpbYSKyCqpmaYGNQCjVAtRtT
yEqpoSpysbP0zoeRi8iQVDqqgEKP56F+aLJ6H+Kam/UZp+bLl3/+Xfn/Dx0g4e97HQOMcgcf16nQ
+Uu9lfZYxWlIZvLj34wzvv1sXXTO5b/HMUsDzHpWURhJ3E9FjaiEpvqr2Wsfl8c5+xkx/x3ntPGU
ZhkhFT4GUhPTrgWo2UTLIEJS8eqHzn+OyyvT59yL+bPscfLSDAa8hTpirZFCberD6XPTa1vxc4/o
xxDmyaEIMgcfg8ysbKvxtl6NHU8Wpn3sXjluXhvmZMfvo3FHuMZM0NJwH6fxY9+Ey0ZTr+yozr3c
P6/m5Euggvn2BoMHFGefCX7zIULTOTz0eTe7PBOuDXQysxPJUIiXY33WADRHfb+W1Ww2FN69K8Tr
vxhKpymk4fyX0Mv9ntwi6iJsj0xuBPp7P0hHz+Uy0OXHmk31/22ok6dUBaWsQi4v7Fos5wIG/ESQ
V00TYxVPrlzV2QnBSRbhHw08TR5v8I/6Q235loPkm2anSNXe+Qqk1/AqLu/c+6r/GOTkw5YGWGzJ
bkQEKhxif5VXYDyahy56zLvXUKmurHZn58SP0U7eVnHQMVuQ62SrJZF9arhSKOGrITW5yLoy/c4u
DD+GOlnw2FbTcq/p40IAnsvmSiuuFeLOPh9DRHfIjNOpBPx+PmnrpHpoMgJLKozWAKjQ0ReurG/j
/T/9OpI2IosSOhaqASfPJ5NlTPnjXsp0nmCd4UaNJ5b5EsEwJJt0dXlynxtslJEYukYanvyPlPnH
jAsDA+yWwQ5E8UrM84jrwYp2VbsK+lspFxeXR1PGfcTptf0c7mQ2GB32WrfmBAASPpm5pQ4thylX
dKPUFNoEpZznuhe/5MrcFL6MQZesCkfS7yNHuHV6si6UAhtM2RHsSC6tCjFG1XZ+k79QjdqYDgL/
IcAiUPgUgfFFyIsm7WFgmMtSQoJHPvXE7SxIK5EYb5Oufa5apGqlUl1t5Vy50JO5GPMDpJrMENuX
d0A6V0CwadIJV+7nlacnn6yCAlK41iMYygZL4fWfqguIPrwH7bOohO7KTDk39388ulPteF7/P+rO
YzlyZNuyv3Kt5qgH4VBt774BQjIYDGpmJicwZpIJreFQX98LeUWRUdGMvtWjNqsJi8nwgMPF8eNn
76UpQBIi6kZ9a2VSIhZ00S6txZn1QpuHwCdD5DjXRsGKtOOAWolcCX/Cnn1UBVarjZWrdxHEcu5P
sTuKVHnfV5ioYJJbL4oyvgu5282qbC1i/UeURDu77nHrsPEqjVEgfD6MT61p77ti7qp3kwbatbRD
LtN3Ta8vCwAt3fjWjUjY4+hMb5zr9PmbvGtJYuIv4qyhBhF7grbHMTAVXtTcf/4851o5WnE4U1e+
QcZ3Z2kJqHAVj6Gh17wwk2fG67mGjqZ/jzTUHyje2HWRonqR293ao7g352zX50+kzyvxJ6PoWH8Q
YYyUx5bBI+VEoijAtrVQD7aJHA+fHsqX1nksL+PEP9jS2RuiAWZiYLSFkrAV1R5L6nWfGRsNzDt1
udWiD7tH12ouqFlYcCiMz3zf0yOKGiTdtI256O3je/ZlGQejGzORB2ODr5BdHBz8O3XNX33eMb8+
6U8dM5fuUGCnkQA+aimlEolKFrQpvYPXSw5sRqvxYYHaWzqe07prBftxCw/CIbEXn7d98iENAjYq
kQXJ1KM10XEhtOh1W+2yanziQuWyrOESW/33omvPXB9pp5eRPxqzj54zNBJL8UvqEpJMVTGLGYyl
Y8pM8USjX2O7AeBFYlZCUuQy6uoZkmlD5RyDPWrala5Q/uLol7jXzfTO6Z5y/y1A9GihT1HnKUl4
3SKvx/3oqo4wn7AwxI5cuDCTtaYsyvdSI/g2BPrGiYzwXrEmcEXD+NMHVQY6C0+QKt0DQ3juWvNR
tNNVryig6KMWdzvcl3zVxtcRgvhkX4hWB7QYffUNBGkYzOBEVrxEMAdIr9T3vRyvSttZ5SUehEHZ
XDpZsQoK/bFx9NKbguZ2cNJ02eDkTZIpu3TIPHlopVm1tMFH/AodEHw4zDo+cL5LDQaRbcoyfJI2
ys1BMdsLXuXSirDR0h1oqQGawAzvBbXon9qOrHagdjetH+/tusJq0ApWkYk5T5wG6abLXfw4I9zl
NAdoDqLqYjZb1TP7S4xNUY0bEDdLw1oDcBPF5ZWmZrehirwxiNWJCpsQA7UAyEiDaUoPKGSq9GSV
OJhFtdK38akqt5kDFNNuw4Ooca/W4d0roHIoSwHMlEbltEwD1JhV5F76NSfFz8fzydXs3RA7Ohgo
MUrnrplvhWxzAfo8WaSFuDAMoIifN/Rrb/3zpP33zDmOO8HhDhCMCNl5kfskx8yuzTHmQQ2LO9gM
VM0bmGQ+N3dM6KnKcVfr9zk6z6a3bp1g+DJxfm3iaFMgVWCbml66ttm3eX1XSuweP/+257pljgHf
7VnIsPpcRyC+04d8K50SrCReLY3y5fNmTkX7juCuhaIP3dTd+ffvmqknP0xkjpattbSlI5rvlQ6n
/vM2jHlJ+lPHv2tkftZ3jRCLJ9j1UGIxVUl9IJ6z8PMRryJHOi3Vyr7wx/rOxZlBUAdGiU6/tLmk
WfZi2OexsgzcWUHv7EMmgpRhe1GlpgKJNbgphiz0cEHGGipZi0LcFKkGJMa/MJt6Y+oJ18A1NGJD
XLeYb+PDpa/UEjyVPl1GLBi5DHcpuVaB1U9fdwJ3szF/+fzhTwaX7579KPaoRJ4m7Uhw6eJeOxnP
ggGGXndBDIiO5evnjZ1Mhb5/nUcxSMT2bCqznK2r4TBYbr8a6Z0ywcaCMCG2cGTxHWKsKcHrOESl
YCnLKFWvfUt56DGS/fzrnBzD7579KFDRkrGnJF4gXxTaYYyd1WioD43bn7m/PLkjCpQKqGYskslH
mxRVVVgZxMTUpUEdnf8mpnYd4Y/YVt2ZkPXkA5kcJgF2UPN5jP/IuSs0lHoiHsI1M7Se4/xnCuTs
8177ler703SxkV7wKCQ2j6s2TLOosjipCS7i4UYtcWPxtcvQNvcl0K3BHgBUphdunLzONWVti2eA
qd2oqr7Jx+Zr7orvZKHvJKWUquzWFUJm6tTuegIxr9f7tZ2nWyewD02i7+JEbKzcfmhd6zCm4aVw
zxWen1DxOoaGfFWY3J4glj1aYHLRo6KPmPutOmxNvbjFl25FGddljeRBxVEl6PSX3kgaL+AC15uG
YvLCtFuhr9qZI57TlAtj3fHj8z4+uSK96+KjWVlEjWMPLQJRC+vbCVdMHddNDkGejeemy+3v5K8G
xzgTup0cPu9aPZqdStuGJUVlzIeqvqkbHJbK/lAMyZn5cHJNf9fM0bRzytHQJwNtoiHVx1Co+8k6
V1h0ugkGp645JHK0oyA0derOQqVAbVwin9xUu9W7c8Kx0zG2Y7AzMbPRnh8FBp05dAhkmdb+4H81
feVgmtUaetei05Dt6qaPdYW5ssnNw3LJ5V95VxRDAK6hYAVa7Mc9q4ukZkQxendL5vcjbn9JSUVR
dq4U4OTaxfW1gcxKVe0ZqPR+a7SlHjtBz1y38f8J5HDXd/3TCOIFUvTq8zE/v/bjZWV+IBoRJhSj
o2VSaL4lsGijP6XpoFNzIGIry6nrD1PbXjRC/SLd+C8smK7OUulS/IsOe54R73b+UPZFGDXIce0x
ec2yZh8MWCvBOzqzZp6qJ6XijNoVlmYXEcjRhDZGqWBjwZgn2F5hiHCngRjl+v+iiPNbitb3eqPs
zMxasQ1Tk4fpfCkfG7anM8Pm9BfholaALeEe/FeF57snDtAlW6Zki6hF8N0MixtjGFbKKLAzc66N
BChSROP59OQwYzqOcEY9rGTaXX/+sn+dzI7eNldW//4exyfUXvXjdArJfw4yhpOtUDBTXgobB9W0
3DaBePJD19kYY4mXdmui/aCyneLEbRzJFWwgCuuNmdydYB8WETVo0OHcEqkDaJqVbffroA0eqT9d
9kH2XdZgV0f/sVbNB2rv92FePSRUQC8iTKMbXByWQ+rvfDcacXUNKJIuLhulfB7q6LLo5EYEuCtH
rLaGmQGP6t1Lq3QfVcyvVHBKsPSS22Sk2N6uGlRFOFaOGDobRvsm4/BbKbN7+E7xIkS0sSrdAQq6
u+t7GIxhfiVamOVCh3FSGt+jrvgRU5ZthvVXvzLuuPX/NnGIxWPOODPuT6yPhgbVjIoqRqU43sIb
PDHixDbJbeXZVzbAFWHf0+dv+MRmQjkCYGyHOjeVYOHj1LIivZxUycqh5M2mtKI7V00fKivcfN7M
iVVjViQLjbpAiizVo2ZgZLYWE5fgqo82zTReaJl92YYyWDo93qtCT/ZVqJ0r4f/zUmWoVLboCCZV
qhSOgoYwrhRYUwTNeqR9NQL3px52+9EyztWrnJ6tFAnOhW8IlI+F0IE1Sq4ox2o3Kto1ZlcXCNhu
cHJdyhZTVHckjuQ0ndYHf7TbRSSLdeAXFzZGNp/38tyLf5qtCMCASfJK6euPLxPUsfDDUpS7Rihe
QglD3Rp3jmA6TvV/fjFCKzq6NopmefSjICRMTXvyM3J6oX/d1cxsjFNj+1mgapmJzJ8/18l5oAnN
oNjNtFihPz4XyUCAWxaGH2M/PiLI2lRRd2YezDvkcde9DzD1j00kPtmQYuzrHR7xT3k7u7iO5WOK
HZzR+89a1DwbU6IsgPad2U9PvbP3DRsfG9ZtXOjViEufqHusqstSkELHTEq1z4Ui5xo62kTHWJsl
vgRCWqBuQiXdqpN6KUA3uJH1Fybe+2eav8q73StpDKsfSuJiNIO4+H/jHL2AVvUXBgVRiIO3r7DV
47uJKEyxliAdvOsH6y1pfRyDEV993sap1ZEL7X+3cbSCIC50+7jlINwo6pKqqlXfGMs6Ls6MgRPO
GfPx5o92jt4NZiY1Fg1ZvevNJkVgN4YrfbIDEHPNz0Q1QmgOKu7RNQaXao66ThSHlIv25edPe6oW
6MPXOHpvaietQlh8jUBqW6OW06ZVxEB+EtNzt1JXfjus0s6+LbvqXqlH+G5F8RXm13XlxxvRdkBb
wQWvZKVwYeHLaJ0J8SOa3JXMinhTGjm4I9xLRYg5uWY0K7BwuxyepAdv6ICKcyW0+MFXw03Aze5B
tSTO3Jnl7MZQz64bO7P4W3s41/nnXvLRUhZHYWz66QixbgBWW8dIYiJJWUYDBKxV9GLhp+ToorDF
fk6/dIO0XQfUgE5Khl+swNpQFCgb5QSj7fP3cXLZozTQJAAjBDyuQBin1tKlRtgbWe73MnL25MbH
MyP85Krwro2jhxdyGgY7JHNXud1OxwHFLrRDHOPDpVTpmfF17nmOtidH992MTZkgILF+KGZzq3DQ
P/M88/f90zpOgoAwQyfx4RwtpzIoDQw7C/qsr35abXI3OvUXZ0i/Jlb0YAXV0+ev6HT3/RGhHXWf
K/N0UjQwfYUxXBhOa3hA63dtXd1PozwzUE9337/a4pz3cVW18CSpWsoRAJFWq5bstt6cOy2fCtP+
CDhN9ei4KobRtPucy1Tid3A4NiNvr/XfdBuCj1BWfXz7effp5xo82nZZ80SOQ9U8xIeLrhSrvAsd
DDT8nmr6PF5alMdsc32mjg3OgQhs7cZ+41kT7oLNcIkX1iqL3Geoc6DIp4MSoeXNoaxO+atWNHvV
mL45GA/paQ+uBMfxsgGhPV1amrv+/EnOvZyjcVcpQSuNWiWOrkJACNV15yrf/t+aOBprflP6VcIY
2HGwv1Gq+sWuz2YNzz3G0RRV4zQM4R4zxhxrqyeI0UPjTHBwrok5EnsXHLTKhMHShEuUGWA1yY8H
tx/P5K5OTsvZDEFDaOqwt35sozCqNAg1TJCcLLs0R67YdLmsA2cHJnH5F97Ku6aOXjz18umoFdwW
I0Q6TCZ2q9Z0JtY+tUHpKjIhdK7mnJf4+DRyajUc/RlbI7enuAQuB029aZvg7vMnOdfM/OLev5gB
Y6pkXsu6Bp/1qK7w3Q63w2Tff97OyWgHUwH42hY3Rvpx/jsVTVOQGatwZfGXij5eSDJVbZEuqyh8
hEl/32vlriu1+970iYSNc2q/U6MDbYHq4IVIsv84Jdj7bd8mJse1hIKHvAYGlClbbmlXVdX8BYmB
oes2Gc45jyPMudPfdarSj+jUfY7wLuYcNdC7LBaPinSWinuu5O7k+3vX1PzY75rqpmY0kDBSsJjg
0EoA7tlWsbE748z7O7XFEo5Q6wmZ1jaPT5ktLrAAFojuUawsRfHFzm8NTa64Jlr08Gk+Hywn3xXv
yEJYSIB8nJ8YmjTpDDlvsMSFXh+6F3GvLqWr37TpuWPLqZVJF45m2IidSLAdTWXNN4WNwRdnWqwh
+k4eLFGemcon++5dE0dzTJSD1XahzuOU8qErqlXXQg6JKohT0vQSMZ7JIJ3sPlObC1kozVWPs7W2
knZFPheKKQOlhPoFOysAdxUIx5nN6eTgMwlKuJ9hYBwXzahSopE1GOfglwBda4u+uhrtc5dap8IF
jHQIUTheMp+Otqeo0jXg9DyOa6cL0zeWTa5s0ty5SmqlBQdhgX4Cy/r5EDz1aNQBIaS3VWpbjr3n
YHEnmlvbXG6jEahGzFon8GDynEnjvO8dR67c1s2+CejAuDH4OH1jbNlGpSZFVitAUc1u2Mem/qSE
ym1dZhut0LZBGS3b4Jw89NSQNMjJzd1JxdNxineyu1ZxCqfcydy8pIhlZVQ59NZLjdKJDADL5515
sjUggZgqk5JzjnNyXZLknRsxThrcR9Qk+NpyazBV7VVgKLda0J0ptz/17hDqz7a0rj0LGT92ai7i
SuCtUeP+2+I0nb2yfULZiKcza+KpgYlFCVYUc+INAcZRO400G596nB1e/9vUUrZxFz3bMM+Cfvrq
KpPFNhadGZfzZx4PGJYpwcaC05049n2q1clMRzWud5027ChYu9FV5eXzt/XL5OS4Dcd0GRUWByry
bx+fS0/JgvWB3exMUa70qPihKjlbZbBpTIB73Mh6k6ZvxDRs47zbT6C4MvTLdRB8G8foYkyUrd4X
Fw41oRW84r40EXI6t6EbVLBVa8S1vLalkedfKN5ZQiA7FCAyJsV5k6HtLyaMVFhMkT+CPM7WZvba
1PXjVJvcv0ybIndvXLe7UzTtUE/2W5ToOJ3DZ/JGmzRrUbqobsNaX6ITAFaJqB9cd7cbcyrA6hLW
qxUaQHfi6j7MW4Cp40069ktSjPummpY5CXEv1bN1WGCVk5v7NFIRfAEEwcU+rV0og8FTEGZ7vJLW
RadCOnJvU9e96vrmm5yo/ynkVa+539y+fLCkOQPVlMVkF2uryi5U3En81j2EdrVMkICXdn4ud3Vi
6ScthrSJFC3R1vGQxBbOUNKUed2EaeQZ4bTT02Tl1uUV6dRw9flAsU5MNFOQnsWe02CoHMvICAlS
xCaU+OlOemkOWIbY5V0mfYoLB73DpVNcxiPV5SY+/ggs4WVV+sBO4UcCWx3RvjT92H4LjeHnWMjv
cCvWMnO2BmJ/b5wsKgWRaa6iyT9UjcnSH3Qv6dRuR2jvhkWdQgbkOhu5n0qSKFpTtPed5QCbKrgC
S/St9gqbzy9T5axwyY88aXcjRjvVG8qL14L3sciivMcYCSyqb1Gc3psgS1Rc7heJPtzEtnaYnP46
NqtvWjtcxhH3YNEEP3CAtFcG0XVmtPl1HlCL1xv+Ks7AT4XkriBokXZd+oMGSNmCJWY8nun2D0sA
qydL6C/5CNfnhJnHIt5BKYd06jgZmF2Tb/qyu+/L5MGIwFElGXC1z1v7uHb/ag3vt3mR40bKRBbx
cTHQjLDXaxMrm4F4WSnDC7DSvQVAox0pJEzOhC4fl7e5NdY1bPM07nx1EyvPj61ZhjECukF0XNvu
ohxgkY7G9vMHOjVoOQPg3WTzTFyyfWyCm95cp1QEg2972tp5BhkC/tM5+/VT10PcQs3HDRzLZ5H5
x2YoqRxqm1KcXVHDmRyb8TEGz5m0aCOcFByJo221GGqlMlH+mU3mAxTEx8odrqIRkMznj/xLPH20
opvE0eKXrbVLouzjlwnn/wXAjYoE3YAshB+ybe8z4e/HQsctZLzlJIr3VH9VYdvWUm4bmtGlmIKD
32jLNHZuP/8+H98yWkhUY1QSUFFAFTJv4Sjq8UXa6pNGCYitdqvElHusZs408XHY/qMJi3lCShnB
KXquj0+MRUKmu4NNftfIDU8HMOY6wd5Xc+iI4oLzxbm1kM877mGLK1tjdhUg7D5qL/JhWxUd+eSx
r1Z2GG/dXiUstq9AmZy5nz+xxlO6zamSqzh79sP/+Gg4bku/aHiZmdWsXGO6DDV9N2jak53U/3m0
8aGpOXx9d7q0W3LiZs0dHKErznbGeN9yXD+zwhzlA38tMajtqL7ANNim2uNo0nP5HMOPJjw0fXEx
mCpaI/Eok2KGZ/uI5cPhIW6mn0b6pjsJBRDpoVD7RQA+3o7j+8npKJh+MTRw5mpwoaVPk6peGNGV
U8TLoZVeJaa1+wugmn2jFWzXlH/cSv3Xj+F/BW/FzT/ec/M//83PP4pyrNG0tkc//s9DkfHff89/
8+9/8z8ff+RP/vmRy5f25cMPq7yN2vFWvtXj3Vsj0/ZXYzQ+/8v/21/+7e3XpzyM5dvff3t5Zfta
Rk1bRz/a3/75q4vXv/+G05HLmZb16L/eN/LPf3F4yfjj/Uv2tyW18Kf/7u2laefPcX7nLljHg80l
o2LPHrT92z9+Y//O2R0XHdQNTIrf/pazyIX8if47pQ3UEVGy/qtkmMiyKeSvX2m/z2c7/KYswX06
GaLf/vXtPvT/H+/jb7nMbooob5u//wYS4mg+OgZPSQEFZxs4BSwCH0duzTQd0kYnHEUAuZBG9Drl
zgteda7nG3q6KGej6N6ME+Bm5XRVlbM625bPgytvHQL7hQicb6GDSqGCjbnMMY9DLx/Cu6+KVRXL
L5XmXkeRtA6QeppVHE/y0iSMAEZjNotGBMVjacUP2CMk1xio5XvdLOEatq5KuCohKLaOu2sn01i0
zVgcVFfFa6MWy7LDVMEsLapw243Sd8M21cJhyT3YlYkmf8F5+xArrY3LWSn8Q93rMChGq791pnzb
RzlVntjag1IeAF2F8kueoe2vpfM8yH5jtHa5MJKJFDuMm6zLnlU99i97jVJoM8oHT+0hJod+9g0t
vvSkFjzXzUysRkmxjItJ90at4qraBoKuhFqx7IdsExm1th0qna2s98WGwCTcWSPK8LKR08KsJohL
6J89WRmSe2HxIlyI0wGwyRFZXjzU30bKOwtNHFriuPVUasJLorpZYY9iXzpuWXp9EHzpDfPFH5pD
0lTPYRPUuF+5j4oWWg/YDyGgMIV1p7bapQu6gV0LXHuPg+kU9skyGwPlwhRVuBadVSySpm7wWMmg
H8+HC8UeNnoTfXU05dkKgYGGrdJ8SW37xzgapWewGqwd2lj41uTfDwFc6SjSm3XM9fRVVrT5DWmL
ctHbtbPpO3vYZWOMDaPi/OxUcTNGo1xmE8OHPG6F2+sYLK0iy+BTWl9MLjqguxZ3bZ0dmgIWIFdL
V0rhfDfwQKE0CovT0RjhUAaAjd0kWur5GF1ZhSkX+nwt6Mf2Yzg6xUpVGmtZoodYiS6YPM4HuMSK
jFvjrJCebQ7BU1/p0Rp7T2WltLq/7kL43E5Q5MtRxxrb55y3UaOe1++mj5M6XfTBiJmT2jJoS3vR
BS19McpHfdTuZCxuFYmBtq5V5lIAe8eO8EbinbPEzfIVp9NtY0bDIhgQSriKhHpiNOwfpsTZVo/p
tfTO1fyfQ2+kS7sGhDTp+Y7i/btIt++1oX+rU/dbjv/nYvTt9qbUIH1KvTWwbo7g2PW2gOMJOFsZ
CdmLeFQ9/FIdyF3+fdwhpRJGsx+d6mtWl/FiwqLJq4DjjUUJpaL4Tv3AlZaQKo2EllzVg//aDWa9
gH+n7BwLQ9XRBtecDUAj0670vVgfFgbaHE3Rs42bcAYQpf6gK/42E+WdUXV7aIwKckyxzYf2jqPL
lgXgvsv1t3wE4xh15k9RqrcaQWcw1I8EpcY89i7KJs+X9dCGlNvHa9mrTzJhKlbUbK2igkejUEtu
zcgiq0tR/hI40Y92GPZ9mN4P6spOtNc0lte48VCnD9CysNLQY8/ea0H8FpDh8fDu1r2oLr6kRuR4
LDcXQ6PeZp0lwYpq69RqBk+krlj603TRieZmlNDhqVXfahOuvTjTpd4IxbysYihu0yGMKVMJymFT
adpOgQOMX218JdXoiVJUPOogky2suHixpzxf9MJ/sotSY/6H3QMWhi0oOnovoHJwzZJya5blYeqT
V38UV9hs4pE8+D/5CCCB/fBYODCS1IZC9LwqbhM1wrrS8PdxOI7rcpwMzxfR99Rxxk1g5Ldjht0I
ZpwlkzwfvdQKh0WrGvVSY3VbWhURQ5FNz6VevkRVdu/3Q7gco5BFwJGtJ8Z4rYhaW8g2OWjW9EhK
IvWmQusWVdrtZznJZDObFfHsJv5VmqE3K+yLFi9jYzY3cbof8SivQ9aR2UdwkVnymdrwbQJOVknh
MPtxBFZQfZ0KUD91VIIldmFjW5SYRlFUr+BlGpvYmF4zg5JJfQgNrEIxnq1ygJfaU+GzaKM05qhK
LYSU7ld4aRdhVVyqrX1dT+Jbbhvfc0u+pGlxm+oczlLD3MKxuJhmzn1UlOkmC0Dm+rAXYiN4itP4
arIxOpbltRrFD1FZ3rapvM3CEmFoHkI4zYKbwMxWbY6sp8lIyQyFJj2dT+qSIfbyvAJNGow/ywyP
NGyQljEzc6Ep6j6fuhtgbBvM0wxvZNRGplUtMl1+UyV+1yA790MgHmQjd6FstjLPX5Rcf9Bq89YK
IHeq2IguktTddVZ3SAZxGYX2j0jzH9QMujPCSijaOiY1cnztMuV24phBdWm5Deppmxf62i3UWxW6
c5hTa9BWMaU84xeJ2d4A370ee0RqvuO1erDJ6npjpGhq8n6ZRfUGr4RtWyUrVnim+rjLdO0+75t7
fwxn+FvoaZm81tT0GueyjdDwVuxycJRKlm/TsV4X9fAzDqyrtI5XamZy0SUBkvr+Uu/z60RMOInV
xnr0tTfYf5OXqdVj7mOGPQhfI/FqXdLz15WS8uLlIgu49cvtRaFrB1kqrz0yC1dL9k5XrMuQAVUY
0XMDUyrL5SYMwpiKoZEjZrGeWj31Sg1wnYY+3AnSiyDJWCnV+hX55C4yu4eiYJpJrbwbtXqjZPaW
vXw/4Z1H9BHGSyxIe88gUePVoa165tTS7LCKlJ4lJ/iCF/Z4peXNFaESKTZHKbajkWMZnbfdnSii
/jq3oJD6gFPTvt1CvXmZ1LZcxGEUrjtbXeCcWy9GrbHWNoG11RQMcY77I9wrD7NRROY+9th6GXlm
z4KnqQKKNiOjjAUdLa8DM/0e5sVVbc1aXX2mOg7Yqkfbrqc6PaYqNwzlmquQG6h3605Ecm0UUw1n
qbiX8xWZTtEBnj8ZNFzNXZkNVOFOavdj21delbspxw44nZTMveosbWQ7O+GFo0vInTZA7GfcPUjI
WwoZKuJ31fYsx8C7PVX23FPxDF1+HQXdtJhcu12ZTq1goZbukjkJhc33sEhcsoAS/+DFgM3ScoCi
tnDw9vPcxt3lOT7RWj0T1PVUbgbpWl5hRrupyV4qgkJwccWGOhp2qcr6Whsw4Hv8FMLRfzD19h5O
E5rLMqq9QhgKyHbzlvJRbTbtLta9wX1dP8bjsmvFVtQRsqrwyyQkiy0XwSRIk6+5AJBcqCa6Rl8h
iLIfqFgsFtU0uZvJpABhis3b3shiDxwqgtKc6s9EARZSuPqtnsRPFfLbDO/0q1JX93rUvFUBIWsw
EYwOk6ut2xz7xczC/r2q8B9m2zRJFwKKrjFKW9jE6/SnczHm5cGS6rod4tzLjSS+71rw2v3o/oxt
QszJrJu1EaDlqKTRbW214eo4cPeJXb/VfSoIYrRLEkEQ1sx4QeGgDfUcv7fqVz0JNOBVa5Xd0u7N
lyquIi93k6dS6qx9QxnsAhXXdX3EXB+Sh7uszTZYpYnyirQdFEmpMiudqF+kmpUtLTGNC1tEBcpf
sYlZu5aDpSaLLmlf23g6GKPNILKb8t63ycjWKtYZqhyWaj/EexLaLFNJr26ssnlwnLyafQipfCn0
yzCcDo45JhdxZk4rsw3xV838EpuJCKx2XH+zkgCYdzx2SOTybTRllyxC94OdP0WK/hboLhpfLVvC
xoHTzSl0jdHevstVgYexdmWYeQeLznBXFthDj7RMtopU+5kLtz1OEK0XRyXyYSt6HHIzWLpK9WPo
7cFr5DguplZ12B66YN05fuiNMUv5qN4EAvD6YGXPiVrp20jNTcB2DBrRu+2lZma7up22CuebsST8
4ISQLHo/D9dDa8u1Pxv9sFresC/f60rfekCBu4Xq2N/CgXx5WM9mhdEULHx3fPCD4nKcGoMdy7+d
QVuXzixWc3VQfaqeX/u1CzXaIigYJ8r5NaK0CDd2vXmyU/QB6ggP2BLam19Dh55Nhrb4nXxRC/9L
xXKzccN5t9JauZBmlGwizUq3iVIIT+9hgEqFzw5IVCYFEabWS/FkjiJ9Y1cIv1VgcNdDVZc/aoNB
omkFFxPcowI1b34iwhcA0OkToxp4bu1OtcdLaAwPqdP+HMi5MiVqy9PMYil7mxpL1QE5u23xmn82
dGUbonFfkJp/VBwihczpeupDh1spEigUflZRpKn9SDTRLFUHEachxIMB+HVR2fZb2muwxsPyteak
sS+RwHv+6JbbSRlY6JX4px0RS3ZmcsNAcBaGis6+pZXUjzZZ3F/Icmr/kaD8jxIoV9GPumiKn+3H
pMnHrMv/b2kWk7zE/znN8vAy/u3Ajv7nNMv8d/9Ks1i/z5lSjSQ8jlRkbv5Is5i/cwUwY5o43f5K
mfw70aL9TqkGjkKA+SzDxe3zj0SL+jvZXlLSc0YfoBSZkf8g0cJnHSdauNKFWzmXTjiceI8dgC21
EW1K/nqrhdgOKKkiF52eRtgO9Pd1PRF1Ok53M6TC3MuxKVbC7ZqtUSj3BtGb1xSwvnt3yja4YNyw
AHy3tJbTeQT5G1vYSyXwN1KNr0N/Wo4ieHAy65WSbH8ZdUnzhpsFuOAKq8u+CkxPZZEgOQFLPECG
S31KOq19o8iWZaAgukfqwxG0jtkziYirPgJurOBuYGUcpHM03koYvoQ9mtHMupMivcj6EMP+Qeab
pjPyOztWa1DPNtrTeYvQc+de5wK2GuatRavKVd1p6Trv4ukS4BMHCxnpy8oiZi+qoV8IvQepXMTX
FRRpD37QV8XtoRq7lVgMVv3q1mZCmJEnK0NvnCWqpZsEKAiXm325UiYpVn6v78P5KOxK2XsDuTRP
l8oj6+MS+80HJTeXSVKREnburWRKF2EwGstirheM2vZ6isaDESfXo+7cwUbcDG755Mj6e+6bV65a
L1p3erAVqjccxz8YmUb01ugXvpECylYLr2v6Rz4weJy6xroq0JCCXiiv/TYAs9CM1UOE+9zl4Cam
5YmpKRdyIs1ixaRv7Eqpn8suwb48yyziMHjNfg5gnKNcvTQqJWQrmiVfzaR6bWpzUiqBQY99Qqyo
mAPbMvQS1fVJaRn23hmpxRago3Xw9arbcKvXB9SuhWsrJMdl9LxA/c5X+/X/Zu+8lhw3tnT9KvsF
0AGbAG4BuiKL5f0Nokw3bMIn3NPPh57de2TOaELXR3dStErFJsHMtX6rlynlq7bcqQRwq9PVezra
1jHplx9O120Udx3pIYwaZXry++Y5iauLwZoko1r/QLcyu7HjPfOXe2O6fox6Ij1abNyAR8ubTAcS
OYb2rYjUZ14VB/o2z8PcnLVluYtkMh1GbZrCDGA+NIuaHA7W0mNcJMh/nKzdkDvpn6U5FSGxHoe0
g8FW7nw/W+LK0rK9Rf8JcShdsce+8YDIR+waV8vW7fJI2HWLgdW7mkYehgTd/CmWxRJCtZpbrpZs
m5XAdA0O0QudPu4QEDIKvMh+AqflJdVsHlwEL6qOl8vSku1NbsRMFHwjN6nPzMPKu9qI4L0j1ixw
UfNaJvEdjF2yzyeTCOxCvdbmALRhjdpGOIxUBo0fm7nEQ1NoSbEz/Ew/KWi+fR2zyiSTRwdNFDsn
d8Rk7ro3o97FN0aCkt4y2MKtvE1CxRa0jYh72Kpp4pdn+hwi0wcx1M0kSIbWe6jdzLrVxvyZwmqD
TTrS3H0bQaGluSp4ECJ10AstDVOhS56lZT1L0mvVOT9Uk+5s0bzOo7wiluc8erQBMRnUaX9s6dHr
jWZrF7QHqepy7FW3kUP33WoRESTJjqCL6ygdVgdmMJbiy+Lflo2YdJ6X2A6qrn7XNecrbpvrTDQH
qIeELB9B4GP/2uTRTZqX92nSbU326aqxKW1I84Mm7Mts7M7VsvLQhOi6vXNLHZO3aQbvgvR4P6D+
4HZujHeEkROfr+WB5bknUcpQkBdNMR7HTDNeJbXpbPoarMop6gv6HXfLILdu7WF29MuzMw8H2LCd
R1Q79R/ZbZo1D2OuWK4G+8SHeeSkvrcln5EbaTe+iO61sQaYkBdulD1aMQ0gOnNeSK5fdgCW3Tet
+VXFA3hJ1b7LgS23i6m3yRP9qZuHeh+1JiOMTlpHokR7k5rUFaVZT6VOzPNlcZXs5sS7rKLsvtB7
HZF5jeUC7zkz2riwIWkD+bfWsLHT1Nnqlf/UCWvaOM6sPmx/6s5G46WvI82hoSBcbqdndnTTxr72
XpsxlUmJbYWlLlPqpCK9utdFO+z80b4uFfuX0GNKwQv9qBJmLDpKoIVYvABJ/WfLbZOjjwMoxHtK
IHaXXllLOv4YhgqhiRoGSwS5akGDY8IohKZrW7708qzOdVJ47IUjkbWOPQXNol9OkfXycz74Z1Ba
J5S/GJTa9389/T8HpfXn/mdQIo+U+EkqAgTeGVjnX3yU8w1HNXwp+gV4oZUM+sVI6d90+GGDQQn9
p0Xtyn8GJf8bmTZwZbaBvhEpL7/pbwxKxk+3628ZYpRUJj0j/qonXO0WvIjfcql2VaVZq3c6Nmm/
2ZVapW3F+sXP5FwErXS3sB+QLlVuE0XVm8ZQBG7vI7aabVlCcIg6cYLSkADF5pgGOQaKEAWKOLmg
LHtTxs6mMRbCI+O5yW6sngc/6JaxOtVJT8ObnVQrAeXqPuVdWjezNYwGi6a0TI84Zpm5z+No1nsJ
LXhdFRH7nGDV2oyeTh9Cai/OVZ7BLEU4WuOOnEoy62/L1VbtJfbOKNRDsi5yhLfXBFy5lCl7bnbQ
x2gvLSKiSkt9KGlyHafDGzKHeyR1Esjdo/Cxz19L3LpHZRX6ueB6JxoiY9ShciSkjy/dtHZZXYwU
lWVEG2fNRV12xpXRN+MlbRrTfjDbC4IQmO6W9qavcO0lmUviQsTlIhsV0ZjGkGBY/od09A85V0g/
0u7OitS1Vlt9qPK4plPVtK8NWblhk7Uc6Z1NiQOtZ+4a3WRtEmHOeyEy/7GllWwJlnmWAKmJaB/z
oc9ftJg3BzunjdSqkRZ8V2rSMx0MyLP3rl40N4Mzileb0Lejm5lr5ZdqD/04KjZ5Onn/OSb4KsLh
/eUxcfle/St8T/+8Tq0/9uuUsL9BRhnoDPhWk7OO2ODXKWF9o23O9Ci+EIidVj7736eEaX5DpeAg
0V07TtyfHut/89am8c1zad721iVrdSr/nUPC+emg/u0hweXOLwBxdEwOH9T2vz8k3IxY1FYXydHD
Xx7wNZwCzYPC1CNvvJQpxYajk7ubSk831oS3yS49bWsz7x4L0282iT69gOzR6pBmtzEip2CGhQri
jq9+xD0bRtr4tCS1CIgtRTfiyLCYnQeydMRFgfxHSHW1VP5Cabv1Q7nWrVq6Vw14aKu55oHcoC60
e+916Com5wEYoBIxyhphEB5LVGbYGfXNMEQWWXd8HeOCQI3GIkfBneeXKvXdIC8WWCLDY2cYYCiT
ON50XmXAyXbFVnUzueUjY/5glm9OQqWYH9dvrl00QTU1zUXsuuxRZXIhl/pkMWuXenU3q+Ygs+Yr
rsQHEXefhlvd2bW1K3tn3CXCBSVLJQRgaT+RbnNfWxW/s1Bk9mXVeAvO3h5gy3/wkXhAfNFDXAiy
6MsxP/hVXXJQIwioqK/2OrggTweKmnN2I6Z330az7dHRFFoZXNuQmt9znz+rZF5vpsSvNjkJfaHM
eWemLL4BJQfpz5uO0TA7FcTi8z/Mn+dZq7G8puBGgnc0A50pwAg3tVGfa8u6893uxXDHL0ozb/wi
zuCRYm9jKg5vfaAeY/QQ1kobEmOpxHXrFiOHup2QJ0l/ZdWLQ17oV22hEWBBIVw8ix9tFzNe+eZW
K6aSSQWYWldFsfeg7ANj8qJAs4kaqZuFRy0m/M/u2h84Hq3Q1VUSykEBbXV1EZRLkQX1ZFUBkHYc
LGKGol5hyAaUN/Q1eTeUzRIUvvOV28gkiAw/YWebNomXKlh3BXqKr9MmRoPeys6qgZuaPtpihH/G
wVXdWpYD20rO+LFItJ7EQaD1XOQ3Tp5Nu9yWJpirgaHMT7gqzGoOGz1ud4YeEbxH46dtVVvpJmJT
YtzdZH2XvwyZzQI1mIcZdPdedtw7sh8LtBZlHdqRW2E6LGgSXHAky7bIA2RdyzP7x7wzF73ZSS9/
6OqGepbJJge5aMZrzVvkLpsNEnm1RJ40L8O1Ynb9GKgJAtGHDIurWTtlvlB7v+sxN465cedNURn6
dgmva5TZNTifArw2rlGeuDdKj/CWuhBOWSoyKhfSeRvrcJKjZt5nlkNOtGGORBPIi6Hvs2etgwNA
Uz3sJizK+6oaAOzM/skZCxFoxE6DF6SfWrw85KX+aowu7bRrS6W98sbkO6NVj6I1g9Ir1c73EkB4
s75kpi2I2G52eLp2s+mUR3ewe+49zZ/2Vm3n9/mAeUDJ4UkSWfpuydEOmbPl3oqHeyP2BzbbbH4m
5umHqIqBeFcCoHm9FhNP9Nnk+X7usztSFGuUnr6xp+5ygWtUp9yz31rfVZSXOg8jYgMo2undLfuM
VgrtctTtKqxpcrhpfK2mvlartnPjshFxK9Mf99rYLadNlzNbTU5eBmCy7+NMkd1Y9uHYme0L/3Pi
rTnmCV9PrRu/TpOXXub2Jve9D7lGnTX2kFwgsp42rjFnB8/Rlt1MYVHoLWzxeQbo6vNLRxhyONHG
7+GtjS5C0Yiasqmm6mCwOXHA+QZ6zwaZZ0OAcFu4j7nWvRAwjkJb98tAS/3L2HEG9qLxqq3VnRAV
W8YIT8Oc9kI0N9i5wTARz9mLqKMnkIl3vpIoJNifzHa+6dgTgwqwnGQVjVlP6fO+7oR/wtT0UeuO
FZSJItxblbeIGQr0CvlFXNlZaCuD8MpuuNYtddV3hryIiLkMs07Lt46uAbcb0iODoHA20uiydQU1
t2Ur7bOkRCf0fRnv6tj+nho1DOxcXpV1j6xeYQFQ6c3oG22o4ZrZuD1NSuxWsNpIti4xsjKcIpLn
SbLisJtks+kW+3kARwvTARZHNeBmBAVJCBv7NbeoHfFHI7pcRs3elLDJ59lO8wcyYKwzKjCOM5fk
ZFe2J18TDmeiReKr3+ahigr0gtVyXaXNY1bL/FiNXrEVaQGVTTvU3pj1hrcATMTTCXrXEXAFc4oT
VoiJc3Uq9zhXuMxkoraL5i4bs5JXU69fJFX35KccqbZcojerLy4jInu2RRf76ECKN9Sn/V7mUxVI
eMxtoSYIGEfOGzbZ/CC8vNxNunoReW4GZdEOkDtximZBjodyXvhIGEcCx2qdsC9VFlh1o/MEWZgT
jPJLpNOH1pWvUvmPk28nZ/QM3xuifAxNJJzr/ofTUc/sYEvhVXNVxNJ7mayJRmY+PkCAYT5n4KW7
wkE7Wdf+BSFYaE3MMrlJLBIQNfi8gLsEhNKszkLJj8HgBXQOH3uTedFeM5cbaVXnJmmjy9FLP2lf
Plcjkf+zArnI/GtjLYTOKGYO1dz8MIcsC8VM0i8gqHZWYnpiiYuCzhTVOdEFgBKJClk9uh+q7+Rj
A359bQk6iMGeBugpTgWjKd0NmoIPawZmRDJhhbWekMzZDaTieqXY16P5CdhEYJeZIl1xm/TYm5lE
TFCwqI+vcZt/ZnWabme3e0/zBlNGfV5AucJ8nKtNCioVzosxbaOk/b/MGQyEfwDL/zDe/Yxv/I2e
1oqlHitY9aNjpc9u5eUE9rgPmlcM54wDLxfDqdXULin51mcOW0aGeBkpSh0I4NJ4ZkLhyBy8+Eut
Z+g0AgS667kaccBWUdVihciy6zixnuhpephmTe7t9Uxu/K4DJDGSi4GzulgP7bbNi/slmZPAt9Hp
KYjegWmoCUSdVsc2dnamSvY9hchg+d2JHfRGRf2XHJXa5Xx1qwDjJvDJeoGUJl1ak65loW6ar25p
PPR18ckF82g7xclvGDjreHwaUfMHUY5RECRwM0rvuVE9+Tpzdo7W+ysbLcChAaa4F6CY/oBrxPHS
0KZ3DPn658Ddpy1cgsSMzFvXSkDIF77sdrGN7fROjXZ+nc84fRIB8Dsk7mHhPu3Xi3XWoiagwe2F
7TxZx4+YoFju3y634gvHggv01ovZ6gUCpnh6iZu036e5/iBWg5ExjSYfVZZuorLIEIcYKVeZ+yNf
7LfUNYfneWrvlrZ4VGONoKDRbyqrLlHTV0SPoe1rSdj0/IZ5XSWMotIBjjeHh2Esjp7VMKVFzbbS
5goxalRgqzDTEL7RCOJ8OuRt9u4JBbc3fTfyH1reIh5M+20bp+e2JnTFXuNKUsH8J+sRDNSwrpIo
9ejJNp+8GnFZ59qKGJP4Uu/BBGjde7Cr4tMikEvU7kb23RJgjv6avPyxK4vPyfeLUEt69mkxZWEV
8d9kw5XuNW7oUJu4GYf5LXfrbDMbfMf02BVkXIljZTuvprMcHIJFaJ7fWbWb7JTuXEW5G++HNCrC
buiNYESJGAw4qpBfxLd111QcNhAkYkQMUdeE28ZunO0nh8symZdzmjGVzr4zbzvPKEM1UkneVOUF
x+4Po+KAEtmkAq3ln1JdhPhUfD6mae9OzSHKva9GN3asdpD1+REu5dxHXLzo5zn6JKIv+20UxWOK
VVZZyzFNPpqhfHB8cmw6HgXNOKBu2sfKD2pX/egs/0Td93Mi6ONVYtu46VbW5raOiisoGgPmQJvw
iQ5nXKtIJ+f8UeQl36LmklAFPoUku8zr+Z3vKxAAWfdmzzvi6IgEmNp4xTdTjIaz0R9jUz/NsGDd
AGUPwmjvS+wFu1g0A3xL98JeddIm/zaSFeGEA32l5kaY+VNhjoSQq5Rced/gMUyPU8pwWTQbXv8W
IxWHsFsSUt5QZSIHajzqiN57cIp5E1vTDIg0gNLgb+q6LHr2MS9vlsx7a7X52pU5FSgL6pnecO8y
Yb86TdZvnLj1YeeaeTdI/2Rb6Ucv0rPhJsio1PTozFAELb6TSNuqutM+/T6Otk5EtlAGecGyotwt
Om6DQMC0OqSuKI6wX0/5iMZmWLjbp4qH0XQRmrTOqaJNAhXrbs7w7Sl5lmWzVxPxngsPf9dqGToD
hCtDdyLfttx6qrhUqriv/ZbnD3gcQbf/piO9RXTpxEHULBcoaw/ARk9x7H5irnjKY+9F5u3ryM0J
O1m9DZaPKky/Eb1+UCK+T/rsvta9k0YwS5sYt43V7AovvUYaQA17O73qqSC93TDRPkbzXrXgfJ2j
djLRPlvFWp44zjXTDYHWy0al9lGMC7lCvX9DU89Rzd73ZfD3+irxcKQ8yoQId6dMrA1w1m2Zx0xy
2RXoXXWT15V8k8P0xPrrhhjZmesZ7qRpAhaO2tbz+i/Xkzeeqm81k+F6rGiFMrqtMfvHxdSfGo0V
MmVM1B21aUp1gRw93S8EqXAidq+OHf0ggPDcGdw/8Xy3WBMdvN3ZcrXrripuxs6/sJhAE5MvpOu8
6AD5gRi81y6Tb7bbv0be8g7g/qwWkqMm50CK4p1K44u2R0Zlzu2bJ6ZuDS0QQdmNdzTBHETFc14h
+shzfR/7yZ45rQzqfNwYvv88zi6q0OFlYPJh+0LVto7W7Tpk6z18iFYv9/U6fGfrGM5fdY12ZDSf
1iFdY6re4q5zXnA6n5LZOJCt+uyu87xty1M+os0Q2lXNTRTWDiTMOvgL0XzPDUiYNhlCZyABKhY8
lcXQPzR8KzL2hW5dHLx1hSj6/Kax3JhQSb/fKLebNnkZlQFhZcVO2Vl/cK2i3erOyooN9tYHEfbs
mXx9tpTs58Lij8MB4dWTGzn7iF2GmKqtnxkPTeVfI06vtqLKv5pSe6nWBWjI2wtY0h91W2zI596q
fij+kWf8twvG/0t5xipz/ddDot7LPyOK60/+QhQ9FBVY6VE/eKseA8zuF6LofrOoyuQPgAx/goO/
EEXD+OY4KDrWqmmdcnV+5pcRRv/Gf4s6w3GdlZYgV/Jv0A6r7ey3eCJ0hwfcubqrcMKBYP4eT8xa
EDbCyySGP5WGre2fkMdfEcZShFUVIb41y/9+Vn5nhfqt9eZPQS+eRQAPgiK4FJNwO+cPbq6afRxT
WhlfVFVCr8kSclUMFhBPtI98MvOPRfMxGXCxc3fxG07o3y6g3/5q508Z9p7Fe+0jbvEw/QCg/sGF
Z6IFyazI9Q/NOKmQr1XfhqJLqmPVRPargBS5FpEybtuSkcn24+girYiTCtzRWLb8XaJNM/qlE6jE
Fq8VcP/OX1wSPaepfQN3PEhQyJPfed22MXR/kxt1f4pgI74cQ5UcV52xHQhIYRDL661nUYWdxpYM
umzIaLOh1yXXUiYqlNP9ZmqxHgcWwtIbl5j/fENW4/CYj2W6a6R2tq38YdbyK1emV26SzqcitvUL
V44Be+m13eIQ0uVjZ5b+zsl9jVmtmZEaD/0Gx1R9cDSnOcxJwrI8+izWsXIeOy5e+FBLgI2mh8ki
IamD8BEtmFcNxqA6psbUc7qdgfv6Lpm5/aam50KNtU+ZI9dZjIU6FsnO4EQVVVf81MfUl+WLgybh
lpgKXgezSZwt+YWl8jtN58kjGKFLsYKXq5S/T1tCG2uHcAFzWXZGPX6klZgfeJDZ6JqoHF8zpPHb
CKzjRM3TXh89eLLa23l6YQLJ4F2dGppNGrAnMnYQ0sQEZNgCBlorUAWIc+M5R70dq83sli06nyxb
SWWuiFmpEE/SiqBC3GyKsXlpRfflpeV5aGOuivzHkjcCMgyBjpn5ZBy4XKFWGw97ysT8q8iNP1QE
JUfsLHslV+9rihFi01njy2COH9MigNbUTZfY843VLABTzIVFhHHK8FhuCS/5oaG2XW0+y3ZSix5K
f2n3U+KUSIebZlNO037yku/5+lsqnrFdX41XxKW9IDz6WGoLDr71luMSpeMmRlPTBnY7VCfle599
ZFvbvGrVTSV0F5vWTD4mMVLILCKaWqi9OabEPEaDIQMAx/bBNg3cGP5iL0DWFfBn6ZgDFEFBrx5O
MNwjRvKsrObKzq135CpPOR1VQYmf+QiZIHkXsQPUA1OvikFdB8xQEODOI06JQxWxVq1GrzE234fV
+sVTClBLQh/ejHphCNXssM3T5Ah95m4iY7nVk/K1n1hNm3n6xJqEtahqSYZYPWf56j6zMeVvNE3g
19D0Z0loJZhT8tVRnBuI1b9mT+RKGqunLYqyNxeTW1YoPv7V99Zb017znDcXmQBEBQGBpPIEfjwn
YaUTNKHx84thjFfm6Dy1NQJeoNDpWq/T/N0kPmrbJ9HJUhEGsdi/KiVJnNHqz8t0Yqgx7JFuhVps
9fCRXXrVl3mOpihSW3rKSK7xl5Ayj/KHp0vtJWU0vu715AG9RPmIRLoLC3RCmyGq1aleonY7Txm1
CpZ7PVvts22jnphX92G1+siqXCJww5kYT86rDvAWGl5362Fe5FWjpqu1mQwKdvG2K/HD6YuPhCWe
V+TtHSjlq/EUjkgT4nMSCO1RdXro5QMbnaeeSZ0zKr7zVgmoQAuqr6JQk5r0Q7MKRbtVMjrZLTCA
4WD3cb9nGmquZhWYGihNi1Vy2s8zDyMiVOn606W9eM2mpz+H9ZvA7PSnchUJq1q1rMZPWauqaySu
jlduqp+qV2a/AHj0h55kD3o5nWYEslkx7ogcLxC7lrStIKLta11nKsQGV67DYkS30RmduL7VaCve
0EqcvIpVjmuuwlyEK4qtZhXrrrJdC/1uXlLlNqdLwUtxM0beeripVaNvlmUgCDGLMUz53St5aCfV
ye9xM9/3wrkrU4e7owA7QNZ3THQdFM+/BvT7EdslrIV3nSXeUxtDdCVt+6Jc575aqhcT8FjJaEdi
E+RxtTfy6NN0iw89XjiPXNI6ut5sg6zPjlHOmYuxIQ0NibFAa2kIMjysB6z+U6j1oHMuJ3fYdOWd
SYNUmA0IFRvdu4xIQicV5TyY/ideUDSUnn/D0lGGE1EoQaRhH8jNW63q93hZPjWpTMbY+Xow7JcS
sei2q/khSEJ0g+PyohVcWe4Cz88eq/sAo5ksXjQTaD6FuoGx3ZVTgl1JwT0Sr3Zpx1x+oiOZJk2+
OLQ3eYWIxm1N9g5reYp7MSFgal5iGwg2UomzjWr5pWlYv8gK10PEfijJInFbaOO1gRSKqqRkpj3O
PjVdBEeRqHujs94leqLAH8cL1x52ojD2Lr0tFVQKn1hxjcBtb0zxhLVrHsJqoTKgxu6xITKff02n
9kDqNIox+kpxO/I2E1ssN4Y7BZm3L3O0+G7VurvI0VUYu8t3E2cDTaNzLT5qs5MPSZmZb/XIEjXY
hXsAj7xDhLQVg3CO3VQ3TyZMwz087hhy0eDWwgeLzwgMa2QzFfY6lFjs3Gx0Z1A4nJ8WBcT6MV3l
INrSbtPcBt2M0HvEqn1P/fzDcsyNpYFScWbdgTgdUuJGA9KA1r7Qsdj4vrrQbOfO64eLiHC9xS7v
K4nKgiFrmdOD68y0VdGUVZfC5TloTl0usUFJ61GlQKNmq18nZaTwX0SHCcXMlkxILDcQ0HufGs/A
58bW7Pn/Sof9Gdj8+wHVdamwMFDhQKCTl/f7ATUdpZNG+pTBO0BUNamouE0rHBqO8wjeYQL+zg+a
69H+0KCWn8pzsfy8LDGuvTgNcIBhXk768qQZHaXK1uTvlhTDEhLkC4BfHR9Cp+4LOuVu/3rY/FPA
B7Mmr5yIOh4Wcib+2E5jVGkUdQmv3G1esl67MGPzVNQUJJjQJFLe40M6dKP5Qt3J2UHYo6QfWN6/
09//EYQJsPP/XRC2qub/te5nf97M1h/8tZmJb4agtUQQK8Eitorqf21mzjdqNhA7WY5OGMnaXfZL
68H+Reyg4wvk4qTOrzqtX6uZ/80n0n4NKSB/koAs9++sZqb9R+m8YCXUkc5bxOsI0/iZ2vIbNqCU
msz4VsTHMR30F6ElYIpxRNVeDwGtQzvfFA63UzXY6gpGfLqQumNsPYmuul6kvSGwqN4atSi/MnDb
G063HrJDIkxNW5G8a6b2hMSEvNXKgbOlXzghP2m5nRODSWkZhzDrZwtbX9mcWUarjfDTh1wAXHVl
Gp9ai6GNPCyobJ9YLkiUF0eUz8if0jDp3DtzsidSDLUmHOZMHaseDCUajXjrqnE8lvHyUrFgBfVI
A1M0xmMcDI06456GNSclDke5g11I56ymXnDYMBYfASLb0E38kx/hf5Mr0j/F430eZz+sbC5IFhf7
wje+s2fcw8YGruYM2zJqk02XuVAMwuzCpRi6XYNPPnDMJkX/JdvN5MfHstK/IG+/KoemEqDICCwy
NbfepNBqps5DXfQfZAQ4O31un60RN14Hdr5xkuGD0gNUFv0kr4gigW73w6SoGWOd+LlKFgOzmLwa
may7Nvkx2Q60XiTTrRhbWLTKfZlNOk5G+hHx7pZYg7X6Wjpc3+M0PVf0RLQkq6HXH0I7tfvAIvst
MObqw22WV23ykFEs0Tn3nM8Bp2/pl4/+3H+Py+Rj0hHBNPYt1ZGnJk2PFpaFvnKfdYuOIzE9W61+
NdgE+gl44cFlas5Vf4UaEBtZndiM50TVWJpe3nk6kuvB09NdidMNgUVRhhkrIK4nI7mqOv5KnW4N
NzxMF53MoK+H6EyBrMMlVfgnd+79i2FOxcbDPT11kLZdQUUXrjURAGbmJDobHtSefPKi2A5xUUEk
TimilIGHsxjhdhNGQ756TuCiFwoa0TZXVeRcwfc/jZHZbktbc/ZjWkAsRRXGX91CEay9a6ujffH2
g5jyMHWzG09qORbkdtlG0vhibvto0R2HqHiYf5Tl7WzLfh3y6rnW0E+mvXmxFCa3yFhZu65b71Qr
V/uukOMJFnJnl7m9I/6x26DVqmhw9LOQwEkvrAtVP8Yyum3WcqA5a3huve+yc8abJRqfpiXHs+K/
WVaOGCk6kHQ3brtpUod66GpWmhkXKrketpMbu7HLUA5XdYJboN/pqXOLgCW+iB2M6dpSv6UpFbnB
suDpNfr5WhcSPT6CoStEiTUh5GSjzYsiScEYlkCLc0awws+DZrSrS3LeV8Mum+VYDWTd2o8OmM8t
J9KvHJ9/riLH/Kur6CF5T/+Xq2j9wf+5igRJYGBiLO2rTPA/NxF3lG4iR6SF8Gdezm9vIioOgRW5
utAL8+f/uYlM/ZuJzJl4UtKtrJ/ZO38DJETF+AeYkJvIE3hIbAFKuMa8/X4Kow7AmaZBz49wF/Ck
+TIXDwZ7221qVqeyztdIDb0xtrE16KGf1dEukyVdvCqt3lyv0s/Ky8R5iIiVgPj0LjOkP0QdArLo
2UxgB+KycC6nJ99mLbUjjwD3OkE4s8hSXLtLkR8mSGBEKpkIvEpxJVS5xqFX55zCCNPklGJn6kTH
S8Oo33tNRmQbZmTTHIsTzo6YAsNyDlMHnq6we4Md0Og2jkUWSuzPlyMcGApo9iC/KupdWTn+ldll
JR7S4XaUGGitTALbFSo+6vzpNjUQNtt6lV/Weo6Bp9Hdy5oIx1xyd3q5P5watOjU4C63aZJ7DHhD
TkD9cE7tYT/rSNDisdn4M5YzTTdxrqb+S59aWuiB+l5wZphEi6TwY4n3WRNUEseasWUzdp+ckuMw
puk91GwvCnWhnfEK3wG5tiEW0FvNjm+boSlCd3KcvW6T+DEWjbsZbO9kJTPVvNKP90s/f1Rx0z5L
J5HXqS/i3WRme+pxeTPHDg1L8ZlojU4GT2w/+DpJDpEz3Yt+cTDXlkAP452R+cVtVtav+uw/6Tb8
MTsYPLkT38u+utS9ZO8tbKWVkyybPnGnFytKYvw+aUUIKPbgJtMRFznoqPsifa3iynhAmJmdHGDa
T0/44IJ2p5FzMaah5hGVWo4y3Y8KKtbFNx20Qy2DSE7VduHh/QLOo9ChpgZN2OUluE56GprF2SUK
JbkxQPaMnsnaVa6oEGE9ODu0YiPlYIW8qeVWLzD6FTQzXdmuO5ehATt/7NEOwcqX19gctYOld92B
Pa++qI0x2vij6PbzlCogjUq766loeRa9KA+WmIxNBqx0hMfuud6Ut08S7IYiNwgFTdhOYZCcdpOV
BTby+AnclJSbn8fM/8/nrcawjpHV5tD7qyN38/5f7J3ZbuNIuq1fpV+ABc7DrSRqtiXb8nhDONPO
4BCcg+PT7495TvXu6sY+QF1u4NwVquBKp0RG/MNa38r+cf9veLK//Oifh67/h2G4HG20aCyQTY7j
P+t/CGU4YwHO2b9F4PyXPx0haL0p8cGZBqxzLLAI/zx1WdoALMT8Q+VPXGwQ/L3VDO3CX5czeHrR
r/ouppCAg/ffk96QSmWjZVXJYYgCeWzn7tuHbzMk1XDn2dEJIbC11ivL2HecH5sR6EFTMZQCWTDs
pmFhSKCTXk142Br04H5Z7cti3hUs31l2Sv8w+kQbjy2D3Sp1Rk43m0Ec2eM0GLBCk56qlhP7uwTR
0HmBdufK9N0A3mBH9oOPRYvCP7LWWrLgCMyK41l6D7nR/OIhd/aWli0Cbu8W0Sys4wUW4UwMVCW5
0OseTiuG0vjVAS+Rus6eJfq0KZMJRcfCoCjNOV3LIL+fGxa1VVe8oPtoGN7ArQCj8gTR6Ca07Mxc
MWfgZ73RftswQ4qdqzXQL8BgFOAwFJcI6CgIGfrCysgXasZcTzvgBjCEgYitRRxj5MOFiuEubjZ9
0o9rv52x4gPjsBcqR+Gj66uneV6XIDvUwu6YgHhMPtZbrwRpkf8mfIj+IViYH4VcPk45+itRjPcJ
gfVHgiC+KKrmVbVgQ2pJr9V1xpO9IEX46lFaABmhaQPNtIBHBggk5oIiMXD6hMQWHhHpsMw3t7Xe
71IN4mGuTZDeDOwzQE1gU9W0TskxAXcytOWPuB8uQe/s84WH0og8WXddcot16z2n/lgbAB0gMLAb
13YRYZEObBXyJR6DGF6x7bu/NNKvpTu5oeEu7YiZfbIc3AegWsqF2TLEbMlaEDGP40J0yZqaMQbc
45XWZmz04hL4cu7zbdfM+nRZ/MSYlG70hRwj/Ozszf5+BikTTcVjqdjbp8BmdKAzoum+4oVCo3fY
ChcujVFLJElUtazMtgPoGibsMDiA2fjBvKmA2wSpSLB1L7So9Oz0jK9E/JouGVlgcYjH2CyaVBZr
LwmqtwJ8zrRwdMqFqIP58NlbGDsQj75baW65c1mpWPHej7MHq+w+wMjf+qTcGnB6nDoJM7g9WlMk
q6qloezd/bCQfWyX2qUB9mMC/RnT4WIxOV2BS9tyjz4VpvEUgQmaIrWLGxkq8EGRU+18OSIrXtxO
iFPADKXC8xHzDjQ6UQgX7h1n1msHmChZCEVkKl8jkEVpYmxjEEadWe/1hWk0Z8FDDeQo8Tx8o579
gBqXrwAQUmIFP1PASAOAJAkoCUcGLcjCTqqU9yBK89Yh7OyNeKcrH4GQ8awDXfI9NjYo2t6LWJYk
FTsfqGmYkYFqanR1lSlEO51kdaspQo7pcc3z/avJGUd3C/HJQEFBDYvpwUN31i5cKAqKcAYURf/G
fFlvaeyASE0lLUYpbzNwKVqgSwJsKgE6VRQ8ywUYKsxoUKTsWYYFiKqxtveZCbMqB141t+Mn9vIf
rK+SFcy3czl7RzGkB6JX3/JoCpk4JzSeY8FD1zxHELIyb3x2rYhdWJAAey0DIE8RzVNPPQdpW7c3
pmKfgUP1V8zhycmkxwjs7A8Wm0dhqAa5hUFw3dzDEaJARkrNakkxuthNEfowfRbY1E1kwhkipJph
Q+g3Q7drctAmUFTCbFgXMRAoTA/JMsPADvKQF2o7WpSFiV6e/LqHHdBb/qGfMUTYOvqsTLG9i43K
3ruR+zGVVJYK+FnYNermt9457dKTJ/i7tmL8ZEZyRit2zTFAL6LkeF33U7/xUzTUEG/iXSnTXd0b
98NEvriVRseudT912wuxZN/rPHrsf7pzW7Q51jPrDYz8s8ALC8fpU2HnCz1De8gnHMQiasqtlszW
TuskU3J2IOuWHSMj1RKVftF+ur1+xt9rMc9mr5bUwzHryg8AM88ENdyixeJu5c03WZh4epWonmB9
37KcOKYaSY2NEYAts3cVs3NXJljHfUniS+znTG0Z1mHnQ0TF5/4d26BnGtcQXBXq3imSW5MkjJtY
gKykaIO9XtvTPqlMXCaRvbFpnmELPQwl7MQxRW1TzWdPs94j6OBCNQGSTfu5ToarQrywrqPxtaqQ
pcsSBEDkBBeMSO4qmq0zDkx+A5eryaQKCLWaDmKymQFZLbRMk01kn7nTtmTjuY/m+KNTSI58Sx6g
dBxdpLR3WufuOgiC7C37gm0d93QRQadQmgeSZVKwnrr4IZeRf8+R9FkmOq4LlUfrqez7Ler172ho
b24TnItA39vOREEJIuDitbK5Ntn8ntXLOHwYIyQWEw+QBEEUcbhbdl0i245CHxuUAw9h7Oz84EZJ
cBx6XqqWyIygnuJNhVD40GoYoKdB36Zdf7L7MsG4Y32y+Bj3gUujxWDsUKIc6JLeW/X4sUOURnJL
+3Gh/YFuNHX8xfL2vgwic1/ZrFD1gGsvymYQ8Hiw64oocVXxFk7zBiiTfac6pj1je5b6dAMmjGsd
CLbCwMBiKPmh2fNXYvQhsx3uNh+hpokS+EjrcNeTzFdMjBFl9ksKudXL+6Quzoxwrqx00An89qQy
RvOiAlC5dtI0HDm0BT8Mt9+LyLvMVf+WOp6x4EVw+WS7tjHIbtNzdaoosBIGm3jDkI+QTyhppNCy
rTWA80xY3nsLYBUGCTo4i6EV3e8+r81vw1TDehwXgJh2j6v2hMOphKyLKyCPS39VxwBtKfTWavAv
mYW/gAjV+2rUPwNzxOc/oetlvYAQw5xQ4QUfnenj3qvs19RmV5DWAtbPNPyKnAmFuhq+owgike5N
9sbxiSssB+2VpLSjMWY/hj7/aqT/KmXaozxlk2tG+GYG8AhQUezi6MSa2JTkEK2GbnhmVEhfHDlb
oj/ScOK42oymkBsHrAdTVBbWUdMmG70OzE0xkfSqBiQfOODSc2QlJviNbA4FrqllSSVQ8DXncRYP
PdRb5ntgm5UThXTJ5cpxophHKUVVPNMVG0YO52tULzpNM6PUJNswovssi44HJ6HlS31onH6UoKhx
uaZqp7vyZ/VhpafDTqvFp5N1pOsGv0gYDpu4el40nnPih/MyUWvrXdo7265hVimQCuNruJkzdVRk
Ut5Ni8R7C1V75yn14kbNNbWDQxXX95Hy37pMCmvHS8pFgIZFf8SrdhpLTGH0DMcgCh57HetX3hgt
/TeBEYhoNbgWOoHyHswyvSmna+GjiPCVNwGT7DA0msMxIYSk71GWOM4hxeGGvAJ3GV9JOuS8rhGD
7gBnwLrM0+/U+i3i5sVkg733pEBvqb1lKF31bnpxl2sS2/BFh0ibjs5HkVb6yuCTWUGoY0tmP2mt
2s9TgQwzaDEOeE67Msg1SibGJ2h1SEKR4yWvZxL1Kn03+0GL7KSMr06ZfNWIEwHAj1dk/jApqnIb
TVGIVu25rcdzEaWoidVmivxt7GE2MCdqhUhdOLz3M6piiu7SXDEx+Rqy7KdFBWo08Zff0ftaMZRZ
LamCne3rcGGKapOL6RPSnGJ7GdRoL4pybSb0GbnhOGutU8U2S53HxlAvhcOi08pZktfS+uE2BW2P
5sBpmWamthqGh+kzs9iEFzpEH6uoTmmZ7brWOA6+to399t6i//Am9zDa8YfX4XIw3Hovq2GbM43C
IGuau2wxQ/YLIy5YaHENBNb/o437Wx37/zJO+LIZ+5/XcL8VkldC13/+5x5u+ck/+3DvDzalAcAS
Ro80jn+ZftosvuAseKgGydD51z4cdSTQBh0ZocvCjR/6cw9n/EFbTjCTzgiU5ILA+Dt7OO93Zs6/
7qDpw8ko5zdEd8m8wOCX+FcyQ5FnbumLNsIoG+y0aD74hngsod2CGH4wLYZ6pb2pDediFsjlDGol
L9oNdUvIih2SNvLkVOzrHKTzljibZkvpVTHgjPbIw+/LuLoOE746c9zrSfdDSHEtuTHzqDtOVhJC
cODlaM0jSzSSR7LiGZPze90ZRxZbr7We3MPCfhfe9AgK+3up9GSJw8X2WowMnCytOsgheo2K7Bl5
/ibOzI3ZR1/oM05DXWzlAhZC9YxXdzlBGuMAEuwo04CAnPyTffq2R7BmKPmlNxzlpcXBpiagE6WH
21btqrzden1ztlWxFjrtmTNm91bbP6Q1hJ6kUd8aEcxrI22++6kNA28+Qoo++VZ8V6Na6iTkSryp
dwMSZ8HvNkLDdDHfaLl5n5idu+ld5p2R31+mUe7mvLlCIv6eLJhU9FfrxrTBElusO5jaJvRs3rz2
NePouMN+VLRTCgalNDw+XvViMOnNphSFIuUMY0X9R+3JXeZNO43AiRA2FZIQtOI6IkkEIDa8CPrs
Zsh/DPZYpwdXn0xaSLYtGIr96RAY+SlaGIz2YN17C5WxHrpbl8FpZG5sr1BwmifhJYd2oTlGjPiw
MbQVogtYjx3QxwH4o9TsjK8VORkqll0x9OUzW5hpnS/USBNjwFrMuXctJlQNGXBJC4Ei1iZ8o2YM
tlyb4eW08SSOv3UPXs6oZCFVWqn/mRKktBbSD0Leo3w9AOvfUWWmK6cbt3He7v3fB12ZffQJdTcn
IOk256H0j5IWw6m0PQ4IEmrKHFbzrH+2dXydOVFrvGOrhKcHWzYl44iEp4mGr67QnyZXPHcYGLbF
ckazE4bAtZzbTh439IKc5ZHVfMQ+7XDfdZgEjRSFSj3CMhjc90YCO+RiMLggnN83xXJnJFweqkzv
MyziK7qJbaBj0qlICOOakaLbYDo/WiQIx2n0rHEddR0Pw3I/jWK+NsuNBWTtC8l/fBWxL4Gk46Bc
7jeTi06YqbMqE9RAsdHee8tt6GZL07TckFBP93ZjkmohT0bK/Tj3rCYzrtVsIaE21nVgJL7yk+gl
ltax4SL2uZANV4MFyQ2dLXd1VaTfYz3ACJcQYK06ZfjA1W5wxfd1rtZxFW36yYOyGPkHLBhcwA7C
lhmZzcpYCobUZWJnLUVEkrrMw4OeJKqlxBiWYiOi6gioPuTCiuVhPmVLYUJgAS/jPBZ5tc8SoLnN
pJ4HYMqrVPqntJg3DbKfLO2wqWJJazP1arbObrm1TSfblFP8OWLjkGWOLkjqp1ZikyG9y+ToCmSx
MY3yAiTl3taiXaX1d52cNsHIeMgfEyLb1OPs5G+pXd+8KkJxq5+laD6GvgmlR1caAzpW9nBx9AD6
hO8+xCz7V2VZfNmlTg1c+c/FYF9TkR36Ov1qsZ00dn3AenvEJ3LnSwdzbsQwI7fbN78K7rsyvcL9
HhZn35512h2e7XhdDewtBruD2dXWbFAFtGIHtWXQP7UjKS9y/tEU5Ws25dcqrn5xwL4XTEECAOId
m2ofPNmqWBwc2L14WIxLrtk7LR7PEiW4cowXvdKfG0veNVF7stzWpD4dbkMNOTnu+kPfRHelLs9x
Yj4i7Ga/rtUvvVNkWDapoYU7vIqoep+F8zmM6hapHp7VWDxoo/ea+dG3S6xUW2kXTdUVbsXgNDNc
I4Jb+yjtmGOts77SIPsMCIJFc5rc1XrmvTeqZG0Vw8cOgliGWQ8FpBYtmy01NOsBoh9loXlCxFmv
fTDU24RvatM5LoBPs4Jr49vUVYy41zOGqRD22iVXPsdl1D+RW/OeRb6BQzl+6ZwMB2DVy02r7A/N
t9N7ZcaPPYnLORcjH372wAQP7I8JYAwcOxPh13zIn4XmE5VooC9NZpZ6cQ2LOYOHiIzs0mOWDDXX
/ah770TIylUX5SNizG/09OPBky4OOo0cNzuerLUxD85G1F65aoL2iFN1J5vY5rX0f7Ik3Ms4uma5
c3YcybHFIBryImrmrNggKNsLtjZC6ofK6bFpGfd1lB1sYBhT0p8jSIXp72j1aA//LmbeY7/45fga
V+5WVDrvdD5+gN/Gf0YDq0Zt69mz2e3U4gRPrPJZgdOoFd8v4KKV6gkarkz7qVGIWzxU3utUOEcx
M9uwcBBuZ1LKNq7RQVCf2w85l/GmDJoHDVPWJhv8c6cVb5rjhaRvDKt6hGsCZnDT1bPx1PqzrE7R
6DUbMfU7tx+YXTvuPZQVBnD5Vse/vOot46OR8HRbIrOLJWDZr9dlO/yMAjVuK03wBysU7nrV7EuT
vMxGa+8bwwtLE8n20PPm+Zi8Ndl8tDaIWqE1OzZt29xymalZ5gUuyM+4q8LBNJ+8NlXbOAuYHPuh
r5DcTCp+Au306an2yJH16EjxwnZ2jWYexbW8mLH56gT+vuLojAGjO8uI3ixvfsAWbnbTdoem5kGK
/NJr01ET5l0bpPsMrmJsuh+lJ8gNcIePekEvlovlWcnsLmH/iFxqeCkzvLmjqW6dhcbYs9LD7LSv
WaYOatZ+eRm4fLyKPsSMLLWsU5a0n2rBQQZwIQH9Riugbtsu1R9NyJEskHcmJMkEomTWVqAlF8ik
IEsSkctWWtAnO+zJ5QKknDsTxoDmFmGUwrWOC8ZWiD7f+zK6qxIxI9L1SGJRfb7NUxnxd3AR2DjQ
LgtkpHvkWW1oc8mvPQbIVu99lrB08q5ChImjFD9oek8v7oXziKO3NRgqNcuOvFEjEivTwLcNDGbf
VdBbMJwehl43uTHIEki1HNX1PGy1IG2hmqtzJGF4zYseyuSGWfceG/ghnR/h9DOiA553mnQHX0aE
OYN1RhnGaLUvrQtsQLfs8eiNCFzswY9DusiD8rwLKiuTPDxYNhC4LrmL1zrT86O0q4vbIz62maMz
gtdBTi+NKLoAaIMtv8AgwEwXg/eV2nwZk/aCl3vYpr3gfmjQdKVzxJ3nVOxu7OqmtOSXqYR+zJez
dhkOBB3IsKB1sdXlAoOdo5EDOZ2tkm8E9B8zqRmstlGZr5mXuxtSYiR7MqPZ5gHQRt96dFKyp6tl
lWG42StXV7QeKBqPGGi+3VZuyZWyMe9Vci/SKFtDPsAkqgFrKAIx71EUA+JpfvVZchmQ/wB5lBjl
k2tRT48uhPxcj7DCj+4uY6eXltNpRLWry+qtcYyGwbn8wttercYqueSj+zqYEmeQ6FewEvKtBBlL
UW1dyTfHL2uQgXf2KTFq594V6SGrS2OT0VBtTOZAB0zWcteJkaVBBdw7mfSfQiufA7ItUG6VzMRs
R2Pw0ldg1ARyfTffgoE7DCig56pDMNfYu87l0YnEPsmcVy8mIUvkwC4aPmPTDKUK9pPdNP9/c/3P
9bOPyPR/bpgXiOE/aJj/0i//5Wf/bJmdP7zA9HzHte3FBPgvLbPzh2Wa3rLVRhMEoeSfLTMsMofM
Z+yEgBd0w3HZav/flpn/hLbaBt+8JEeS1Pn3pKvGfwqGUI6C6bSBJpoLMu2vLTM2nqB2ZpEdc0kP
PNU4jK3OmD/hB+P/KCfmejrgEyXtIwvfp7ploM5dg4MpudpD8zY0y5YCKivvX7bKcQlskOS+wu07
1LH+Gc/xqdJIGlc+YNoCyuu2jZKT1y0KIDO7YOxjwEjjBNenWCwK6S/+9Ccpa/RDfU73khvruWci
3LrGdjQ0/gydhqAw2mIz9/5n0eBOQY/oTNGGJoacw/7BMtPnya5+sIpON53O/td0hpBQRRSa2SET
xYdudPnaSatzzMdPVoV9G+OKzWBjo3P1OYAEiQIZUz/ojNMv7pxrsgBuNWOR10QmtPglXzZPidhp
gDplGLnjIjlPnv3UD01YVfpNS4EoR+XTnBtn0WcbR2khrpftpAV7tGVweqZLaQZhMFcUhXOuKAlm
QRIwwY6TMjMabJ0I27G7L2d/2hDIAyoyWkg/nmWyzsNyV8QvZoAAaexBfojSevcdIEhWMKgdMuVx
o/LFCwiua4tpxghHwoD59PqaQax5WCyPAMAatY96nXGcSekYBcCYJlMfT50fP4+6e9FgKG4lgfF7
JubpafYAQMDTr3eCDRWLvYug9mVY2H1H7KDJJSo+Rc650ykK4GB26t2gGRxkwfTheZ6xL73iebCw
7+W+OsVgawinYeqQu36+LdvWxSpfsZGHdbWuzWiXNd5xaAQjV/Oj6dUAKcb7YUrusMrTudNH5xh5
0y89dV9LieRAkBi4LgwjI1AqoJQJBCprpwvZtkAKygx6a1Zw8eD8rG12T3HCbpFIM2B4AYKnInfe
6iI55hqHrZU+8hB8OHQva+majAx066Oe8U56hfMjyfJm3bCvDZNaYbcngA5BLReGbAACqBz2xaBn
IJEJfyKSC2MmLdGuHVjJUsa/lWoojixq9aOOSu04WmmwAmkwHvTEc/ZI2mO+8JQOr4sgD7iLiIv0
EVQIRFuxh0cM51UkOadtzBAFFxX6bMC+ec1kudc2JLIA2HSsqL2IQVMXJXdpp5WfIq0EOt7ZGbd/
X8D0v2wc6vw/x6FPZfGP8+d/jkKXn/rvc103AcviTTYxjyxH9J+SJOsPk6mT6Rm8ZdZyQv8pSQI/
qVskAMDOQfC5pCr+97muc+TbaI/xJfA/+1v0yeC34OhfB6HopDi4DLAUzFQ9698RtUgda7ohI1hW
7c6mF/EYjrn3KtuJniClGZmdCdS+fmUNf9Pj2Qy70vvVzgwYTFb+qF2W9DLPeEkNljdaEDTrto62
HeFLpa1uTORuflU9krjN/QCuD7KWmg4qqNOdYnb8QDiPGWZjfHVB/9vo29eWiHBeCeeD5v6jGYdH
AdAwDDRwMU7AJiyJ7J8GtESstYv0QeQte31zfvBU8G0LJwvzaHxuR8yShZPjizCtV6e2AxAhuhnC
tu5xdQafRcsee2oJys7G194gPykRQHFM3X9SZTLsu4Y1sZ2Lg8+8cy6paDkdgS04a3Q4xSExumvT
IPUcl17SjcxbKpsH13LUKfCH7yHtWKi1LIr6OW9p+IwPVfnm0cKTtXaz6uJY/j5F8brugvQT19gt
TeJzl6HjzruUVBksjmi7nYSY3OorHQFXE+OnzlZkia0pvfGKPoFo7SbAwyy84W0mb+0N3aVzgWxL
LzOBEMuBEnK8evkx4TTaeLjWd60TM3vq9GVnm6C7ahf7IfKjIY4RaxWZu8Gwly7NJMwblB2ZI+R9
HdjgeVFV4Uj5YQTDt9NkP9w4MjfgVq5jVfh7n6F0mEDpynSmgnJMmEITVSul+ToMqXnIWc8RJwYU
c0KfIDsDiHeneaEWOQR9WWC7BvasQeFO6z6XdGoDbnKn+Sm9OD6PPtmPkWckuzJR/dqvHRvpfWc8
ak033jc1zPA+SDoU8VoYu86pH+2WPZG018RSReu6aLy112bLpNxlkDfXG5lYl86Ow8DABcsJ+8CQ
2VgFyTSvHIUVWE9ulhXdEZtjHmtr4gkb2ezGRfFQGdGlrKs4jBnrhOiioSLTsq1ay27XuZXftVUJ
XIp1rEWSw1pvUMWZamSMNATfSdBER75+jCCzXmHjS18VIo61yayIPZ32EyrJsKlit9xmWTATbAOO
D2al2AoiKzYFNmBKqqbYjNDSw9EesFYyimTWHf1MPCJnROehOSmG5iAFlHxs6JCrBKszhE8QMXWz
2idW6oT4v8eNFdXxJg2sCEmJJcLR4IorBWve2ehhCPC7Libir8wH6OCTEcemrszoD/qfI9tQHp70
29PdX2asx6GshNzn7OXWKRDOI06mO3cBq8J45cVJF7FvfiNy5pu7DjjzZKsNXpqfaAy6FVEiD5lh
/YyRlW89WDxsjc4BBsDQczMbJQV2ZDVbNSUBlDJHta9FT9Hl+/xKxuj4pMcjGZyKmMGkEvQ9KCcM
QyPuMubLDXQYojG9ZYvEagXCVF+VyvnuuuxFoEJZ+yMqJmY0cm0MTQ+G3pyo53yEPJN8ceYGPH08
Qvgfu5DoxzcrFj/GDEtIlugM7mDLoA/MXkYqZyRBAnqgNuuPw0CeWVO0gNA8HhOvMPd9Zzu3erAg
AfjzgcDtH/W0MPp0AmTFPL7S+jmbqZpQ1sStAbmeulevy/aKY+1UdRGeU/kFavbOJY0IkBosuMIC
XR0R94S7iit/bgfGhIYo9sVs3wrRFGA3DXluLEUJ3Q/LFgYlBDBhDnoNEOjsTWBGe/cT7XkRArpg
hcVxesyD6Kp34skhLwVVjncXRAg8ao1RE5EAoFo75xfeam6AoirAkHVPZd9hFB7G0I95F+pcfxIo
o1aGtcwIU+vdxdK7laolGtT39k3AtEFjijT25AosQn2EFwm4WJYBdYsDuE+8o0rHD4uFnB17pIsY
6iTdBM9TdJ+4mOaQRKBap0OfhxHEBoRCXviS+LhYXNzcmNBc6a9RCzd8qt57TqBNVWtBWC2g21Tl
Yp3B0d0Ixyz3o6t1q75QROINwYeBZ8zu5UfZqifoi2/F4A67ovbSjekxvLHIPkBSgUktJVCVuZ2P
xRb9rEKXepx95kTIkZASjnATAxkMq2qi2Rlb3kMT4MIlRcwDj4MyfYJtuR4T2zo4/UJCMya1iXlz
V0al1aHp9sYJrtgxaMGuapyCa7NPPpCek79WVafZ9JOVlyB2J36WkSWqszDtuOVSC9WNQygZJE2O
LE1Kex/L9j6tsLGXWMuHqX0lSOdoO+Bi0b1zhZc2X6xsvTW6FMZtHjGDdZt8lES3oDyWzMVBxfOx
0b+JfuRw7nUGCZ0ytl7D+VnM6Pi1we/XucdlZ7jto5Xx/rEDvPZ1tPBcEWZqrbDB2YrxkMj4EhTW
D49GaRsP5XAwanVmQXRJCiZYkV1gespomOgp44270N+d2rUghfjUr0X9mdo4EB3NqcIkEeqsdw1i
Y9QdJBqS7XKpnf4wGuLZT/kgvda6aWb/lEXuJfGGm4X+a2W0MFU6LOCsNmDxVmq4Mzgm176Zvc8m
qjHZqksup3sfgwCxOCBjuj193TEt1B5+wRcgsnHvW+VboUYoI4ZehHArxEKWBJ7b+MUajj6ypV76
qyyIX3QNnQHVHpQug8bMyQdkB7IhDbCBp0h6abVNAKEc2iY75dASid7RoIQBE9h5AKLWDqryQ2un
XcggDsgtfmdUuVybS1w1GZwJwyQoho4jbrWwCJEtps+58plsNVBiq6YM0xwESD7iKZeTDiNcs6o9
fdKNpTtRpbDAaub+yFKKfpHYYcyzhLZz7WbaMotE/hwE3yBPEcqOY3qxdQXTqm/1e1eJ93F05nPe
ymMn+mVH9AHk5MiIcgGxwmWtK8E/xbbJg1t8qZjIlMRrwtLHnFlqIgwiBJzOrLcbkASID42KuAOP
MaIN2WWn3Lo5anilQnI2HnWPMCXpS23XSw6L3I5RC3boPKlZiR/qfY55nPRL2unOmOavbHKss5VR
27Rxnx4NmWpYaGHZAP7kpypXTMwC9J+j5mz9qaMpap8zHCHQGT1kxDnWp959Gwuph1bGoNGgzoGB
WaJfSR3Epn10Hg3Ud7Pyn2pUl1SM5c3su1+TUZHSpz829Pm+mB6yMfgo4+FbdaQTB6V46SPjFitj
V1T109SYT26bgWqBVlbAHRC6+WEQwQI3sfkCin1ncz53rbm3AoKGNHXyFGqVnok11Ql8GGR3P1IL
qKKD6HQ9JejyCvUytS1dbMNGe5qQN2upPInEucsHzz75RGajjGChECWPk04AzIBGlQrxF0Nh/anN
ILj2gXXnmv0VRY4EVqK1K60r+rD0smTNwzVs6GLLm4yY27jOB6IDOl+wZbE9hHPrM/i0EO8MeHjt
PL/ldXboMpIJY816q2EYIVqe6vUAqZM4bH+nz/0+tfMojJruQ/qVhYoJynphLemkFrTAvM96zkYh
D86Mj7kRxqvRaifVxNCfY8O5RyPxNmvmm1rOXkhD+hpU8iOHDEbL2S+h0rI2meP+qlzE+UagPpjv
s8zzwqofYJTK6d0uC3Ndqe7kmp29nVw2sFm5d2cNWeWUbVtCuXnPDLmrsKBvmlRd6tTBukv8RG3z
qvOdsT/TtIIUUiWOGZfQzrfsA5gRcSDbN19VFe1CAoaVZT1ROki7tA0028cenMbaztwoVI722jSN
vDozouqR+tIgH3dH14OHze9xJ9vBJjWLCPwiewO+soUHxD5kWec6Qs93bdfpaz2YSFufgh9izojd
nNl2MnD/LqT2nhn9Me1RCHKbqk0NZWfj6MWJ5LAnzUDJrAw7OVS6+zR3+WuX2+DXU/miOe5RIwh5
x7/ZtXWHMjrlCo9mUr7TmhqE/I18Q+jbBwAQVl+DcTXlcM0VNWtmLDYUDlfibu80i+FyIhN27H3y
ng+ks1km1oTE9W5u6Sb86uLBmIiJBEEiNhRbJJBUSF9HlivkdrE9UZNy1whHTimry20QL4KQgTsV
VvPd3HAzak500kmabvoE3aHR7oizQ28HXfKuU+Zzg5GDHsv7omecQsLbQfNnExOgQHkAWJ0ybPFJ
o8HLAb4UF8yd1V6MGrTMub/FcXRv2DGSctR3q8aZ060e8czE2WQ+KJ/aovL9W5fXN3zrYl0GfECE
PAikinxzHvhpz15g/mQsI5MkoikrsvQ+0Hw9LDuqp9LreIedaKmVdH89R5huxKQlJyMxY/ifJRmo
Q/Y4sUtZItlWou5xqAU/Cul8dGV+1huxj6P/4u5Mlhw31iz9KmW9hwxwh2Mw664FCU4RwZgY8wYW
I+Z5xtP3B6l0lZnSTbVq13XtbiRlBskg4HD/zznfmY6KGwIfs3XvM+304N2/JAarSdXHdKHKWzNs
2KYiqPUZR5G2Tp/qBtf85EtnE076m3TQPeue3wqVABeRZbFHAPzYgvgqCbylLZ1UruIJlKCBVQN2
P7y7r7HGY0VGBVPcdkfK3UVNnfahXZDU83uHmnXs+V21oOXTFh75/FxjHF6OAOd1kQqcq0VCp3t8
JRHtQU9d+VZ/13bOBYUyRCsKu9o5RmStI63fwi/14ItdVjrlyzI8jZQ5bTpdfzRTTdukrIy7jlS7
/+tO2jKdtUisXTXWp16Tn3U/7ji8XcZZ+1WFPYRLkxg8wbLTlBmflbXsvoVb7ug044QHlXKlQrf3
JlUdEVfEprYBHXBdIPSM6b2f6jrRz9pZSYkW2/doiSaHc2Yko0/sipbojGJVKdmnWhO2CqMLtk0A
KFLEzlZlVrShCdTcaIY+bSK30zdm40Dzx76NmegO7z8BeTPEqT8k6WXgL2PyQSM5j0v/HA8UjwBH
h1A3tOcdgUxMIiWel7E29korrHXt+7eODenNbnqaAVXde1YFSC1JG3AJub11y+y8dkuDsX4QXf7z
kd//yKJP56eBxf3rf9B/+BewkuWv/T4ZtH5RhqE7SjHoUxJT478mg4qIuMSoC9VQAFT8o5jGcGgA
VcoiLKsoIqDb6l+TQcNeYCXKQCayhEme3/wnJsk/kRWXfKJDEF0wasRH9mtxzTeskqjr/UBza+uw
DPNa26WJc9j3baWw5WYVJDTnI7fHqyQ3jvx9xthBtDM5ey12iJAaRSbL3+hmfwF7/BN/59d3ZLq2
1HlqYkL4QYIala1ZqV1aBysYXqaYTB83BdmIIWVybsHbaX1nxTAQsFhcXVRRyOpWj7dDQSasrLun
n78d9LjvQJu/vhtHBweEk8G1JCrgtx5St4KK1YwW9m4cBY6CdEx/edWLv/nUTHp/eBlmwFhiFdKt
tfBrvn+ZyHWcoTFa60DDJhTaN2v4+vnnWLyu342AYd9gxdUtbLLLV/7DC8Q1xP+57xWd0Od+dibh
UorixfJ3k3VXQwf8+auhPP759SSltos2SRSXofP3H6hzNQrLk8k8tEOUbZUfIXATJWBWhm22YHQX
zRzB3AFU/sz/VpNTVTuT2fBBRYiLDnmJfdzVzT4qOWOVdoVWlfflZkqcZjvpHGPo+4EXXjXBhng4
bTV6fvSFk+/KCBc4vS7i0PTJI0a6ZcQrmouISTsxvaZgZsrxTGihuMl056YL4SfW8ZG1Wd+URXQb
lDBdPMNEi1nFSWie+Sn23lktM6VMXun18ITLZfQ0nlqEyy8MUzgY37vzCQdDHGrQ/NovdhkXI1a6
IKufi0p/UNDeNsM4gsjn0o6FwUhNsNc1iJaCpV46MZpnH8KcwQ4xSGBLm41/gjior8yJZlgRRmt3
pCZJkP1k6gwnH5f+NRRmN14VutOBm45OUdJtzKrZsHku2SKOH3Hi7qzMerBL7RNKX+/BU2LMSrUt
GHEs/XIZCStR5l5ppep6tjsKdyycOe6asBSSYD/6BKTmYcZVyVmE4E1NdpYA/7VTOsyM7LPGmdxz
miqihn1Umy0os0EmPFMroNC2am/8NOC2NRtj6PcdrVekJSrJ59U43kr1PiX+16wC+zwzuMXMLmrv
URnnq25ciJEmJ5bC0tiSj1TH9vpsrENaN/hKTcw1bkvFhoWe0Ll+9wyL8LPzbRPVrcTg4lrpoQu4
cHq6T884B99SekCRsBhuM7e292E1OkQjK3c1SbIldfFiCv00YIWF+GCgV/rVuGLTNxMcmVe9zoPf
T5IjE/NhPxjiPVfTe9VUtOTMFn2WbX7o+EMe5Zw+tUlLSR5NLFvXZ11Ke/NlkuKxCSoCPqo6G8eE
eZkriMPwExBTyJOM9TNL3xKT6Ju17k+XVox3OCxA0ufjUG773jkxMX7S8/xowJfFSJjCaqXmtI/F
jehGdsHKvYlLwUlY64z1ZGnPnVkqrym41AaX9hbdjOReA05123RTf+FEtJfH+L8ZAcE1tBsM5qlx
5k+tRlOLhb+1aVCiw/A0hWYI9TqADurHDb3E1UmX9nU/FscpdgIvZfbL3+cYwmL5PlhEwIM29fKO
DbBeIMPS8f4IFctfE/OlFqw6JzeA9Bznd8OkOIVYt6LNADJwZvOsrqqJLy26pkakLc/ZXQeLnGDY
5DTtPrpwU3FGAxp7+Kjbxym7U9KjxooSsGeB8dMZ+gEvTXRsgho8sMM5V4OhY3XhY85olctlKHfF
HJMWDWx3IwbzGYuBu1ZmABEFpLxH8T1SRT9c5ukI+82PGm8km60jMZeYKI2JaI8a472bxgjPMrJ3
ZmQ4oCS6T0xV8jjnJp3RTS53YTXJfVjrtCLWyB+iaiXear8lxp+QWynyaIOuyL437e/8rnxFFXxp
tWzvh3grLcxsOX6GXFsMyR2IW+BWWC4iypESRyP8T3QqNu03leA1ygWSs08/Me81fB+YMlDEXZzM
wL6cpo4SoXxM7vMpLg4yipUXmiRk6Ufm5qoA0evEhTcOxhVOBKU45vye18upyTQH8ott4e6zMMbd
YU50vpLOYj9AjW+AcO4zAVlrfn9L5vZm9PFD1T5XCgCrdBPrTMPdLL/FLwdKtDqrAJasgrC9jlRw
0RqsApGOINI0c7UBscNwqI5BxDPjRQhqtznKIif6gI4FXLjOUiCrhSxBfpvWniMQ4EtpXvX99ObQ
8DoHVM0mRfs1GKT52kw8+9l0CaB1QqGA/WWb2WfNHH8Fx3TcZ7krV4MBPmTGdX1ujJ27r9sEUmg0
HuAuxAcxo19M8wP1LLdJYeobYZLj00MLk7F1os6i9kSJLXYC+bkaKOzZ5E7+Jhr7QKyVLEaCdy8A
eravcXBhWDTaLesuk02pz5hmM21VlPJupFJoL7KyZ/HGWM2DDQt4l18KCb2N7RuOiDINUe2Lxqug
pHhjPo17S5NMc3wqAGkefModKCVLPs/yoSOnixclDqj50EudY/CQU61m3oOfzfdGMRk4eLp4kxrk
lhOaVmRRXlGyQtKfAAZoHslaqnV7xkX6c9kqAPTG2FKnF2N+sHP9kE3ZbiaCu8E/mKwFx2ZkW8zq
YsBr0TYYqlMW142Vl5RA9XPKWIKgxCiD7qUHTMO1TlyZ4GC/s0V8o/vJlxSBXLsVMsDEGGMt6jLy
Qs61eu2Gm4K53CawqLOZYGatB9+KLucQJm7WU09lKK3H16GZWyH8ft83wS0hiTOppQPO83IGeC2n
szkb4k3eHXt3FNvEYgYw+phlGmaAGyAPHKcdH2bY9MrU9CGX00uFHFKXpnOXIuGvOp1TuynI93BL
7H++W/rzHhNME+YAZHr0eSl/2JuZPtQzw6eqsW1dbmtq8Fi0wX6p5rdT2r9nuONC+HEXuCDoxdKT
qeMy+/GVWiDQNnN+wkLamvadUxRMbzN7QSswr7sRNacDEGi3rzXqpKxIrhPc7X7b6/6jtNz/sLPi
v5x+Nr/xf+8S5Lh4+Zp96yP57i/+cWA0uByIweHrW0yC3x4YbSD4Nl5tE7bMwr35g24JT0zw5/8r
jMc3+7tFUP+Fa0tByvwvJM4/MpPw4368hiDp8do2agQWRi7X73f2taQHtEHtPYu1YN/gWmXFCXZR
xi46LS9H8R7Hd5NRb2xqj1BeyJ4Fw8VgtOScp/EhVPFLWbWv5YhjrmBp4uzMIGxHKQz25XI35Qr1
V3+IClji09Jk2AxXWeneoEmunSBc69X5wIJNl8+AGD+RXHWAJgzqTlgkSFg9U9aFUu7cRfpr551Z
DaeZgaXDtmNecjx5/ERsd5XwZI0khfJMXaD7eVEPm3dS4o5Oku04Gx+F86mJSzk42wELTB61GCXc
q7wGlkC18gqM5wvzXOzezm7WsNAvO3dIBgAVQvzqSfjaA0LTCGyFzVXv00gjimCT5Zqn2eZZY/ET
IMe4tfR02hTjGC+/yrvNlH6FLZnx0Z7ZcCM/qKa/G0R7F3fDXiVY3up8H4AFcsc8xjxmnDdNH65y
vF90KWVnAwrX2M+3dB2vZwwKRdu+iQlRvEiJvqMUDSs/Tt5yJ7txIvQ2s4luMdbAapknctWk+hIt
3hnYBFmfEeZE5NlVxgZoOh/KB5lTBJBBFplH96IB949M+AhKkd08I7Ap9g+YLc/lyDabK2MdFWLt
htpe68angXg66eBtGzdrt3PvqtI8AfLykma6n8lHr3Oe3O7QERdjO0pFysNkajTf6NnjFAfPzhBd
O65+0VvFGbPMs87gaVUM/jaqOR4h4W9yNAiLqh7VvkRlPS7nF2A7rflgZc55H5B+MWRN0XTGRtfP
ZHstEz7INOfLXD+/L2zxlioTdmRI90wH2GyoshNBiZzPKHBhd821GoxXZmcFbsn0irTSEqFJesw5
EQ+SUF7PNAGaev8Mxm5jRvOB+PsiHIRMVasUF/jY1Wdpyb6lpWMeIlNAmJ4wZKPmjzlJXuZ6/BA4
56t5xkBgNbg/mPpxOdHDqjktwZlUnbI8LzeWvR/8O/rwsFbtYPrBsN7keZtAJodsX70xtKd8hh6x
gucggjwYHK8KyUu29b2IEFjb2vOzZjNZNhp1fysF8WozCTfUSd5nNkZTpKCVHSCj2ouJQOmkKGm9
mH3/LB1unZ6RK23GV9QiHVzZPJE+2A6T9impACBa4d+Ypo+Z6ZOWyTN2lSTbQxPHKUpauvhDTUrg
mlF6dveJx3ZbzSfHulcI1I7LNEdwNyVEcVGFmSU7DZnwKMfC2WQXGk73XA9vhgSck+6OHH2ldhiT
4TMtE/ZSqju5kX650zUDbw9JEUk2FwdJpENqmvV96cMzzXalrl8kxujNWGN7EoRzvHT2BNdzTXzS
j2+cGAJOJHpvmKgIy7RNTB/QtnHds2nO7n1he7k039nOjGtXZwkZuYzT1lhprk9bApEmZ4Q1Psa7
ugm8jCPIZNf3FKOtqcuASfVQ0gFbxaO9SkV+4vbdag7UzlrgvjHazVBn4DqQLAARghfdahoofDly
DOGJDgLc8e919tGKN00hxBt1YMhC03WjB+eFO+wwTTyClTgD8r5tk+KznMXdyBoJmqHDdgz6thC7
cejwnnURGn1ITUW9To32Ks0yyOQEfQojOva5/SjK7DEt2kNZGudTrE/sh9BSA3/4ZDhJcKmsoA71
8nrI6dOL/OuwKEAbG/c5y0RYXSf5U0cQWbfGi9LpsUQ7XjCAoQyoWg2RAOZ0fAAje2ktuN8ZpALR
mVMCB7jrFIcaBwyZ5jnsrunYcFal5p4baYP5izylgb2bxLHrf3RlvakLa89gHiObn3uOLzeQ9n+b
aP2jTcv/Z55Wh33mv9+L7KJXPK3Rt5uR37qTlr/2+06EMbQtyfEztqbVaPGN/m5qJfmvdF0S9FRi
KUH6107EoIddh/TnOiQIDN1cqol+z/eLX/CmOjqcbQcyvPpnYQXb/HHfbDODIxVhM7zWyflbP9BN
mepZxRAQKB5x06/y3qGPDh+4J6a0OvObpFnEWs3V10ovtY3bBS12e4q7Ry0h/y7P0JUCdg7OewJo
ZpU32jPmXrUOch7x41Qd45pygUjoCQo2LtCOeYisMnc9J+O737pfVaovT1OIKnOLfU217lM8KYNH
hXmqZF6tgQmdzXF8M+MPXck0IyEGChVKlPYadyTyYfVbqznPh50YOavzQIDMDVVnVTfgQzp6yuFz
xflV1wxsBhowLUPtyjMKV2b44An+R3pWiN/Kj4zO13iFaJUfkyy7IliBjcLclAKSCqC5XYXLKNeq
W3/Szqwao8+s4bKtYxrYBwpRIZoU78YEVUYQbjzQnu2DXKKu15n8T3soj67Irquu++JuezJHiiOY
zGqz6ymLQnPM8jSe5yBdxrzeV1nCfmbuDyHJy5Xmo+hHOloodlPKojLsOkxQD42LcWlyxrtQDMMq
sZ0Pq4z4vqzgC16HT0t1/poE2qXRmu3erLJ8M1FiPNnM+oKMmDe67F0dDj2PpOAZyTqhLASG0CBi
SY2imTFKYKuTFQbFKkH/hmur8fzSiIDlVAjMTlhsRibGsRaeOOMFu2piPiTCYYJsVbkHWjVmr++z
x4qZFiYJ3BRi1O13LIcA8yrnKakp4TSihJx+fxYW4jLB4A1etmvPzCChyhGf25ZTeuLBFHyCWxBh
MnEerGLk4eGSfIR803mzNIk3slmRuvvFlpdIPHabiTgcv2CLSiD5MgM2B1dlhmsAaluRabAWArG1
DIwozahuuko7GwrGirXbY8wsGdNYjZtdNVCOSDTMcBvgUW4ZLS9lqVF+kAOYiTgzHRKg7kez2DkZ
WTrbYgabbsZzepHGabOWRFIvIJxnXpY70GEbma9NpTiGD/VV21U8WfP8OczT/tNd9o+W02Ssuwzr
g1lQcG0aL1nLIwkAItl1h96soaHEsDTYh4Nt4E8sLsI5K9sNtSWUEhpC83w/YtuhmQXeOEjqiey4
KyydEatzm9Xz3RxZPOw0MFuwcV9E2t0XTjmtsBSze+6oFkFVXWl9LTa0GDeYyYpHR6Me07LZOYuG
vouhp+g06FFgTcqEUe00iiZN26uFFe5Ll/6M3kBzGO/7vNaZoztHic/SqjqdHlB1muz0PCkjXA3l
ZaBA95qEYVYU40Aabpkp1o0Cwjtot0nmlysuS1yHTH3Ip0yNN0G+X8lJP+/moVu7TaahMmRqTRYY
mEKK/JAF4SEoXUyTJZ0dRUbXudOgdP3azJhM123j3GdxDN6+MjEWavUJw/rMxdLtlCNu0TrUeR6w
B2uJ4XvZWGgXcQoAGTH8zg41GCDGQJaayfaqU7l+yZw1vyyqihYgvIieVHO/5fjPxnSOafU0ZX6j
aySUepPJ1ljP0dUsNHtrCgqg0UXPK4fhIeyKE7hByJDpFYUHV5VNuWrbDi4KBXhSq3J1/AfldNVI
CxsP3TnKCblBW6KkQmSPMU+eld+X1JfjUcOZAjeTwHv0GC8N34HzOks2gm4jsQgOBkJHDtaOVet5
VAZYrxmbcmww/FWDky0kULDHOCxdgA0r10pu/J5zQEa5K+pgUG1l5vML02u8R0q+8py6DIrkNu+x
PgQ64yGs1+vYHL4Ss+R8ZxyGuPmg6NFf1a16L9XQY4HI0pVG08tqcKAPL44+LEDtEGgE00f29ear
M7OHjp24IOtOmM3VCSRB8ODwae5AzL3wG0rWdVujjCHgb50cqFSip6SK6+AkXTx/HI30Q5026Gfd
wfcH5kITljVseo+j3WATYaQ4EDNXkXuFBeeqMGrKYHG945E7Vm6uH9GJrjjKpOdhVr8avbaTpYNh
FINd5lAVnXOqqzN8OXo/nYYmf8RZXBPyAA0aFDzNzNxONh0l0B4LX3PjaGW9bUaIzPiFzfM4A0xS
xDHewrGqL5pWAKzL7NusBaNa2zo/dnT2FVLNNgqKuyFW0X1e+a8ict703sBN1JTwyOPwvQwnusrK
VF+HHS3rgDU+Qahcw7P1qWNjdUgMC1BAxJ+aQckA6WYvX4/2XQ7gi4waMBG+zthgswilloBxtyWw
0O31ENZEnxjxpotDnUZcS8IoEV/moOpVX8yw0+REiU8qKSe2O/MmIGNBV1X5GHDv0fpqPtVUnHtC
MiSA7uesY6ehciJJr0tJxyctPsW6j7PrgMFr5kOdqSrA5cz5yz32o9yDqmtv8T5jD444w+a87Vjn
xlMBN3RkLayflOp2s3oJiGvzqxaHdhpZbpMyOMRKOyMzB7OD+/98rovdxJMQIkFOO+FiBm81vfP6
aVa71JzyDQJTvzJtEWCPAgljM5mXPY47xM3ponEs/K+RFq4CdvGHzk4+QtSmi2hOol0ZZ7caLkFE
oqWrUPC1CJZLLGNSQfUQKY/NEn0F0FzyEk4dCkCWlvV1o1UjM4JQw7yGcQ5wMBv06UAeRapzvS6w
vRdDSWoDkIi+GqL5zk5tfol2fa11sEJcnSEK6ATuogy7tJ21B2j6+dbx82caeoItZFKukIh8ohzV
c0FXOfOE4kTvWboBLEschGfEWpbio6pAoae4nAB3X4yhfLdSqL115L6GPQ8f33KuNbO5avzyutew
7cpsWEjnJ2HwYbRGvnQt4J6+T5+HArqe6vB/sqROK+J2I6g/zG1qlLY3WyP9SToVk0Yz+MQj6bwY
AVZeGYo0lACLuRpzndy3pvAIJFkCOQb1OWFPTEMDj2NV0ZQxTvdakux1Dp88xbRXixYTHkvZLSbs
o6lXT24LWycL0huLdDe9av0bj6o7c/a7A6H33eDo7PnSnneWwCRU5FhWSSIf5jLc06pyo3p7S8Ea
0sqAeVXisRXDdKiEfmZZzrZkVIIrsyfrQyN50QV4IdHKxpZuwEzVVxRDrZosKnbE8R+GloWttiGg
+B116kHWPhf4yzHvxQetVLvCFOdxox/caIEct7gPWeDLIoZZbR96u97HlnEXdPTYV6znnmwmYz1M
7Q4w3oc/Fw+tWfZr2iWpXJuZN8iR7j1GHjQc207jcc2c6WkCDkb1zyNkCg/86ZcBfvoa4qbC061C
JVF39elBE+SJzdBF5xXE4hPpPNlGTnle9VlK2ox9XIwafuk8jsx9n0YbaZseNydyWddgkK1lg5Cd
XtqGKL107p7A0KJO8rVsmCPB76qCk8mDfBOktsd9dp2obq9yrfbcDrwXYhDMn85+dAsfPFHLNpPw
AjAs2z2jNuUyKiz/ehhIlMjSTdZZkLcbiL8XftKcyChInhXynZhJsNYLzrvkiV452/BIw7NJaalI
1r6vyC7l47NdIQsyhHQPRjR6dHwRimis4Bi5+bnqkjsM5Buh2qPqtWbnDwWee/OVEN47xhN4H5W8
iHPoyDhY1bQLJXxkq9JsysSMS2nn6T6its4h3mUa0x2Gyit6h64nm3lqhQHTF6pbKxyfjK51jxku
Axg2c3i0q32IAL3OwP38N+SCvz55o3u8F+VUR6iF/7n7LJitfzb/eznS//Gvv//H5j9//WfYnN5r
+/rdP2zoRm2nm+6znm4/G5Tz34s3lj/5//of/+Pz159yN5Wf/+d/vX5kPB3JxNXRe/vnc7b6qbOM
9hGIAvvir1Kn33nLdFsxjLflbzXEvx/PzV+4gBURUpgBJKk4g/8hFHAGVmrB3eOu+s5Z5v4iqMhG
X1DEjTjt/yP83o+Hc4xTUPgllibDckm5/lDZ2zMw76O6dw8ldPVasfmjBgcf9Tczi+vfDEzfVgPT
mvyjovX9yyy+p2/8a6lb5LULLOnQsSd77C6R5fOTOEEnrZ41qpNW+t9oaMtQ4Xsj1fcvuMgj37xg
XnSTyxnIPQzda90/6dkroh2P+I+/+WCLze0nr/Orweqb1yE6EFlNw+vI1MCUb/buekpHOPyYTGGB
kRZ0x2EVEKXzoiwGBRphb7KKXlz8/I389efFmGZg5eL/y/f8zfsQIBHE2BTuIRDPjByBueSMJ7Sz
uTLPfv5KP9Ym/HbF/PFKP4xzwjIyGfzxVSLQP5mlcYMAgFPAtndNsBioYCj9/AXFn113fJdwM4SJ
GmrZzg/XaOx3M7WJHPfpf9djD8NAjk1gU9z7Xjivy9tpBbN3DTf0UB4h0t5E22jrbOTBAOT3N+/l
Lz/8N2/lh+tYTU0UCMFbiWDdyjb9TNL41bcK9Izuqavs259/9L+8O795uR+uYuZ2UWgEfKtat0sl
xheHjWn8N7fK37yIu3gEv7l0BgkVvit4EcONt3i9MZ/hlMjzw3/js/AlQiBlUGk6PwiSbGiESo2c
oQ0HX4O2GQNX/fD88xdhVf2rG5LgFeIeXllnaW369tPkzRCYTa07CCGiw1tRVvi6UewiYOZVa53B
09klDgOSINu7c3NbsZVapyH7jDJDCxtwo5EugO1hUHNsmccJfnCe6BcWg2tmBPvUmjdyZKqelS9l
oDseA017LYmBXdmqD4+WUYx7WQ9XzpidSyO/QxKodrIyM6+sBZGUWQaePeePdTGQ3CsSnSbcloyN
lmsNK0VaQugqh1cMHMQUyFMQK+mCTRJRYsLkHGvCspvvh1Vj2CD45RjAFmHSxpnkWDU6PKnS/uLY
QNslPOiLjKQDEmOzhI6KBNp6Ret5aHbPPnQOBvOyfGSu4n/IUVePqRs8VhMoChEaRBETZDz702wD
0Ca0kdpmpG8Mn1pVXU/1neaO/bWW8AZzTaNhm9QmW5yIA1YfYpNioIofNNrVv9ag4X/xBs5jntuX
the4UKHSTkMfTOihQ9yM9qlpt54+U0cBaAwRMtDLF86GUP1QeA5WmF8mAOaJqFj7Pqa+W4VRv9Ep
cqt6Gt3apdutW1reFODXqpU7An4wo5ZCOK1Qn9ZSEWcpFxwOnXFLeVxiBc66XQrleAQXa/iNFFah
kW57eufapYCuWaro2qWUrhyop6P/XDFJkQfCq4Sl6LDjKn/u/WoZoy0ld75WvGm03oml/s5divAq
0HjDUo030ZFXl+rQ0pnHjEo+dEuNHpvtu2Ip1hthjWwKuvawBlzWS/mes9TwJSAOVn6IJlQuJX05
JtpVy++r7EoSrUuVX6/FD/ZS7sfXnHrWROGf5VfWeY/itE4VvMHYiBkU6q+qTpMdWScRIiFT40yl
NAo4V9W9ZWMXrVpGOkR3y8Pg1MFlqvHDNdlwZ4zFyZmIZQdyeB5hCfi96xkNf3lgrSZF4ZK4K/x4
a5ZgRPPQeXM0mthNdR6GUXUsEy5ybRiMVdh3EG2kkW6jJMGxnsT32tyYnG1q/9QV5nUhNNCVC8Zn
aWfBJ04uN01f9agYD0Yrv7JxrrbcmhZyGsCb0QEGlEeGwCPmp1vVhG+EY3KGPfqSZkKazX1kPU5E
6pwwyrQzChJjdQeQh7g0yV0sk1Rs4+hbso1bIwBomgox3fUGW//IdqZ1UJF0mi1b7PDfSnoya09j
DuJ1/fg2RiTCUvUQBvzAamgocckOjhWxD0innRI9Bypki6zxX9Ia5BrxvHnNuC9FkI3fxq7RVlnn
Bld8R9SxmGF/DFETbsvEMjdpHs4cKANS7hrnhr5hRqonabTD2Auvo+uLnWqZdzd5fmub011uQt+j
0KTmeDtPwNujhf9RAgIhiL/3IyvYZ535ZfxKDJHDXQ9CpA+7x27hQ2QLXWQCM4KplbvHlcqbl+CJ
mgJtO7n1KV2CKRF2URA2hFVm6N6O3R6oMNmrQvYrphZndaBY1JaMi76kXQi08asmADMtSRj8h4Ai
lnRM0fnVdu4ZqnVlSeoXh6MrhmQn9VRdti0J9zCuatwXLFRdMBF1rdz3Tpj3qaOeRk2+z213h5/u
FmoxlR+W+46a/pZKQsBL4M2snHatqtBdDfAi1zmnNXQaSlqzurYYhyhuqWx+scoYiiXBP/7VUGxk
aJcPQkuRboTdriYdhViKCYe2y4mabBwCSKlrNJR1wtNmeu3awA5BLyJiFiG9AF3NWBmKNSXb6Der
UKvzRxrPiL0/25MmzkMaAtaSOKInljN2US9odlR0kTPXoD0V+7TW3NTZdIwCH+2bSKyZANmivIxJ
pH8fTc45gL8nR8P4qc8dvdECT64BdnI3Wjhh2fjhLcakaFh1Af11eqea9tKYZb9P5+AzERQx1ER7
UerpdmuqZVpSV4EHbZHQPnRjotdat6nL8XG0nI6GzVx5dZec9BSjTh6F2K5F4h7iIXj28/zBh3C4
lu0osXxjDeHcA9RCFIRo4ckwnkWnbgCnXQTSKTw6Qz4Hy40hTbsfdiC92akPJhCuc5wOr3D17x3L
+SRi8x474m72y0e3GY5ZJAAzpow6Syt+DFxcSM6SzMP3vhP05Do9LEa/HHToC9l9JNzr1FZH8GJ7
zNF8ET09P03bTNsqsTI6v619UYRXjAc2c4G1UqB/YMALMUyaRz+1n1yeEyyThP2Y9sJWrQGXwBOo
s2J65Bhh8Bywmr0RI8kpkdCUbiYvaUI/S+6K65F53ZGA6X0dB0+RGdzFoAlWQw7Ll4g742Q2zOuU
Lo9ezlcj7cIrOr8gq+LvbIzxy7U1FzUlLq5x+NvHKmPJNCvz6PSED+dev8O5TZQ30bH527G+LpGH
SD/Xn1bV38XxdFHH8rOPCAYPMUjabqydFY5QimOHyxbLyarS4B3HLUKkk6CA8XmupwacKxX1DrVk
wbCejfQLEhx5TzXED4BpzX0b1KdA6QToAmnu6xg7NvVmFaWTSt8ASz9vKyYqo09t6qiKbBv4OYYu
QQUPo6NmuQPve+lujHT+aG0gwE2wD7T0ic6VmKFs8zRUQ8zhiLKmMHQ/tNFQW6szdy5D4bWQql9l
2thdATd5hqIJHKDVDW9uYX+3pEqoExt3qdbfpkVwrUGfpfJruC3x9CQFLpzMFTWahWNsi45tCNfz
sdMQbbniMKdP8dPoNvpC2rztjKnwTAVKyZx8oD1aui6Ufo2B4ypR/VGbUVUKWwVbvWGSrmpc6GlF
6UraljcZOe11meGQ0EwdG0zMTLt2ow+HfcGawwxvKsycTSocvgLqFz1QEG866Vonjw74LwB4lwV4
PYsQb1IOkuQMoKSWZ/Tayqj8VHnzbLIKsvbb9WrsqbORDmRIaRSaV4d4lvwYOkAVsqjmGcCPuDWv
knSgg8yIthTPdKRAFiY9v9x1DR/1NNKfeXIrjOGqjb6YfF/hfHnHm0P/GZgPYzRv8mY6OjX7jrkk
He9g6eVGsWaut+KtzXmiGYF136LTUGMjm00wO3dGl3+o3L7gJLw4xg0db5Zi3QAstdCYmjUHpiPO
2rcmcxEx5+bdrMTl3IBRL6qUXprAVzivOncJLrwMST6QHaDYXfbm9v+ydybLdSNJFv2V/AHIgAgg
ACz7zRPnUdzARInEPM/4+j5QlSolSsk05bK6N13WpSLBhwdEeLjfe25RlKS8dYfMDp+Agl4kmrpx
4xR5u0A43ov6XsjuMdY69IuldaH1/Lq4uCH25xBFrDk6Hkt9kuc5tJxiCi5CFNKLpjDOmBDC75Gk
yoBhOq887DlkJfULhyKdgaACztFCDYYL2K2F7pY3LeCgp8SojjiYwtU4Zu6ucfNgi9D8KsQKhqvL
3ZZOjg0e6s6SwWK0Q8+FHcDJMAGVzj2ZpEiJxvC+jbwENk9qbzQb74+ZP83mBUWndzfEdGSzXFu4
owK/0YT1R9dBHcb4ioplnSdYiyIGkdSGGeQVYfq7aIRnmrTt+aSV1tJGEj3k8tiPMVMnTbKDBVO0
rTVjaxf9lykQc6Jf+VDpFizenme6hfZQS3Fs2uxWK0x4We5pigayBMp2Wwb9gzIif58njBG03A92
dLTQI1py3fr+vRN39QGswQ4rs1oVoj82ufFZ1tUzwVXb2mHnydqKO5045b4rnG2UMe/prfAJ/Oa+
SfOtX8RI0IqPQax2kO7KC5q5w7p0kvpv5Nu/OBhCyzQlxjraCKZ600UIh74z+4S+xQh0tw7SwwTN
VYAMCZDfjwSClRywu0D8S5H0l2LuX5yuIcICdkNrgxZ3lgl/fx71SAhzlcfpOqvhNx8r4EAduqv3
j72/6JD8cBHx40UMP67I8qbZ3ISfapR4OZLJr1f4LWHVf5ka/KuOytLpQ/y1/Op/sj9QYGX+T33h
rz/3TX9lQQG0GHuxL2HSnVVWfzZ4bdshe8g2HIFTiu/lW86p/sFVc84pjV/TmONR/9Rf6R+M2VOr
C30GvPK4/pZ12HrbGnTQoOP8dA3yXfjF+puGnYmwE8hOOuIXdgL4F5V5HaUt2qmutDEIh00Lxh4X
u2NXJLGxSO/MmDElOXT6zpmiZpWTVYaTLzOorvuwMVfaEJgzVqefLUR21O0m5d1rfvCRdsxGhNan
yO+7dV3hYYRryohIRwxoWpq5UIZsN0y8HtMx5+CYOv7OZKEGHU1+ItIp6GKD/Tg6olpVebjX6NAw
Hfef0dmQdi+KW5Snz7rWfNS1iShRG6iBaosX8utvg9Bet2UP9Sv3gk1gso6DWfFXqifUQfNJPcpt
AjLjNijYkpxCPkCwDy85nC1TkyBMBoQWarRVnovqkFnVtEVn0m0UfsybRHWf4IaoW8M1q4Vm4F+J
/Iz+FSP8axw7oaDZauqHvoR3xClHXDIgR4rtWmeuU2mLgWyKRWMEIQKSscTvFvpPZRNcgVxD/kJN
cFs5/ZfCtD+HuIc4dFjJ+QxNWAImLZcBh+xVCcVkncAEQ6yOs8+s22DfGiI4B0vL+aNrU05vUd4f
R9KYTtaAMFfXErhftLbuTZB1ANhxhy2zLuE0Bo7pxTXHYaOs7JzJe3vkdAQ9uwxfY9/Kt2VexHB6
NP+s9F0OUG0tN+SnlzRxghOVItDFqd9zkJIXrllLTh2Eeuxjszlk5vii0gTLXTsrjfCoPyu/qF4K
P5fOl8HrKo4VGcD9dOr7dVxNnHVzD7n/xnFwFEUNJXZaNuHe5+T9kg2Oc+KIhFzMrpsTaVlOuvaF
9lgJgfrHd8wz8gqEuhgKeDWdnKX/xviixyRYDQ55GE7amWe/vxT+N066XHbEv14JFy/ZH7fVy08L
IQiAP4WoCmo2TWllmDhZkIL9uRCqDwjtmXSxFvLv3wdN4XsxEZm6/LesUyyG/1kI3Q+2A9ya+pJf
CLJVyN9aCL8udN/PahxBU5iwNFjLLMqsiD/ukk2qBR7jVrFLrMZ6coEZfmbWiJPf1XxJwec3n6fU
RxcOz4MANBXeN0IGe6+CNr9QPrT/ucwGm0nKPcdIuZRGdTsMVbDL0+LZrC3K+woZv+tjrE5qGS1t
pyotbARTet1Im8D6aT7JmaTS0qZj3B5Bz3SjvLsuK9RPwRS/eFIzV4HA+Q6olAm9gsiKaJ4KL0iG
J78I/J0BW54288RRXpOgXLXA6fMVE+nmUFTN2cB4+DH2faBX4Jb3Xt8ESxsqE9YLLScws+H/11xM
yXSXk0vh5+lRR4iAslY0xpUbNBoxpRlcoISfoVtIxOxnjOws7NJ1OREjB2tGmtdER3iAl/LioE/W
rZuW8JENhD952OKXd9zVZMMOoqkA2jmuDqFGVCBJeB3Wf9ouywrbyGvE0RWQFLAZzdBAgea+jTmo
lYhZzPvaImRhCunkDByRL3qt01sYWUWOz75VgDTDEHAZElTDvCNmO34yy0zuAUFYNwkPQr5KegN5
SxOa0UcLnN1lPg75sySQh6wkjk/hqpr6/Bh4Rv1S2737+vvLxH9jxQTP5L11Arr+H7dB/vM6Mf/Y
nwUTnez5NbRMh1ecV/7PgskxSFdwWBDA5M/Ox28TcdLf2V2tuYieGczz2/2ndc7FC48KlJ+kwvm9
gkma/GE/znRNDOqzRY/lynQM/c2Qr6owhRtDGRzIwkGKV7iXhdndaZr6EuFGSctx38cQFl2Jz3uM
S4xmrVqrtJ42IM33oafu+ryi7Vnti2w8khZsr0qvfCpEfuor63MKVhULRAMkAzsr3dlV78pdpAuD
rKY+IveaDlYylF+MweB00tdbfZBneY3APachjPdT0tPXtZapOfTbehmU7bSLu8a48UeC3XWyOY+t
SotDphvuFUyx4h65VnywzCLfEr+doVYmHK4rOoXaplI3HuKkbDHJBCV5nHF+R89zPxSN3LCjIoDz
1WwSHh2GTsyY126Fi9urzgIvJhigoyB0nDZbcdsWKPgf/VY90be89WzOOvZMQZdfgej1zEZXMyXd
mHnpnZibwROKxKzyRzBhRbPBneVuO3d6sFtJWpuhWt5nMOzmDGTvbaKX2hnSnv4L146LvpoR7lEJ
zF1lAipcStNj4J5s2ad2TjIzcgv/uRZWBuixvKIZ7G/TknTgFP8LKcliTQDRpSkiyqPSijxEePAT
Cfq0s6FYg+FVa/Syzd4OJHlnPfJM5N3FdsC1RZOC+tZW2nXqi3BZwpeAWGuSMmDhcrTo6SHtPLfC
aUfIvL6IBsCQxOM9xCahr5htEALK3Fh2IrzPmbAgR4Ld6zAtXFlepSiGrRul0jPDI6qdZPtt5fb8
jwJrO+mmBe7VYk/wOJTLNGeamdK3jQFQorkEQQDSGLyzF+5aZK8OFOQsSbaCxOply5y+F2G4gGvH
8EX5JYACH2aysh4aLEfg0eyzZGqMpUhpM6UksC4lMiif8Zjdiyerm26o554Ec45d2PWfws66V0wd
WJnTu6KLgZNiprfpj2r+4BL6PSCM1Tq61ODwpCbPyfpL1gHY2UFVwUrOQap2ml77k04MntSvCUQF
SCj0ZtX7Ojq6gZGR1df2xk7CEvk8A6ec9IG1qWfXggYljwSovjrq6/WcutjOGLrGT19z2oG01NwT
QOd2Kd30sVXDaxfH6RITBpRDtws3ZFTMLDr9xNukLULXS9eTrJ6qyEDUyCyW8ZthXZsiJ2aezCWX
ZDE2nCBaGm33SYLIXhjoopcj3Tn8LDYac9h1i5BX0XXCizQvL9vONRdGX8QEJsbXQ+fTWs+IpYOZ
2Wy6vNK2hdcFR78fHjTHO6eEt6Efl9GS3bvchEF21kt6g3lM9JPS5YIYNiAJgM6gY8DZLku0m3Aa
h3Pkcsa1PfO4zSlndZoZ3cZEDy6eud0mAG8HkHclgmHhzGzvoQdzwVwrAU4A+HueNBd0Qnf0B6GC
O/DBE0DhZmIb+1DTaeDCEC+MaBPNUyPMjs/k0+GCm4njNehxa2aQQ+R5NtNKbkKybDh/2BhOXMZu
IqpfpFXAqGZ84uTJBfCeU2FyHKnK5qJxnPNkEOOWF6bb+iCrUAt6R6EayEGdPx2mEKOEX35h6ULX
kYpknUPI9ZkGrXwOH0ummubWijLMwHW/0pKhX8lpwJzJZr9uRwwMetBdx659loqGsD8amcRpilLf
+F14ocdVtLWYCS6NmZYXgXlfGlZ1ZQYtZD5jgBVhnfdODpa0baMd6CaG0oKmVlkTkGYC3V96QH43
EFqfax/mFnTSR5NklH/gbfuvLChmytVfHzxWsxs/8/9YUov/XFXMP/utqnA+SOmYTJYEqJgfTh/2
B6SdNGCxyb05fShSHywKCyGkLgQnl/9UFYYFwY12Dim4+nyqgfv2TWv4b8UbMsW/bgOquWr4/vTB
s03x4mINQmbnEsf74+nDgyJY9UUh9yF8Wr07Nu7BxJQyNuB7bDZA2yazIYuPMLgu0Te/iNTZIA16
8OkJr9zYJdhP3zj6cFLRdNYK7TwtCobXeLbDJr2WXb4HxksUbJuvCrs5DkV7jlyYhz1xz2uJIasU
UlvCMPlihBNzMtOrVjCuo5UxxhdNRPyY6HgvmyutEs9pXZ760rhsWrI/bXdDfhv5qOQ1S7oeyRxQ
U+lMOsODgCUfufZla/frME7u62I6gIs6Z3DxuWjo9RI+8wkt7CFxzU066CtG/WA9DWbEENRqb29q
s35WrkTZL7UiWfURiGXmfk4yLvXMvnXz60TBP0koSFDkTxjnk6g4JLpx7RXuoWthzualRJwD+kon
K6ZDsm9E4VF5/ZUt3GVFlSNAIi9cVV6O5i3xnYvMMvYly5SV3ga2EZCCnhxgei8KxC2hhIaitOmF
VIYXOYmlnEakO9M5h9dFlIXbmkQyo1xnhNX305Ug28yL8dmM3YoRHcGtE+mU5FkURAB4N2g8jomt
33p6viYdIM4gCVexq1ah3xH5GTeUIy6+j/K5kZ5zJRtme2UX7zBPMWWC+nozO3kiC3FMYzf+ll/7
Wmv5UWN0Nw9DQ2CyQzTGC119IRhnZQKzTHwGDoGzCU123Lb7GFA0jiH4ATMoXlqjIIBxvNC6ZIsw
9Cap/EfGJeumjK4VEQdWiYJFqa1G94+979y28l3m68gnqksbR4iF5oRAVwb8qibwziVsb0IODq++
S+Wwqgto43nnfCZy9MGFZ9XYxmtdcUILu5e0mZ5qnHVeHayHsv1YmfwGs9swT7qK/ZybiC+FgUlz
qvI5871akzf7iLd/7cTup8IsD8RK2kvKHJgTxlFW2kY3h+ekGF6NBFSqlRxDjYGZVqIHr81rt33x
fR9UHed1sFRT2J/KCpu4x1jZKg61iaCk8u9seDlEMBOgm94jTiASI7yI+TODwrtKPH1DYcsHDXju
KFU04iE85vS2WZ4bBjOsqfcu09zGIj+cyN9YjQx7BSEIlvuYE0QwgMWux+QlUNohm8NpMYKs5Ghs
+oYs3z76SGzfwDA76oJ823gdWpP01jWKRSrsp7FOP9XZbVIibITvmqeroMvL5VQOEDzMLxnvkBjo
NUz1ksPuOsd/Te/wqve922gKgUZBv3KGuyaMP41JfWJziudRlE/7EAS5Er7aSa1sjulc70SV65BS
yGetzV1K+rqoP4/MyKthWDLIehoYHiKVYXg94nzzhjPOGZ+LiZ0fc4KprUMKIdKaVlhxtiIuzrMQ
jxEtwyjLV61fXDta9MlMgquslFe2qZ05NeHSabUxmvrEOGqhZLxJMRFJEFlpFJzBh154MrhGPM28
3SBvb/wU0AhAHXcNlHzLk3MYyW3qnFfSKJYaOZp+lJ0Q028rPDVgzA9Rz5+fkSEbXIgxW6gSY4ih
3Uj9sXAofOOryHnG258F8ijN6kszIsxCdyCHPeqqlgcBOEpVXzawhMhBPUWWe+M01XkLDrGM2xsn
8C/rON90FeFQ9FC70FubAciQwYRg0vkM+Pqkp1tBeHKtXffK5ATVFY9qKPlzoX34+nCIEBBT0Bkr
5CZnqm5vGrN79cRM3gbpTMLmmE17xfdjjTwCbg9UxXUvB+7O2u5JwW1cArD1XcILAGX4Y271F6TV
bBzRuwu9olQNtHwbWeox6f1POmHlSK7wPY35cAxgVIVlfKwNUHZzFECkLHwcuvHa2c2lPYQoTqE4
LTJo6eZkH8JAEByi4VcR/mkidpuuN/0or79kJrieBB35qCPAk3zkpj3w+pwEjLCwiM+cCH5hl92U
LFEcLA9BV59rRv6cBQ/dVJ0NVroRNOLIfrMYpOPSULqf8sINmKel9xpN1rpT2UdlVXijgSFb2biP
3WzfDSAFHG2r+91STP0OWB2D5+KyMehXW9EhbPINPEVWdYfkt5r3bNJxKEl3uGDm+pBPUM/wwNKo
I7OzKjcUEeeaIlSpqvGIQfAqp0MdF2LRsovAKVs4nk9YQntPVgxIPl0tVRNhLM7dBb5mjgDqWrM4
NgS0rnK7ufWj9hT49iUG90scCIz3Ib9HWH/clGgAl4TUGl1BaohjRvgq8TfRxprqlYuhx9UZ0Rje
eREZ15Otr6sSTVsirfaUhu7Wrkxk5BUfSjXPHZkba265uZnMPFkKRUs9Ck6Yz14I+z2j0b/RKohh
ueVuBxibpV6ekKKRFPg8g3B0ZsIdoh349MtiyO/iRlsmIHFo6BKMon2qYA2Gagar2nhq/VCHDuNe
jKYBqxzJaj1yFGWuic9OyHSb1nzbPc719oE0j1Oc+Fhnm/gwGnQxzXjaBAQ6eKrZtaFxCgvdfYiE
ts779GC5yGNNxLS58S/N+v/56SVmoPdK56t2Lpxvq/Dnunn+wW91s/2BvplrkT4mqE9nPsO3btzM
REbypxv213Y+s+1v40v7AwU16k4HRbea//XPull9oJSW1LmAH5h8Q556Uye/VzdLNevCv6+b8cGY
TE9RYrnKstXbAfoEZ1xWeaPv67pJ70rHQ5qQzDB2FJHsmnibCK6PVpAETZQm2ccEKezSy0eESF5w
nkgK2XHOGUFnGbYuOxQn/rrtqqPls0pnmqSscfSNUfXPCUO4oU5WehkdeEJRzQ3Zwe3iYeVM5rFO
7bveQUlo0Nrc5eb0eXK6j6oOyIxtPV4xI+xIcrbRm0UcQ72aIAANhN0qH3sO5XH6aAZZvrML312l
0rvLYudCFepewRBYiSwTx1QyWeg4w6xJJrkOJa4vp8MSbxIcsAIaSPqMaX6sYUoB4IS43kZuv+5E
/xwENiwD1yKspLEtXNnYWV2dmUYXkxmf0hNa5s6EuqXW7Scaqbd22MbUTgb8pVHceQwXD4ZPP4Dj
NDgajH+U0/WXaqCVE7uITFyjata4ySQ3FVUxkLNgFrDtw6kdtoLFv/ea7EwLMjbKMFwZFmLwNGtY
RFNVbpy6Hre1ax+7iGOzzNWnoXcPslTG3oyS87DOb1JBJ8cHAxG1UL8MHTWuqaadPSFdS2vthUQu
NMhpS8mOwKs3zGTNSaFbmiD3Ccz2rj0zvyfm6tEcsChisAGF2l+NdP5mqe9AlSDGIjiOJN8EV562
c0VYGguToBE0fL2BTkYZFXPMqAnUMeLXk96O8T6BUGMzWqgLlloly+TG95mNp2l9lbvms0/YzydG
rdWhxWFLEniCpXKD7fXJIfUGMRQlI1aCsLgv8xAVL2Mp89GTw6dKjdlWTwE1ZOBlsbyP6WNu1Woz
VulL2dW3TcYpo0v0G9edPufkWV7pzMq1yHsOyiQHBNgAAcxc9u+6D45VUaRoWbg9UBJ6JJvFlZWS
ozxw+CV3SJYbMUJj88fh0+SUAIJQCyxh3uMSDHHj83TT28r0h7DweHCa0sVYU8abwOuhUQCfhYhP
vVQWvsHOzUkws+3hqk8dsmwS9MY+j8LCccxi47c1W6wTG1uRWFDEDGo5aEAQSjX3og51sGqivrVY
OEi7Tu7hbZn0q8lXIlULoZs797Qr/akbWoWo36rLFdFnDprWE4FfZ3mBEXoUF6JM82ULGBZYGwCG
CJc/wirkCVle3milCbajyOJtD1QytfJm4/dyQm8NcZ+xcgInJVTmsBhNl7gX/0zTnYtGEElewkpf
+io7DM6Q7xs93nkZ/kk3Va9W0nxhTs+R1WJz1QUHPHtKr0rNZA6GAANGiydXgVWWq2D00OCMxMFl
IzfTdO+DlKJCahcjdRpoEPOEHtRfsXQ9j2nM/MtoSaoLgCvI6m6a8uTg6zwcTLrWUab3l4HdTgRT
sN/DJF3wUV51bRaNO1BpzCh4SajqyfnmcDz0MensFqYLo67AsBf7mQeypiiTyzmRK26+Qkb1bRaR
y+6UfJSMOWFjAIiK+pAerWFNW+hyw6YfVEDGTJcAkKC7mqlwFZvRBZltIAOHgMjXFq2EU8SveV51
O3dINOSZg1hFMUdmjf4EZnISEce4qS8t36l3E+En61zZYLQqV51CTwLDiq01qy+BkG4xrNyiSteq
ssZ1AtJ0r1fpSdlE6kxjgX+YW7qUfXLqIaCQqSunVa/CK21ifdS4hYC1h42REh5PtNnHIR6uEJpf
Krch4G805Qbh/lZzxmFNhglDQ0c+5GN3hYR3bvzzrA+DRNMIFIXyOIi2JeCNhdW0Ic0UHQ0la+Ie
ivd00OLhMPV1Dclj0jaxwD0kJwuRLxF4py4Ihq3eBf0ikM3fKcnELBX7fidkS2XLZWQmhIA+/9YH
Vwk7MjKiQQmuypgdf54pX1r4jE502fT5harHlWcle7IsbyLd3Kuq59uw72Onf5iael8O0w5XEetd
C0hFI3OmUMvBD/+/TflVKQZE871aCydw+Me5344v2S+qLX70W7VFx5GOGaIwXaJ2EhRO36ot64M5
O4R15TrCFN+7gUmgJW3ccCx31i9Ki4nlt9mnQRw54ggmpgTU6I74nWKL/frNIzZPUSnnvubg8rhZ
b0afQpAqNcZ1enBIdXSL+LOdjOZ6isjrNtJ5VjTSniN6iZOIhucnrQiCHep9gN3ebwyiTyo0BbWF
ekCrFf+H1JkNU/pDaBBZZQ1gKnvXZGqgdKxrxTm1HZ0nIU6Z4Z18M76SzFWYLwIxD+ChQIGcvThB
se0ddk9XOC0doe5Uk8ywsAXJFpDMzzrcGMT73IvE/DhN3vmYlySrOfRp4rLE+aU9hwQYQnIqT649
7Vufqlmf3RLSvGNvira5C1eDVhtwEiEfpGiPhFV/wbq0z8f2QomU+mfwT11cngMW33k20ClX+Dfk
GDGFwQC2nbXOq8IXOWAb57q3rL1wgx1gsBtuEQk5chw3UVWhTC8SmyFqdo8UVYBgQqRAOjSDCghf
ke0S1dhfSjkd3cDe1D0iZlPrTmTPJavKiI6xN5C22iUHN9L2lp1DCp18C6A1OPKCSDR/mIqdbgFp
tO2bLO5vJ5skI8pLdiuLBhYmfbpnHklTbDVUwXo80kUWV3WFg4pitr4meTeFGgrqINXAa5Qx5H4P
XRbzaAM7XSyex0zt0VGwCcZ2ujaaeK8xlllabWuQuarD+2jV0Rla7CJxS3lZt0cE0F/Kxr4BtdhR
dTChLW1/3aDIXReze8OBIqFhF9pemg6RxyJ8SnXNX7oTuw80kqdgCO5xwblbWcHWSWV1xWOKOcMi
B1QLsCj4Br3fsDcfHK7YVNZdXRm0pL0MzWA7XhQ9LJBWFEwj4+FJz5nfdB76kIxGUtySncns+YZ8
2VMUuGziGAw2nRUxtUb0Vsa6znFhTn6AqoKjz78mFeyLM3kPZkbVg4jtzOjlK1/xpVMax3ygDqgS
2W2bvG2xdch4rWrzRbd5cgwyvG0fj2GmnFuF3WQR0GcvR89apVF3F0pNrUcvLRhaj9h+jBOywWnF
aPOWWhnTiR3SAPcIjaLtYqwrLf+oBMjNvC/blymegfWYM1bxoKNWaChHKWMvp0JiaDFgzOrx8JLO
ee8qVtoeVme89jRDXGV2MCxz4UdbPYfUpqgdSFDAWuNHWCS7iWejobs047uQJkEsX6WqOgczhXtJ
q+/6QEM/LwKcAdVVYiPLD8PmC1RswircsMLIJc+cntDMaSRw2bJxeUlfAhwfUfyATnJv8aXhlcj1
mybAhUVv5kx4+A68so2OBdDPI1KKHuZ6+UQWVL9Jc4SWhLESEUwPs4Sc4jSkftRB7i00AjRampXY
DAIya/vyGUoQM3Kzja+KMT0Q73ieZuS+BY1Jd4ewkeUYG59Fge/UrxhXzEwdeIJnJTrTSVenTjdj
UJwkvcdJu0/a2URT0KnRBl68ghpm6cg6X4ydEx27xH9i3v/Z86m3KlGfaaEB/DeuMGoO7bUTzH2S
HMfpmBbE0hU4bUYS+6ZYfCT4Bekt5gYWCLWsa1hcQtgdvRVBg8WursPZNe231CiEAmKdm5tvXdrm
Jy90440f0fyk9S+XHc3udZ7XD0mnRxeB418X6XQTNCB7MpMyxQ6bB1uf4l3blhZ6T9/YVQMDKZNs
ygjRxQIGVAVXV5xIiUSmZnKcbWx1P9kJ1qZabRPlP8F/FUvw99P87xZtIb42IoBIKTVPom3GlRFN
BmouhFammZQry4cSTZiDtw7SHG6JO157JTmwRgHVWabTeN1GPGDdpNPER8i+zOwMX6qNhMNzx6dO
M+6cySq3Dawlxg501FOSU935Wcaj+wJLeCCgriEMWp6nuSqRkOg+RbDGkgn4bVfh6tggQr5I4/hu
EPpwRIkIT0o4HOVaCGFJVzU7J8DQVFgEZOOOwxoMmDDOIwNRcVVvaPElEJfEsAI541K0Zpx5Tf2j
0aEuNlwQ9XoW3Ov+tEEBidvKQ8FH0qy10qPm0uvj80xCbqvThNOsMbe9r2pSZNb15DxELhuZpZOP
nrCAjEFz0no22LAggCFT4kHjWpw9JeQc7M6RG0jKOnVXxtqNFfLMj3nPn9LsNb3HUTOwqypiZ0YV
P6Shqf1/J+1f1d0swP/rIfTxrzkv8w9+q+3cD0jWDAvV/r8nxv+p7ZwPin+B6CJc2/khQ0x8wODI
P1o6RZzNf/6ntjMM4sUoO+l7SSkIF/it4u6tEYVunLTRtemGYxN0NlezPxhRREHQNYEz6FmrlV0H
e8eaVj6xOd/dl38Pvn9AvbwtIefrED+Ca15AlLHE/Hd8h5Nw3M4pvBAKFoHpWIGRfxl6uvNjgtt7
rIZB1G+NhokQIrjqNu+1U592VwjbtPX7f8hP8/Y3fwdtze//DmuIjKbSjXafe9rtpPVn0swffaVv
+xx/lj0lZ56OwOT9i85D/B+OaPNFqdCVRdMLv8V8c7778GkZ9RKKNQiwTLueoh6zu3r+B5ewSQiT
aB45KiC//v4Sdq1RhOpRi7+4PZSFfXCm5P79S/zqUaGxa9AF4qskIOzHS4xmLeKQwy8mb/tS0nsM
h+i687K/eVR+cRmTpq4udLwu4Cve3CyryLpW07t232j1ZsBkWbfh1mab/d1PQ2YHMGNFOpxLnNSb
T8M6Ow69xqdhwEP4kQYDK7I+DfQb/8F1iA/k6IbKxHn7cQg0RiNmFO3eBbGhPAe0H6WEv37/KvNj
++MTxqf57ipvZCRZkzQWeYQII9XOtu4y19iG8BRmIfX7F7Lm2//zlZy5809nlzCSH58CQQjmpFq4
lk1W3YHEPAKMpNvladUBKBoGW6N4SftArerSnuPLgbUGjKVopKZPCNju47p6khV9ySi5o1+MIcQX
56MgU6DSKTEE7TudXO/U027qXr1mk3ZH7vaZlpkhHTLrXtNR1KYJZlol+2I9WRxj3C696Xr9LndR
cXQiOaBro8PoqHZRTMyfpW/cNYX3FHv5Pg/QqtDouwZci/CCjnJUmZ8yS9MWeG+QSw7dFVlCr7Zf
nwc54pq/uX+/un1YvJAqcwdZEH+8fW2RtDWii25vDA9ZcmGaTAOsy/evMb/rP31FOMt4e/h+fuoI
Dfih9Ry03R5JxC4xOBjot/hWlyZ2Vtd7ff9iv3rybAojS7IVcck3vYGoNd1gSknE0tPXpEMzkENy
JGWp+ruUxV99KkefnR90IOCFv1nhvEnS5M2paIiKopfvwad2G8NeSbtWR0G3fhkQ1fv+h5u9KW9v
JdY4FqJ52kWf7c0qoRQPcTpoUMpN9KfdqG87OQcs4/lqwHQ0zgM5cxehFOtAU/elW9ynWfLbS7tC
G0ZXhgAt3jvzzSNjk4vegmBt9y2g1MSRm9gPr97/nD+vuT9cYqbbfb97zAsXelLuLcfC1WTeS7c+
tcwd3r/KL75BPsPs6ZkffdyHP14FIU2sDZVW7yf50o/PJSkGk/0xcDiJttbfLLu/utZsD0LBNz+U
b7+4KYbBJvug2aunioyGXIoTXvJNnbSXSEPf/1y/unsGxRg2T6kcSrIfP5ethggGbtjsDSDeLfEp
mltfDa139/5lfi5dGHNaCg+CJArUmv0R339JLhpsvPTcvth+nFJ3xeTzIiJhsQgnxop0/fvgH3yw
Wf0o2IUZ+73NtsKah2PQoGibcM7pFQ6ett9Mf+tT/uVbRrvSUpbSTdTZb15taQ6dHiR8WWkf35Up
Kols4LzpVcNtUnfPWZacFxZKxhC2fFnaL+EAaaAzq99EntmGkoIj0/yMzprMNy9aOqiiHxO73leR
dWeW1VkT9E9dgbLl/S9y/j1v1mcuYjJap3dLbtibRYUQmVK3krHZh3WCRb7DAeBYJE53z7oW3+g6
ipkR/k2py+xvrvyrJ3U+NGB4Y2bOoP7HR0jUvXTHyKj3Qyr2cRuf27LagPT6mxf9axHw0yf82rDG
1GdxwPjxOgyeo7CDOLsvHWuZldU6liTHcxoW5OC4NwXdswRampWgUNSzv7v6vFq9d/U364xGtgsn
maih9+Gtal9thrIEcF3t6qlBDij3LdH2noPaBa/J+1/tr24wJDsX+xBLHNX+jx9cNU7lRADy9z5N
hAL4tD4diRP/B18jvkiGBQIRrNLfrARW0pbCa/gaPfBRVazWuYmavunW738Y4+dzC/GaOgpp1jXW
m69pz9+dW/pxFEWFbAFKgX2UpWmvmzbfaS1d4sq0duQLzN7mTW31aOysPZ3Vu4RUYn+EJ5YTHvP+
n/P1qXnzvTLogOBnGAKX2Nun19Uyo7XNmsFCWO8GOycUw9iEnj0sCj988KYyhD+EyFNq9O0g/69c
08MmvUswKy6M3L/lGP7qTMZL6JMI9L/sncmS20i6Zl+lXwDXMDimZZPgFIyJMSlCG5giQsI8OOAA
HHj6Psjqul1SqjKtrLd3k5s0iSIJAu6/f985gvNT2059OjrGnujAChYPb+Okvg7mNeqUDs4Gqu9j
2s+3cxi8J35xwaUC5bftTuUU3o2pd6GOCZRrds4FMdvdNKnHDk0RI020I451nfv2nTepS9/TcSLz
xFgwf617Ct+lJu7W5Ud0li+JNC/rw8mz411uBF8063g1DsuGJ061MRP4OJ1z4kTgAgbqwaiSN9Ob
D77AZpD2b6ITN0NTwWCZ0JQOlZgiES9P2mqobsy0ajzL7XdwX5iPBfoqZDXDANFh5CRV8jcX5m8e
UXxDq7COZPy69vz58s8FaYqGlzqlna02bZ2+J42i21qTzhiV60WN638qPf3Ngvd3Lyt8VtUsegkf
/bq/Npl12fD++D0wOKt0DMMrVFvp5RcJpSowumstzLu/uRr/fJMRLq/IEQnFAsaOP7/VSklhoNLq
TwC3GZKKtYJHhYwAA1NsjqTefROc7V+/5u/uqz+96C93tsJQmik7t5eybddIA1fH4O6b2T9UDBrX
lQBgnsG+MnP3S0ZeCeAMuLC//kf87sOmUsnQCiuh+aeHdRoEbWr3XXcKiNS4qF52jiBojMhsAWUU
VRbBjEL+zTfs/e7TxkTOPICv908GdBcPSaBt2Z3C+AoBxWZqkqsG7kMeP/z1u/vdC0GVZSLncpwO
vuPnrzXRUgmP2e7JQX3TqPkLDEKOMSJOYv8BDPi33Y/fvpLPBk8IDn3/9KhQKd6iGrAdPlYRSbCd
zJX7qG3bz4w071+/q9+sOGAAr+sr/sMP9Jfnfh6IGYICiLVS9mT4/ZNEcJN60IBzZ/rMQxYci4Wb
dRWX/H+9sv/LzmIqLSJOreD2B10VCRslgWmXzt8B/22n+qx9Zytgz//1i/7muQXA2oadjTaT5dwv
XyJUqWAah4ZLdA4iSIUEf/4v2Pzffnu/eQlmVJQ2HQuG059+/mXDttBJTeaZne9HdsCxmTMlh79+
H79ZTXC9s/Gk0E+p59eNxRSarD45K0b782otYhuTvlkYrfz1q/zmQlx/Vbi92Fz+eZWP62NIOqR0
JwB4FHEeEP/SDnzoU/k3L/S7t0Mo1DHZwFvr5uzn35aHoyg15CBPHWGxIcTP3j8J/fHX7+ZPXGhW
8SzdLWJPPvFVbhk/v8oMem0ykamcpPQepqS6axp1VDZLTSN0v1AMfEsdvH81+Ggkie6REdXbYnBU
GI9A8sPcBouGrtTIJNbl7ksv63d4b3d5Gb6qebrEvT6orrmdsI3/zdfNfP+n21xAuZzhhg8ywWZ5
Z7t/SNP+dcE1+BBQlwRXTtgRmRvNbr5ewJFuCkc/4RmE3p3arwBVCmqU1pXVIbkfS9sktUBjesjS
pzQJr8IiuC6Jht0Ji2f9bPd71H8dlYWYtA9DtqC0v0xefrS0hz9nIpaUjtA7PZsj2PhhVkSz63LB
zNSXl1KiUeGQgsIzNaBCIDPRcW9FU4ujOhjlcUhRCKRC/zCm/jsqMLZti53sXXb70dCF90Ttvi3m
ZB4br0OyyrqJY1cMIgsxuAn/zIbrH9UDLss2L09DvLLrcqRaCLtZtAvwb1n83uQEkhqjgfWdnlJV
ECWoX3m+HyBdvmkHUI+Pk9VL4RtPsn5LDCePCsO99ht39fvcOcZ0LGR4TF02sb0qb8y+ve7L6mTH
fjSYQUFbfryTNYOrLkweBygQSTYz9IFsSlF+y3nlsqtbldGuwvWaFPaL61UvbTNEs0f2FzSqy6PY
fBwzMGLMtt0IsgXwX3K/KzIuu/JS6VAuNb87yXSukFUEOSw7M9jrgPSxu9zkTXKMy3LfJTXNCzoF
cjRwgsgVvpSjo8+X9FWq6rUKh3nfetOTN686RZZwnqxfM7BM+yxfDTWYLnZJQE4N7xlYuNxddhpC
Do+YHgy0DMU5LuL3RI+n2hYEhQfjjVYZtg+RXdIuUQcPlUc09/VdL5OGY9meOG4e9SL44QrxXhjm
NSk0tfFDGW/sjjxPNuQ3U4MkjPFFsJEwscEladoRiRg4zSUC0fkv9oDIB6/AtULithkQXfQWfT+o
lJbVEzacI8LH+GYyGEol0Z2uOU9WZ+1IGlABYFIamK9BTyqGS8yLCtu5OHn/NqnuygriR6CS+JU0
F63GO14U3WsV+F+IRnD9L+Ojh1kIFrb/NAl5zVLpCF/rpGXoHtk0nBp3vhWkZAtpvpUzv4cWJ02T
Y/OxWcLpzr+oMNvPvC1P8YNy8gwepwn9ystn1IBWZvIpEfqRlf2gg/IKMDIMb9LlJadaozN8mzKQ
wRxhP/it+aCMiiK1aZKhELdVlx4mZ74sq9++1MuqDNZfgzJ13ozSkCmTgRUJU2QFCYo5YfZoCJgD
FkzubWXQSuqX6b4vQ7kztClQuJdIrQYjvZg9JC1AMPsxy15E7TzUnf9OMKPYUhrlsF3E6pi4/NX1
GG+UxOtDhwVrcO7sB56sG+Zn3t5x53kLlmGIGglCAszA46Kag70Ut0uliFAPQxrZo5nthy7ztqmy
Pki45ftWOQ9x7j5Y5SpjysUTX9k1tTNEYNpFEDMZICaEedMa3tlSFqmG0fY2eS4ANbsBGsXcVVFH
enHvNEzr6y47MUb55Iz7SmviInNpfZkrOks69145Hbga5/JZ1CQyrZFoMcOC9R2SajUs8y0WQ/bk
lPrInDc/lMmInCiedjNLoKhfpb4tCJote/mLmVN1E9q87QrOTdpUPEy2+THb1a204LwrkLYnc+aW
lbbTDbira8dPEiip8biPl+Eb05Uz2tfrjCTszh2nNwtg70ZV2Q9ma9Q/Q/sbrjwbR7wgz+z4t1Wo
KQQ6046U831iUe0MSNltCXzTIm9hiZgYnfiddS+1Tj4NskhkQGgFWM10WxUWgeDMOQayVfBgwYkN
1O1W7sNHUaUh3uN8OCI/TsF1tjd1PV8m+Nc71YmXmd0DnApxirHrNcI5wsQmazxnnKvIR7GAbHXD
Ec2Tz2Htvup9sj3w4Da+s/hRvzQDkJDQuqfn/ho21rNoxmNq5F+9kUS0nqgOJ+KZs0G9B4WCY2ds
blI7Q7k0uytacSQACNJ0O0gD1hH39Tqe740wvy3S8crvuwuUbjLmIcboQO6oEiCOq37AhblkXQVS
mcjTEnCWJhRDY1Lv9bHrnKshoO+ni2eXBOLGxzy42B1Wn3F6cXNbv3CvL5ER2tZ1ZbAm9Ekt0+a3
PvlmrrRXdWcwrQfbHMCq+f65x2hGP6CaT9YiKZy1Ce3jUN/m3khPKayRZdPjn6WPVZyYYpG6YpMm
RKkzAcyesBMJtRZl2DyZZyit+a5mq3wOgGQTfiKe5ykzqiFS74CP1zeJn1/Hzki9cwVH1OUTo/h3
w2EXK3mKb/PEKDbBkFebNOgvc8CYlBTldQVtKUphPPdl9mMUvL2kcqZomHpw1uLZsOjDQUMDtgoj
ZtPSlLWUeb9offK7Nc6sysdKsIH0PTI+TaGBvJDc36z21ZmwDuxLUuN5o7+nCeL2ccyhi1DRqJ3h
1gJDsx2QNG6YXmzjki5xX7/Ptv/dnJddOddoDDVTN1Lku3GOH1SwXNyJC0a7ERwoNIKlOPSj/5ja
Bn9RT0E47fEOtKI9QsV+DtlNbxpLPdd+TpUg+RoWFETKvPhCpP/Ab/6ubNJ95oDNLuPiLO1uzyEO
tw2d3yawow8w4/1IOWOIsFCV2NbVq29WZ7LZvPZSXSsU0vUiVioUIvSw3fbVcDJVeRn78rqpej65
efi00vCKj5uHpo2welBusguCOTyaRvjYTSlwEHnwl+U4xuoiPed6GKZbsgz3nS0X1jAW7j7C8DyU
XmTu3dQKSSxfBc2LhaO5wWMBBiaoOnSOa0A20Q/NmOkfiypoDAIw94mBeWqrTOsL1pVLYVMicHNv
3tP00NwmzVvbRL8Q1lN1CIu5v5mG0T+nFi3FwLikuBF3VosKrMlt0L1y34gMIguuc1cUP2o93SbA
xbjhx9Dl+QScwrkGGPo4NeTIuOrnXRYA06o9smyCzcMOZ+tVE2SXSRbXRiOCDwCu702K9EvNSLZ1
TxS39WS/UWJ5mk0SFXk4PMTu9CX1Mr0xmf5sdJZnW1DXT1LziyK3rN4bWTT3GpA44l37Y1KUrzhK
Bw7ZIKess+6rQMwJZRYSbtANWwO7x3YeoXigMHPButtHN/Bjjnk7I2Jp9c1JUV+0gf3SqO5mmIdb
QrT5prRGufEXZnyIWpLtbCLJZN9zsuAAbkY3I9A8Iny3nrtuXE6N38IoVPZFJ8s5NpIfk15OTmZ9
7UsQKtpGrkmKDaqxF9aUs0s+vdbMruE2f4UwP22k5cVH2JIvLaV1ZBb5K6oIfj4xDVaQhm+SdOmd
RTrTEiOPvXWc6tt+cdUtwbITo0Q7X5b+KaXUtPNK97Uc9P2CVSzW7gs0O/LC/fS0jjuPi9s2u0Qu
X00m+zt6YodpTv+wa98X3JETz3koW25qs21kkamLj3ZKnFtkrwb+8Jbll2nBJBicBz/O3lrhU61q
kCXLfnWDjXw2fhnudMbiCafCLcOkd/ysVz65TS5R8eYo+k8s2Z/4Ca/ZYDKoOPOSqBudlkcCLSkB
V21rk3fYZvb4JnwOPcyezlZYqUu4SmWk4sJnEXOkqHNOg8GNRlsk5x5SRpRZpTo4HSlL2FL7LMgh
MIBoILFzzdOdFCHq8a27TDtpkwSYcCZsVFO867l8QCZfbOZBvqS+20aeWABkGrLZsab4TopFR966
+gQWdGc6s7tVTfppDTA2/ax718DrZjldzynGpLIDeC3H5tVx+msy2MyEy/hRWA3iynw28aGADahH
9spFZwkeV2Rbla2c+4YNOyqNmo9bBnYky/DN1NN33RT3sVh+5LWTXSy7yW6VXBWLHZwPSyEZWEe9
S2pBB6okHbqGw9FEvRpJwqlYNWNfcPLwph1A1QgN4LLsb4u4Y9hnfPSVJtzb1sM2S+bvQKTPDe95
lzbOWxp6N23d7mOTe4fT+990MV2aOCMzyD146/SGfWpnFdKnGm57E6Vj6EkHV4zmYe13NfArzWXH
mQfhDOMDfFdxCEPIXmOWENwNO4glOQJqr6G3bDjNN7+Vj6M/gteWwYUnIwtdxIetwPIciPSLp8B5
r72xone5tcrwzucwihkZy+1+4gha+X8QH9gd0pveQganftmom9IpTlbM0j/Gm1j6sb13bd3eAe1J
9pn0CaM0SJLnMjXvcliw1UYnsXVq4Rmx2qY8NCt104MOsp0hOP313OF3W3cGJKFjc1rKock6/PiX
rXs5KMfOcmJLDA+jGGiD8rnFmMdksv7mlX4eo/xjSMDaRNjmOn02fwVWernQWdAk4ymW1mFkWJD6
Hhtjtf/P3xDNExbsHDAxd/1ljjI6MhGubMYTYdlDJcobUX2Mc3JVWfLlr1/p51naP96QICC5lnlp
uohfjrPkBPtrHqC61b7gcxMgxZJ/jHX/p+q9Xmf/PqB6m6Tf/9f//k31aP1j/4ynuuRJ1ywpiEUO
UdYK+D+rR85/cYEBKWeSav8cTw3/iyuCy4JiNmNJx/5/6dTgv5idExK0OARiqm3/R+lUsI8/TcT8
gBs6ISbOIBnkkgoU67XzLz8rkt6th4lbnCbqbSfbEfDke7nzB+tjtOyPgBrbkf9/A/QiICqPBt62
lgObZr1xF4uVLTod9nTzo+PBKnHkQSe0qcM5CO5jb/FZb04PfUVmo57Hh8kofVQgVRk5bdGdtTtW
+wr0KoCF1Nwsrp5f8PjgBFPxm1OJ+Uoxu94uDb3V2am4U3sI5mO/XJBvdMsdLlr1XPDL0YR6VvRP
d636WZnbXPrx/WRO+8JN2Uja94Fix2KyyWffkHF+19lnLKh0fsRtkVXvUJTXnhMU5ya4S2OcpxON
iU0vbSRcKfkBpLyUF3KX7qUjPxjbvPhNem7bhEdj/qO1gYqgA7+x2uB2qeWZpRuMGwfxe1bPJUAo
230YgsV7i31IhO10ZeM43ffoMJ6m2K2uGzXMKAuqpL3x3CFnhWsi9s1JtDNluRlZXcKjhA9L9msC
vyK76tZMh4/B6qIsw8XX8YSr3bXAsaB0jydKAPmzMyzzto9HD/JrOl+l3O2urJkRACPK3TJZ9q7S
tndM7S59XMYmshfLYm81K7TcLopdxpF+nf3Q9nhv5awyyn7Rb/Vgpbu2SlEjoYx2EWhnRn7SMURY
tjDPxswOtE1vVK5uWmSuG6exd91qFaAmoXcAeNo7srnHclUPoCAYUBEwqD1p1ASOa+EoQFbgrNaC
TjPEDGyAe6Hb7sEIwECa549m/ZLikFWMLLku0SBYQv4gdgL2qUWTkFRmQRTSN44dDoWeGcdJeJTc
pPjO1OKJZ8jZW9UL5Sph4KDmTMP6i7nqGYxZfSp8Dcob9D41STAk4dJG44KRuJq+mqvmQS+sBlbx
Axub5EjhDg56RofB956wc3debZ6NVR4RrxqJaRVKgEw4wXJis9YOzzKtL+CPP1XMsTPgzWRTKkvR
c0le2hKCcYmuQq7eCtWyJSWnkh/bKU223eq3APIeHvLEexf+cClF3B9arvVjiPyNM8HuPFID/spZ
jXzMJz3u9IBHI16NGgG1YIRMWDacikqZWXHc3lvTtku8i4FWb+ZhngYIOiCd3NWwO3th3S4z6K4U
XyCY5KsxqR9jHB+id+4KATCGk+3X0e6pp+BGc8H/bFxXPGaYQiqMIV4+8BAzb5ZRHYJVKaJXuQjC
sbcgXMIoWMUjrCiWyFxlJEklbuXSfxR5BiApcN5xDt+w8ui3uZ3gtgM6t2k4Jt3aq+gkjAO6LvVn
igHFbcKezrJ935blmxsmOuIO8B6v3pSg9fgAV5cKK1vEP+hVbC0u9upbaRGvkNx5rxCxMHwvNrVw
nhO7XGtjKT2uogu2PpO7r9kfBpcuLYBLATh13ZyfLOyZQom7ZjW/zHMBhQwtFS0o5W5YtBq8A1wx
bKDCrTmwcnVXk4yHUkbGtOWH1TJTr74ZpJ2g6Rcn3FuSpmI4gcN3cdP0Vn5iYL9jWPw+dyAH3JDf
4dD2wW6aA39DiVTQfC4/3dV7kysvjqwKp1a9WnHAP1zArEJc6jDmIE3jk/N8dTSWpoPVM9y4CHYS
j2nQatyBpvtaFEO2myrHi3SVPszckBAYp6+g3+1tPDNKKZD4TCPE3Ti2rP2wLACqV9dPWaq3Qc8P
iYkFqEIHxE7sAefyYTBXTxAJWbykVG/i1SJEqOCtXr1CRPzGjYu0c4tTnhgLwKQMDZFwZ+CuEgqP
kfavQ8Oy380Z7S6lV299Zeg3PG4BdriFHtLI+h2YAIvhqTNMLqvqpm1igQxwtfq4wKoHFxk8LvMT
QuYnECHzydOp3rnUkTa26bagD8r3vErPij5V6MHQNQXL9sZh/CkZYWx54yC5OCHiMJVdTNoP/j5u
7G/gajE+9gld0jDBCG5rIE12V2y16QS7eR3htNo+U9/PtxN/WRW2hyZOjmzpnZ2Vmt+Xof1ss55S
Xgp/j5Kdw9aJ2nqmfXnTxwHdOHfk3GjskLBpIGCyt22aE72g71t1V16J0mciTl/kzQNndDwOKvuV
OcYhaJPvLSUIPrjpnAdMPJjGFvvB5SAhrc3HWLO14HSGIV1l+GCCOHQJShp7+QAxrwIIsXGt4lub
14rdOznfbCaJVLf8RYU/PservrrGO0eSNO2jge92y+aFwzEDQq3hpU808o+5zdMlYxe7rWb3qyWx
8ak424wB0p+y6QCwcaC808Z49nUTRGgMhisrU2eG7U8ebN9dHwiOiyiJbmzof72nvyjQJdt+/SH2
xXAVuCwH2H7+QHN5TSpDR2Lms2nZGAOASC1Yc380Jrt+K5yHwpScY3lsgufBvKtl9c2aihg2gkHN
C2v8dSc6fcJgFuw7y30vM0bhssEuxjGMddV6wmUDua6aDdz1IYd6W9ir58YbV2LDcJ4Djsey8Ul3
1Jx7p3qm9cuVEdtHZE2EpHh4bQBYBLdtMj4s5pDdZFDQyFfSOyP8nj96NiN+d1keObY9hLXLAYtb
CtofkgmK1rdO6v2oGPZgpRo4BanrXe1eBqeSGynHj/g8BB47oB8erPusoMhjFPFDiev9Cbfcshtj
Iz0lTQlqjEFxHdIBjskjOBqNETkErPIgVDdt0D65oIM3rV9fij6DHwcwbOOmBRAv5uFC+d9w0uEF
4UbKQGDI9rkumggmwrGi57jP53jYtbW48NPmca/WY7/0vW+s4SYQXK2Z9Wi14Z0sFo/5tsXYnwwL
HifQb7L7mrasKKVmZGQP5hugxFeeddX11DN9iImnchMbmOCoiXr0Qpcd7tCbtSQ7K4T9Epgfvcex
jW1C1MhhXYjc/+bnzRtg/eah4BA6qlwfmp1Q5m7wKtp5M6sbMfNn9BoaNCdYiq6um61sjJtFWu+F
zj8T0RocJnAbL2kDbYEk3crGv5djhXHUwgjlT12fcZfxjMvSKuvQFJV5VvliHJS1MDyXffGWJKXa
9uPw0hcV5tcFYnS4dPEW5H+/q7v42QjcmyHodDQTzr3N3GmNGBnZzi1MfpTpbFF6biiueog/Kc0O
l16v58C5hKOTp9NpFt4dDUlri/k2OZhGxSc72kXUxn0LKqC4qfmmwbiER27cw30RuvOmblmeoeLk
QMTBktfgftgsMoDijccOjIn1YQj3IPmBcOGCpKtSrHHFEERm7CW7sZvK27kgJjEx0ErT1jqwDCl2
+Bv9XWDLr4JEyCEunau+qb+Ncr06B1se24JpMyek875LS3cbaMfimWU4Z69dao74mscitp/qmfPA
QWWKM0A6wp4qnjk+Zd6l6ne2Sqz9+5LZhuLZQ9v6HE7giI20uaQWmxAjR1cw2DMMJXvP/nm66hBi
bZaOETt9ZaiY8/wkTZihFdHmLSvNBzrnXHR6NrdpQj1fGzz6vBCKaJWm2Lt8J6eTi7+0Vgtn3hnh
VmAK6bmC+bb1giXb+XNOLbxeXaXS+8E41dzLDhtXaZhnSO4vTNz1Ng2yAC6m7yE3Y0LaCP1GrZim
rhq/xxNdKFX7uLo6l1YsxtZkGbclQNJ17MPp/8wJQAEIfSM8qG/z1L7lS/iacU5+Xoa63Fu+Crc0
b7/1oey21QhraHEx3nVz/MWUrD7C3PJPlVsPm7SzzG2SsYGAU6JY5JT30Ac9SuNtcoTTYG/Ton2R
uGejhQEiS06jfjCU0AeUM8V6iHGDXgN5RW0RzxiZ+cfFXTDHd93Ak3mZhLt3rJyatJPTVjdAYtVL
f29IxpbDmCY7U4UpV13KPczhYHcwY+vQhpyTtEbKfD1uOC7yRRA1JrPyAljnNgyrz4aeT9Q6pEwn
wPqRKic/Ymn2WIj5R5oE9U4z39xYbnZhn3pr9yZfS9zbm8kGbYvQknOGjGrUMAf9vp2YSY+Jkuyp
+IxCVTA4NTjvnlsYe6WKIWXMlofEsnibYDHmIMDgtgdXTEqvONfFN8tiJkIwx5lOGXJua6ivPifK
B+bVcTTMmrsGyL6xSL+nsEg2yciXMvsWP+IBekZrlPJZ9EZJTXow2AFRuF4qav3aM976ZbEgNtpz
VPvGpWr5dwy5fXHoGtK/UlvTEaAfjOYmL8LX3Iofl9Rp92YS88vLATekJnRFzviASHRvrKppWsbs
4jOXwdykizfkHst+YrKIduMrLLcFk4rIyW37+bEJck6oicL8TRrJ+jUmTrrPpLRku1TzXJqTv0TT
8lxzIto33gkbKJBF8eHX+7buv2hUrMnof5RTdlvY7ptVcxT3xxTmf8ZR65Tw34+jrlfw4GPzu3kU
f+6f8yjAg9wvmCWT8qYvTHjvn/ModEEUzQh+I+pby1D/DR60bSrWDCmB4DAiWkE1/z2QslcUDuFH
OkAe3RKaR/8JC4fBzJ8GUpwSr4NXpCMBrbB1YPUvA6m4z4Ak5cjAcu5/15MdXBj6ttehBWVbZuMn
6/WBU5u03SkznndipXEWcXzjlHgWNTOjAMzY1keNFpTjNYrJr6Fi9EBZwthD5M3vGzW+itK97wP3
Mx188AWuh8igLojMTeWBedauyoJD6uFtsOlM74QNyZhH7QuLuW+u4b3bJWkv08CxAxYM2TGb2l7n
chtzOokEIf5SVwK2RPotxNm7EVleRAAbDnls3ReaZV5Xdd/yMp62dg9gNkgRj5iyfZmRwmKO999M
uXxhJZhEhlnfBhOwj5htPzGMkkTCppYcZbhJ8UJSYtjXpvrh5DE4Rk3oQDfTe+K170Y9MR1X3Z2c
Zb6Lm8nliEee+i4JtzlFaY5u8AW5SvLQa4K3OKXOyQCZf0xeB1FSuJdR8YAxY45HnIoxAMG0H63o
n/1OAo9mFW258PrxnA5RUXvfmzRWW7uESl0vPA4y46PqfF6AxOwmbFXA8kiH5zYcPnTpA7ND4jzV
Gfwhwk8jXSQe1R1cjHZpTwYpMIClrcUDQT5Nif8+a7hFVTu82qlZXo31clVDa5gFlk9SXwSQfJ60
oV0eksI48l0dRepAPOJkb8PHTp4uZY84h3l7bpQlI7/ulyNx55umHHbp4n0jvNbcqbSi/5R+m+Lp
rs1KNhCSrbFeMM90rbVT+KGv9VBwvo3pOdKitV9Tv/IODS3rB78hGdBVsdgOblvtjRoFb4qqrQbi
4XxNTRJFWLfTc5EzooKnBC+6GjvokxyqD+z0A4s2S1Oaz5ANP4TXTBuXJySCW7y+MnaqOyPPmELM
+nOyyYPFyg8jUbvT3iwYts4BVd7MTbbCm5iWxmzLkNOy/GQsxySkrxiNNjPL4LqM2jquGIcAAOl6
47NvwmeyDq/aWs5L3nxYi3+awuRdBtWnE7DeTBLWCL5fHvBzf9Vl+xkEUwdVmW28r4tHvHJQONsy
jKaxPY66sLZGYb0T/f4eFwSubeymBPiqiglxCQxoMeoIK00k+LOE68uDEvObUxMGMUvnyLj1My/I
Chps2HbLCL7TdYcXgdJ+U68owRoi1pkHZMEON5H3XaPqDXcSiO35QE5i5nfki+qBYZaxUanrbVnE
wsps9z0hO8CYBTibTKkNVVN9JBFn7Fy3e0mMnJrJ9Oo3Vn9k6ZpFTBzXzKbR4C5Uh25qjrZtA3Ex
RHOG5nKFARu8+SLfSlA2m4XJb5TGhr3xXGlfk2fcF1P8UU8tVCirGB+FzR2LM+HHNjTJA7Ff3C/d
dKfoVV7cLAFkPRbneQpYngBZvs2NnKDLRIgvwylGWGXtUbv+IdBIZPQoPDbUBWDPvIm/ZJZ4RTz0
2U9NyFKK3IQfq8PYNPLozR7bHNlyJD0QGhmcJ1GzqOxI77IRkyoKy/wRNPypcCn6DOCRZgZ3G1sP
GTMg9SUvp6Nd2tz54vEmtHPIoL5/ylRs7ebS+TEK+1LNLazTsr6LOZrboj00Ac8ED9VgvXCawC2y
S5n0rZKfKveexkwCczfN+yno3SuG7A2D5p4JKnzJo+7FJ9Wu15an1pFpL2fKilgMhVboqG19bH3v
POflt6XtGDqYbQzgiEvTbAifp4JruiwEq0wzSXdNYni3XbdCG9M2WGNx9T4Ocg8AU/8tFb61y9hu
7RWJlv1k9K8ihFEum6W5tXD2bD2fqk8M5SmKywGOkOdOsLPhDSaBehwsk55SeEaKZVwsJpkby9Pw
PGYyEKNonGdM3gQGZnXDNPbBaokGxwWU7SUMPhXVJH9wiSMRXwn5eeyyafBPKC/HaKDPyOiA7F5l
BiNjMP8hGcc3FvkDQ019Yl75UcXZw2DZn9MgrafS6z1i/ivfaYACxz9QHavJCTbZ2L6mngzXuEcd
Zbb8HmSQscnZ1JEBYV6p7LXL3Kskpb4kJNtj7RMAGDz+3WB2q52dEs/J0dftRw9fexmimxMtrEt7
rO/Tmb3EYoC/wUDX8ezw0GmvIxpD289Bwgc5tG17FcQcfWjXqHcknW77OiRs2V84Ro03APY4L6qd
i5WwwxRD+r3v6heXr5Rqlf1hQktcZPisdfUx5fMlLzCUmmvPcHYZJQUzGYQmy69N4F8kSW+clQbG
t/5q96gZGtw0227FhslpImFml84eCv2D7cwQvnOgYDO38cWqH/MVQEbc7WGdNkV9QJsqhVKmVlxZ
WMOfB5N2B4fW3XQdULMqriIn8x+8HDCQCfYsXgFoIwOsXSyJ2JYrHa0Dk5aswLQEcpoHQS1YUWoo
w5It7qevdOJ2pFeHAw2fPmpAsPUri21aqWwdeLY6IfzSrsA2wG0OALdsJbmZeRWeBuBu1TCOeCbg
veW+gUwJBFwgrWqXGQU5MfBw+bS8p9lY74cY2U67MuTKlSbneAWciJUwB/HroQKuem3Pqys7ZKc+
l5+TW1yPLco1Po52t36wFhyIKBVeQKY5ZCLczDxkLUtdF4vxbRAivkGrYkZdZn2JyblH6dJ9Zzl0
EuS5d7IMGKpk1aOf2+cc5m/A0UiyhtmMAm9sIJf3sGy+UPsPiaVWOaim9HWc7PQqluR3+GLcbWp6
3wNJ3ZCebbqZ0cJu+n58CvLlyhyTnSvyyECmu9H8PHgOXSlGIFonDlxVneF4+j/knceS20C2pt9l
9rgBbxazoSmywPJOUm0QsvDe4+nng/p2dylbIKK5naUYqgSQmSfNOb+R95Os7VI/DLepaX7ONecu
i53beJodjwA0mnnwVW0VnF9M41cfJd/icTwpif4Aa5lrYCXTDeNBkbxreLbg5VXlvlfhuI661rEe
4jWgsaBNnNwOUcrtUa+jn3UvfcXvS2W/K1iOOrDFXR7XO7nMrgY/Qk4DPtLGGTgRjZJKjrwu3tjj
Plkj7ikKSMRNloZvZU1qAaGyn6aZf2/68QYRan9TtO0Rp65pGyuzPmwfPyeSZRN53NwCK6+Ow2gn
NzBZ7XdkjZ5lJ28R6k1vEnLSW4SP8YNqLeSLuZGyKAYPkhUjsIs3LA7hUrSvEuvr1Hmzs/n4LfcS
TrJ6eKXXxh7FDnmHqpa8t7Ig3ZBOTMjkzkJugwFkFKa60RTkm9i4tknW34fShK2LA7YqqL7DlHow
f2PfvCAm26xR36Gzb2OGbYtogEmWgbpdr+GuHqKYy7oO8hzpPhLyNTXbuDa3ecgO0RZ4G5ftUfX8
O6D9B8kb3vvUOKkxPsOj+iKX+UNJZmdjOmT1nBxQOT4G8GUr51cZyRIKJDAEUhDbV+j7xltWVHfw
Spx759RUP1r1vtI6dhuP6Zj0xkMGZmiTzQLKhVW4YQlnIkIccJdr1Ru2oNhtVgjEsWBcx2Y5bTVF
P8WgMa86DS8yqZbs45i271IEdieJvZKEMAlqqgXor1gDNWgGd1PCNPlkOM2tbgXhsZKxUPCrwd9p
8IFd8OjfNY5ZgJ8hyPbZrwDztOs+ahvA71zzVXKfEnpPOBN1L5mhKsdQ7b9GYEpZIqjsqm33g8oZ
y62t3Q+mit5bQR4yrMdHiyVmC8f1XfepZgw19ZvRVB5rJb/R8DSl4Dbe9A55tA8X0Yd/sIg/ClRx
W1y52AnU7Spr4S1XfetauLnpnLa2QLtwShmmV2X0DuS4TnnCIaitScVUqtHtokJ7UEMiOipr7Iha
pCxk18u8KweowsgcL+0C0Wrv5AfdsfT9xzKFPkDf7Fkdvg3WrxFkKrVa8yrPARTY7aulk9yDXdHu
ECxyZSN+SCeZOreaYvSjd+1GroZXc2pvBzU9OUhlF1r8I/Kbk2qVDyj57ePaara5ExzqybmSU/s+
VKo7kOCfSr0g3RK12yIrYRLpj1ZGAs5G4zHx/F2g9jdB5lHpo5w71dreQMXPqu3nrJRvTXN8nDNj
VdFd1fG8kEtPQQw6sudIP4vlTU34AiXmWrcjvqx3Dtg8geccOACVATQfCy44wLSRBRjIqee3SA9Y
j6NpQCwK72DX7kAV3s/csF2Sguyuc/sJVs3r0BVc/cbrpvTv05IMl68NGD76/lVf63S0eZPL1V0D
oCGiOMt90j7UhnkCx/cVR6aXSmse817X2cKcKz8zj4hhfiFBBVws0fZRW3OuGUYWRB1CqRMBnrML
ysxZ7HONsvPAgX1QccodcR8x+mHEM85G1jmCIALySsZbcroNBrgyAeglXAKln2h+gMAzLMCAWedK
2niqW+c38UrddG3PxqH7j7AIqGs43bfJACIM24MDymurDt+CAuyoFdtoeNaNjaR++KQFEAA6zv34
CuX7UsGpgFi9H2T5erRbSO4o1rJSO/ynTNk1lVa6uVS/xD7oAasEJ4Ine7Ohjtdum3KS8PZVf6kl
WpKkBDnE21xQJh/DTJ2NMbKdhzio3gqleMta/QY9tO9J3pwsqfnmVMpPCF0Vl0Ck47u4fk6y9h6p
gx+Nrz0Bc3fDEBIAfixOVDcbEpisT728D9TyGgrjjQYsvq/xMVSMB6Wd3ihqvdusd1t75DRXol64
AcgHG9W0xk0Y5Keu86+lxrwnCeLjlDwDSearaQNWeAh3yYT9KZDfz7mZy+j8l66cprgyOgwkXE2M
/bqcalVlvk9jegpK9SEZq19T293XMeexAhqN2eYPmMWDpuxg9FA6wFxYgR6imG6oBZ+nNv3pAOkH
tgKNQJOmN0gCBpB/OAtyGD5rescUsqo3dbKveiPb+RhN+uhob9LOxsN1xorkmn/A+8c12u5bWoT3
YEZfjFjBIJIxcZIMpTubPEZzktr6oDkSDDddvYtCGUDDsO0s+UWL7B915n2LUTiuM7Afkf+EOD4g
ibr5Oto6/hUl5guclKgsY0mj9a9OZz6MbXWq9eQgV/IvZ7Juw+Z7HZEoLvsZ/R3cJIbWbFBsjYDH
AwVNs09BJn3SZK+hXtt8URP7zaub8NhN/snzQreU473dKacGiacKASnDH2aLjP7W7PRjrxn3+Dvt
Ez+5qUGTAwiRNpWRvPlR8rmO4h5XCwW7g87WdhJSV4YXXRsdRo1McvC4iQxCdZqmjdmrCMZqcxC2
LoACZ+9k1qsxz9yOEh4jZOymzrydopqrHjake93PXx05KrbTlBw9I7wGOXzDgRuSW7CPVHBfWV6X
ByNuq30/AQuPZR/DjIDUU5NB4shGoO445HHe12TKKUHrbYkUIMVNdWyldHbNQwceX7BfIY4fKJqo
e6hz3OlRBO0i+DnT/CeW6vwAr/uZUq7zaaI2fcAoA+2GFj3F+UocR6CyZ71YB7or11eJDZPLc2bB
F3EsZbqe/OYnqWgfh4TwpM8XbriVznHMCgiZbXufzTdyimHt3uKSXhfS86BYL1k1uVGA5LtUTng1
QY3bBln3C0TNd5krfhkH6Gc7QBXMxESfXpLejHT8JEfTU5gqdyC+bvHu4ZKP0o2jvZqx9zg1/hO3
5R3kp4oLSn6keE0GxMy38NdvUr+6tQtcPMw5D6F5yA6E0a3kRY9OV7xZSYRVet1+0ebcha8VDXYI
pD+9AZBHl6WHwuIwANdOyUZuIbPHQKXmn3ITlmtmkKSbMyTTnCuRopISZhmFD7nVylcUR39JXWps
QOXEO3oJG9sw2pPiw7iO7Ivho/k8adIxcrDm0qGyUzqwSbmOTE2yt6wOXL4klap3Wz4URooNmkkW
amIpVYP0QUa8tlGHExohHM3mpFA7Gj/tWHsHQpWCnAjug98JpDmVZErlbSJzWHQmE41Y39trxnAM
U8Mds/rZ6MKD2U13ZdK/a1F24BpxVwbqIygcqBGkrDhdfpNJYWl6+R3dkBOiTZ/lQXodIVOxae2z
Oe+VzxkwSAXQlfXqMaQat7HmHFk1Z8uQfwD/MGfQtDmXxkXZ3w6k1+JwdKAWkDYA2oUwtZTu+pCt
o25JLxoZ11QEoaPU7HcKpLp8YIBTcPEwIhzuuKTy/JKoktrhu9+qryXjKJkmNgbTtVKbx14HtNYV
NmoSZAUx5bHh6rEcm36NbQDp8l0TyzNrUnlXNAtkeiT1zj6tovSqnJOO5px+zOZEpD+nJPs5OTk6
KGBPKDwHvqWCT+pVqFTli5eXw4y5V+aI3bFthHsAwyT6cspkk/1mVPWXfBqufY9KsNOxsKj0GXDO
exxMrtLUuzWK8ZaD4jOk+q9mLztYF3rvURFZbuYF915h19eDGXPwnevquVSwxHTbAN6PmsbfWw1i
BhnafPBB5ySHsIZECGgcA0eTq0Wltbi9ccabYHlCrPgc1x7aK+QHfcX5xhH5JejqGyWoOMPY2q0x
5lfJnDOekP7MEHHbtHJz2yXVtdoEJLDY/xBPRrGZVLM/55xHboVlrCI937Jik5H2p9AtOu079oUV
K6xm0DfkrUcS2E3T2qgG27d21/8vUf//g/LU97zNmmp8+umH+R9lJvW8T8NbiFfQ15QiVEYNf7z+
8X//z++/+GdNalnCV/0fRefsj5IjuqjWXK36pzW99j/w+C20A8EtaxpiBP+qSdn/Q30L/QMd6MHs
sCX/VyDpP+HzkqpgAoGvrTFfaD5UonjmmE9JPrig6YBjsWCM2vH8rehPqsG/mxZ0ZobQVCpkynpX
Mctb7HB3Whx/l0r//bLm6bSPb15Eg+TlUja4iJIgn1QqT6Ud34ecWf4rAbt/vz+Y9o8PmNkMyQD7
2pVHDW9H9pYhT++562pr18Y/Lo3/fsDccR/63gEAa5MT6l3DaufaH/YXWn2EjPEcDmsilEuDIELf
TehmVctHtIavXOkNfnhaRQrV7DJppZ+WppBw5x2yRpNLtYbZh+7dBv1wZ1OC1fpHtXtRK2XpA4RS
ad4h/loaaeeGObdPuyZh1+aWfCXh87VSzF/6AIE6MnojFoTo0bqjLLmJjcGr5KyocsyT8d+qY/8e
YgEe0MchV/d47NxEzWX1yCKNvQ8JdgtruLQPIcemQLEBIansrefjYuFrRKVPoG/RkI0D8GRIbdqo
P5Tc1843/ad607++RtTeVFUsBGqc5FyFa80PqW6xMsPa9ZCZaR24KgerXRjV1YOEf/x0c/6ZS58j
hLnTVPAJGo7zWSPd1oC52sj6fL7phamlCwHOwbzNLMVC6tqyOPGA5y0fVUDOexiyawrOS68vxPhY
hEM31mXrVoVsPUYkgY42uduV4Jjf9C/TSyS2+IlO7lLKSTfV5rNXYPhBoOQUo7eU2FfW2aVBF8K7
KCbfRE2GZ+Cik+/sYlDICDTeW2dTrGgxoiPXOKKfrIGtPT8wS50mxHxg9Y5ZcJN0lW4yMK3GSzzb
sdVGp8vaFwLexqKRikOA/3gpNwcSAuVBaTkCnm99aVoJMa+ODbp1FW9fGuotJpD3nUpGPUGo9nz7
ytzzfxl1TdyzE09JRu40bluOzs4KMn3XtbErKca+GqtDUTUPWlV8rclAU0h+nXr5GvkGHP7WJDoX
psSMofm4cRXAJY2Qgq+bWs5tzzJ2NJH8kAz7IZr6XxWV5V1b5Cufu/QwYQEIG5PbTCw3rk41YV+o
fb2DTXZTZSl+zJWxKdtrhK/WBOT/TOT+a4nThDVhkCekoI26cdUR2QNKVu4gK9/JR58cu/jaS8o1
xo/PeoEtyfnRXJjrmrBAkD6bTL/XGhfZowJTdcNJHwZYANlK9y21P//+4ZABocIDaUz3hWZm4IVL
ft6MgmDl7RfmuiYsDonkWHErpw25M6c8GY2Cqk4xSl/avrGvznfQ0iOExaBBgyQcY8JpKqzHvMAs
MZ/SbakYz+fbX+ogYTFQkxJSnW/VGMB7Y3eAkt4HVx5m7T/Ot7+wRmvCctCbRQnknw3MKrJPhd9/
okrHfTvGrTQp9+efsfANqrAiVEMcd1LBilCk/YudFW40UkM73/ZC/8+ucn9MIIzkq2LWIHC64CZo
p10J2XtM/zuZun8FnKiViKlCRvvEmT7SJRyEvvRtdFdhs3rh+wsRHSB5yhmSAHPiEIELRZGuShlo
vq820+58Fy11/9x1H2KsVTyUWCO/dp3qMKKApObx9nzLS50/P/FDy4YaDSx9AAXLGjW2p7jG/De0
Vl57YWaqQvBmCtxbkraVayDomEAhUvViN1XBiy+l15e9vxC8g2LoUkSS3c1TlEsSWf/SFM0BedNP
59tf+gQheCE1Ym9bNZVLSvQe5PdNZKeHyFTf2ip5vewRQvzqPtI1kzXiTFH8yNTsagKNM02vYzlc
Ngy/a4ofxriJalWfNe1dOJt7yfP3mcRNoUtv/CxbGYaFCaoIMZwXRQ5vim+wHBjFfXgygOec756F
GaoI27MBwxWTOaVxc99wi758SE2H3UD7hznU4vVv6c2F6J2sJpbaJESgDfX4mTDg52vTf+nN598/
9HvoyN6kmBnTP4/v0zx9G7v40Bn6yrl56c3n3z80X1SA5XO/YGqCx9ojbVce2qCN9+e7fal1IXZh
YwMLHegXGPnbXJ52QOmP55teiCkRnNyRm63AEVYu+Pv7IFKuqkiBFp9Sksfk8tf5hyy9vxC4OBQk
DTLdjKsGeHTMH6O8ujrf9NK4CgGb915uxrbPZEcxJgYc0ppPobRydVhoXNTNKHAzQESYfpemu1m2
xPfhX9RroukLvSILcWrXlo/eFcsZr/6jhMgLGMz4fr5bltoWAnXsqQC1FKNdCLUU7QfzG87Qu/Nt
L/WKEKUImluoE4LpsEb10IA+HIfsNEH0Od/8/Ip/ufDI82M/hJJZFwrZ04RusdAE9I2bHu57XgzP
QTUcTKVYEVVe+oq55z48prAlZSgslrKhhemEbruc4CWedw52tJG9ZhSxNA5C5EJKxbGhMirXa5Vf
nTx+6pMv57tpIXBJCP/x/o4fj8VQMwp1ARfFKShKtmb0FGbdfVjFKwGw9PpC4Pp1LjdDoxAAWXDC
geJ57OrLVkxZCNx+cii9pZxHzED5VQ3gZpBUK1bm0BxC/zmHoHn82Tl5NEyIulPlD6WHNDyWDQ7W
3euQvJXDe0wp+/wQ/L134Iv8+ZQULWHKLewpqH4hUIWvLxpj6ttljQsRzEEWOx1klt0xyfeqfTQg
2V3WshC/tTNJsVPRstkXOwO6X2I8nm9ZWeoRIXaLMoNkPXqla2f9FgmMmeL/4E8AcXKAWAUoT8+6
gqOdas9Fiyluj3qZZW2oza9sZ3+PasWZX+xDVMudJvvm0NduYunDXq06v30vWjrzzWsN6/X8Z/49
9JC0+fMh8E5wMo3owKlCyUBTCDwFfB52YLa3MkZL3yFEd1rL9lA4TulWISJ+yNh1XAY65MbOf8FS
80JcxzVLXqPaoGDKn03uGv1r5/883/RS5whxLU9mLecTb67X6Q2KqUfNlg56PO5sSBXnH7Ewy+Yy
2cdB1tuoM7LcqlwcFSyq76g6lFW1v6xxIahJCKBOEHKSA5eRXvst+ocdLK3D+dYXOl40XSRV7ng6
KqWuLKP84P2MlPcYX8TzjS/1ixDYYHCHPsjpetlw9nqSXyE0sRJXS03P3/MhruLIamTLIrCbzDgE
Sn5nxOPKoX+pS+ZHfmy6BpgwoAPpkqLf5NMXo662WfpwWZcIoar0fmsFJf1d9+qu06pDpqore8zC
RP+tQ/XhvVUL92k5pEvC7rUsTzgWbHM0UWWrXXnAUscIQSqDG7cKzShdz8PEvFS2fXk7WmvmHEsj
KsRpCXcqbkYmi1PaKOfEN0PdXnQB/Q89/TBCUT0yQRZ6JTLSADjQciraYaX1hW6xhABV4rFHe0xn
aUTVZ4yQKdHkl9rpV6bj34+fiujSYg11MPktSU5t6ECkt7KEV/2gADPTB8v5IU9VFm/jsoCFfdEU
tYSorSaw5G2WElqmsrP1+lupNmuDPK+IfzkHWWLYerAl87Hn+Olrb1kDHJP852uCjonWe+9KWL/j
yiptg/Cy3CQE9z+DuWwVyazsEFBpVbh+F7rJaj8txJslhDImZBRSdZpWfPkQSMlRnuSTXslXTmiu
lB+Xppa461aho7SxQkirt42lH00Etr1Uujo/0EutC/FMEri1Ip+7QNMngM7QMUrvVWprGyVSJf2y
RUOkqPd51XtDU5duF6IlFDrdozXqz0ac/3d2Jv9M4eKc8ecIh5UuG5ITMwwTFBAnhBBipZqxu6iP
TCG4YSbN7NCidE0lBsYv2zv2NHR+0No//4CFWWQKx2osvIbBCoi20ulctcyvge3fRRHKZVKZrHzE
wtL627Pjw85AuiZWO3h9bjmksrrrPb8MD9lUgFg7/xELM0lUDm3TESGRlEHmgrZt0O+e1Y7C+vl8
60uvP//+4fUlr7bMKSLQJifemaFy35Tdytq91PtCDHttEfnwltkZBu3g+a6Vo3WLmL/i7c+/+1LP
CBEMZMDpo4bZibv1juTNvq81PI3zC5sXQniQlEr1ZXSreoQCqbfqcYBTUBXuS0Trfp7/hKXuFzZm
6FmR4SUjisJw2l4KVCZP9WQbl7UuQsBs1XNSNHdKt4jN75JRI5inXriTGULwjhME4FZBDj40nW9F
aN90VbLmS7XQK4YQt2GQSHD+mZT9YP6MGw95mbZYCaeltufZ+mHCy11r5jpofbcoU3SuoJx44V7V
lHp6PD+kC7PSmH//8ICysftMdVjVYCwcW7v4NCb2Ia+lT+ebX3r/+fcPzYeSloxKTlRRMbqbDMPN
zWklAbQQsL+9vT80nWtl4geKz4U+RQ0f6kuutrvKt922W7u1LBy4DCFkAy02Ja+oKteBW17eTaou
l8deyQpvMyFvKGPA4SOHDYNAGla+aqnDhDBu/QJFziRnovblr97BRC2qtP6yHdgQ4leKoqrp6rmK
ZyGCVKbxFqQ4fOfI3p0f7oUxETFftgNWWq2a0k3L8Q3oz6lAtdM2+29516z42y50kIj9Qqd1SGHh
sE6PVRRt0ilsrgPTXvPoW4gHXQjmbsJNEpgUF9VY3yLuCV/NzA9Wp122g4lYLwTDvDKG8uiONdTQ
svpqVbhdnO/9pa4RYlmOkiDICuaObZtH+JovVqCtHD+Xmp5//xBsJuDKsqHS49pWuW+YNGqtPV32
1sLG20hTWMRoe7mGj0sC/7xz+gsv8LoQwFkXJppUTZzZ5GwTmO9R9mv2TrnsxYVQrQsfFw8Ustw6
Sz+Tmdnrkfd2vumlOBIC1UGLYJKUnruKhh6B3WgbC15GU5XPE2od55+xMKQieivRU8QIGotnqP5D
CJ84y+KVAoZg8fmvk7gIzErwtcUAhCiCX7qT1PG6rQOmTbIrw+BVCofnXincrlCeewMmNPZBK5n7
32CQv9wqNSF8OQDp2TSnDkJzgKyn73EzsEGf4pEURFm0M0m+z7Ys7dYc7DtUeK6cCAasifYLcmyn
yYjQI3Leq6Teac10B6WfEhgKxlP2Q8nrG1mbvtijhVZHPxNTt1lRH8YRV2TFuTo/KvOB5G8fMM+I
D4GGuLdh9egkw9BqIWJYfMiN0n9RrXqT6NK+j1b2/aXnCGtFCM2+UuaTtIMmnuFpuzqTDklm38YV
tN44Qs8klMzdZR8lrB664plQDDlkkOlGNaO0r8JCggDHkaBprmtd/tQ60co5fmlaC8tJKflNq1Vy
6WI4dqqC8r5zpC/nP2Nhb9CE1aSdGiXzLZoeZSyPUpRAFPmhqf9X3v+/hBgomrCeJHbVmaTpUfSI
2zcnUR7Vbm2NXVhPROyX1I9a33gsVThh3FZh9ZJGuCohNik5a5nvhUeI0K+hTmLc4eYly0O+vQ8c
qNXyrnXUhyZZS4IsjK0IAavVOEaMlCWrGcIDUOlrvMMP58d2qWlh4UD6wLaGhlSvOcV7Oc7vOqQP
zze9MG1UIaTRMW+iSIm5NXXYTGpOeN9nmERF/kooL726EMqNTTULDh9lDfIGmoL8EYLBl736/MgP
q5HUNKj62ARuhakeIlZbp+jvcCZbSWguvbkQq3YxauqksU1orfwa6DL2oPHKMXFpOgqxmmP5pk1d
WriJZ793SX4MAuPOHqKXPNffLuscIV4RHeqjeN6ku9o7aGGFLUGByeVkrcybpU8QDgGGkZdpFFek
s9iO8CAdmnev7iGkZ6mMBifqdOe/Y2EURNyX4hlwsiq2HIzPrvuuvTP1YuU2szD1RbxXqpVTA4+o
cPNSu0FGDCl641Xz9BX78qU3F4K2MwasMic2MdMoMGpSDW8T+5Zxdb5f5lb+shUr87h8mPx6MZhN
B+kfb+72pcvLfdcEe4S1DoPUGrjHjis71lInCfHLOUnRwsgoXNQWn0fbv48L7ZCk8sqZaKl5IYaD
ts8DkB4lmJj4R5rWN/6gbWtD1lamz8I0/c0O+NBNVqsiENczTa2wPfnt8NR3/Ru3m72ZNvvzI7E0
zkIwW1LS5dmcukcBYl/H6i61lZVBdhYGWQjiCG7dKFXkKysJN12jG+DEqm9SID1WoOCVXDn6RbhD
GOLT+U9Z6i0hqHuv6ZvYGEmIkPvOqvYxT6Ujklj7sqzXkMYLZzsRG5bVrVEjTMIZ0jCOiQmdvAvf
La9F12H67EiIg8toNp7/noXZJSLFTIjZyK0z+lKGioUZPjkyjnhmcDjf/EIMyvPvHyZXF6M94oQc
XGrF38mx/xn68vVUNggkownnd5fFiCyEuo/0PF4w3BMRfMEx0Ee0Mx4RRbMQ4jj/IQtTWISOhYkU
eOh4FK5XYXjjG+94SKYXti1EeC97UTIFYAGnKu+wZJTNGMVB1R/W8mALk1YW9mlnUHUvKPTCrZFw
isHOVI32ZOvRMZqqlZ1iac4KId6nQYN0JXFY9CF6P5iVphaeEfjv2f1sZKvGN2WgXJbNkIWgRxnd
mjw2JxclzFu9HVBJ0lZOTEtdJcQ3+BtNShKbrgqQNtEC7NmSeI/APV4SWrCyHv496GQRQ+YNem02
1lC4VpXsLWNCR6e+Gv21O+hS8/MYfQi6TI9KvdEBj0F9u7La9Ad3HZyto2nlYPP3WJBnmvnH9ier
ayQ7p4/azDhJaXoXRunxfJgtvboQyJQPJCMrHdLZofJZ851fatDdjFgWXRRqsjM/90PX4OfSQkJh
+TYdFBWnzB43VYG42vm3X+oYIZAreTIS7Dwrt1MGl2LUgypLXy9rWghhbWwlrTTZE/ycnV9yantb
A1ZYefGlbheiN3GyCSl2NugS75dB9vbR4D11lvF62csL8YoUEK5tpsQNqh9fFc8/gHp6u6xpMV4R
m80AOVcuiVNEO9Af6uz9RU2LWLDIpmI86RT8Yko3d1ajlRu+Yw2utTBXbCFIcSpywAX3BJEqHeDm
/Gwk69P5F18YTREJNlSpyamE5SVqlE2doQyZSPtYW5mJf18hZVsI0QTtrixpfEJUGd/qLHmwQ/lE
6fKeqtbKoC59wPz7hyhVZCygG5XJTlX0R6wFRxRWb2Kk6c73z1LXi2FK7d8bJfLsjpZShfaffNtY
uRH/Jjf856VDtoU4VcuoVAFUzpexOP5m5020d7pew8W4AiEj49TVxUjnOUV150V4PiVjBCsU1xkD
26zD+e9bSN/KIn5M4ZrpwKst3azLkGSWvpqt8kSR8xSV0aEi/5nk8nup57czdApzg8/nn7s0M4Qw
R75B1dOOm4qvPgbeS+5bWzt97OS1bMa8v/ytb4VYt/TWUaKOzcHPuq9TpjVXGGs8mXp9NWnRd6tE
u+f8hyzMP2u+bHyYf46vIJOEVTHpthbVtFmx3twOylquaql5IfQtH7aZYzL/DO/KpCqMDtBTr5Qr
0b8wCiLKLMjqCrQmSKNZSxdJugekfA9eW55M9bJ0pCziymy0XBG7ZT0PTbndqQgyH6hG4HrYo4g1
Iju8EqhLHSWsA76Bi7WDxROSENFNXWPFE4fXhdSulDkW1gERURY6AUrfJYCdMGy2g5Ui6q2vnGOW
mhaWAU/uImyriMAWt5ixjrYW8gaXTU5hr+YQkKnTwOxJZofsLN0htbmNjZWb1NKLCzGcqmiYFdI8
tE6Y438o9dsk1C9TsZBFCJmjsCAWGSsEhLltZaonAFkrK+/CtBfBY+RQEyio1PqnEufW99TqJlTT
FLl70xF4fB1lXasuGwERSYZGsIdkBX3kFNFD01vXuFVdxZq3MneUhWkvAsnwxwaEitesS8TifI9E
oWVhhu3djBiEdsH4qCLNFXv9beml2yaYngMDrb7Jv/NqNpTIfjw/0Ramgog18/SkweaUeoYld/vY
aG/QT1hpemmwhMBmg2q9HKVQNzXrvaNNp0BR3UFR3izc0y57+/mrPqzhVhO2iVExSLaF+GKvjc8N
xcvLNghTCG8/CJy+D/TcLWRk+jOzeuq0yPzkjf3KFr6w1ZlCkEOMSlVnsAp0WzMc9MZ659j+jSdn
B4PiPaWa/flemrecv2ypphDupE3CESMnAB+Wmm3QKGwelSAfUaRTkL3cYGNTRdtaD9LPVYWz1PmH
Lo2+sI+HXgVsrpthaD3myUF05CQMEt26tdrmoswypIQ/Rx8rjcJ38Bdxe1zCN43GyJslvm3nP2Ah
MkQ0Wh5WoVfX1LGy3tSQm5ZbwMh9e1lCXxYBaYoGZ82icuBGnY3wvQ45DlNXaSUw1Hls/zLmxjws
HyIDtQgsTwFBuYOBVJuM32QlhY+NhLtgoICM1bx93JS7vuVg7Mg7HbM2vw/dUAlvyzHCKxGDXhyW
23x4tGzjgCXYQdaV61ae1ugJS/0rLA8DbkHJ1FGo7dQpOGVqKe1wBqxXRm8htgxhZVA09B0rg5vX
QOoW49frOMEAB5eGZoQuFl9UFZBFeBtp1Kg3FTKfrdWUrzXa2LsSIyksgJ14jSWoYGT+97EU1onM
0DAUDp3cxRhjOiRtkbxN4AJ2WVxGW98L9b2VDETAAJ/zBmRsgQ+gbnyTJMsjY+0gJ1TPBlAe5sBF
kKPObljpNlaZEw1Kr5syddR9P+TabpC1cqd33c9UD+JD0mX+dQXsACnKqX0jlYUPVDJ48kYKmmFH
vXrYDIEX7Cw7Q6/dkRJM+NRpZ6KRtBt9vPyGNEy3zhjm11INmE1SsJhQ1Qqb3gpJ/SHpnM2UIDfa
GLG/LRtHukaArjmOOk4ciNrgtMIFC9PIWTc89L/79oTBXYgDjYUj1taSKnVnd6mM5XoQ7hBYzbaY
C39GVz09GmhH36lBEu2DdsCJqUbNfihyLAjCFucfp8DsW/OSx6zqxxMmXvWulhC8RlG3vYqd4C2q
A9ycVB15TF31tnVUPGcplEO51qsr7DcyhMjbZIfrNN5CTp/jA6RrWyOo/F2ej9m2zjCoGaPum9zZ
05Onet2OQieqN5ah7bVS/+HbNlX+ygnvhkKpn9JaDz8XGf64g5+rt6Uh18cs4ckWeq1uGYbxCWou
fte2/qKO3S+vjCyU4Ir25Oh+iK2NVFzlEuwerF+TLb7LygYUv/eC8eCw100NP1BJ9zZhJDebWg1b
HJy7CWdDqJXnl8uF88wsfvlxwcnKutBTZcrcHqZUhqOuJMs3WZivHON/V6r+tqAJ+0ndT5lFgSx2
81iqn3lv2bU1CQn4Lkvos8o5pTlYRqW11C9VomqnyLfGL0rZdl/HwCp2KJVfhlOWRQClWqZkRUII
KiU3/8+6OeHyMhGLK0fDv1e7ZBE8iQVKp/fExvXY5ds6SN0px0MeIbVgiLZjmG5KzdlS81zZqJey
GSKaMnHyrMKME1OVZCN9au8wi8ie1WcZR4YvkqvpG3ml3L8wRURYJXqGTRdWPKiQWIiN+1oLtlS/
Vibgwn6iC/tJ5ymhyfXRucY+xX7E41N9Ik1jfDk/vReOM6J4XpZDE/VNWu/br1X3WU6/NmjgF+GP
880vvbxw1lT8uEo6v3Cum/BrXWeb3F9T/VvqdGHz8KK+cEwvd66zet+rp6phCcSl5LLXFoJeDUxZ
HfBMu2b73gE94V6mr1z1lt5biPcebemyzWlaQVFBq/Gs1iSMb9ZEbhbOByKwMihCHX4kc7Ea1M96
oTyOaA9tfNTTMaJ/MzCVWOmipQfNh/IPBzEDYoevqqVzHQbISzfJzziJvnpmfo/p++e2tJ4uGgkR
Uxl57ZSZFo/RpWoDusJ0spUPWBgIUeROkfUQBD8D8f84u5JdS3Vl+UVIGLAxU2A17Kb67pwJquYU
BhuD6fHXv1hXT3r7cIuN3hqUVNoD42Vnpu3MyAhnvChEHsoNNNXvCwlbQjtqgQdRREdZw6BjUaag
mYqj+cBnd5zKv/39xdL/n9xqiNt1YgdkaP5PWfX/iQR0t2x2wZA7KqyrMMPduU/5CJo8KxZ1381y
C2MsxykvnKhjmVPS8VSIvIC8vU+uom3kQYF1J6RtoYwLDR1ocrUsq51KZNQZ6qt2QAlZmdImLA/u
o/WCAO6/tyEyjhcgt0qzCsJQkIk7jVACMSC3f93yd+xzi2mMtKlaYSeadZqdvOZvll94e8QHsWNC
WzBjGUHesScDy2zfxgX7webf9836Fi5e2GaQj64PJjiWDThHUsnku6ClKg1pf+BZO7u7BTSGDrKH
GurlMKD8Uk8QmoDcZz/3HyHh9/pP2Fub24a8+AmrbysDzTqajV6PFw/UK+O5AZPF66PvbevGeaGe
UwbUztCsmudzm7ePFM1JXU8P4uXe8mwPXI6WOFdi+LGdz9X0GNxA4iM6oO6CSrj/ecu9WJx5qloO
PBTNIBAYpHLFy4cH4a8WjArRDL2mCXpauRJHbQ57q7U5iDsvrIgeI+z2Mo+QzA4g7DX34FAZnKPW
yL0V27hxv1Z+P9XwM9d7PwSfVSEzYj5Y3d0X8bYIx3kG/hnC7DTT/i8DrbjcgWRj8Pl1a9qx1S3G
sQhMRWy50mwloOzm1eieIgKVh/tG3zhzGzqoUUHFI5M2nE+D9TiUPtURUmxv7rcNeWFKDsoMvTfD
VBdBn5qx+trY4GDN94beuPAQiED0NYJE02jz3VkhsZnMfeX05/sWZuPEcphNv0yEZiWQvmeqSn2e
dfi/2ua7J/Dem3CLarSCs9IVDk4W+XcjLLyKxCWeuiVCkS+/VgaiI1L/5BGEVDovG5lMjHQOjs+9
tfP+vS3Q0gaMyMPHPVIG8TJBtYZxGd1pUhuHjgxrKkI4zeaigsZUHUwBmLQBevt9385svBlt7JAK
El2QaY7yOCAVxSG/206g2CIbVUPQkw2JkqyZixMuLfECYUtjw7RT5X12tQU0rujvmNGR5sKusOp4
Fi9edLprYbZgxpZAjFHjDZCZvPpsjfsREnoHFrMTpLcAxloLJVsx2awcW8TOGb3fEEqvI30Uh/Y+
sHFn5k+QMrR8zaB9lcwR2uluqot9yQ/uFHvjb9257iZramGz4YZ2KHVZ4AuG8zNw+9V9l/YtjFHL
avH8KlwyNrJnBqXUPnIPht4zzI3HrqKlKJpDywdZu2QIgsSIMkEfFyRY28t91rNxW5s7MuiglpQx
EE9DSDP6xJY7YXNbxjuNnC8vkELNFtqKkzC6O4sAlRs5Ozy9Y/qALEb/jmnoM4+EA0kI5PlBjDWo
kxb5gcv+cfEx9OYdzKKZ9Dh85wxp5ZM3B9+rqLhYN3yTr/rbfbPfHMMNUD6FW0b4BOmeuFouzXgX
9wpmf/tVL87g3GtRgu2dEQqqEFnrRcYpRK5He2A2f3QsDL9xXGT0x76cxJSR5atWb4PAiyFc9/qq
7I29cdoGJKRLSPIxsyDFdYGfJ+N8tvelgDD1zUW6ClbUFABrgsnM8weDxvhL3/HhnjcGRt+4rGr8
evGFO2ZzF4apx6U8+fMRm/gfT3AMvnFWNeL8LqtpzHoqz46pH4uZHFys9hZ9c7yyKlhK3hRTBgzN
Bc01GaS+EZWHA2faGX6LWpx8UwTUNFNm6l7FQf0TBdCHmpgvr5vMzsJsYYtmXgwERhkkxMLgMgxB
Gs5H/ZM7YWALW+TRxKHSC2tcIA6PQhKDyGkOXcpPQKLwg8Xfm/7GWelSkaFzyZjVlLYgU4a0dxXx
Jb1vcTa+WpsK7Ngu9NVK7Xyw1XwuJftx39C3H/QiyoQgnVmoW43ZZKEz04YP3KqDLd2zmI2brgH6
Mks6YEtF+A6kXWm5VB+gAHdfANuCEWmrpxEPlTEb8HZYaHHuRzR/qiNGuL3Zbzy1r8S6zA5mH3QG
pUHHXEFy831BifH1hd8bf+OuRFU5ulbbMYsgBswge+hPaaeL0+uj79j8FmmoBzVQjsJi5rArUEo6
IpdSIl9eHXV37Ux/S2nnaRVAkWpGiC+9qYPCTgvt0ar0UYdE9XJiH1//HTt+tQUdLtA8ciEUOGaV
BWFz558hyXuwAXtDb1y2GoNI2Dofski2CWqqZ7c7yg/uDX1btBdOlVu/Xb0mGLIuZPoLBFvYI1Sh
j5Z+b/Tb31+MzpgJcUQ5Q7aCjD91eQAqiKVZD9xqb/SN14YCQtoVLXG4ViRR3D/Lonx/32ZuTlYf
dcfZn7Es88AufgSoR38Evd4zx423Qrb5plDg9JkrbWIgZRT4w6kd6Z22snFWK1Hq82cxZOxvPp38
5r5ht9jCEM/IqFUgqiGTk9CwypYx//z6Wt/uuP9Vu4ZIyebuG4VVWDJkVTIZfrM1kMb98LaCqEJb
2hSSrDFEZA5+xM7Sb1GFfrBMrlBYm2KA2mq+lG3mTg65ttO9sXiLGKwXBgUvFfZZV0HJ13TPg5j/
BtnP0SP29tb402Jt/BUikAZM4euQoR/2aqZpiiWnaUQApXDkRxcFx2Sd5cW4/l0VLmzPxoe9fvYj
0ENCprX2IBQv34R+dw6bIwGsPyP1Mf7Gi4UIoeRc1ENmOE206dCm8Yk1XuIi7UKij63rQhu2SykU
eF1Xn1+3OXJzhz+t48bBncWHTpGohiwY87QvgOcyBqmY7trb4SSon42ljXNunnRuDr65Z30bx2cD
h0C7Gvqs4BM0z8vEBevKusav/6KdYMg2fk/BI+HlA7YpB4apk+wEmrLT60PvTHyLJJzXFSx8rOpR
pPWCq+uoPDVdPaSh1EeyP7dH6B+2YwsnjBwNaAood0AYWfkPM5ocvuueK4Fn9mS8k1/lE4t9g2rB
wXLtBJ0twNBdmxlNKi2Wy/KvYLOXcR0NiWHVeyPMhTvd0xK49yAx0XC3Ob5rEGk7fFJ9ph3bnkcz
ssStqrsYRTD6JiJIByLUrINZQQrBjSnj84mX45Fm5N46bbxfgDpDeH3XZXxxYgqELPSf+0St6pOl
QZnWhKdcHjGX3RbkT1awCQUApUAQxDNdFuUPFHnduSnAXPAJ/EYfXrfkvQ9svL5YDPTTR3zAl1Pc
DOvXJniXeyJ1g/AAibX3hY2TD6JcOo3UelavQWoI9MslCPDatv1VzkeuvnMGbDnwAHJbhyrkXaYg
NuU0YQYi+LNgnY4rf/4FyfVktSRM5jYfD7xlJ7hsMV2zIk1pwcGdcdY9Om31tE5HuYC9oTenv899
DsKOBkOvPFUQhPIgFvj6bu/ErS10CyleHLxAOmb+/I3YIMkh5GbFESPU3sQ3Xu0uHPoRLjfZRKI0
Z0vai//V/d4t3exNfOPSDA8V4YDBL+ukjkewGef9p2D5+fqq7M379vcXd/K1bm5qLNZkdVMU3zxX
CdAbKffH66PvTX3jwhGUKHIojpqM+r+LWsaNaVHJPYIL7c1947+sZ31eVhh9CrsmHXJ0Fg3cPaqx
7o2+8d1mbBxwq2N0Qyrge9W1WI4aWvaG3pzOVSeKIioUJA9qb0iDplhOBIR16euLvneH2uK12lsr
rW8BSG6A4V18dNOHaMcIYuDS8+hBQYrZ/FhIeQ7W/r4s0pYer5xrWubuUmVhQFBXzLWav9S9rY+U
sP9cvXSjLWQLASfPe2A6s9B8qwYn8wrvUbXttfcA86zrj7PhV8gOfAPj2DMdx3hEGc3ny32hYwvr
CgT3IT3j0GugPiJB+Tis4C/MvdPr+7VjDVtclyhr201BGV6nZoSuVpOPVz936g/3jX776ksHB2fU
CAVLdqU+i5cyiqvy930jb5zbHcrAAGw9XftVRWcQ3pEUnb36YFV2jrUtqAv41y4saDFdl2BAHhss
ICSPA/aUMxUT1j+U6u1w1Pe4E6a26K6G9wQKq1h3pUFHRU11Ri/Le49Wn15fqb3xN/6u5rn3gOid
rmW3fqo9/9zO4YfWiYr77PO/YF0ONGzaHmtF8zGCdoJ8M7ZorwSx0PWuH7CFdvkQEg3mJYJh2nFK
G6f/4CkowXRGvX/9AzsXJe/2EnhhpXUuJkct4XgdBvqm9N6izfIxICbJ53vqyW60hXh1dav7VfvT
1VFtQiqR3mqZ6AtO7pv/bedfzJ8IszroohmvERo9XJWhsTMe1VMbHkx/J0Z4Gy8eO1JPAVunq4vi
seqrrHHnA/TV3tAbN6YKvMOimeFo3DwSTU5ge0lfX5W9d/UW2dWiSOoJYaarX+t3hvafjexPfX3z
5qIxSRN43xdSi7S9AcSNuquyjM3eHN1RgI6ffmymq7DLmZP2rSH2IJzuuLK3ceWplshNoVEChkqe
vaJQiQiATabdt9eXbCfsbZFdeCtMyBRP05Wx9bxMbTKuf08UCQ/HeZjZcAK4GIYlDoDjO3u/hXqF
2i0bI+R0nXubFLh2Dya/B//gRlv50r5zwasksfW6GE+i8cFFZuzJdOyoa21nJ7Zsds5U5a1x1XQN
ytk5rVX9sErLTpCP+fX6Vux9YOPTkHiawEFRT1crnHRxvk36py+8A9fYW/nb318EDJcPDSoRGHx0
KshKSEBbyOn1ee9kT7ZIr7wjqwklhnbbX2Dmji3arm6tTCb6GfVHt+OdgL3VMu1GA0kYsHNdK6TN
4trRzzkgEJ1Lv3fEPTh19tZo48YGHau0WzRMqHKTsTWpJ9aDeH17T/4ht/CfgPVi+SvqFhPBv2vk
CzT1dh+bYEom58nj3rUI9MlOR6mlHSvaIrzKIEIFaICL+TY4Ny7UtxUtvrbDUWF+ZyO28C5drz1o
4wWstPDe9GyOe/N+DH3cj46ahfa+sDmbjW4ir29u27CGaYXnhKR9HEZuXJgj6MLeIt0+/WI73NGv
mmrGdtTIJq+LfyVD/zguR3DcveFvf38xfBMgPU4AAbgujkTDh42n/icjR8WQvdE3rtyRaHJkXeFI
sG80GgUDt4sXNEm+7s17o2+OZ+VNjTc5znh1GEus78eMLvE01weOsBMsXO/fS+OaboVoO6Joa+iS
GCf8iEbM80rse1G3mSb85+s/Y+87G1+OiopJUuBnRFH3I+TOh2i2z15kniDUlNCxPbgn7dnq5ngO
FSTEGoXPQCiA8PehN8UmfF74P6//ij8Pz7eYL0WEZS64uq6B38QTfavot3J60NXBVezPe823uK+h
EIwOCyyJ13ncl92NgyUp+iMv+3M85VuaOrdlous1H6/5TbGHq7VPahkcPWP3Jr/xYcElA1kq3ggF
Yw26NJpPoY3e9kFUHpjq3vRvH37hxbfUQjh3mD5a/y+LdS4zrpCv7+ve3DcuTELPW0LG8PzwzF9d
INJhFAuAxEesn3vj+/+euj/6A/hR/PHaOiHIA3jrPUP20qB7mxypx/yZJMUFTvvf34gGywGERiu0
6cfbLuTWtG9FG415Qsmk8o+qIhW/trKbxYVxz6BbvHHAZSBCtxDnHAQrS1qzVg4P0pGhABozWvJ4
kCI4urLt7eAmCOQTZZPWS39l2pwKKVfM7FCqZW/wjevzyeVdFfX9lUQQ/5qpk0nwkKSvG8jO4FsQ
WVkXFCJvc3+V7niaOQpPtuj4gfX9+c7PtxAyVvijqPMOO6fFxeocoYXppw59EklV5E/c0gaUWMEb
5bp3sbe6fAstA7eIWwP69Z9bCXQZyqYZvptK3tW9jOE3saCqaiGJq/trgf3OysqIp2KFYTX5NB+k
HHdcim+iwRjNILUFyz3K3p9LUcRR0V7keGck5jc7eBFrqMKNbZpVj1ub+jku5IPoka2BjO+P1+1p
b/abgDBJh+Y1FLmvtq3/soH/RDU4Cex9NVq+hZhNjR+I0JP9tTIKCd/2B/gDn2denu6b/caPra2N
5OiGuVaMD5BGKH7KoDoFs3t0pdpzt40vN25RLhaSmddlgtp3ENgWhaDi6M6zM/oWYzZOpukHg8Wf
mbeg+UXTeCT0rhYkl28BZiOK0xD8xNxzKr65w5z5nXN5fd33Jr65iU9eacUU5N119Io0wDUZWicH
7rQ39MZjIzzlCBlgMZPzvqxGlUQUlcPXp/3nxxbfKqO6c6toiVh8pcT7rsaPmvYZ8pPnQk5nXvpA
Phx1Oe241ZbAbsKGgitEjdcqCvRjBN3Gf6Buw+dYk/5IkmdvpTauS5AicQeX9leuQSI86/5nPrVH
vYl/vibzcHOI+yVk6FXrgc+kqhPKvlQzCH9VCqYW0Xx/fTf21mjrvNw42hp8Io/CL8JjvyDH9CUM
oE1/3/gb3y2GlrTaYnyyLA+0GS/gWX7wxvsAc4CC/jsys0U2DQVTwLUgiPrt6EDzrZA/NMQx7jPX
LQKtZoHXubPfX8tZ1nFAq58e2ngCz1xk1Sehjhp0ZrP7dmMLQhv82XZlG/RQYAJm43YtmpyUAL37
+mbsGOsWgJYb0JmF4KG98qIscXEWEHMczZ33ua02quj8BnwrWCk9OpARtGnddnflfvgWZ8Yap0Kr
PSYeleqSMw3iVHaQ9NxxgC3EzG2Wkq2D7a/B/LdEp+MwxaK8rxTD2caB6QKcEqh9+qsCCU2tn8Bq
FC4HE9/bzI3nVq6QLQsxtnEZfaPRLYXbuXd0AuyEni1krIpG7vre2F875sg2VqqZwAPR9k9htVYZ
KUX+jEZIcR+IhG9hZB7IpHnbD/2196sLL7xn3z/qV9/Z4P+Cj9HWrKXBM8OqukmCoXmT8/VdDaKj
gxC3sxFbuJjpQii6DnhqyGC4DNOUFtq774jfosMcotCVqDA0NBAeVOmn9VIfgJH2Zn1brhd32hy8
PHbyJ6y4E4nn3GXl2VcOO5j4Lf7+d0aVb0nkbk0BIJF2NV5IzpuiMN+gk/y1GJFHnTh58Br2tdfy
W80Hfp83bPnkbB1EHTFGX8G15nrxyEdJ45oyeWShe2a0dWVn1RVVrb56XvWge+9b2M1nUa2fXg/N
O/62JQGrB68zuTT9da1PgXFioAEfyVon+GrMp6PU538KR3/al81xLKo+6g2pzbVwwOqnfi2i+1C0
kINuh6RZo+eCPKrABebtc8E/SaJPIF5OczWmYftjreUTd4K0Ai59PRS/2VnXLXxsRbZ06KDKfu1b
ckFb6bktyHtWDfeZ+ZYSzPoO7WRrl2uZc556hLTnpXGPEgE7GcAtigzQ9B7YunW5emhSK8n0Zlyq
FO08XzS9SzEXXRCbq3guIQZEPLNeRe/rs2tQKjAOP9K32YkCW+ov0PR1qIPny7UO16GOiaM9lXAR
sF+vm/Xe+Le/v4gyQjflpJA5ujrST8a5OjFzhALaeUcEm5t3I8lY4kG4XPEwb2Xs+EPlpJW0FDoE
QVfbpOkFGT51aw4M0gAdhH9e/0l7BrsJBHZx2xX1jgUIsO90zWOn+7IsR8/FvcE3h7rVdREAfbxc
mxyHbvlXZypwPN4HeuTBxvudNYAEB8eSDZP7SObmCqWv9wHEQV9fmZ3N3iLNwtU69VCS5QpRlRLv
FSbjuYsOln1v8JsZvLCkIsgbD2Dj5er2bfWZIxEJoLyGEMLBKc7/LK4KaYJbaH7xhao26D+XUXvV
4AIIPnUkFA98UXR4QmIjbz/OIfGqT30hy9KPXa9bVRVrYHkUiSllMLkYl5a+G+Iccg86C4RyEbt9
3oQfapHP0U3obiwf+nW5YR97NVV/g1dj5BfFic9P4KykaNMj9cCfmt7o4SxdiKScyGxc8xsFdJD0
usFQNZBrRUxIrYEUTDIpcNShkb2PpotYWuW/LfrW6S+Rt1idDa2V7HlueZBYui7LCdXgh6n2gi9t
Y8cfoeDBs/iAQ2dw13hxgXw/r412f5bCaRYUYkafXX3IaoGqq6vHArY+oouwWTq/SG2L2hC0Z5ug
+Ugqb/ptF/AhxuVcWTQauv24PsxBb5pfvkuKAcOIW+Zy9Mu2fETfneKPNYR41o/jNBfNR0h9rOMV
LCBcP42rUVPCJoWnuzAQdHnXyjYv3uW26uVJNmhQTWQRaZbUfpS7Z3SRrfTB5kKKdOkltzFezq29
QBa3fReE6Ij5B3yXoZ9EiHRFEkhpvvY1yfNvUIef/iqh5uJm3sBNnpYCuY9L2VaKxUPDpvG3mdAN
+K5C01fzboYwN8/qfALhtBy0Vkk4NtxNlplaHrOBaX3WFWNQkujywaYqNwEFl4GDJG6L5ldztmsZ
6KT0Fgf4+GWosHXWhzSAOw+EIC8xh/zKFXO7S13rgl4EiXqWRljaPBZ4ua2nSuVVntKR2SZxAel8
00wT16cR2EeEjAmizcVDj0Yjfh7XIQfuqPW5TtEB0k2JMevwROlMvdgMZRvGRUfKHy748oETq0L7
VDWAf6S5B5rOj96oHHXN57IZ4yDSqkW/hQOkdDnSkHwNlyZ0saztVCZOpSP82D6sgvOqO8Fj3CZB
90wXa/Ok0Q16oakMe+9Eacm8RNfchwewecmTaersmixWFCIeQorexU5HsLHel5Kl3JXR9Gm1oQjj
cgHAEB2aNOrANkhFcGrZONhr667GS+raE9U7PaITLYach5kuoZ5x3kSyG/Unhxk1qBg4UVddLXFV
85askVhAoIumkuafsIy6KB2A8V1PJTYQ3UULOvPBYC8EAUq/GD8SriVLuGmWMK1XxqozmKOsGw9d
sdK3VMxQ4UwkpJjsCUTw89jEqtOzynTh8/DsgLqKP+jaAXdGHrkMTDu6xP9XhY7KrF+ZdM+u1O1X
CHp/ZIacbO5HyGe4gXkM1VSLzwNXxScyB+KHdYdWfhtaXqv2VA2LauRp7qdAvS9ZrvRvlCUJO4FW
yeNjjJ5xnz0sgw+e11hPBRU6kRC+aUGbPrhzBPaaaiRPLXOD6SJnRukTrwepIM4s0SQEAvTRfu6V
U09vC/CSF5eylnX+2yug4W2wHH5d/Oqhj2RSi3zekkjRTwDj1gQYBAUs+fSQDxTy0eCcmei5hrGL
v6zspHnCSc2rJKAw1Y9NJ3EqoTJfrN+ciBXlByZ1rk+rQL/pcx1WkbzUY+fJMx0mOctkGHyFDqCV
9gHyDFSCynjqm9lPS1xkzAU9KHUNaRcCypK6FeEc+2Gn1RMS4AUY9HhY+CcPImksNZZG7LlynPk7
01ybrJE29W05lPEMirY1KZcPHoigVzi4RsIkiEW+xtbv3toCpNBl/146XWRPFaSf/yrBukITphkb
3i1+Q3/NzO1BB7JaIUFepofqWngrZApSGlSJj6amLzKY3C5hhHmxNlAWDqMSGgU5btpNyCXkq8va
v6B7OFIZHUNIUOHU+TEu5XM0s7LPhA2izAsMhXMvtd/HEa/1X2AuV+pcBpLASSpHfYs8LHC8Tm75
llb9L8xB/iCrL356rdvq943kDJy1lkExC9RubnhyLAjcH4aSjzbB45ms6dBWi3yvfOm2b9aiBJn5
QBjp4jxXBtImDWfFc71Q/wyp3ltjgvsMXQ/cwsKF2ekpaDnvEFfXXotYDs4wn6HqV5hn3XQEqzfj
sExsBUHE2DTE+HEE+qkxFrLPo0TbtnTj2qLRNNas6fPEFCsgZN04FvVDG6zd+ujLYWpj14YjpM7R
+RudZ7+R+hLVylkTj5YgcxcORz9PiGTD8uA2PnlefbkAoQFiIZbMeJ1SKGESbzgZMHkhS1y6bHzs
lwIc9l4wNxhFQGjJdtEo4sK3ax1XYe57WV1IRMcoR2ErNX1f8IQBxc+fy9oxsBW7YkECVtkgZkXD
ur9aO5ryW7iKhsYIdrQ6t6SrgzQaZ69Je6uITLQfqe6DKqxrnmzBgABwICXsoYMfPdJPlWvzm45z
zquTcZq2in0VFmU6Wjn6WYkWP4i+o13hreOKnCQ08Lz14nglzxPRaqe6GFDIk7hBC4z7NeBs+osi
krfg3m7NkjSzJkG6UgSQd5Oom+ZUWt2Qh4bWOb1YT7WAOM7BnCD/REgqPB6SmA/eqpJFtE59BYh0
rUwM7taxfnbXeZySepwAwp866L2DNH0evpUtOrKfnKEo6TNpeTRC6AIbDIADCEG/T2FPHZECEjf5
7wuGNEgM6aTIvyyLpdd+xCXpr0H5fR6DIrZ2IeBTsxJkG1pfli4PljeQPQMpIdft6Keakw43JbDw
ze/WHEJPcTFEWFGag9nxvaMXXb31LSh5YWq1GtdEkHlWydR2y3BpQH4qHroQFG8pw5mPs7dq1yVF
PCvXbwqwbSdxCRCmCayphtBJMaE3WRum8itUKhCCUTlXfgpQVkGzuqu7OTZ45jVxWA5z/kwn3Bdu
fczo2ergS3h+dZ43fJftwu27GhxwLIWXig4ECPWwgox+bNtHvNkd79R5HSBM8HL1BZ2yIPSiuAjK
LIiGfHxSgb/W7yxOZee3O/RAatGaVjfBK4VODGPqQMdkCFAGtI4zkYegJ30EuFWPvnDMxv4etY+i
Nilzr8Qeh9yeWdur8kQs1BnfhjWol8+ygcUg+U7aIikd6ImAtdGZq7RE0weNp5xOfwNqXblpRdwy
PKtyYusHcLz4QQrubzklZFrAL6LBQF4mZQQNzPMYdqWKhZ1756RCOdLHBY1zXkLzIKKpbCITxavw
GpLM4+gt6Wwi7CguWjW7obma7jw6NHg/1qu/PJum6IuLCio9Xtp2sLB5vebDieAYr2PrlS6N2wIl
wIusFxWkuRzW4htSEh6UHpoBklmhrd2vFDDc4VyGdG5OUBgSSJ6H0mgI6M5D8xgWEAkI6oo+ovTT
+5cIKKoiWytdB5+9tVjSybdvlwEL0njQjB/zYHgzlwBB4Xi19S8fIn2QFNRlCyXQafGa/nGAXE1w
zhEi3vhMNSa2RHnu1QkgVXpG8UqOD+UEvrW0Uu5AU5xk8qPtyRQ9esyb6zjyhoikw1rZ6rR4kyEJ
rgQC6ga4T9Unv8RD4Q0UI1R44QNFKbtqg6a8lGuu1r8VFIPBz20Hh76FdvM6QQcgWgooCA+zl5k5
1B0UXutmOHPfr4K3jsdmnjr9vP5j9OSDOLC07IqHSo+Iu5AQZ14VOU0Xe9ovn3xauJiAS4JzPVkw
50E6nudoFWlrdpLgPskTnDRDfhpanMIxBJy4d557wRFgbRD+44mQCOg8D7l7Ei2iRNwDTFYnbigG
90TXCqx5dR8Ff6m6c37kBnfHeK3CxkmWCMy5j7mkeZTOdOyecBV1LxATgY3bUQ5Q9QhBNB3mElgl
PpQQHnONS+KIiHCJg05AQ6Adl8V70PkYfhI9NPKe+SJqmRCuTPSmwJVLkYvAceJ8yFu886BIbKZ3
LAjFDd1O/K/lKBWQkrLWb6lyguHnaMOliLkMGEtrRGn3inJiANI/tGzgkqBIeWrzqaqgjWcRGjrk
f3Aqw2VEDHC4ZxIHtWq8C2utEAonwAgyO1a+SmSEm1LMcT36UHHVeNCbkPI7xUX6Gxdyjq6a1p1K
lGrn4JKv3vzcj1P3rpll41wQ3XuImYc3O5vUNIeXImQuHle8EsWFN007IyYVhr6RhTv1byIaROGZ
zOO6vo+6TgbfdSH6Xwt85DcSfBC1mGGF0JhZl2JOzOrzNu1zcGtd2g5IzyczhkxefEw/ekvdlb4J
ltZHUCxH/4Pb5PP3wZaLvkx9GCwxFchiorG4FSTVyLvrs2xHXZwVW/AWodaCU9ItnZAkK4/snBnb
cZ2EZdmSz7orLXn2xwWs6Hg3Ae0ropa2SVHNsHCcm/rGJMDAQ5I2CiSzsQuZF30OZB30adfVkTqH
vu7LN03R5DIFKR5rT4xUJL+6EKmsn/uB3I4t0EP6j3Xn+esnH509awbM10o+eYUx/S+x9qv5H/a+
qzdyJN3yrzT6nXWDwTAM4PY80KRTyqS86oWQJYM26Bn89XuyzbbZnr3bwD7cBRaYAUZTJVWKmWR8
37EPuix6GaOqSsxb7BFUXGOMqdVXpzleJWw7rmeD3C6ruBZ0BOIwl9lq7nJSmDcXjZv0+9KKwbtw
slaql8YOzYw5EQttyMucqFilTcYOciY4WcsGxa5h45AZAeT16iI/0alTl904yiGvWCix2tdtW6g4
72vSXqDWYCTbHILMYrPkqGk4pyuP7Y6Mru5QfooyJyz+tduFDtz4OXLRVsEu3RamvN1Kl6a/Mgs2
fOyUvDIbuxbzCHhDyAFFx2IsIvTMFs6+GtIVietDlj2ta9sukfEUDCfjAHF3SEXvmisfT0kaJR6T
/HapiWNCnB3DjH73qh5v5Ji3Mf4HktkmT1TFJvG1q76wqfE5rmXJ251DfEj32nlyy9sFG+qMlWFJ
sv1UupIXAGysM2w8JNCqZw8PVF0EQJcwqPmyq2iQldb7NOgz7/Zt49B1X+FBhPQUp1baBpJV/XRc
RW3OhvGitfNnPruIFfSW3NwOaEp5rd3VAxiSLdka9JxlH1OW+9WOiZQ8FDlTNHQmkiBryLXYi5sR
zxHQhHKFGAX/VBk1C5lk3KPWxX80HYKK96XhSHImg5f5W1k4FDNbktbs0UfBOw0Mtv88yi3JpD6X
lTDV47FSL+y7M2QFf/PXFuCBndoRm/Gwgi0fC7roGECM2wRLWXH7X+Qa/Bt09q8mSby+ItdJA08m
ylZ3UlZt1AIgD3tJOQKiqLmpm1VsfeX9V9XU/w4gPEOqf4DvOte4Dak6s1uwdUVI10ZGxzL8Sm7/
x5981/2//hNfvzfGdjrNhr98+a/7psJ//vP8Pf/z7/z5O/61/WyuXqvP/q9/6U/fg5/7678bvQ6v
f/oirgc92NP42dnbz34sh59/fvrZnP/m/+kf/vD580+5t+bzpx9fPypdR7ofOv0+/PjrH+0/fvrR
JRzP57Ps6T/++I/8+jfOv8VPP+5e9Q/R2NTp33/j52s/nH+Q+CZc5rko7JGCC4p3YP787U/QMU+5
j2hwFGKfhQdY7Ibspx+p+416QkE8LXFGcKR5/fhD34w//xH5JoBRc8RJe0QIhtTX317gzS9c1i9v
DK7Kr1//gH6im0bXQ//Tj/ih+AD8znlJqAY86kmPAqZlXLh/TaKErBwZrGNZHpYOV75CiCbLLGyL
Q3LRDv2wzRjdi4XzbYInT+prRFH3xQm4YRfC0TdA4a1oxFbahQzATuwirPERmx+NXTM8Z5n/Xky6
iE3vYImuNN1njnRCt5vVc+2e00oQMBQ2+eJvaQ8/oOQl5i4HCfOq884IH/h1QFXYwumJlux7P8wX
yOXMAu6Id7nmN4iEvmmLssUelx2INp9tt6aBjIi9LKe7xW8ggukERLRSnGpBh4AkTRX5NLkvM0ig
vMWLsJsVoajK4pSVqo0GYdcA8vhDneEM9+0nFFJ2w0aWBnZuLrSaTgwjwA4Z3TqgiseTwq5OlaoC
I8oOVKtTbq2qZJg3xV0Bh4DfY2ZbK8zvNSKm8WjClwbRQHM7zIBBioch4+6mL7q4pBVOA8MA5/ab
VgAUJYS7sRh4E/lK6FBNcotNwgmg73aDcV6/o0ryUqfsanXre4MH1dKNl05THybTHFUzXAEgApDT
xePId8RNMOTZOzt5MSbWD4PTHi0ELopKlPNoeXdHp6QNzEB30jOPTZY+Qu3wAgC8jh1TvSXeeiCW
YkXwOxNPVt0iRBabkmtNtCziJtW8C3pf37rcJHFSVqd59r8A7vqnlHgvia75BtUfHDHy2G85AVrh
zraJuqH9QK3fHOU+ABkEIKDWqylxAaBKy8V4OeVahkmSANrOWAn3DhxbSEWnsXNGdzE/5Mh4oyQs
c4gyRttM721hMMaRLg1Nu56LVLFsNxytiPAAIxyiRXI38InvwojHpe0vuUSJllE2dOCEGKS5Y2M6
YedqjtjA+B5rvRO1SteXxZpc9RpoDep+39p+8QKEh9iYVsIGvij34DKKcIJiG0P+8DUx591FByMK
uooLobvbdqo3ac44EPX8etQ0nMVyu4jqESYMUBrlpsbFEaSIuwbjXY+iUFMsgWbeDVCHErCNIuE8
pMj+7wo/qDoGz5eg/cYyrwz8kUmsCabczIX3Xtjlw3YlhO3ClwHFwgtkxORR6cIXI/vpja7yGsDn
W6LFELXO/MJq++oxsoT5wj/rtbdbJqZb3/Iv2C2AKlLxosz6vhjbhK7JlhDi+TVwTPOeODKUpr9o
hinuCbnvevfZSylIHTlfy7Ige/wuIiCOj5zIOcFempAHgEdpvNpM7HCNs6gBpXADgC7dTYU7RUNV
vsJR1e7WGgRNi51zB2VGEegJcx2UtKDhnSouDTrBaLLcOwVe4ShxdLtAUwEyD16QtfkQOa1TBrKD
DKiCddN129jHDhWOvL4HnguEGNVRpVe/tABCPifiPfgosr0QXdYHhuNMrtbbalZmA/t4E3ZzEi3W
wQAz4sLPIMyLmh4QJYlmOb680La+6J35vqf1daqKQ18gwIak+aYeBqzoAKJKNkToDcazcpYkpKrW
seTsUnvVlWqWrT1PLo4rr6YCH1oUPmznCd/ZtSne634NREXww73HoWAfbdfN4Yj7NoTdHJspSbto
KfpHwdI5KLrq3RL91PVJdrFWZsQi3jbRUrFTrmBpscjpD2TrjZvRdK89OrSCNTEJLFluGTtODgBf
99mGk3oE8mZWXAekwIzoLeE5Ovz64bg6HYv5yre9h03ZzZsnrdskZAwcFZs4knwcXoVLogtwOfKm
rfTB0QZSHWskIEcn3SzVnF4uTN7NNAESOPPPpUyToOFoOv/5VP5H08mlfu+avvka/jp7/Glc+fsZ
5r/veAKW/d+PJ1hIfrgfq78ZTvBtvw0n/jdMOZwzAlja9c6s72/Difzm4WsJCs/zlH8uKPt1OHH5
N+YK3yXE45KAxP19OHG9b4pSMBcCDK4nfUQg/4PhRP6sBPzjcAKgVPpSciql50Eo+BeZR6/xUMjR
y7hPOyyxSk7BYuE8nS0+eLwWIw5FrpDYMSigkAsLvNVss5LSi76ZTOx12YXqjd00vAcxtXp7p1on
PDSG7ylJnkXrLQEyG55QJrQH7/eJXWoJGl09jQQr0ZpqsIU4JiOvGQ1sSEJt8buzINWA4/LqRmW8
CRuvHUOcDDdOZpHk7QI3GYXUITSfc+y6U3Yh3fwq0e4Y1F2f3SWg1kLj2QzbBerq+IwT003YV4W9
FPkgDdnNY7KEjsHhAAIH5ltuxo0/zVNQEYR2gnlUQYUlaQo8pu6Ji9/BI6QEx+nqIHeBoKIuxImc
zhZhQvwbUw2foKWqmPuGhINDNNj3/L0mfYvHBIYaV/tvnUrfFgSDPrRVC0+TbzYkUbtWkjysaGfC
uZK3RY+603Vpu2NneiCArr8edIWbfML4cdEtqgr7Ze427kL6U1LVdYS1WIZgFWloJGhpNJCDo2Tm
iRBy55kJZ+Q5zB6Q5GNK7G0+O02QiXSXVt1rOvflBTTY19pZyGUtzSVtWRuBEbim2l4Lra49spqI
QrE7y/6izPonU6FwUJ7rrEdE13rrsM9l7e7R21jiQEjvsDpnoQICHg49Sjfboas2wgGrgF/le7fw
bVPg2i4NezIz0EJ0aIO6dBLkawG6mak94P1wom4lW4gt9md6ueNCA7ZGO4hbE7goB/6OylknQMHK
B6bCfc7Md2dZv7oMj3xnHS/hVxpDpy5uwW9fce69dt2EEUJk6Bzt0nYzFp4OEBCjccWqk+9B57Ik
uGqjnu6HrvMj5FwNwEsXH2CmSKN5Hl4ofoW45LgZjHXafb0YP2zW5LV2qitWl09mceFBRltcHY6J
LY9Fr1kEZhT+4RrhxH5WxYLkPMpZJXAKgzuRLYzLsFcuoaHowQAMQwGitDCaUMCD9taW61OjoOwQ
qBAfZvexcPv8MHervkbuLjsj52onsAPsGzqsxyyty0PNBAigGsRI4yztjmJcBRthydXMGLR9oKXv
jZ9+WKuHcKpZGXMIfgKhoEcFSI9SeXSzukV2gHhxhGogc3czsw8lgF++zBeGohS1d8UxZ+2jW+XN
Bmv1bvLz5Hz2Y3BiUF/Yca4D6ZVrOJD6BrLCLHSKGguJRr2robtJI0EcpyCJGwc1yh0+KAWpOLp3
ldpq386RZ30PmAb/JGhOQT9ubz5qyCzC2jhHSXMN8i+hwdDa2M7LO1aOJwV1aoaVZGdXkmzLEgy8
pdkdpBxJ6KTsfizb5znp36cWTtYplwf4Eo9oxTiBUyhj1SS7UYKSavviVi1nH5GPDpqk1ndqXJEj
mA1gCTmcKLrgDEjJ/F0Xy63p9YOHQ7vvffjRO8CkfrJNSXdXIIQoyiugjasq2kAPTrqrV7A2i7zI
l9QGnZDf3SXdM9998VnzZK1zibQwMFiFJzHjzJeTNC+8Kt6XBIhe0+QfUIU85kOzBZ18zygqQkaH
mY1rOy8Yib1rqH2VaXk1IPXoWExAXysmZNB3igDBmcB+1gTP5kKVlwPagyNFcWdLDCBIM1wwlNhi
g0LWHimNrNjl5cqAmih7sc7CRGhpawLPlSoYlia7FEox0BOoil142YcEqHREC0I3eZaoN8L96VnN
44v04U7kmLMdb8Hahp7ARdsHzy5ZWNRpsktbhrNmEeIecpIhXDo9hiP13nHV00OBx4ACpBnVxj2K
cYU+aMYKAq/LA/Txl5306UMq+i5qEyB9/pI8cCtOoGtWxIfol0SCQvRyuAnl0n4KsFkhtZAbzKNs
r5OsAaGMzpWYoiwYRSj5taO0G7n+0G+4CwMKqhFAWVCsrLbHPuNC0OCX5bpdjUm+cwfal0RUywaM
Kybr1vGuTNWfE4gabA1JPoQl86HSzVESM0KLFeY1D+XaHtMx245dF8503vksfyNdElb+cq+4rS6w
4e6reb5pHAaipHqEq83u52KFNmbFzUGS/kRn99CWNL1OKNgpiHZoSHXq4jgAZ0BkGmsF3Dnxmi8+
cY43EKr5JOk4CLVujbKCsDBF02RugMBOa4UuEuQxRw5rX8fU3CHcwkKdVGqIf3I8yWl66mZUFGMP
HTfUb6rQn8zlwKYrcDFNMLi8jCnTNloMJI7Y668N6stCkWVo9POejQO32ajvMmk/z4IjdAaQgCVp
B2bbqUKRpiYaBV5Jbc1TpRHcIQUy0O04tEFN+Rb8EHjl3KWoH6wAFPRJFToVHkrIrZCgl/MnWk99
UA/uGZQ3VwZ0UimmL7wd3Qbt1Gd6S26ZZY+dltuC0teidE5d196PlN7PKHvezILtPYN7N0ey+2jc
12zwlkOTqyxuDX/0vR6iOlh7giEnZTTqBiKNDnvwNGAn9EByGwloeU7XLz4WFklgGSjvjGP57QFp
FzZh8eDKG6vkJSBXSH9r2Ng4Mkl1WWNP8pyvhSYiQJn6qVfGRBCV9eG4OCpISXvHBYcmy0fyPx/S
oxllv1GjI7eojOijZSovqCyKt8Z30rBLQRKDezcb5NwVoefTFIepeC1X81hldRrWSbKp6uRUomU8
SCp8VDLh2KgC9R11CgdDl+OtY+OEU7GAoGdAGwuedf245az7zoA+By7qruNKVlXcFOyReFAmDVPp
H5asfjoD+YEc57NZeHmHh+hydrovPATu+6p94WTG5yPlLh6cYOFRS4ou1QUCApN3eHnQOnRFugNe
l6JvTz6PBjl6rOEmyGsMkRTxAI0QT15VfuVZ/SIH7/vY4MzAMlcGCSw/AfeqO1CtUPDgDWs8/m55
vgS4tyVGsAWyLyu2IsfNQOuugQypvWyT7nmk5tYZUWrTGQ6WTlZOUGSzjzumcAJagnbugO7HYKCS
sMRoTIzczlCqB74/3fPF+Sw9AukhOsoYQKQsAfTeyvUFEqAu0EmRBxnROX615D2H+zWYBhi4nAyB
kwAiTcyL4jGhuKkKHFZB7Y0i6AWIO5XvYE/scdM3dxNywGNRTbg1UqKwf9o3v/cAyYhKR1Pio+h8
yaaQsP5ZN+qhyt33YWwY9DzY/4nEmDd0/hSOzFtPQL0eOgoESqy48Xyb7FNHwclkhi7gLS+DYSi2
61AdBoIHat+vUA4QhJ6BrH3EizZxZTEGNmBRgCI2mP9kuTN1+gD7eRZNA8bkqmKQ3hXJECg7tgFa
y4fAdFP1oL3hAgTY/dCmRcAnCyALSsqQtPjQpOii3PRdgifq1DHo4corWE7SDcGeHSe2z7DD0iPD
jOk79HrWUFJ4wO0CXyUZaqDg5pPwJMam7af91BSRyuQlhC2AqOYWUpxMP/vQYUWVdKdgHXh+EEja
DZk4k0clu5tK9pEALQ2bskYYztm7jegaEeh+ugUfJOBKWI6Dpwwufvnc1bjazdKcZOpk2IGKZwgH
i6jI1Uk04uTa9K7JnAVoQdkEHCWREaY4vCZtHpOiW3CuD4+1EssWE/UddON1mPVDi36AHKTnkE1v
s2uAWEFPI9bhneXsEfGzOpga/lj4Oot9KHFzoG74wNUYnmx7cPUEGDGzaFmu2SET0DoEYDYyyJiK
X6iUf7Tc//3a/qfN/v8h6sGRZ9SfMpf/b9f74PX9h4vX+o/r/Z++87cNX3wDsI8VkGJ0AtT3B/oB
e7znUjAJHAu294cNn9JvkkHrrQhh3BUo3f6dfnC/+eRMPygfs7/yCf8nGz77OQ3mjxs+CAyXofUW
4z/Fsv5XJwrkoUgQMUVzgAotP2tXMJKAQwjIAhCQuXW+BcG8hMpx6Uk7pohbgjGsxCYRFGr9LPEs
htwcETCZV99AX22CopQdNIeFu2XAjj+11xcR2NAXb6rcGKxzHqy6wmnZChKCnrxvBCArX7i7RiI3
GJ3vJsbwJuM6R2hCDrmtyvoj2Hk8SYR/L9KCbTKCxiu58B2Elp/C8Qokqi0jwvm8aetp54LOzduQ
Y2vqeHrUtHphvPtsTX+ofPZecgbCdlZ3eTPUAK95FjaGnwYEmwaKo9I4rfrTUKsXhVyCBHdbrJIV
+z0SsQ8qtVhhBHtIzAQUtxHI/1+xWxKnSSC1a8egGs0NCkoKIAtFEuVYEoNJrtnGzfoCLrOuikeX
NrHLaoX8jwTwP7DCYCLiAMjkPnPcI6agGs8GaPfAkYJoUZgGXTJBtjKZ56SHn3tIqxGRdZ2E5r7M
Qitw3UzfQGY52u52ndWVLia8ziH9QPXTHlkCY9Qky8taqtsRygZUyWKrzvq1DUW3TlGO8XefFLKO
M4kWC3/kl0uLXADlfzgFrzYUZm9gkewWxNQlPugNVlLXe8jOVgMqoFWkPoBD07Us5DWipf1RYxDS
jQDMm9x3pbwG8Hk99ThNatacTLo+tznh+FAVbdzW7bwFuHsriyUPYDT4KG37iVPnFW1e92jVSIEP
uyWuA8Sded6DnGbIDTe1hUzCXVuMKNnRqx26GSYnP9lheGjhpI89MlZ7Adox97pjlsjjYjF8E9W8
q9TvQpknW2nSD0LyvehrgAxyAJycGBOi+qLfsD55GyeWxmqqTyoZjr2Te1ueN+pKQrZwaHEZth6B
eKAW/rJXjFnwayWNQH4+923VBPm0DsEy+hR0R4M8z9l7cqEQwou21/B7JoHw5AQhbNPFNZFo1Zy6
aY9i5KemVenZGNEBTiJvOSWHlVqw/KBqMKSgyQh6Lr518qLCYI/5GAnuLMzQ37PN/NFepE6K3Rif
z4sEMu3El3vppZjbZ7qFxAO7yvKlhcZIBkti0EgIxbiPEzapvmDB45uxITfNUJ21m3AJeBmiHZt5
DArIAgNo7PBxHufbsfOLbZ4679CvAHdpcPYkXvaW1j0qi5K71M/9oBRNGTa6gQlKySaG/xF7Gqij
u8ys/mG1q95BOo1la00R/268IfRKdK6bcUWiAJQKtWJHf7HfKYK/aqbAdMBUjxdcYFvxzHio5gyy
hGG9W8hax5VPwP9ldNhkNgd3za4Twetg8TMnKAusf4tUR7zR+JwO5G1O+0/Pdg2If78Ihsq8TqnO
NtCB+7s8Ze9Fkpl9OznVFiF4VeQAF7xfZ+xBkDbKqEf7M/gE3KG0SN+g+OEgs9bqIH17NCW5GptK
7V1Tud954t2VADiiJu8J2M7kIluKFh8efeVm1X2vdR3SEqvVkq6bVAK+QuQRXi+GaLnUb6zIimtY
CEBluJgKoC/cz6iDgcNC3GiTAoRaQMWKBQ+l3NcybpJO49GR9cD8W4walKnIMHgeBKIatsCCeFAO
as9SWVzhxm+CNIdGdjiTONmwgw4Tjsqe4TOw5AUmVOexmwmsPoOElGVF4uoKFABZouQLHxR/Az70
nQ/+4+ynnwhBROyAC48kZLrHuilzZAjbFkHqLV6yP4IaHPBwnPG5Ig1NAvyA7hwqftlIyOSAY79N
c7ctCu9mHKePtkivECTSBR2WmqD1WiSxuS3U8kBh83VqQ07NEbW0sYZH8wiJZL7Bz0tD2UKpPbDy
EuQrLknrv0CpdIO0E7vVYIYzf8Kqyety7ygYomw+MDymMv8wyGQIkbC4BqxVU6xnMCnDaC9zoIGa
VNgmCW44OZoon9w47UU86eHRKWaKz6z/xmf3om3pdwDzaZByfeUMfnFV9+wpEfQAkaSFvsmSQEyg
3guvuqdGXDYIVwePW+mATNkcJNjSztzLm7f60KyeERas8Sluoouydb5wvR8z8PW49/M+aB2sOJ2X
+3EOCDkEug15zwjeOZ08FKG673OZfpdzYQ+1xvmMjj4odFtYj6VxgJgwPO5y9AepEocQzBxFBEnt
0ZL8ra+ny5bBg8ugEEb/x7vTQHoG5YIbQizBojE3EJm35grtfgfKxuKEJPAiEHP7hunSj4dWl+Ha
457qoOEO5llDS56xNfQ1dOlT098k3D24KRRS3Vl86apujhVgngsF8c+Fm8CBk5dQ/WWYlMfc3mGM
0GE+Q54Io+mx7NpjoqYx6oC0Rnm6wjYlEYtgrZVAIfDYHGsXVxZYXu0BAM/08JGlQxpkqTl5vs1C
Vqor5fQPqgIWWYruShVQEFLLeWhzxw3HNSk36C3/xf/9f2FI/m/LbZ1ZpX/PbUGA80MEnv2P0+8v
kp3z9/0++nIf4L2LaF2P/Byf8Bu5xcFTgdUiUL34MBZhvv1NeUO+YUgVuOMJRaSdf57B+1+UN676
5uMv4/9jylXMg3rrH5BbPweO/3ny9aQLDTwQcQ+QJ/+LMquf11r2ZVscNIaruOoGCJErdBxlYHeB
jAE/S2n+ROb2igEB3cJNBu8Ab9Z45LTdABD7Kpi/xj6CFgKlxmlTrBlO1SJ3Yw7j4bGFQBJULKGX
A1xuUVN1MXQPt72qLvy2PajKi0vPv1Pw7wR/eCv+RlREf47j/8vvhkvlUkR4Q6oJtPjPqjPPQ/8J
d2h6mBIBYeMky00n5nELJdrw1archqmPU7f2qmKnhZKx7sWzO6ujRvLbtpkE5s6ylEFp0+SS5vbI
dXmBfD5/ox2oYLi0bkwm6p2mJa9DJKM7bpQgA47f6MqSR5X7400NeOOpRAF9ptqdB9wokRz3aw7M
Q6JF9XZuEKuUgq26Uuk4RyuGxk0FSyoQMLWg7z2f0q3b0ztJu+KWJd5OZuAak9FtYlTcg37TkkSc
p0nYVRWcMoNSt8Xs4VxJlHO3WlAgw0g2qk3sRvurueyKuY0dLnXMxOJGEsbInduNMGCmdXOAbAX1
n4seo2QW/bZ1oTVYjTB7RpB04RHm7PhYX8OgMoU4a+pDmuToY+x7kW7rmstwRblU4NtFwayETjiU
JeDVKitXPGJBGrCMQ91DvGgRiIYUHTV3PQRGx1IY9CbL+lkuPoAywaCG7aE7R75CcZ4flyxu5kpv
U+XBg0Wlf1CND5OFmruwofMta8kUq95dN37CH6H1wAJD/M+p1HnodPhh8J+W8ZCZDhDG+KHccUZN
c+7EqQbNVfZ0iaUCSo1p6XLQOLIrBAmCkUg9uCCre9L5qIu1KJJALPAQUPzmgS2RBy3L4W1wxwHV
FpCKQksHD5rbv/gFuZzocC/l+IXfHf6tGmcyl8NmRrYksjzry3HhR7zvL7RxIiVtLAvvalHshPYK
JAw529JFj4nnbyd8bnipMDoCEkX3HdhT3364qt5YS+5zZM0HFsoctcxLMHsCEisngYKoS5192zl1
kDUG7pIc9qQFnrQlneCjuaTAE6O2HV7R+/IdQubHehRtjGHrDPhX11pCtovj6eS2PYTtXv1AyQIQ
qktBabfAizNCIMADhJbbHm63dE6DZlbJe62wAq12fva8ej7kk3YvemGbbZ5kOl7q1d+nvbxtKySN
Ah59QlzHs6dkEi6iuSx0f9QcQ7bGJLrRHrdxk60fRQdHR6vwKKmkhqjoLFRdMsDaKE890azPXoEA
48PiVB00e1o/eXBbPnM5K1TDKXnSBQya1q+GA4734sakXf3RJBjFVZ6xqJAVQOV5deNirZZ9jh3l
IsHj4lAgreBmgi8khhxEbWB4wqbaZuQZTbY6WlMnB/Xnfv5/icgvClYcK//+GN3BAvDDy+efQKRf
la/4vt+PUSoUw7EnPQFJCB7mvx+jmLrOYhCiiA9V/u/HqPuNEIG7TpxhJJ+d225+PUYpBKwAo5QP
SQenhCON+x8co6gq/18FrNj5BY5RRhjUdGet9R8UzqTJZhx32K0LTl/Swr54vR/6Kb+pYDQLXaFP
8En4+6mC6BGG+SOBzgmmU2DhFLoyi4ND40Hn+tk20e0xn1WkRLlpGkBHYn0tMZuF3QDUn0AimYP0
T2S1H/F6Ardb6x2S5PfGcFCszdWc5iAUGBShqd6X2XTlGHGVaXKaplVeOXw69Rz12rL0PmaSQgnJ
jxTKMI7ymWip6c7r72mtoA9VOOM9AqvJdICiEVw8dPpyQHoE9fWd5xTO2cQEfXwmkWheR1xBTj+l
NeT43lbC6j127EDg2AOFD8czYPMFIodcbRxoSSHuiGGMiUYX0QhVmW1yt4UZBna6yQ9QJbcGdO1f
YMedMB2XO2DLUPxn7NIZnydD43yFmMvN7hFU9FT49EgxZHhAN+apBuLblA+uKF+JNQhcoPeo8NtO
mu9g4YhE1ccId4BhtQ3HjtyKs3Zs7i5KN9nXBABXDdIB1qyYqGwn4OxQa7Ipy0uiuwjO/R5Zz3Zb
a4gMXefanfyIL8WGqPUmB+gUdBRGdviekD/a8B1WiH0Bq1LWLFGZVSeCzJAULiabzWGWLjsHp2wh
YYnr0Zw8wsDU9V+9ml/s+Uk2WgKn9AVWn01W6v1YzMeKe+8W2jklij0BNiDbFov0uk882DygrDvO
aF4N5n7eSCwzuW0j5TU7RIQ9wbKDw5/BcsnxTpA9fKORhUovySgoiv6UgjGBvwz/9bdYM2JoHbDO
KH299KDKle0Ap+9nvFU1WJpqrJCpUW8auW5diDpx74USkkA/tfukA7WSVVsPDXbLUP0P8s5suW0s
7bKvki8AB3BwMN0SnEWJ1GhJNwjJkjHPM56+F+x0WVJOv6s6OrqrryqjMm2SIIjzDXuv/TIgHCwR
EIq6Wyr6s1bwUO5oeIIBWY9ceP3NEFscZJw7haKtAh+/DSrEKnmtVaoz/dUMsFho1YU6mWeOpBui
5fPxYCECYEgyaotq8rZpSWVRB2hX9aletF6y6L07OW15mGziGkQ0i50WBWtpi11Sv6QeB3IYZLx8
eya8egk1ditT+dKA2Grj/KJJy0Ui69UUnxchO15nkA9O12HcAqdf1djVqP4Gq3AHvm+Kt8ytOoMu
XOFryp67Ln5hNYypqz9Li+TLqIl1wruVk+pWY78t1eMgUVOTk+3g+dVteer1+DBk+TLzzUVqK+eN
buA+ysiMDqObbsiLRR9FuzH195AwuEWZ2LCPq0qM2mq8VyWLSYbFu9IBGTAqy8JSFkX5tbYxVKP8
0LHvtLP3z2bjHugnzblBH8ngInIrOzn5ansfNMW6tw5KJPY5C67CPyfFBscyYvYiINfJJG6hO2QZ
VqTpSz9mV372mOblqWzhEoiFXhs4Xa9ZCxPLyvYPhbj4rNQsZ/Apml64ChsfX3i0VcMBTcWY3E7Z
V8V6kDhQg2ltZKqbhcccvxYzYhILl0FA7a0C78m1BVoUJiXTHQUSJjdnxR0TsxXON6npvEbo3VNR
L5QO5Rg7ZPt81m7rYiPjdsXydR83rEuZ87YGMxfrtUJNzY/PBx+er/TAn5bNUDLeGORGp+uvjeBS
qkW/rpXmlA/DoaXYp6PeFaV1q+Pgpqr02RGP8WyyK7bsVTeVyaBYevtgynXwHEHlpnLqzvBvH6ps
uMOxdKnG9lUf2ht/jG7CXDtvGeis/L4HP5BbX2B3T4sqYAqOCeIaXp1cY1N+EhoC/SgebnM9fuj8
4ejprMO7qOv2I4jUyFd3tfQxoIeMDfrThJhi2VfKwyCZO2MwH1Epp68G9saqie+Y+7sKg09TDvmi
aiWMD12flmY9PQRTcAYI8Yl4nnQR24BxpNbLlWc3dCagEha9M3asVVFVFBPbM21U7pgrv5DJ/FiH
w0sQ1uhc4ggRHwhXpDDs1+Ohrfa4ItO1qgStS/LI7xkXvzRM+C+T0/5rcTbvp/6mXHpqf9uE2DTf
jh3e/dkfJZPxiegA08JRoxqstt7Iao1PeG0MR3WkQO8wF1O/Tx6cT+iTqKNUm2oGEQ+btR8lk/PJ
oLpCZqZJw1AtmySZXyiZ+Ks+lEys7mDf29Jm7QdD4yPTSa0bRx1bq99yWHKTTf0prdRuXrydbFQh
mFPmuj5islXp4mXU6HvzUdwWAgBuPQ2YcgWz6EzrXtQijly/Gi6HvDyrkAcxcdmXlv1VKONNaog7
EjIeMb+ThCvaQx/FW7wz2E0kwrNKXXedeC4xIOxH4ZyM0X5VguHYd93JS/hRGhMipaYID7TWDdNX
DKuRxtSZyUzpqt30rGToVRQrRxXllIPAGGLbuwQkxrCxPIfnnB/3oDYy+KLUlSv2NnT3WoCKCJwe
KnlPMjHpA6oTVes3nmJaB3VsNn45PXVVsvKz8aVsghaXT35AMZevTISB9NXPZTHcxW24qn31xfML
ejdRbkSB/E7mKDABDE2WAYSiVZnztwEL83HKzgO6GtfGEu8OxogLU44b4cxOA0czr/TKEuthiDBN
FP6DHRbbqfGfIiDErkrDavUYM6lTdNb62QUKLZ4GsQRzlM/Xf45q87RtM2j7uu7Ra3WbqUT4MVCA
72FzIfZJ1HwhIsRxpW5cqkRdrnQmw8vJdr6gu3mu0vYh7oenLMDt6dtGu/SLUomWjs37C4Ikg1Kj
FKuKghnNjDk+GSgcqVoUnvFqu04ytETFFF2ndJ7LlujxZKmHTNB9oYuvOs6TK9FpvosGvdrVg9Lc
anLU9krfAD5RVSYi9iHyQiw/2aojX57S5kqLuz1REEunSRFSpCdOG87yjMm5nPrXwCuewQJgYR4e
fJGskl7DtWBNLwjk+LRypSXkL7MOZS82KLelbO/KutrKgk0m+GIV8XOkU+HATUkbaZ0z8WuuYwBO
F17WKARBlRdEq3s7p2yKZaED1NEsDamn1JqtNXV4vBEOpVlwpzJsWrDV8iDU6AzZwzzYB0COXKcY
n1S46d2getsqrkacsxYjfJifXoNWTLNZ7xlG7lCbazh9UOWUbXA3UCtpsr1MOiTFUKrgUWiGyYjP
O7LEScGLiFMVRJdZY16IIn0RSbRNZfTqWPVrLNqjkZfrOIkloGFumaQYrhRjvBuVeMUnVBZBg9RK
sXCDTE0Ijg2akUfRiiit4yikWgj87vHXm+v/VokGT/a/Pi8WT79dhU/K3dxl3zy1f3pqzOTdH6eG
9Yk8cMAyWB7oquWbRtv8ZOimbRpCl/os4fhhxVBnNYaB38LArKFywP/rzLA/mfhDgX+YpomTjiH3
r5wZcxP9dqBrs2JhlKuqlsPdJqwPRoyf+att0h6LgEnnHMEaRhNr0YiC3RSejg9hfH1zuf5kkswn
e/+yOvZYFCpcEw5T/ud9bw8lIf53MKhiXhL84YVsyWCfU3n26n5gQDoQOcchges3stdEbOVk2RkM
KCVdIElRj/xL/aATGYff4xG1ynSXIAneWBGKZfxw1TEp68Nk1Az9khn0VnvK+cRTeciM2FzYQcbS
zAlFia+zWbWSNhgwmg56Cj0+k/zG5azt1n05Zne+kut7dWD3ncCWYnkcSCJOTNh6NhiRczXLrtG3
RXcY5HtUIdOhBw9wFvvYxgFzJcugaveeoOlP8W1tlKw72r1yM4JLXXUQyH0wHagTxbELEZhbnXGL
/q9ftVN9VmYIs9us2dsGxWSG4g+E/K5Ih2vFLq4VMe6a1MNqjyfQr3d+z+mRaYKFWVOVizGT20wV
l7bEDDdJfWmHQIE6vWbVB8eD0WTJ7CDrEVOM+4aPWFfxhZkF55bOgWNGY4VipTeQmSJs8VvOlXCC
TQg0xdkNIqmWiHxIDM29VewEp0SKx8SUDFfqe/A4F+XI7Vea20qeR21N/pc5mAsZK0cnL40zUIf+
MqjZEDtjcB7QAy4aR9+CijMXRgXvs0hHd+zEdmohFRnWs+1ZNELlE7gNNJPRsOmV/jhw6Vx4feO6
7prr3mBKLc1mhGAAqYHR/iIu6Wm65gDfIcRJNxzr2vlaB6nmRhSLCyiRr2092nusf41rOd3OU5Jx
O7TAmIWa74JQfy0HG6uf7weMfqeCuS3uIAAVgGqqgQ87sdl21G3Y6A9hpt16o36D2hQ3sAOFISxE
5g6q8pR0wYURmEdkMAnvA6bANN6BfDhJJ703ZXfM/bBd89F0dxxbVHsBXlnmzXgVm/4F3Ve5KIPp
NFn22lcQXMATxSKi2f6mG+oD0DRrkdvaFWP6YxtBKI7FSbbjQfqsyG1IrZtGEedQKCT1D5phXaS9
i88FlWZsoMifwRR5PcOM/EBbhUJ214Ga3WddCjiyMfRNXMThRvH4JyV2+qWG3apXpnEFnt9zI6Z9
C79In9SiUDd2nBxsUV0aRXHLZqhx+y441iVPJeaPXzBc2dh4pHkGXwY0DX7NaVJo9mKJ9nyIkTFH
jP7sgdmJ7qVfYicOoVZ5xhLASbQRaIm3KWX5MlOqU0T7uBztbJ+XjJpsz3xC3ivXmYxXoTdiOQof
jZTmvpckvFABO7f6gMkyDNVp2ao2d3FRmXgx2RzFsBld+BQhy3jdZpIPJsrIxZ6odnVfccN2aXRb
93Hr1gl+NSwm4bIP8mOU2QnTSpy0tZLc9YVo94Wu7UHJXOVA3yjvVHsZ6Eh7/v4p/J4dYdk2T+G3
D8cPD/9x+uV47PfPecbD1KHqvKjliGG3+jGw4t9F8P7Dy1gfnvJ/huKF/HSbafnnv79i4n2H9f0D
aZaJspJxOtvkmbrwZij9k8ubeKhv/KIx3EgiPRx6Ra4La7gNBj8h6slx4xgJsFYrs57kJVf8FwOl
s6tP7WPfTxv84MWi8iJr4fTRrizil6yoL//+zf7hqtiqqbJkdaSG2xNH5/v3+m/Slb9d3J8lxLwC
UE0dKRfdokUB8THs9ieZWhoCvpuNKCXXos99Kc7KGiVLNzGqwczStnZwZpv9cowQ5JVBgstPkzUq
NsbsXqyrq3R2NTRtfG2NmXqr5AZOC/J4Nq0whjWoM2ppb1yU8Yg/VAu3oip3id2u/T45b1kvp1lE
0G5S7bKmG0kabfdywL9RmtVZq/uvVuVvawvEVRtTgBdGdG04MCam8BZPur8RQ7hRA/MLPs5hoTJe
cQ2jD8EfIILsK7ROadlId87pBq+NaFQBe1UEKVrAzD7WKr93Zk3xYlAYlqJBWWoRhjOwqvfKVF3T
l7Htb85IMMLFQ6ih3VV3Tha3u07N9M2vf+86TG7KHc3AmPTxex/U/xjZ/fu3jvRCBVOoz4CR9zfX
T9S55xmc8Hf/M9r5H39v3FzSQI1MkLVEovHh91aJH8T2QLBfSHPjMmgVf+fNClfgsyeC6SjL+mad
9+oNNwbWsmQYCESwq2WPKIlNZJiiztHqnc10dzEWUDXLftoyZBVHWeKp//uL/77g/H5d3rxh58Oj
6D9h5P/pS4GgcQyWAvQQ1vuv4CcrXyZWi+ELdRLANH8zwkcFcJX+Q9bE/Nd9/J0bUncM20AlLj9+
FT+zBTrcVUtWX0soyZeRTJjeW/IMxMH4/Vr+0kDyz/vL/2vVTQ6N2l/3je7Tb+fv28XvS9n5T/3o
FWcTPhwoC6c9/3LOWPixlJWfDEEXQ+9nzmPDn0tZxogMFq1/+QB+X8ja/E0oMWl9sE4aEuHTr3SK
4luo+M8bgHJBCJWZ4swTsAAbiQ/3209iPE9sBaNax7itJyuQsWI5PApZMuxuMxuSPw9BV+fOdcsw
/xLPgD6/S6+SyN41Rigst6YYW/XTtAlofhGSVCqaYrved4Mnd6OZ8RitMzxjDWuYphbpUsf7v1Fq
HxNB540XbdORA9wp3PVRVW49Ty83lVXdZHX25AVwhYdQJ/DJ7Ha5xLluiixdMjnpvqIOg7LYdvVz
n5XepmaEeGqNUllHFfgBL4YN1jkRgE4/eIBYzXFUhIA2WnEqIwlqC9EjGgWUHF55HPMC+w7pbsId
xmRwVdG2W1CWX3uWWuuEa/KahGSI4tXelIBuAG4YL3CYLhQra1xc97EbNgm24rTUIOUw1ZsyGq6g
ZaAEnpewqjha4UW89ZtuCyA8JfOV13JMjKQ+YGxRaWjqfbhKeiydrS4wlWtJrJ0bhGzjUww7PO0e
GFea2TUM5Ny1I2s2xU8Y+uPgHKvisJZ5jDur8IJzr5uxnoNxyuOq4k/2EI2by1g1zqOOdwSa+Kzz
m3MHa9oJefxBaTFngro20uqI2PnJs9n6lE1zOVU5qlBY1W6X+hErk6q+y/1+ZIPlIRhC/8KpXRYn
RoHeE/RlhFwtPKBJxh7zrfTAGnM19QE3zzA+O80s6lVCaa78Qs8vLEkyUNN9pi+DROKnyL/DnN5K
TQUndGaXzXXDf7fzsD8v6FySs2o01LNUyaEYB6oBmsGqdeiKfpIKuokyLDZlL6FohgO5AMNZB4r1
qZMIvZdWKS/t3N5aUOQWkJrWCHPBZuW4wWr8FkNm3sKTW4NP9ve8z5JWVqBLMhQPV1XEl1eV457K
+IzW2VMXbetoJ2x23QsCnomeFXch2//6lOFNVNqIFhlweFLqm1zAMhJanGyw2MtT1MF/WcjRTh61
XI7minlkus76gNXXCLk7ALZOQ4LP5B5OuLnWpyy6jqTwVxkmtsdBwuAtIobxiRyRhLF/dHWHGIzS
KCKE6ikXSp3aDfReuVSgMe/QWDVXY9ac6YFYp6I/Q5pvPqIHinb42fmVj6nu79DPQYoppbd+80j8
k9nQ+3Pm22NG2GxLpGUzNTM+6if/92YDfXs5S6NK4tUEw7aPx9r/wYwgbc50effA1XneGpy4Kg2U
+U3n+rbZ+EuqIErSezr4B5bLqzJGa23aeAZAbD46Sbr7n5IG//C9zO+G/D+qMSHo5eZ3+6b1qf5F
HDRt9N8Wq1ZliJ8to7vWuvLGSH4vY3/p9P8vW0d+P+3nuLe/rhEuW/aQv6GDfjtV/vkHf5QJ9idL
p7FTJQ+Q70LnH2WC9UlowAktzXEw4b8pEzTzE/83VjyLgnEuLmgMfi8VNPmJKpKbn0nz7yPqX1hE
vm88Afuoguk0jwvoh5rEpPj+TvFlGbFpH+GrmTOYLKo+21Grrvhv/ym+5p9eaZ5wvLkn+75HU5+1
xi7TX8oyWHiK44by9s31/5MH0vs6+8fHMeltVQb1DFTfvwjaD9KoWz6O3WOkTpnFokw9KFaRIahI
/ikL6eNQZr54NlUeORm2zjX8UGUpKpAZwcR0NwTGIW+jz/kkd3//gf6wJ/7+GqjkQUShlP/4iRoJ
JgytswE9WX+sezAIXokqW4RW7QJA7pZgdaYHjowviRadgO1O7sBbXolyRDSmmHjN8+zL2Pt7bWRJ
S6rCxjbpcpP2gVXmpmzFzvGyU2AQCBBG4yvYh4dykjdO3n9OOwtvktbuWmxH/3B0fNxmfPtcQDX5
QTB2QjT4/puCGVnWIOQN0s9pxaUTX2mBcVsF5dpIwgzun77MW+P676/mHx7T86s6uhTU5DhyjW+h
9G9uQvwpZqgGirGL4kf0tWun0xahTuYJyio9/hwhpUKe/IXN/QJ59o4UJLeMlcPfvwtTnT/c29OC
t2FxbqqaYYNGge31/sPrjS9kOrXTTlNgupiFdsm5h/9w5qg4csyhXMJW6cJsYmwKb8UMED0Ccjhn
N1rD+4DI4tQJxcA3SouqHNuZ2wIpbLhKhXHyB+73aia7MIgUkErGwUVbR6eZOtm52YZnGUgYOTin
NCqQlQVQuLlkMak2QH3xxgKWTtAMFqOf3WmkKEVGbZMeVwu2ljJaFEWPv7y2YGKN9WKqpjVw+TM4
HXsC2k+DbmzhzR20mDQ+Lb5Ny+7cCfL9OGndXk/VK0kyDBxjg1EM8u/UnsE16g3IzjvP1J/6or2P
9eoMvfS5WibqBqyqj/WivIvVEPx02hxtVQMUo3kMq9GUIdNpPmtY3pc6tf2idrR6Oeoi2tC+fOah
fARBibiTZcJJiYeaqS98yEmvXv04qw/AgJULu1bAIHcUaF3Vmm4suCXiGj5TazWxCzHqJPuBadRo
3MsBX2lnCewSVnmtpKVYBaP9pTWUOy1ItCUa3XjZBCaVVzeegZOxFri47owc11WNUZjKtDIWTlW/
1gXAh1jvBJEiaXsYk4L9hYOb1CSPAX8X2Khx/KpoGMpEb4LyqjNszwbMsERT97rUXoCv3niWihoj
zT6H1L7EjDT8mIryDm6XyffU5q4yNG6rTPum5082ZnJNfk7i1mSlWhnJESESmiXFIxQtWSlk/ej8
MAEgMMuWrXrgmpRYbscL02LBb0hEok7hPEQxO3F1qO8MNb/ruD0AIoEo6j35Otm9uiC4io3ImN4q
PggLdohwjWKUfFYuzmRrflZ8uAl6Dp5/aEblEE1edLBBfK9TM+7ine1PKvCEoYv8dap6Vr218NlE
S8J2s6u4s9HeKxZ5RqRviLVO+s9m9veYKwnD55kSLbMWao7nIOiCeqljL4kqZPD83vo6g54z2gtF
KajFROK7udqjUI5oEkx1lxoaMkaGxB7w0oUBAd502ktaz2NRB5segBPLSDynGOtqvmWDHs1qr2h2
b5xkdDHUNXAbvJ3qa1v8uqDRyoe8LvqV7o9fAg548gzsaP6WT5GTsOOIujWyMURzfNRzC9WRm/dV
tBxLs7uV/iTutQ4hoSgRogY6DiJo1Qxa2wGKkuFsyPo7GBiTzthlf+7A628Vj95m9Nuzrm/vWCM9
dLlmPRmxLo9pr8XrMMDOqEPrJBtawQsn4t5bEwPmbFFJ4FWBU7G0QLjyasF0qY5+A61NH2+0cRQ7
MjzaA/wKlBmRduV78r5VZtmnJDdNrQB/CF05Nai+g6g94Cd5CWwPYJdZqZzCPN5UpdzXhs4uDIoO
g+KvZFGFbu5lndvz7blWikElsUF4FJV2UlJC70G8IjSNTIlXMO1OPeAqYGOtcvB7dn+jaGEaVTES
aNM/mU78yFTxNlX8AP2e1S5Hiu3FhLJyR7oWMFxLXGH41FZSeuDUGxkuSy3hrZaGee7kcYDW1RGX
XNkzVMzlOq1jmvM6vQ4TzlITG84iCkbSwzJzPFhB/djZDZjdAEfyIJFgB5q9JJrqBMEHiZOW8QM0
Z5Q7sWxQU+puT1RN7I5DPLImzk6D7/fLWoBCGRJrAnMnIhzK3otnKiQITR1WpLh5YZWKpqZID7pp
tWul0pBY4RleAq8i9Jv5BQcG1h2I6y95J684AoCBJHiHCuIilpwb5kIpff+ksARzWTO91ln7KAr4
AGl5jg99Xbce6yudRRyRNwsxqPkSbOgB7gOUAcW6MDTxGNk5wNPmYkiGy1iP8hWr5nrba5QGwqqe
qyJ+Svz8Ia/qK78b9kUpZzxVtmj0GGtWNY5LM0wIR+F+Dap0V4UDvz3lC43+XWJZiNaB/DgZ8Rdt
3x2V2iFe3JKAifXA28aS58aEMKjPtV2ph/JAJhvBCFp+MLWsWuodEmx+G+nSBNXlFiFeOrzh145U
sPVFQBLY5XCwmq5ik8wYFka2ElVx3QS2XEVVfqnUFnEldQ3ZAZBjHRjNMjFmE2qh3PHl2mABHOeY
B2AWvaZMl5GEpCJF/Ew2Re02bEjcMoUCMcXaDlHRfaqj4jez5rwx+bGR/XCDmmoXWwribQVMMprV
+Qgd+SdPuZVGbi7KQqwLZ07fmkJW7T3uiI5pG9XB0+g5t0bt349WozEacF4MbTponTzqiJlhi21F
EX+BCpQuNV3dtPVcTNX+sVMk8CHA5sh1zXMWmQB/BxNuYdWPu1F3oDVrADZbHyvCaDcH6oTHIh+P
dWjsSIc82F57ZOABqq4NXz2PpwSO8aNTBOe6qWzx394YGiqLvmBKYyMLdvFPH2Aug5youteo0h5J
mUSp7GfZIdULnMXweAsr4vSI7GUiWfYUBOa4SZb3q0KJN5miP05pHe1CQ22WRW4SluowhPM1LBy4
sgdMWwuiBZ9J8pyIVHOqFQyzC1lW8drOywt/RphJLQF3M2PNQCrxVMGrgOFCf/LK/hDMADRThW9V
wUTTZjjaN3+1I5D2ltIPjlqv7YsmuOoJolioY8DCD7/armjNxwzyWgKBTXNoLWYkWwKbzWPJ5NTG
k4MsozKVDQiignMQYjg8xHjlB1m3N9red+EKMBclVgh/GUQ4JC0wJWZKnJx5cbrQIcellbXOsuEY
DFAxxBjrbNixXRS2BglE6e7UmUBnExcIvSk6aTOdrtYZL1JZjcuOc++ojVDsjJlnZwK2A4XYgpOC
dccJ8lCrA46A0by0wOGZNpv/XOW30ymduCUd49Cqxm0/U/RAq4+LFLAegu50qcYDaGVAC/rYPfYz
hY/Du3FND5aphuNxrRSA+jhv09VoOdfMoiGAes5Ci/RnKAbUNETl9RpD5bnoviSb3XnWZhzgNIMB
+xkROMZwIkKva9x/KLL/UGLTlakGv2vYtczoP7Sb1Dd6jd/I2CGIaeRt4sc7TDaMbb83aP8/jz7+
paa2aNr+evqxzX9zg/C3cyzgvzH+Ht8OQd79FT/mINYndV598NSRTBycd9I63TB1x0FgNwOQ+Tc/
xHXaJw2WGC2iCdvX+iYa+zEHUT9xP6FII7uBv9d0fomC9HE6YQv2L2yUeXV6bH4X7zsyGdh6iPnU
2MrkuvPLs2bUsSiL1ZsL9CfjCWx3727LeecoVEBGvFsMBfp3EdybBlRmSsagODK3cWhMa/htm6iK
TlGKqmyK5BmRmNZyEAhvZUNEGFk1uMmzy65MX/oqf0IXc6mSIL+c+AiwM5QzwpsWijk9yKR5ItgG
3LzVvuQgF6Io39u1d656/L6GinK+6wkPRfq9jEvtsZ6iak1GV4kOHIkw3r2rLq2+FGlcYa+BuJTM
QhyJIidVolNo4fsdxv6a7mgN3ucBEtnaYUzrkiBIuFnAnCBB3xOXdr81y0ABBUWmgB0NJuloI7aV
un0SSoP1rCT61M8JZtS4ToTIN+p5E+T5ralOHZuWKsYqrR2qqHslr+fW8ymPkF60eGMmm4cWC5G8
ByRbDg2sjD7KLwy79teBr6dP+kicNwy26hLro8ajc4zWYUNChBkgQmqyOngkkJBGp2bidobrdiZI
IeQepjsRG5Ahy+bGtuMtjZt/IbmiZBqy1Ro7yLpyhhoSYVkuGK76W6tPP8PsMrfkA+0G7M+0i/pd
DmQUa2GmLkbSmp9qzdeOtRJftThDCKfTIdenVbcJg12cRktQGBflkDRLQpNvJmV4aGO/XLR6dO+n
AF56Nb9CV6gD0yK6YS4+s2H63Fic2gQV4+OJurtU1aKD34EWYn0FCHPwXv2hPvJersTU74wuLIEp
W7eB114xOUDO73MlQS23qbEqU/xuunxI7fKu79Jt16ZXQV8/8f6f2b/fQXo5kA05bYrZaYDobh87
OQu2gVgwMYJgVIH6ya5/7UfWyZ6anht+cBmTduUKfyooWOtHgKuct8FwA+O1PgjSi93cSa7JEjWX
rIuGfT3opDXy/F+xFAm3Iz05JXerLyoxnEAQAdUbW4AznQhoxusC+SB1JRXKRLZA3S6zigQBIxhQ
LYasQzzyUBhlaOcs265LfjpQvrSHMU7utYnikBkn3r+cv4FQySemJM667tN0OdGSrKaisg6J6kGX
ypthZU7a3QAZeWF1EIPhAxqYAuPLuATIHXo9QJjaWykE4K68IDF3ehDgKqJsX41A+dyxgmOu4xl3
AaBQTUDOyQ2BEwL3qOnoJ8yINw5K+WhKlrIqnnD9Eo5nKS11gnak9r62C96m55O7mZlIIFW9YgXV
ESMpNO9rg7sSAvmV49V7LwieWtkzSzDTkWFOu2xxm6GTU8EGiCxyYxvPWE7tuUhFlIIBC/K11ZnF
VY+xa0kEXPCCpB8QdQCxsmSfGI/dBpeiQ4qud9KMkXqVXUNbrlk2DZBhhpZR6mS3uL+8bs3+cDul
kb4O45astWCCdOinrmDZRp60WtzIDiqpH3ZHUEYNGCTtITODrQTLscKAQLXeFJdWLB7w5J23QfSc
ldElERWCMMUKOmqxqnMcZX56HNvkPFUFyRReQm2hkxgdnSGdJ6srIYQhzCLvKhtGD0lufpNMGfmM
6tLDqNDDOR1LDAdyYidZaVf4f4NFnk9cjYa0lTCiK1ews0XtdGRs+NAoBou3nCdn1KL/9dLP7NFK
QpGN51BVwxWhi/eKxhiikNn5YIW7vm+/FM6oY0cot4z/Rjf51tzazsPgMLHK/Qvf0k7DBObVC/Rj
QKA5aP81HpcrAE4zO968txTvwiRMGpSBeuuXzN2Eel175dX8I4nt9CuMOV7SkFe4AJ/LnNVjq9hr
LBL3QdmymOz9WdtZucQfgtjLwnOtidJztKz9TuSZ9aUmMmRtF2WOtShWokOZ8pxiDkMmtD+2J6DS
lxo4kGQWR0rDirc2+tmEX3pp8oOMpg0kAP7FfFYIeTcNuX3Q4L4uFc+HI9GqC0/2Z77zkLYEUjAo
2EmzBFveEghQbRRS5hld6VtHLY8FmL6sN52FEG7wI+f922H7S5XZn0tS/l+lUn5fLZnolP66Kvu+
kyKkO3hbj/38kz+KMROrm+Zwi80YACSHP7UrBllZ84qVsbRufFO1/CjG7E+IZBEUMdCm9Pq5keLv
miECDLK/BU78ZzYH02ANxYKXN6ZroDE/bKT6jhFZl2cGea0ZiIpZJ8bm5aVQBoKqPSb2pQdSjF/M
m6v0J6UZNr93pdmsynr/wh86hqA0dc9GvUIHGvCamfrZbvEUk+adkb5cM+CZNR2qzaKkj9Wn0cDR
NYUHTm1tNQrNQNAuJF6o6jLJJDSvuGnXAKkB6ZrxOopJtFLVUi41wlWW49RPi6bBAUSm6KVp9afM
EN4lsZBfplJcFzggFqbW3oxR8SqnyeQ3Pqb3wHMoB3g2rVrTuLRTOrS2VJ8GmWT3mCcYAwGJJDNq
0iMs4Q3BEtZQPNZpwBRUk9K2kW47auC2WmERrUTDx5NMpRs9zwcz0deDCtQTd5IY11GbIbQJnphp
tfMItSpn/3bMLKLIjJPt2yfs/pcjyHbKKZ6PgAr7RN7L3AyZs5FfTzxvzpQBwqT4qpiYiD0HbcxU
W915PvUcalFybeCfWtt+rq6HmGdtYtFbDgl2CrN5hruGFCKZ/JViMwrypvrK8SsyRnILhK2oLw2r
e40zzHRE1Idn8OOtJXHruOlypKBlCGYYmF2+KVUe0HBNkadO6qqIFfwGISNGE3LlKsvooEtrFhs2
Kr7dtqq3TivsLanh+l62hbqbADVtdJ+vC3A6LglthnY6as33kJ3sbs5cg722LEI7WXP+VWvm3Fus
nKuO4FeCnBms1YW0bwItxruOmzPtHydFv1OT8alWynVSVkuR1v4Wita0IgRauAkpxouqrBC5plTL
IVd534bFdCWVpN+Fab1HxnLFFJdkkhQtszAUFOod0twuzlPYpUl0UVqEn/W1M7l5V5JlVeqQlIoi
JhV94miYiyGvtDBoCCA/ZCd/5RJdIqJuN0oCKbu3fDj+ut8+xoRbY6lg7j9mTMuDsLJXbc0mKHZU
z7U9YpsnxqQNROI5VZh0bfDNlqKvshFy4qBMuFUi03W0odk6Faz0HDzigz4o7dY21IfAMHs3z4IR
cHFxjKruf7F3JsuRG+mWfpWy3qMM82DWfRcRgZgZnIfMDYxMkpgBB+CAA3j6/pBVklKpKt2rXrXd
7k2ZyiQyGGTAh/Of8x1nVRr+ga4u6koLgENkHW2pGzt20dfMYDKYxwhuUxNdcghyKfnG0OE4yPY0
bRnTvpgGn0Vef14ZreHsKtsZwryveQDadtjGEp05mtE4B72g6lik3CkcCOalGDgQy2GHOPRtcPm9
EeZMZgoKBJVVltXc2grSuTVhG2KH5X9SEGFFpBdwjLgVDC1Nye64gOg4XhLa0N3HSPKsuRbhPzCq
a0pts7WZBfbaz90opKM6Xy5OX8FyGyD/A7yxTuziX3bfSqayG310LYZMnE703ALnXUNV0FEFj3UA
IzJtq8NgTXLTDfEnGD133WW2uKjaS89VANRWdI7L8iOKjSam58SkmcafR8GlkSfW1uifSJQzbVrq
JpAfIayWBEmIlfLbS7X5eZxniLpm8CLG1sB6NsfDyuSfoQz1bWbyvuhIHTZq6eWgXPx1MMtxk1TE
T/qoPpCFnNcFpJTVKFz8fFl6yUT84sv2UVP2C6mNLwFU9F3myg8dfOFqDNLxLtGpwlN+61zbXaC/
yzovt34HxJ0SoQwQakX/RvxRCJem8zx1mVYw7KLItMEjZxJjiej8WYrdQ0FL0Qbm1GnurLdE0JPr
9cUnpWfbJBiu+JlB05rNqZzi11kAhMUsB5Kfd6hYB7HjdQdH8x+F9L9B5Id96GgZp/3sirfHQc2I
zk3sPJkd7bP25BWYBbmQau5YbRY6sTNYgJ7M+NWh9H0t9fEhSRNOR0Z/D32Mv4kbIJIKlR8skyo6
TU/e4cd1oUZREVlQo9sxMCIATa8wiHqIULE3d3s6ESrGs6W38gJ5FxNr2ThJZGzhAz8bpbROtHGX
eDTdXZHW+kb23Ctw0Plw6ydq48GSXoYmeGmL+NMX4Ol8Z0x2uQ890cslDbMWqn9Nf625EKZAIdJD
FlNImWkY+8E0nHMFYavy5EmfxxDowxxiLWZ41qMZdo1tYDjsIaEV5oeRLFkp1Ty0qa5tmFxf60WX
rq1qohuKQgTk5tygvJ4AnudTU8IkbkKbCFhIk5TVmE7AO6QKktYExI+5TOhUS+spjAGWwISn+NeX
TbD5893/Z/mHvR/IdmABwfY5xSxOnB/NKXHlprYz4+SIlNoC4D05nbq0nXP35y/zsz3l+8tQseXq
BBxxMP4096euiTUv52V6KBvZcLJFtwMknHenP3+dP/h/v78QJxqcyVjlXOun9zNZsPNhGzkHabFT
ga8dnX4/ptdI10dZ3vbsSn73xFhg7bZUG5lItl5NK3JJ7W4bWlbyn7g9/vjGHXInlIghgFmO/XO+
xdNgE6ChOwctpVeU1oQsE6dOdfd4Kb+/9b906v9vaUVb2PD//tgPQOxvq9f0j2f+5ct+OfM7f8ec
uAA3CUP9PttsgdWEK4ZbXWeTXKTZf575wdAvBEmMOh6xMBwkfJL+KcBSkGstbpoASybjWYj5f8Wz
jkfy5/M3sDtM80sKjWk+t4zfP4MCa6wmBMn9fBbDBiEoWlewLTYD5Uqrxh4+atcosOKa0wrpjdpx
QUmDpaxV6tRXnvAamPB8nAy/89aeHV9rw/hcR7S/9XWr7ZymxXuBxLeejIEqELog7yl8g00LyYdB
/jWD4XtH4xRoLLxGUS/cwqg1t0wXoAYk06tvJtnaaSiX0PKcSYtZ32twn++KGEdnB8KLb9V/zYII
pzOtoytwYmelSAHrwkwZ82f+TuU5XW3u+Ok14oUSLpjIVXAGc8qAOC4/KYcIOHmrk8xUF0qSMHsn
Nt5qS9zRVduHTRBQtgQtfeMq3DdKg+mpEq/g0GL6yKRKrVHe79RSWuuW5d2sdTQKUaRJfUwdirGj
1ifv7iy93JXWTI1W4PSHmEvYttMXT0gpHhtponM53lM2qFdXiWLfjO1XFzSPq8yvtOVuzIr4tN6O
a6PEvZPPkqla5gEPqk2ip/4zxaBIlW6M6btlZ2f6mq76IoDnBXUJd3qcu3faogqKjD3E2HuiPvSU
ufnzcGwbTYeURqi68LnhJSXUaK/rHaZciVxpRWBBeejUSl9QO2wPSLJeB3ALMh5JL8avjqBbST3k
Rb20zIV1VVzo+i5O89JRADS+XSHZW6shAVuVz4x8ySJtGt1Ci6lpVRauCgs3AdduznidcmGuhsbg
KGOIbwXHpUs6F7RrUAy/ijrCVAVQoY0Vw/9QTcEWHD95SbmPCvtDTxGYHKd/cjP/Ks5iTs4tWrJf
ibOq8FxxTAG43nmLy6YeVn4NMk7khA2KqJaHRBbLUMxjit9ASmF6B/WNKvRQ1klNwkJ/AP8Ej0KC
orZiHTuBf22J/Dyn4zOR6njTKRKotZ7cmRVLfRuPdaizQa+UTsuOHExyYJ4s6D+kUISiHy6O8XzX
68PTJJw7XZGAaCO8VEY+p5sK/xThDShpGG3g+dfxu/CmR4ikbCvIS+aMNFrTjtaOGhCSCf20jZ7T
DiF9Ek+cswdw+lEXUmow7bnkcKAY47tpwL6Vz+5nLvxda7q3ia+jXqZFEkp4tiuTp3Ddl9FOzXBj
m8B5qmRCT1uyryKEuijCQtoi225wX5lhpBgKF5bZYuzx5Fn2GeQvjqZqBlYdCe4HpQami5vUZ4Q7
bp/05mPekYJItHZHdXLYGt19rLRLHU+7atTejHG2dmowhpDqmhbYWrILUu6JcIMeqpm/E65LnFq1
fgucTezpLP6amQXritA5mLZB6DfmQzyjSFvJuYyjEyAgsasr9x4CylMyW48scOM20ejMrQR2vbS1
3qDWPWcJ/QAZkuA6K63gkcbl6tqyfRajQvtGV8aFO/MeAEDJ2yXbPDSCy2vt0vpHgnnwmSBAByPN
2sMCrGLP2yByU7DV1TdzLg5VML9TQ0bFpiGucmqBuYejXBCmlGvKbj7mSRP0+qRYz6p2HcjsNOUN
3D8XFndWRteY9PR1JocKOnJQb+qU9GQWEODuU/ODKyft4f3kcuvH6oT8dDVP/LtJKgppJSVLXl3f
trSVJS4XOVmpfI907qw7KiLoOMMXQDEBDRotGZre4oY/kl+36nhD9cd9W9lPTVpCSHW5t9bSUVug
k1vTq+/qyP6W1O5blTXvTSb2qC53M1DVauYgVyWHhKEJ9yOz2OtgGFmr9fWoyq+BRu9Hb1Zf/cSj
vKBD6aUjqwhbv+YECydt00Kha1BAcHbN+PhKByZDoV6EJTku544MY8DE9Bm6FiOR6iYOkmnt2BNG
D91jup4y1e67mv0gcr74UI/X82Dso8mxQgngUXrWbV5bn1MdUE6YqEseKZAVDBOS1nqIDQwnpRft
UZ4XJ4J6CnSp82xhknKhS680hYzL3eJ2zCbFK44vjqKfM0b3O/LkGVvcb8aq5qYQ1xq8qNYGlkRY
6ExzeL6pddKVfs9mqiXYFubZGMNM72LakZjc6YlZrnkurrK8ObhyeM1FmoZJm8O/U18KsBU9owR4
x016lIaW4/WbtWOjzG8VjqOd0Q0s/3yTMEssi9i1AX1itN70pvI2jln2pyhx+xDXVgkZjxJs09SK
x1wo7405TQFw3/0iTf6CgLMiKgOGJ7fOtKt0XExmnYZ2YVef9D5Tcjch7eOTsW7sKv7WJm10LjUk
b2u+aTMqF6UDAk8Zjb4iPvQm++ZqVrG/UNySLaTbbKO3mkvdMuitydZuU5SOdRZQ1hxxs/2K7Rn1
287bTd0AhDAz98meSvOCFk71YbTEa6r+3hr652VcimMDTSAQlndT1pw/gDJymfa0d+gbh4xNfERP
Kge9P0f9/HVodHsz9/5Nb7YAIDCnBFP9rGGwoN9g/CYcS2CK0Zu1Khxv56n5ZNmpwLbnvywA6tCR
2L6D7D3nwoysDv3ejgJzL8vktqzMFyfnw8f3oNZZdPW2YOFdRWN07Y1Q/302cp4syZMtjYL1iTaV
EtN3SWfCXluQX62O3caM8ASWVu0RDwPY6H4PoOXyKq/rd25++7wzT5RMdDc+uGy8cZ2xhcSijlxM
nY02jc92Ei/2Y5ai0TDepD8fGgnbsOWpf3ChrQrTqmh/6YoTnXvGFhPbdTGJxdcpq5CK3Ab+aeCG
Xl/SksX1T1eclFSOrmgm8Vthi5fKsXpQhuO1jQ15I4BjHzATUBKm+KUGtsIiDAgRtyhln2QGn5Ru
fgQ2XQJ+MaOsmIy7E62XoQdkGdJ2tDVsOjGkRq6OMuQDA8AP0F8Ey3w8Z60u6rBIm+e4dqtjN1sA
xDyYjq4L6snXPD9MCh2OpP9UtGYN1dX6luCYSwYPIGgevUUT3eMDPWj8qYOPyC8f7JSBCtNwvKas
gQTOrhytjw8koedNLuJiH1nOUu7lfiZN+aHKFjVx6RkMIBpiBuVn8s30PkcG4+Dg0Z/Yonsmk52s
qzg1j8roGWJnVhwWGlZLbeClh879UomhQ+Bq3WujB4WGjRteRt5UK8cAmQa71N/10qby2Y5YbGp+
XW1ucUsXIDkUVmiInJMW9q2qNlm78N8YPXIUFPzebUbOGbVQpzpx661dWZ+BXt3GmQ1DS42SSSgN
triUBEz4NjoGil9EhqmRG7Mk0wiWM3fcO2aSe2bP8cohJcf+gJSqZv8xo7AYZ0YV1vGQcKAQX5pB
FRu6nDtqh+B3slxcNXr6QOzuib4JJHfF+SdRxS38XouAZxLmqXU9SeFA3zWnf8gI/y9fPn9z8vzp
/XP9StF5Uv94//zdV/52BfVtGyhWsATvwSj+OHaiuRsnpfMrrvGXsRNGH8ZAKKA6FeQBkZtfr6Dw
GhfuFt8IazR2ZvsvxaZJZP10BcWcE7gupUtAHonNf++L+MGdIzW2pXTup33aatl9DlAP/36/bTz6
J90FtjfX8+sCrF6VQ4FJdWHyORPPiFYvoD6VM79ncctXeqq/NuD8+j57s6b4nVJwJhML8Q8D1K2p
ASkdFxpgbtvujVoIgRqCGHvvsIN/d4DJewSGYMInTDbVwhdMYvcyL8TBLqgvWCysjTZSsULf6Tld
+ITglV7zvgHzDLkwSIojPsBoC06L7SUCH5il+s4Ac7/PfSyoqJLF2k0d7WqIteluMCg/6DgzUyRm
CAuBvAyubOmaJ9pI/TODa4oRhdctMxrbNL4kOXotB1LDX8t2iM/NWKcPDuNo7KLwpsHh1zlu1zzv
/OcYmy1IVaLBmdV2my5xcRvFzRBGg/kauMZ2nqIX3Y2eWDb7faMpA5L0LKxqbZCusiFzVwa9khQo
rYM5k3QAxPq+NsGCtCWu9dzD31MMCNtaRiPnGOQo26rzvXXutnLYpPxeEbY0R4MXVHMj9Aq0/0oE
VJ71dD2rwWY450ZtdOk8h+RNvkRyDn9dk/rXk+hlZflWQydL40R2//E//7nSbF7l6+/+T0gGXE63
/Uc73dFcVchfIn/Lf/lf/Zd/+/j+XR4m8fG//sfre5lWm7ST1J/JHx/bf4yK/xzCuvQentOP/l9/
3Q/POkLnP4H1C9rkl9ij83dkHp5ng4ESkcPf1KYAYB7AVt00eBKJ0VLv8ovaFGAeDBCbbBP11ONT
FvwVtcniP//b7yJYEBJcnvaFh2J7eE1+UptiaSlnbKt+T4hvOo+MoTgqMJ3ZdEFvfNGjlksC/rsZ
hDfuoN3EHPDsp6N7a0pEjJSDPB1/TIb9zLpMJM4tbNCafQMnGG2F06GAAr6L2zk4S0FqBI59vNd6
TiBl8UJCMVghdJv3ST5dOTbQ5sRngIathjo9hp4kXRLNfvdGwPc2l5jCcJ8ZaN/NQrzM4FfWWuS9
zLOD1am4j0bnKPN079jDwTREsCKidd9NWImpTySztNQeendaLUb65eQ3hP9jmUAp1k2Maoxgb8yi
ehzsNiWMZImVI52jr2hxLnROXLCyKG1tRbTUnV7DnXhJ3PkE/KvFcMVYunC2ciy7TUqTI+Yaterq
ToVtG9zOJsXVyRSaGucvU8HOG/079uRtkehgPcsLi8Q17vgzzqZ91Vm7oExu2jk7EGM4pY226WyG
71V5LVP3K3rIoySVUCMiJZW3hwh7M6jpIbIZXNTj8Ggqeclyo1sTe+BqHKVADxiWOEq++/pI3qfp
X2tKe7mCOjRJ5y21XZ7zVlogi+z52emCEy63r6zZDGfS8gs/5B4L3a2ujYxoOZQw0Lvi7lVCeXUs
gHPOOVBmTveUfwpi98aAPovtmXWny3DQ+DFnRUoQmQVraPw2qBcttqpzxsHF29SGFBdSIfCmsn39
XSpbsL5K6I8un2Tu7Uy/FvRvEZEJ46xIWTFc4N6nSWeAFCxSppDQCr9qMZf+ScBTcyVWS06/ISrl
YbZZ5FIJZHR0wH/McEfb3HgqxYhYqT7TSPCD85GBmNHdk8z56OPkw4Jh6o0lIgSQP9++EaK4qdPE
oZktum4Ut0Uj4oTojvmwiSbv1BLe0EEMI8ENx47rIcXI1Q0n4WiVmtLfmH75SqxkCygb8KIPlZ33
h7uzyrfSyo6BULQADgKaLLHPBQWoV1+DdFAHz59Bu3dWs4JZW9Gl65LR7OvrAXQI0zOCV3aWpVul
MuuMIpXd1VpBzjegbzEtZVgpkoBiRqJr6dsMzVLXuO7xk8tR/xSteQfp4rPU5LhWtaBZVHVfcHId
p5qkR7Y47QqHJFBhdWHkqHo7u9Gd2xvQRQztQ+lNtxuTwr/vaBJbNYvfoPt+Y8AWsDNpMuMKUm9z
OTxXojiCkcSfSgmTG4oBW5oYp7dpwWUIuBkZ/IxpAWlAWlQr3AJ0Ci2YDeFq9Y1T5cWBIwoA5KEF
jNhF7ZO3CDlWyWec1kKIujYDS0bypAOyrzZkD3om6Z8yT70fXfkL+qOHAZIn8Rn8y4SHy7maHG64
6XxnqMIjo+DcEHezoTjrEEZylBwVjCP+heRqoPaH1RAECe20ORwT29tqKks25YIqsRdoCY4CMBiz
zLbooiDjlzmttxBOGLsDJLWSN/87/SSgAKRdiCiC74F6+trO9cEfKfI0tH7i/gxHxcL0s4bNl4Yt
e/4qW3grfkINAO0W72M8kkfnRLS1Su6kf31n/m82Lfr12L04p/79wGj/Ck/1x/37d1/3yxYOhsBk
311O2OzYJuyjH/ZwottY+Q1bBxD728CIqRDuLYZGBoMmjxP7r1s4rTNstjr1YSaBb9BE1l/Zwh37
D0NFG1GQn48Rp+c63AN+PzDS7TkJcM6nRzqctjR8XzHGtUN97INDhml4VVVYA0bpI4AXwVPZOhB5
PDCmuMHJ8rZoUj4lw8e4jzG4sPMplz62Fkt85fQ0UMHJhNzB0dMc163oDp50Hzg8XYQze0fUs3Rd
6lMEN8n79DtTUKWoV1t3SrmPmu0RvLq9DbBWCRbjWwyRPqlJ7r/kZwZaEAHcWiUtK22ACDMx3tiW
yneZeDB7ajWW2JngFR4q0DaFeKTGe9dlzlH0sbZl7s/13i4/VdkZIbw7uXVTkSBM4NgXS6/B1Nng
wGeczGklPrylDYGMlxZqbqETyR4xsAkjDi0zNh84fXTr1sXk5eYztckRyFiL4rOwb1R7NjPEzJEs
IFK9fSsXQwudowpuoAiO+L4CeGJNSjEuSbekLm+bykRyFAzR5VImQamEMGhIayW5rAxC6yFDjium
+mhE/TZS1tNo0iav6BulXpWSGZloqxrTNzVzlEwSIDeibttCQp+JuK35LFAL73RvblI+VHrMEm/Z
yLnDZ2ygrgXqkVKac6+ib4musbNIaTHYwJwflcVDmY2XZQ7ixBPQQBkUa9Z3arVASElieEVxW03O
/TA5T44YX6VUH5kWdwDwBSay1HkZc/ytIwlHM1Y3Spj38A6ZB9jMPPBY7ODyUnvJ3+bGr+EhJRSk
1AlDOl3vjavAT+8CtwP3Q6tFfqSXNQJN1FXmVdT277LId0QTQykpyAw4U5ayr/BJL6WVRrqd9eZF
qYbiDX1K6Zqm8sW38ODr7jUXonuP2SXwka+YjHbjVGPc7Uwud31zAsWESgwVIlgcuFn5aM50weC4
1tZW3j6bElsLYW72wFTn019Fr/rACluPQHLT6tgK84M4S04YfBF4q/bST/FxJBwz5bqxwRb+OAWi
XnPQf6vQF0mjyovKS6zaMnoL6HveDiWO5LxQe103VehaGXvXiOlRj0QcokviOGui0O+yJ1WCXQLj
hYg8MH1w04l5pbhQEYCsWg2HkZggWHfOFk3ykOfuI3Z4RjzGdD/ZFYAxgAS2N+AY7ObHTGD3ywws
yFPbnkF2nVy9RE8LuD7DG36WGTWlPFa3LgaJVHImFGC9ApVf/Ly96bLI3jQg+mh78SfCON0F4aqj
mG3MN5OtMGXF7UKR0rodmdCYsWS6DaR7PTnz9TT5+1kUHBmjMBn470vjLA1xgbi8o1CX1h7do2xN
v0ur9JwP0alzMxhRRFYJ0tH2LVW5tV1aYXP6D4nOqDuWvs8xqt5G3GT0JjBXXuoAdnMLoiMfKQLI
xBm1vVwXtNJYfXYg5rQFeskUDfZHA9F+M9vizTYz/GjjLSGYC+I3J7j6qW6bUB/8V4KJFVO+mWOa
mRYwAowtkmi+Sju1ob8OgkhbuhgmYfo3GuR/Up5rQURxFbi0IXVTee326L96m5wsenF20Vghamrc
yVPKVchNvxqTf4BJ+hxVVb5pfY6B82R+VgG6pz36L5NIb4xavjHaBSIXB/d9YR8ZaOCyq6lRnw3y
A55Xzq922QX3bc1Dht9zIEKaKW0dWHp93zCDPsrGnjZ45KfdpLVUXMzRNB7k2NWhV00csvDX+SFt
WuTKVUleQbezp3xK9fVkkU4GS5ZWIEupdl75qtTPFmXYB2mmNU0WVX4sGl8+VImmESakeIoQUXBS
PSeXeZiKGxSL5DQwqznO8VTvJ9egfLkSGDmj+WbSJn9deVD4xp75ZibCtGS1K9sXnhdyukXpr/Oy
dHaRzbTNaMsB7od3rQkF5wJ9GjuCOAdGROnY9/p4Skx2FEIsA/SlUqIo6x1JVUHgRLNWWQyqQHbj
t7k2wYRwwhu7Qp0zFkLkFzqoZzmFFE0OzF/Em5sHYCdApYWWp2thOhPWtOLmXvfTb6PI76hPvwVB
cu8zdJ5Kt93FHj5I2TT1eu7rvQwS6CmeQ4Yi4jMgyYoWPf06qo02nGSDfeKRqiistyoeTrqnLsko
z3nRJliVadSJsuNILRaj4VtyrJgZymSNDVhj9ADIvbMn+pEkxEzhL4LTMFgQxU28tUJeW81sbeJG
PvLsMb+qq4NZp/56rBlj9ObJSx3or4uLoMzt56Qf3xxh3YKLfrR64xnYwV1gdM8JmMDNAEa/qsw7
vjOrVcCdIwp0Ph2sK55V3iI1v7UdvRNUTVFsNbg4ujX93A/ynjnszqnLr9E0PE9pf0KBIP7tXzFY
3cZjtCMHAtR27sUuagvnsZdBf8ndguMyDpbQ8OSr47j0bI1zx+G7oBvMwvXSTfDfHAc8PMMRod1G
c3GcceuuMs89NDgjVjpKHzvXezB055KibOo7vvmiPup6ma8V1a+r2EX5TwfxpfOdi2fhFF9gSIZZ
X/osvhXt9BTVOe/aOaYxhP3WU5+YB+Fip/a2VYzZajsKMzs61Swwa8JDzJDNEa2iYWPi3C5Tg49b
bUNDcIJuVbp1tNbb6j620o7PDyqEjod6YyceFhDlYL6oTHr/oDiEC3L9/+AY/68Fth/1tf/4tyf9
/2tlOIcz7b8/w9/X3/720P7UhfQP/W75wt8O8WQ8PNv6rbrit0M8mQdAY2zjPlGLXw/x6OoWgCJc
YqCiTdhWv57hg7+bNkkBncO77ric5v9SpQV1S3+Q4SzD4fBOpxLSvrXcMH40XrIDZJ03U4OU+Sr7
0iYmJ0ezihjWRfkFQcnPNoTNHwwn5jY4tm4Y9T3d73nakD1sS5JwFDaflB2ZKyfng5jXnn9A4rHo
9lXMgnNHnOhMR8BrgzTMDSrY07TD623O8VYrtWjbdrjiMf7eMF3Ojg4niS115d2eIWyzBeLBYjel
hE3Z+hqSgVl7P7d98YRUQAcbx14spdrW6hx5HFo1khTJ6q3oHflSuFmNlQNlTVzFCZ7pYwGV4CVH
AX/UaFY8kCT0rj1m4P3Kc7PgMXXNiSVDQ9vn7v0cq2gBIzvetXIifUcK1qB8d1Icige6IrVMB1uJ
iLpi8T5Etvw6UoBUuosZTYzvvkxCQUXSVHpvDpVJWqpVoUGJkrtEarHivNMGH2pifsXgsSvrEWAT
BUy0xVXsEhWlTPXSz2QVzvukFZxYB30yQyYY/RttTplaD7n3mVSNO+46bK0HOirpwot9GGNZgQTH
Wv/WQtpcV/hCUR+wpCULgKJfuqQ6nNHlstyofrzB6XzN54O8b3Djpq5zbL35raaZKqGhihBatqr7
Ym/E8pwuJVaGUX41e/2JqNkD3RmAcQRnlTrx911iwFlswdNI7Vubcj4AieDiEiF6YXlga1RJkeFm
HmV1tlDk5qTdeYtE531X63Ls5HuahDzkGfYzH1UvrryTv8h8LXrfsAh/nuwhgCxiYDKna1K72wie
Cn0AQEwW7dCMIV8gJvbd+BxpdD8iMsJ4NrEy4nCuFgWS2uZXb9EkjUq9R4tKOc75ueD6tKoUKFaL
Y7TtjI90lteb1tIfOsTOYPb31SJ+DvW5Qwx1Zv+rL8SVlyWEUI0nB0A91aHuNs/k3kFVFairJSor
AImLh+pqZ2iGGTMPfIJ4sBFnufbctotai1kY3ZZZ8jA0/cbU4aiOTvTsJzbOZPvB7obDPDpsjz6x
QUEdxqjIkATweIpFMG5NiOumFI+0Jt7oo84DkyTDmuAmnVwZUCo1J9d6NYdw9B8DvUSstPWruege
jUWttpGtkyHbc3Q5GsjZnoUoOIueT5hfvog2eHHs5I5r2GlwF4S/PtjvUHuyjfyulseLcI7pYV6V
GANtZd6KRVj//zIRfl07QNPRif79+y3mstAdHhJAl/9KK/r+xb9sM2wNFkxKy/sH3fqH0a7/dzKz
4FvZM/7RnPeLu9gwwTs4BkNXGn++e5J/3WgMdCSEJR9+h+ljO3D/0mh3kYJ+B9xbzP0YP2CiWuhZ
P0tFActDRAS9OTjWZ1yyXDSQWsCv/fCr+RcZQuP3lRPgJ3kZ+LSMtXRQjebP/QpuR31ImvEyWBH3
cYz2nlXYV+buouv5RVriMGb6pac3aKPp2uefvzoVe394l973XzCEXGZb2P9/v5l6TukLVWjlQW+A
JcDJUgAH+kMCCo3C7w5DnBtDoQvEXdfoH6WSbAQOem6+lM5rQNy6SQN8YHwy/7kA2supSTGMjdSj
0Na8p873L6ad71HKqVee9LVpjvHOsdp3nkGTpmNAxYXWc2WZiaBgrVGrbAqGkFRZv+0tgVdpSMyd
2XQdl0DD3LnzvMYhuJC2WA6xclOQ2809SptN8mocngqXkTN+z4cK8+FmdJNHgIP41Axy5Cw0Fog/
4Z2D2X4pM/Y9USYfJm860sRdLfWd3bkfreyjFX8tFtdJyi2hSIJFo1jPsMpDkyveOlXE5qlEjsgP
TsZBH7MnJ5D4gqiXWwetcQlS58FNlLcxh8jAyaRdeVpzGTKf5uVqn5vBOkhj0DmOfGtxe2EtOLSJ
dhU7yR0r722h5uvSz0MvxWs6d4O+SThGrNN2QiyPvCtCY1DBclOevCHY98lwnlnghyEFnlfdmKV/
ajJ8ATrdfNiBSfHPtVZugrl78Qwr3sQtia/ZPQhzMLdTUVN6N/QXv+6+ttkU6tzBoDCl01lmXput
LKv3D34/Hmcpr9Tc4MhKEms9xRHvHBfrKq7N8WVm/HXdAV6kE56+gMRs4q1rjuLaQVLacsFlwY+s
W9viwBP7c7Platwgqnms+J0ilWrqEB77/GJ23nWxVEI3ZHk8HJ94spLnxibL1vcjWlMXXJrGv20z
DiME0+9ju35lRIe1MANZAp6LTucUsTQKKns1TCrfuSZXN5g/q6pHIGhbozonjEXheRu8u8W7PalL
hWH3bEX2cMwTU2MoSBPwVOqHls1hVWIzXRVdw0nTvzIs54vQNMwc/niabP3DFFW/luW4AC40blX9
81R0F2d0r5se36udBVdwE8HQ9wp2QTA1L5ZNbXYyyT0Ptr4qWuvg2IIPSgsVJWGajWMN+akwmNyM
GeCK0fM+oyK7K7TkilxODKyOuK+Yhb5hyOKxx0Zq3Yv81GDVilJlbDzLoI5TP/ZaNK8joF035C1v
jcm4c73oqo/UsSzLL6UUjB8DJTFYTG9WMR04wl+XZilWLOTVziboxmm6yTatQSNSNg7RFi0J/EVc
Ec938/gJXh3iRw/zkSUONNUQk6Ms4bERJUAnNOkNjlz7sXcJbDq1069LWadXA+bHDcpWyndyzK0D
6WUbC/8NbgsBpP7BNmGcMdB+c8DOwEmzn3VBbCDPUZ27gicZzZ2hd75F1ek3me7e6Br1pS0PlbL9
9JBg2NuXpig/6CktrpLU7LayJsQbIVre5xITX5v4WjhPHEdKz/tmxFP37GaQqLo8+Gp16Ytu6eNu
csp3jxkjYYuqI3Vq1mvXbpDeuegeMODmqEzAOvp8HpCZ9SetHZIXs24NooaJ+1BHKEakis1hXZU1
1mB/tpe65aWqWK+y9gGabAlOtjsy6N83M/6doYuTGxaeaB2XYHfXij/GtTYNLESUY0Gtq09aPeTt
auLvvBlbfz5OoBHWpRO8WdX8IiBvxo4MtroFbGLykw9yoDstQFdqkuFVGA1u+5wen7pfDlqAPThr
frEIXJPhHa1+VTTDfS+xqisUlf/N3nksx42s2/pV9gugAyaBBKblq0gWvREnCIqUkPA+YZ7+ftA+
ipba7aPBjTj3xpn0oBVkFctk/matb63/+cL5T9fN8u8/qKWgRhhDXXDbEWG+WkCnFGSQXz9m3sRv
j/RLurq/7u//x3buPq/G35dVm3KJo1Rv1Y9V1b879+UHv5dU7m9LIJSHJ9FyWXb9BGnAlOWyXUMP
h/aNtvl3tVzAcQAeHHuhsClJfi+pzN8sR3gL3QrKFSCHX1m/UU/8odpYxHKs3pgrwJGg5Fn+/Ye3
v2KpUVmOMeNGAD6TJPqpzkkoJCutldsgqLPdDABrg5g0R1DCFghrSHIYMp2m6xYh/i5cDllTMXcu
ZtCg/mRyk1pjvnMUzpewgdRJJuJnKsv4aFgZ2oM+ZKYv7GtdBOSuOvT8CXen0TvBBibNqTcj99SG
eXryO9fez04xrmWWh+us6pytE7pnzYWNDUqs3Yr5OnPbah/ZTfw09FGDGUOgzSvxK/mET+4N274n
DEJiZ/e7jTvEV4Eeu4vBjb271M/OMhqjHTu4BSypgWWqAcDVXYZxn4SHIi2flQVssLUnI975FlxA
7LFZw1pl0Ieq94MHQQLI0hE7EtDFVNj+bpzIpdgSEauOIAMNe2MZFt6VPp5OJWVWxACBoYXz6tYI
D/s2f4JpcJ0AyN16vfmp9+RIh85phP0dohQvrGMwi1UI5Rnm+8Fzm4xXTjyj+Xfax4l6eJ0Y6W6w
Qkbnw6mc1IHP3BPYA/ab8s0IsZ001FumDczSxsED3pwrYVs0nLNGUX1OoupizhJu5ghFEwTVd+Tb
58LF3VHDJ+4AX67MxHktytaJtyWD2jUjx3KnRze9ifRQXYP2SB6DtlYbi/n2ZowUKYZJOVz0PZGY
rm0xQO0sW53jKIhvGhk+YN99h1k8bDt8/2SKOPExiubxEnjihD+/mddN1gXPcmjaZRBwg/TulZhm
FP0qTXbpmEErGBzEwOROGSsduFfUX9MF0Ef7JlGx82oFKaY9Nye3El2nzZDCgmALhJp9cU/M9uTJ
aO25Y/4EwFLvcrdZMuJY+WaELLB7ldj/Q/gDiVY76kuG6yHrDb9ynpNeEURfEMFyGUa+idHGNmjH
0XDEorGxD4bcRTGVVGlnu7Aa762lRvRN4hbnmfjNxEOgOaUvGALBg+jiIUG1wj/VL7pS7W2Uhnze
RvkiRQqKx1b1GkEG10ILSapvccwrt7BZmjQvAXqliQdcZJqRIwefcHsX1AANgnWNUcRdV4u6M/om
9KQarE5lnNibKArN218/2v92LvvT9Pb/sQtgkSn//QXwX9ER0V9Zdn+MIw5+szjEA05aXLGc9L8L
MHzabVd6uKkXfo+HvvH7DeD+hmOU4a0UHmGCS5bUdxEl2RHILSH4gDhYVI+29StXwLd29qeuGnVn
QNQCFnMezvxG1PnhBghqXDkW99TRX+Bnhq3SnRidJwgNJzIFvqJ7PXgOxkvbzMdVVPOhbUyX/G4z
KLZ5TiRUkAGPiiShsXnNJHYsql/uyE1ensVzbuJuFmQo/HxJ9fMoR6kacfSih6Z4G9sr8koh9dwb
04UgQRDFbxn+B/c9Dd0frkZedoTszDyWsQY34/LvP7wwuuS0qsEyHvGr4EtM+/vUgO0dWdOj08qP
UeYIxfI8wB0mIkp2IoZQs901RSl2VleW+yKgOSIf5FPWaG9dZ2xiM1Bem26Wty1iMI5l7z3xo/vS
ZgZYGWddLPdE1vGLouh+hGnD+QNgtnONjZGLkxMQIRzmT3PTPWNmvsRuPF74E6C30bGXEvoRiO5b
ytaMWwrIsYa8f0y1k1Pq+gdhqRsjay6IXRWsv/tnd3QkW/z43jH9D3PwaKPUBe+rv20B/mJMrNc9
cGm8XsNHnqHnG6r4NElxYPh6b1U4rhLiIROzv+oG9OFNyrnY1NlREa+sTHGNAjza1nXz6siaLVIc
3Fe+YV1COlD43qCQzFENUqViFzYh+ln5AUJ8b3jCV72J8vwltpMjow1ywnzcbNLsv8JDePetxFiH
4zjjlgvus7x5QlMoN8kQvTInu8wZOm87zzgtHtyVyZcSJXpxwLMebXq06KtCFSdwwacGRPy6Eh6D
hYQJ6zifcx8fpzKyfGd3rCKKuiCHOB3nNZyt7o6Jh73PuuhKNGJvM4KN7aFnD2Y/9iX3c2Iw+GCf
Pe5nwRelNQK9NoAXMkzhyA0Mc+9hE5vT/GCOrD0SIEHYcFwrxTUTjNOLlWfxGkUsu07RCivbocsC
R6yZZTOmDeM0IHFK1hdRZ5mH1Gr8NTI7jLPSvZfJTMveVe1uGJV1IlSaaK10ftcmiJwyE5ds7/mG
LDIH3sV1B3075vmkycSCQQiCx8mlyhZlRF0wTfKK4EAuwtc4zi+rjL6TX7itXTbTs/BeKlHvTDW9
+Lqi5PMZv9VQS1VRqOvKb+xTVNnzjM4gy44RiiYa/PytnoKjy3nCZeYC+EZAFQ5esi5ihR+T7Y2Y
aLJStavY9k4mu4ugyy8c5t6z11+XSVXtbTdLXkZI/LzyTP5UDEuoN3YacH2SmmvZhU+2X154eYQ0
m29d5oXOeqjCx6Q2DAye6Q0y9ZNaOKLkGOyDxUhVJvlN2QTrNmKcVeG7il2nPdSxApLVVUDGtd7x
Pp91BvGps7JXACtEQxiS9o6JQAzB05Ibf8lfyNrspqlnMse87J41P8HPjAprPluZYsceleQ4uBXh
FzMkmmTJeGhk+mwsqQ9Gpx4UdCU2/mKfDuIOW7482B3E6NmjcOhI0WuIkYgdvmJZQLLEFJDGgMq0
u8yW3AkpKp56BwRJNgUuYLNFSrYEVUSJ+QRzRa4mOVyQ95mvUp/3OPHMdFebw6cp6Fmwp9g7lxAM
oYnDILdg26fOi5CdRVXl32hJdAZjT31IExNR21x5604TsREsYRv+4IRntQRwaKP8YiyRHFFGOEdn
WNVN64D4mUnuULZ8DqbW3qET+iQzkDFzDDt+TLqaUUn37C3xH6324EvbeHkdskGyHOGAE0e3QxqB
vDIT46CM9hHr2gtT6De0wk/gDR9yE3CVCcCgDZ1rwUJvNSfTnedD6a/GHK2HvvK6+FEA0TbMlwjL
NYkmgrCcavKeIsiVddkfKDaJwdMEtyD0wuZWnxhrJrgHW0hRJNxtTLJTunHOn5wlTgX0OSQik4iV
fHk1W97/XWf2D4VV7ftSPfJcn4OOyQ1Rd/Q62aOu53viV+6GFAewJMBoXSPfkaJ8dnxcOHQJtSdf
W3ipK3a1+jwFKTqMHAcMsr1gM+iKYxPeysTgr3WDg13NGyuNHvHvgJbtXluruM4ruavL6VbxK1Gk
DP7a72ec2Lka9tAz3nKkguAJwgPeOXR5g/thhtZNg+egr0kx1WH73mX1SxiJh7HGZDna6t53QE7U
HSorJL7MjrsOb1QcnDotnkdsVFU5bltrOSeLqtmkSe5uhrb6aIVhvg1WwOTcvfNyaOPKn4YNV22w
T8zcxSMvpzVB4IjHCeydGyDposLy2kqMkikCkAT5CJZd7irQXXENBmu0hnzlNWO2732iAavYOlSO
X+xiUT+1objsvGG+EyOfcg3/TkyPQemah8z1MJum6jQ3Niu4BQVi4fEWJSvOOSIacWQlvKazfPdq
ybEeee9Y3qoLzxo4wPi8rXvDeYg5AUkhLo3LthgQcgq7WvXC6TeqGT+1af3YQgbNm37/QyH5F1sI
pgI/7zrMBbDDuMC0gSiyqf+5+PAzXXeOTcZRPVfPTJkvakm+k07fakY12mw+/W8BT4YxgoR/5Gwu
Fqh9/Ffai28/+H2CA/OcPQ2wGws9picYxvyuvfB9a5FWY3OCokNl/1/1O1wdD5y5xM/Izsz8liX4
O3KHmh2qE7Qd5BnuLxF3XHf5JPxYv/N8ltxpuEzLuirw/zDBISWWhJe5Lk5mNrLviFrG20gvb6o5
VhtzUt7BYVK/TYdFdmvo+9nw0804GRBispRhOrfDNTPXU+E5L620H6pOb3XQXcDgYLBQvxdBCzbR
JXC1tkeDJFZEXOyoP2UR5gmwwV99Mrc0Ka57o/K/NJU7sogoXvgCfbaRW2xwP37ux+Daa/XnlC/y
MjFONgRPJVvLxsU/Nhw4iL8/wKFfkkuyiJMraz/PBlq/xtU3JesecjHkRZzPe0eqJYwEbwExWEcc
zN6e1IajI1B9l5L1eTU30b5RyCZ7c3izZygpQiXRxrDKgNmmlaEjjl71WF6PpFGvdB+Rm1q6Z6+3
FM5FKrlcjF+F4hcbHpq02tL3+GaSHYk0tEfhgiOCBMdxN+xc6HEnc3Tu0lxmt9qMxq1DM7SyFVbu
SvsBbHgSIRrde1dl1vq7GBvpPg+dK2FiRnGj8W5O6CKaAPOVo+sLHBLDpp8YHw2o0jYGdPGTmqyE
gqi4icPxk+23w0G1nruqPPTvYOGTVQaCY10NfXGsjfbKqnGUuoH/0Pj+HUzAN0Xe7QqHJbq0uGKi
wEZrDahz2qgRl5KdRq9jG+d70wcJnhrEzRSd9YiA7rkfhitnUmhtTCTOZSpvZEVUzwgAaheTKiUM
BZmuqS/x9txOLYWGG6UVQt8IUUPHh6edbmFvxKi3PZKK0MLNjh+unJ5AVmgZa6Qmp9TmjJdB+6pY
jx0DUz9EdRjvgLu9L74A1N9Zd8omMzm2tnhsWptEktalsDY+VIbSJwWowhySRgl6ojp0WXvVoD96
9j0eklgvvSbLAIyqn7oLYIIpEwXFqnaG16gz/MPgSNzluYp2OCQukFD4OGoYlZXIB4kUA14dVR9d
3MRMjnCvZ21zyhcOHuKhcOVqeVOEMOBbRysiicH/YZwy2ALUwzYI9clqQyxajHh3ZaPKY8MqalXY
HC1uJI+GP7xAxzBXTC6/Jvz5a6eJXqLJuQjD8bU3070VRmduZloX+w2PF6FyKWNKq7VvIpEWm8Fs
PBJvHK5HZj9rsGBA1+f4IewTdHsh9Ium89tjITx34zfo8lkCVmt80zdBU753nXdMjJkvW91fVxly
LK/Dzh/6hbGKR/eragFADTlK4lznX0gX+NzUBWEATYBN0Eq2AI/8NeuOz84I/5kww7cQuvrWDnN2
dK1icZEY15HKP+KmH7dD10drF+bkmtQ7MIQpYlAh7plK+68B9PRL1F3NYWhbF9lmY4Ur5RHaleXv
U59/ado53krfeMRel65I8iXOKk2fkqj5KiYTT7OAdlW7XYOglaq/s6OXrnf63egRoNQ4BrvvwXiL
rIg/Y7JRcmb9QSTeQxvy+QUyyq6oj1n5oPyO8/GaRLrbsWak69fWiTAAlLGQf8Yk+xxJ9yvJfIv9
UL0Bhp3p6cON8NPbtjP2pa3eo9k4FzcArF4IUKGUtexNLmBNRfhMAs8nf8o0dpjvTkHRAUdDM+YJ
6CWaCnYaT12rH+YCaU7oRiyjypwfaoMvOpuXT7xnYc0y1Mm3w2dH87FzvJiwr6x89u3hMzPCYBW1
tF6SHJc0NA6FcC68OL9vMt/mUy301jLwt3gU6jRfG8ID4ZS05kYTpHWVzcbbRHbUpVdOCxEpZqMu
PH+jKtPdWIPz1VBmtR0q+IKRzi992CFNAwkn5lPQQZnaFRUJLWY6nXNm76vUIX8Jq6cEvcpx07bM
jBnAU+4F3QNZL/fmIB6BhFYkdTD7H4z8rfSW/mYgrwG0FkBXOtB1bSUXPSRcgu9tfdkMlPXSRReP
dzXS5FmgMcezz+EGUS0aqo0zEO/NAOop7+ks44XwWqsW2VSfe+sxLe4tzDrahdwYE87hAzBmaF8D
oq/tPb1/tlZzyFqatr8NvUOf1mcOxUuYh8QCWe21tYRo6uhD2P2FOfTxrvDNjQvleudVOEoczHNu
bz+q3MRtO85fQsnsSGcnt2b5OLn6XNn1id3ILZ0DbZyX8umQ7WUg+vc8sJ4GqUD7kHqA13/VSQYX
wFkvQ9vHEe+zBkhUtSdwhB5L5Q0O31ltbKvXW+HEt3MbXfW2fTn5SEFMIjNGSxysmFvXqb/UrjoF
MJ7xTCUfTpndeE3Q7IserMzYCHT0NdL3MoTv1E/yziHLj6SYZBexl+TOcLD6w7bahE6AEiHsOfyn
nPy+8rMT5afJSd2dU7W38+IGiS1dburWaNYUPgQFevkbg66jydo26CUG3EqCNVvQrTUBfK9KNcw8
BofnEpA1AECCuXrZbYrWtFb2IM7U2Hcl1RW9YHnpe8BF0sYMN1Y8XVlN2eyEm3p7vizsolK06knB
+7vIB7ayVgil2bAgNeerVmGgOYmMWC2DOS3AhuBttKKYU4xs+YXwtJtHbsSgAf0Ux2CVK7wCzFtY
bWntW/dz4L9FfM/Hho4hwOy7Mav+qSxRjivSWDadEZnvQRqWJEJBgWoRzTE++yrisoKvU4V4WKIL
0wr3Cq/yec68fc6Gf+vO+SP5kdWFMTqgV6b6IS/GfF1NNbNBFeOcsHWAZtSSqO+ndNtLZW78XKf/
HrD+0mb2/8vxvUep/vfj+xvV/wvk5p+3t8uPfa/9g98EIHvfZHJvMgQGNvK99vd/Q9VG3S8pvvEv
8jPfZ/fOb0QDsb0VjNUt1rj80H/V/mjlJII4L7ARsdl0Dr82u/9j7Y82iOfAs7BIFvbwav7cJRZz
Y/mR1Y/Hoe7Xmta+svpLZ27etXR2QZpxCejntiyBEFvJa60NGPGsYBOR/7t/ZHUTfSn/ol39s4qA
J0ICNuN5U8L95MX4cVY+qQpBxTiPR6THa2aKeOdiktt8LtHqP3TGvHg/9Tvf/mYW5mJZWCwri58f
iri9VDTMf49eveiKpuDBG/PDD5+D/9afA8wMGA1qQ9u0v9lff/xzOn8IlDEn47Hs7wR1tku60ljC
Tlbh7tcfiU/VshgivpCz4ue/xgu4WCauomPGnJsj7y0J0DSb8hxOxcs/P9SfXzgCmn3+GOlBewXl
+/NDAfWPIjMOeCirufSzcV8yQf3nh+Cb8ad3B6qHx1/En4Qm9Bux44elidVnfqFV1x2pnvAJJdaj
Nocjo7l3O9e4JRWKec0g2os89q+zaAiBKpj6knu6GOcAIzZXQe4+NbEVrU03exuYXKK6A3DuR+M+
rFyX+ZmJabQhx0H6TU/YQFsd3KHay6l7HRbD5WjIlkwYggq9xH0HMEi3WKflTZXP3jbBNgTOjFax
thAxJCGbfsdDb9WW0DiZWY8UVfNzHPR3caisfStmTHp9u2xgF3FlzjzZXJYJukRxaVbGxRyE9y4h
e4Cp3a1sfFDdPsm6lTVM20FgVDOj9H6W4jLoWKko8m2MGo8c/dE5m4qvtVWrtTnHH/7Q7OBfXakW
t2pgBNaWEvWu0+FX3Ws07OnUXhFWAb174DvsUM2nLLRXdmyIVd3QNLa+sac5pHrqvEeZ63Pgcqmb
IalEdEDzunXKhc7ZRUTMjqRcpCzh9fAMtglBOYiDVdTIeovR6HqaaU0p6bIUXKbVjh7OAZepIgUg
TFbCv/rovhE5YMYl/MFC0R+iTmQPsx4oaz7Z8MuJ6xxvXBmaX7x5CR0oPNfZxIMB/kICsueG1Og5
hPbKG6lL8zEAN3VZZLO9trplme61RCXWNWiPeT5z/akthHa5Tyfkm1roR8PPv7QjWc7msDez7nY2
jHOfT8s8f2R2Oia3OTKqdaaM+n4c3GYTJLwEuQl2YqUbp2dUXUfr0XTVhvgONvQJT2QZ9rl+cg6L
FrZKlzxFOr0tZ3iThYNdN4ipHszWQCmlvRudgTyD/fiRqkWAn1r2tjKhzXqSwULeGddhOH0JWp+e
OE4QvmAfnP3gLa7ajyoGIldGLVN6akIZ5V9q/B+dzhXJCaz3zVDHa5qbe6Y/JR4DRi3ZRFlomBrE
oJ/dAprHwoK3oxutKygSZ5zwAK3sqN/gSDu3uOAPkZE82nGEyde695s23XjOdOf0+Xkq2qMYu0OC
kHTn1pw40q7su4C+lWrr2IbVk1ODqWSYf2Xp4TUO61v+6C/MlF+IuThQ98RYHYeUpTCGhxqNKZ1o
8YlIW5dSzXohxvrLFPCCWbPLGrKaj2pA9DLZ+yC0tp0/7iYZvRUV2ktkIjCCCbHHtnArDe8U1/G5
s/SDbYTVWkT+dsKpT40rdp6ePnSTfw4yVBDIiAjBg4UlQ4k/ZUiuurzbNZm+ikEH1E61kbjbxzg7
is5D/Zuw3DK/0upvUPI9FnV55evxy6TZv1H/BdsMIdalKnocSQnOY6pdbPHpiJTXSMHlqsV/7uJY
dRqiwogYDejtPWndk5417VVHx6vT8aEfswtRYLSlTn4gSvzSydKLtNHPUWOBD8nKfWuCe84zUCXJ
SNqBbZ0HOPknpt/pB5W3dTW2JrQceZsKdtyz0VwvN9XWBpeyUraVb8KusDbwoBlceA1TOyvd1z4m
cOJdwQ2TsLdvoDBsbNcdNomkCsc6g461jFjfSOgJTg43JG75fzbnZtTzMe05MmqFU9KQlXVddA7m
JWF8ml1COkopHgYDk2xN1GjeN5+SGHerIrYELuO46tL2DA2GBwghnvUuMbo9LEGdiPsqbb76mnFk
rlW+jnp9N0bT8GRK/hc0A0zsDqHaU4Mf1DDsAvmRifcjQoY2acV5aZyYoBWrQHJdMFsjagfp1bol
Dw+15KQvxjF9NHWDiddQj2EVHKwsPhCAYa6qdiSP1nEhjpdYdCE3vjU+hwJvNktMe8K8lDZ3pWAe
IYuO9rKf36Ih909BChK7Fn60Tw11P5nFlfQVxmN6lzPGnRca+hZ5rP4cen26s4J8QPws8q0Y1WZw
YBOXS8BH1VQ3c1wfiiF80aLWZEsw1zJahonTwAim4DM5RMVWYRI6oG09G2n2hml8WhsIcfeJ9D9I
gxhWam6OMmztdetRieTIm1u/5qjPc39Tk3WI0ZQODYrV0QsafRiK5uCGEYqkLI7WgunupjFJrGva
gzO2NJ3lS9X3ZMTkN8TeXFdV/D4xX1jZWgaY/P3pCMIiY7mRvWvVwMxN2DPqxaHtNgiaLQvz3sTK
NMyuaJuZd5Cax622rUPjLslBPOlaXjlABNaK/LO7goNxTGPFCZm2eMoYS/AhD06wdGnjNJk7sw67
S6OjDe27xWLr1zedpIPnbiLIrbEfphiwA4BnD3SQAxzSNN5m9LurmV+7nua85XOmbqM5vvVQza2c
2X/uu2Fc5i6vJqQgvsWAbyayN0ihM48yJ3B5Jo44T+y1Zjs5dmTqTcT80lZiIe5g1Ro5QdVpCrKr
bI1PpmCqpF3/vaHvX5f4wgMn2deiKdaj77a7oE6MrekYATaKrm98clP86jQNeqJNg1IfF+1zJ/18
I+2aHKlJu/ipiU9U6I/3bTb7QIFAP9eaAI6iYhzVI50I2hwUQQvFrurfRb7oklMWu0J3vDk5F+cQ
oQeZ3NRgp5y8kZ1YbCEhw/WBJnUcRgjclROFwIzjcpsWqNwRmx+J3zt2lQtWGWeWbttDYTNFqNr2
3QvTfeo7jzThHICLa7ikR2jD+aqCw7USaq63RBKge88NdUjist06ZkbARBDAVy06seqB3u6rkLJC
g2dO0up6dKznLIqCG7MqWcI1OUpGzJ8yZzffReYxdix0RIZ5bfke3yE7Zi0O93ydgllwsXGqOr0J
XH3nNNkBIMBq6Dxg5gOTSizKo2jwKwZ64B0TH0WNJ7Rse1IlDawX6HMR7Kv+y3+obP9c1yLUsqhM
vKWw9f6wjyvSZLSdBKojlIQrj89ynPsvY/347VH+txGXNIx/34gfyrd/oaZVf+7El5/73om7v/ku
HEJiKvAY+zZ7ru+duPgN9QaWJlOYGJBxM3/vxNnCLelzciEESlr0xR39fQtnYk1zLSdwafVsF7PJ
r6jo3EWq91Nb6glkYiBMrQU5yvNEr/djyyhIjEhCREYnG7baq73wt9rmMtfybnJkuMs8u956lRJY
dTrYyH13lgUeXjl0m0GQpi4hUnPOP1sUA30pnwXhoI4FQ0DMJ1GL28GsFhv/56jV59BJYXqnm8xB
ohtP58Q0P8e58Zh0LMe8ev4E2e8zE4ilGBMdnmpSeZ0k3gMkXknXRw6whM0a1TWzTmuNt5lTMC0w
pZTyJRb4YwitiLeTcIudwJqzkihZse06mypNnpGn1SvJ1zBU43HsxvzsxKS8ISz43FKnbuyh4JYO
u2drGt0d4qDPUyUf5NhTLMC826rQCLcFoZ/4U9sP+MhvAMgvkJ8/EBZirzIXZJJXNKzHgmhYNaKb
914cprdRWydMGvPnUCE9wyrDkei272NCBdpl1UQoFuXlSGM2ph5TfvsBV/AXWD4fDDL1Ox+r6RgM
0wz3GYgBuVkavweTQyKbJWHrrAEntawHguJrsYAQCFRAY2wl6IcT4ezwmHACgUJaKArDaJRrIHkX
FYAFp8+IuqA+7UrA1kRZfU2ihcbgIqAEzwBi66kD16DGmnYv2zAazzdMlc4JYAcA6t2KUE+arIX6
YHrVKQMDwfLgHIKFCFP10cLCZ4ZPk1r7R3MhSPRpcUKffgffB3G1vDZT/4QAn4MxgD5RLxwKbyFS
2KApuoVRAUhO7yhy+7PRQLCYbLQqRRg16LfsQ838n5bLvcTR8py55auahj0an3s0a5fDAsqoNIe1
OTcEQkPR0E56qxasBvLoXauYLWXfkBu9d+din4oXGEdotc9JYNxZ8fwMyf4RWPxV583vBOk9K8ml
kvj+zZT1r0bmfQVTuXRkxD6ECwREqOZRLFiQIGq/+lQ2m2ZBhpguBfCSrbuGTWvunAUtwq8yVrCq
1Rqd024yylsr9nfMIE42XBJ0+nRNhb60IJaAbITG4nyOIZnUC9JEEEOYL5CTSrSnZMGe4N5HV8W2
ZTXBRBn5D5Fb7ABjEIR7uGAPo/DuZRPfThBVfED1AsJKsqBWZrRo22zBr8Q+pnMHIgs2iHrnexOZ
CVMolvSmkL0YBJeKIc9axxbK//E9XSgvYuG9RGIhvywMGC5wGIjfuDAM2/ZV7fDXGprROGMBWCnQ
ZDKwMkjbe/T1BSMJwnP37kKfEQQ4rFK3fPHKesPnZsvaja04xBqBe4vtd71zgqYhXFBSROUm8Svh
QDXt0fYz3ggLCEY5YnKxbJSt0bmysJTZUN9X6Vh/EDawIE6H5JDCfl1Fo32wUivakByI1ibstrkb
PY+N+25FxaXXla/FSFAAlf5Fr8nXLhvWA+JxTrzjNGQz0jpvO6dYeCsXRYFOfQxZ9XSMQbbNJde6
Ca8qXHRNrgDCYynoZWP+0iG/xZ7Yf+7LqtxFDu990w7uJrMbOP7aWSSfeXIQdKI74g/PriISITKa
O9ttbgsjrlgzxOUGRSQhQ2mT7KNRoVCrzV1fcPAVdkcvJDUj9qmYL/2iO8pMjrvE6Rk5TXWynXpI
xuFclDStnkMuLhMRNXc9AFNvLXI728Zp4W+7qP4w4/y6wXx3crxF0hvAYcFCQrhzq/f5CCaCPfC5
rZG7DRC4VCVg6pATIj1ASWPL+giScAA+3TIkacB2WV5Ysv9M73MneT/XC9Pg3Efs9FXFCgEI1eIP
czcj0mCW+Ey/GBg1q3kJNYixlqxaaVwHTmeQ4ml4q66TSOR82iU1NQQlu9SlwdiKLYPtYDdZkXqx
IklORhPwHs+R2lq8EjdYRqNdErqAHIBfn8SQf3iWG18CZx43OPonNu4cjnGMdbPrH7ogeTNI8VsH
tTxAjL+2XUIO2sqHa49xsMhrd0f+DkFLCRWc7w9fSFXtCFqZK8L/qg81Txh1HeSmbnFEbbIuYyQl
MSgL2XRfnHyJJE2YAQ6ePuTau3cqx9x3XLFrxEEfTQZMQbk9QTYJNSI4t14Fb9oI+q07mPaWS4kd
WCTeEccuWl98uVPUPhiV4bMCtD968g3XrjRiykrFYJtkWZwXYukr7XdroDXyDfrKUmEQ131/F5TR
axe5r3YUElhR0uzJqboAyXc9WKW9dePJum1pGvABt/G+XwaKeQibi4Ky36ZYKDdezL56CsP8yuNG
vRKVyI8ZQczXvFokmxSKSxbI8TAl/c4RkYV+lM5E2PpBBsG4l158FDI/TrF+w1BDWz/IpyHubzs9
fg4hEG5SwsFt3ML7Arw+kh1WZF7LKhv5BKyyPJkfyBgCGTIH3s4zVMQGVwMh4vvCzm7pRUiRpAMJ
JjZ6jnuRh220kXomxMZHIFrNkogAN3xrQ5bCMx9TZmYz+nNPMDhEZIWUDqex2Tlf2R1TTc/xmy5H
Lm+vZprrJquo8+jESnFT9E14T2KsQPeQPNZMgzYVE5RdpPt2l+RsCMt0YGCr4vpqEO6FP8+8Nsr/
LMyCkGFnuATH6jGt47OC53tjWcnOsIdPcgJlnI7lfei0NBxGxHHsN9GZpUZ1nEygJrUioixK4+Ax
X5gpEhYcRLHMJuSnV+5+wJK69pe5XMdgk+Qc/KJkudLkdem5SUpvA0YlOKowCy6UYbpIw3V41eTJ
Y5q1x8Z09E2B0GHXcaiRReUZ68TLmJIUSLz/b7UTf7v9+x9rzVxcNP/QUbzF/7qh9oj+xap6+ou+
gp/+3lfI3zDRsJXz2eQISOa/9xXebzQU0M9tWEmoHfiZ39V9y2KIcGv6h29R2j/2FeAzPOBKLHME
Idvil/qKP3cVNk8N/BbeZp7iH9pOSrkuAZTATEGDF3SC+HooiGilnPzh1flvLLzoXsifwucB8VVi
9vnD/q4MtOnMOqf6DP1XxpQHpVzED8lDWYqnf36oP26IPLalPBCKSKBKi6Xn50aJ4U7rdXKsTrLJ
ttL9P9SdR3PcSJqG/wpj71DAm8NOxFShLIveSOIFwaYoeO/x6/cBKXazyBJbPVURo2WfZkglEgkg
8zOvGaYIA85715p/fJm33a63lxl//6oRZQmZ1YocrOtaFhahWD1WgvH540vsvBNV5+mMurWY+2xf
okNQkaocdxKAli8TfypHwixU7j++ijS2ALcAnuOCgUe1pDGHpSu5fRnX86wWvel0nSHc2qbBxkmb
K1cyQcin4rXTZZ/lxPrWZyWW28jQUXm025GX5etgvpRk0TWSdJL3yRxNhb/pxUI12zE3Q+Q/FVYy
rdLtuSlRTuwoJdm606xpJuKdVgj+RSVADoA4S4XXmYXA/GHmXrqWaKvEWW7rr33JZ0YoHzr6vGvL
TZ12F+z+iz5Dbk+VVrWItPTHy7jzYdGRp12o4O8mvnkfYpQGOSlzOJC5ssFhberK2g3iEmcfXwbZ
m/EFfvu86P6roLdRy3nibr9+8xCYcoPEtxDyM/TLbuRBWclxTXQXBN5GM4aLqBzmmPB9Hcz60pRz
oO2ucalW6kWKdpUM19OqYThl3kJCjCEFcmViXuZHdCAK5IzhsmJuQr+lnOrW3eDg38yJbNUXYn+r
WovUAp9Wb5KgAoISfE4V5zPmHbPWL+08xy9Pke6K4TLGVxGw5xxFHeQR8Q3K+2mUn7miuLA4K/Uu
pW2IXlqZjB2AnkgynheVNovz8FpI3HktyDCOTyitpAgtk6uV0WOGI6UfYz+k4C3VYLbVLEuwmnGu
2hJOdzqw/8BR4O5o09BVv/UIjtcel44R8ZUvCgGBGA7LvqLo3p05QNWMdE0ISBHbnWgIoChon3nV
jV4pdqg4N3XY4EnmnseNu+ycR7zH7MQtpiKCmi5xBt1XdpeHkYIUZdrCM7k5F1cAFN49/0LMHsS4
WoPbwX8QvyYNHo3fYO8oTQzs04LWoTJ70xfIpAE3jtJ1F55VxlWjKzalxklXOdiXbCq6nJrVIY9p
TmQZ4UwE1/S4WctmAx6qIbNB0MoVJmxFtKPJV6MGXokydwZsqHRhWXe67UpfBBfI8FDxK7J34E+G
7s217GthKnMSJCRPUNc1C7sPzUkpfNHSfp1g5qSVCD1Wvi2ivwPFF/N6/Af1elpWrh1jGYqs2ySk
ByCiHZoS+LXCsQOmTolNbMy0iZNbE4Aq6JhYVFhl3ApRy4v7We/2UxTTQPUhPoTrShZhcRlnVxVm
Y6LvIOmSTBXhq6J8h4WwdDzDdsLvrooINlxkXVbOfJDGtfkF9ZC0VufwWqa5dYKHBPS+ctbn6ZkB
v8WLrfMO+rfvYhjWdxSGzY2ZhasqSs9QAORMgLHf4hvq3fYaEiZGSIrvobF6q1b3XWMufLpAAdGg
JG2M8CHQLkGVoaGqUMlIpnKHb3YdLsqqnQnaMtEzYnsy4yxaQSKfKJWPeH36uY60tebgjZm4SxUy
vGG6gABm8MNPouRaJbHP63AC03CmUk6nrm4TOtJcCL8CWRM6eTGK/rnB8FijhRm08gp9JRrK4VTr
swkKH8BI7DCHmcLTqrqTwbiPULt2K6raOByowVyWq7WkQtv26IFQDrwTQ3ne4atJinqrAXJw+gcL
21vXJD/KrBVCbGh7QrbBULeolw51MHDGaHajBd6smy689CMU98ARR/VFiTcz5aZCvFd5h8PWRyI1
n/ZxNsNNZFrK/qqWKauwEyJvMil5ewb0fgBJn0BxQQkQnVkDaLzrz5G4nch4FUJWx1b+XFWHWRGv
GxQXfddfRIha98J3A+gp1IBlaRgT3VpFTr4okBBp0mpB0W4eeqgqgm1rKPIb6YUluqjOCBtVv/Cs
7EQdq3qI+oXCdUm2kVfffco7RnwX6jgz0jNwo8r2amwoxUSbaQiWZqZqC/X41dbQyTBMzC96DUqD
9UXHeMWkdkP3ztaby0SPJ17Q0Rov7UAfpinfpCmwLcniUgOX2Jpn2CGhGCvxvabJtMZCRU56O221
yciPilqUd1uwgNT4vGEpF2hlxw8VsnkaYAcN21bekRa2nii2xxEaMU6FOzEpunKJTDUAUxxUJe2L
aVZLHQh5LLcgMNAHBFEE/sCmFAItD1+j6CxEXSOiLapbZ75pIrssgP8LaeNQecD8Vmw2av89K+5Q
SyJLTY5jeiLWIMGg9LhhIDW9jwo16tgoeCl1PSlka20WlJeL2NYSUML6JDJQo8hwdmhPcVHE7l7D
OPK0RXK7c27pU1HTVCZx8r0OimkVGce1gkVF/EfGIhs+fVU5v+nwl6/pAsZf9VSZJOGdWllfJK2+
znMHxaUNrk624ml2qSJiHrHHKeeadp8GiLDzZdJ9q+BhNNSfZZK92PNAs2azQD+zAJIIojRD83ka
+6cKrlGjHUlU8ZeUpLDineQxzEzrWKDFmvvoQTVAfiwwygMUNTbDLLwXvWCSVO4GI8VVjh8nEhoz
v8fQSoQh7dk6oI5GHWwhMk9B7rPDfO6EYharV61b8RmhHgIPsInKiap/tzCR1MJ+ninBV9EU5i49
OLA109b/3BqDLebpcS2auHwtU8Qoev3KrBw46Qrq4PkqdK+oI6RNcNv7dxj7oYcv2p157rAyXsRm
xlajUXcWKBRLIcUb7EXzYWKJN6owLBoB+X+/XwA0nkWZCSXutEJpgtNnZgoNDz23/cYYYeJTObsV
6nLqFg+RJWPZmkz73JsVzWPqXmM4NEEvY2po4qwQcewV4mkv1zZWr3aDnYxnVAttOIn5TF0TMm97
nQ0qOwJQ3A4LVI30XMDnRjFtinp91a1iJeNjgGwCmn+kxJRpROIuL1OHwoCLy6YL2bXWerrW0ALh
Q+f+MDMyllWGHeR0gHE8SIDEhiqc3YBdxc//6CRjHURYp2YojvkAGu5lhNICRDkob8ykRv+Gh9DE
9HzaHZumxty+v6NwD1JYmEpqfpNK/kyz8lPNymZx6sxjyz9WvOuU9qwGFyePmlnoGfOsfkwSa5Zl
+nEmladVpXP4REDD7wdcoukB2Er6WKI9rfEidphnYvM0dfXmJtHaEwlEt1JjMm3d9H53g+Q4BkZs
bMxGgleogL2P2Rxx7p3RSZg15rhDWgtNatcEeoDZg5lA37rwiqnkFfAd2QRFcx5ADw+KCrbjtSej
0YVi19i/d0CJWV218L1vWdYz3e/l0KL11tuy/keD/olqNWdZs2lo8KBHh1KzzDDfNK0+boQcjTeK
+tU1mgnXCVwow/VtTT8uIvdYTr2Z7sgbJW3OTN3fRJ0DNOCu8vtVayFxAAZPH5CNkfQZkrlXQgUa
OpAgpdxpAHvqHqdfo56JRXouSNZnM//SmSK7l79QOIUqq7wMCvNMNh9EJX4o5RpVf+jWUokIrTZr
KPKUpciiCyfCoKyg+Mxc3u0CG2bOajg50TzDfcEkcBC1fNnk7RkokmPBw0Y6G12uqftFX3SiRV/8
gjnXSa+Y08w6db2xx8IngIk7LZ4RnF+oyTyE0hZYRBGyOdMpaFkAuiNPp7J4D/BrXnjWStLx8OTc
x7wIcr6AT0G00Hmb5OzGQQmnwEAbesWcBEvrEG2vvVVIoEdmS1tNo2oaA+Cu5xg8r3z9elA/D3il
+h2fprJoXFhwhbSIInZYVZzEoPvcZK27wSLMUb3D4VlAVEG/LOJ+gacGZsCPWAVyVOLWJYFZQGkX
1b/JAO4o4NGY3EGa0xBK+xnxOvCzZmG5w7HpmEjjDvNMbSllUUtXzyUv5mQENAbophSvJGAQUuot
uvIuK7+Iw6a1woVgeZdFi3GAIdk5nkYuZ0OBaxnmDLaPVi/+LzCbjVmdrtUyvojbbgG8bQXcZC1g
1tGIyDsNsg2rai7x4vrDQEUd34bOXGSSbpv6cgCkhCA9EuNgG+MLR21tgdZIIH0X3Ed8JjZUUGYj
NyTUyhmVh3mdr8squ0K7jmKsASgfb5VUmXninUJ3VK+xb1bpkg0I+yKQE/dXvqtME2R2ygzOeuBM
PaQDe3KITJ5mfrzWB2Gu4lBvoLJWY/Audea0jYu5OYZpAZCaDS7qK2SUp0Pi2qZGhKDIc1H8Avaz
zS/88NYobnIicb9mVmARfYh66jjhPDjPe3BiZlWc9R0CAkmJ4EODHAKV4tnQyRvdEC7jtAU5oi3o
cSoufG+5tUXza02oJgwGpW2FPAQ1A5MI0qjQo9PWsYWJgC9QJVZm+G6tAifHMYWwtBlOG/BsaS2i
/RnbBeleSfcTMalJ6PgE3tq52+qncXTX8ZKLTTQz0+rMjwqOlwz5fJ4lDmOWm5F/G4uUvWwInDny
vvMoimeGNLatsA4uEKYO3bNUXZApT2MeSKOjQ4lMISlllm+0gS6EJNpZ6Z5rHCWO+EfrpCd59rkq
40Xf4/qg4khXuwOV+ORLpLbHVrJsYQsiKwLzZhUh8ih4CGT+gaLSwlDRKNDMctYR61MtvjVapF0E
giBVci5LqtGCZ7FFfnO8YAHTbOkP+PaajY11XV7xIMGGeQ3eGch8NGJNvaG2K8BWFaa99FrJFcYw
wbD1uL5Uukcqe3z/pwWdsby6ik0a5RH5la5MNZmImr5Np2iXssNiFdqy8OPjWhrWAD6/9LQ+6oY2
pBrhWw7TfIiwsw0ldYWW8tc8Cm7hwJyXXs9tkwT2Rbc0LP+xAxMFobKYSx1Vu8o8KTCRA8VJw81q
UjZFqsTzoYJXa/nKCY2QU/xyv2lSziZQnAcCFmxYDM7r0FrFEXzYKl8r5GcE7rUdau7S9KzTIaR3
6cuXg0iP5+NCxq56yesqxhs8Q5KXtB6kIVm3rWwnggH0VNwkfnry8WV2lOlgVsu6Msogiar5poDk
I5/psBrZGvPOEdh0p7WU0z++xhtF3xGLjrqAaFiUjgB6ABTZrlJRYpGl3i+yNWVeAhupPY6hm86o
01xmnAufg6KFQFmOMhFhd6+V2fePJyAb27fJDAy4HtSR0ZEc6RFPNaNX1ci+x2cod+RojXg4earp
F+etHoOYHvW66q55EMx+AxNyEkTQd40Q/DqVIiCj1YAjYSx9lgsOe7UXOgwa5TM6L9FxmRiEGEId
TIMhaW23pIcdAXhlhyqjRUA6PS3QBjuhdR3ATDNxGBfQo3vo+iw9TlAiInnM22+AR/Mv9IIfM1O7
iVuQqaq7MdocpeMARcBBuXYxY54GObt54CS3huizozaDDVFjMZT9Wqzl26GuzwexMoEJDHcqMpq2
GIXXg4OevtoupD4oLrq2XmSe+5msnaY4FZTj2EigH/qGSNgiZHOsN+fQxlYO/WOqGKB5u4z3PUN2
NGySM9PT1kbvKDRcRKRaIaFhBy/plEjYQ9JwsK0MBixO1sDiIMQv0IhDnUcHlaHfeGrtUKNC+KFp
dBCRLuYZ3qnYW/OhzPR5bUnlRS1ZdkpLPIosYsB6LVsNtAST7lOyiiDBYvtCZXHZmCiro0hFi5X+
w8ol5F43ViucIwmD9o7guisPcvus1IRyGRWuMjfyEncaC6WhE1cIC3A17CNdmgMbhkK/0HLfufRU
AC0gIIN6kggkLJJMBQ4t5u4Y9J3MvpagmeOQnwuOo0+N3GID0uuTQscQB0bf3NXB4mJlCsaXeYDa
BCQvtqgmqSL6oW3layeim6KE7MNWbEPpKyGXtMZGEBdwtb1B8+jCo+gFNNu/pEBXwF9Uz3upz+zB
jPwZLJtLEbrmLGwGjMKVYT3IwR+iCgBFljFIdsvLusweYsdb1CLkQzO/dDOSFCm7cnvrttVJa6Mu
/l4U5BK++k3u1VkloTHCmscohyGWAiSqOOHcOjWGmDAnWUdDeZJq/VnTRNdwCk7L1jiJh3gtNvGl
r1OxgsyxEdASlAwU+lPuX6ucYIbOvjKH6Q2GwpFXCfhUzcuprbHwNO+kuZz7N6kB6DJSxFU1Ji7p
4OHr82SPBdMYxFGyFHrlSg99EvxMiBapHlHp0igkBJzFGO6oMwdFpokrdfKqcF2Ej0uYzUKH26TZ
P+IYdkr9fR22rFXRjhXMzJoGaEOfo/kMFQUdRWKjemnIzrVpIggWYMGIZJF6AaSA/WkwDNvyzK+l
fFqMh72IazxCgOssjPJFULXnCkpeSghZfRCik1os8URPTXfaVvm8jumoNBEYSEf0KPjlod004KiQ
18FrXcyojfSAXkW3pbAIHsRTm0VuVCdqDeQhB4B3kmEwlelUYo3Qao6DWOrwi05WUi4am1QMsa0V
Ku1E1/Lg2CrDiuQUzkRqGY85wUVEueNp7/z/AIn8Mced7szYPD+T48bfYqGaVNfp7K2/8y/90ccD
/RO7Z5PO0FZL9GleT37THw0Dttyv6m/YSUv6J3qMkgmG8vmHgzKiifrya9Hk95Im8ievH+JHS/Dx
3b23wX6/lB9N/fFpxVffmPqo9qK+k2v8xyugfiJSgCensJZvbl1XLfpvo0Iui/zq3Xg/5V+5rV/5
m39y6xYB3H4PX/oEuBmS1dhk3rp1/dPYTIVpBLD2t7x1gsb9bh1NZbirCjc/qmry824FaP+LyOay
NL/XCvxl+ErIud8iyJ9MgA6qiBbp88+bRUCrFI4fOAFAEfywN/xeS/G8BYwZxH7rIH1iL0F1C+TG
9ndgfKKr+yTI+nveurb3/q990kxo6zDUd+//xifgLigkvLwi/6V1eEhreMD95aPrp1v0fXkErvzK
038zwqsjUPmkyqB6kArdvQR8Bcjwyah5/Jdu/v5bDJ3SL6vCf6jeIZue8DS/sgJvhnm1AuIniNuA
oUROlK1zQOP9xzgOMsXT0vx2C/DnXvgOG/aPwwDxEwR5g+SIm9xaA85CCxU4GeW28ec3XoO9z4Px
UFQJ9kau09YasEsogOL0Ebr1Ox4B+t5HAI//CW4nw2v78Zi3VkDH8QqVGvzRf88VeOc4+U8/AAuz
LyCM/Pfjh9BvawUwtYA0RbD4vNa/XThsvNV9/KcrgHUZfVH0Hs23WwBJkKXpxILPEfcv3fov/NGf
yeLU86NvT7mk/0jZ6XE86MpR9fsll/rZH/z89z8SiTFRGo/IrT+87rPH56Gfs6nxf/9r63R4SnZe
/fIl+Xmax49//uMG309t61ovd/Xyfy79x+K+ePDwEyEH7X9M8/Q+Jhn9FdO6p381zuB//2drxq+C
gI8uYfuPCcTDbQmgl1OEYPfldP3Pr7C8r98LjL5cQRrzjL/W9T+7h9vR2w8lo4eXocaH/OcVxlxu
3yss0yMe69HJeKG3aOo/LzQeufteaANoe+rd1y8jbd0J/My9LzC9T46uvfRloO3xOS/3vYHl/RHv
7ss428PTP9l3ePs+PDqlHPMy0vYF2PD2vcDIwT1CytJ7GWrrCiPldd8r/HDM+OklDvC6Tu6PLv17
4bYezZl+8jI9mXPsu3nwNDb34cuabC2VdpCXKUn93aMfZJUejo7vt5KnP79l7QDv6vW4tb6TVoYd
TQpxgC8Z2bajyS7bFfUAK/+0pW7efGjP1QWVOGjfb+C67pn905fwMtj48vy4wAEWBzfxo/Eedox+
gF36Gh9ZdtHx+S5HFYXn5Xh1BwfYJjBVYydCFuD98NoB9jmG949O3fE57LgA8d7ej3i8wG5Fg4N8
XPf90RgevUz0r8Uf2Uv7Tv4qTdjYXsZ5NfYBPq2rvzG733NPfj5eroutffNHa+AAX+7f+j0dZPpv
Qogf0z/AV/U8/d2vpX6Az+pjPc0912Yc/E3s9rwy+gFOq6dc4ycLc4C3Hgzi49G/d+w1o7nzvp8r
r8u7mO3HyhzglR+Pwd1TP8BBtbkntdh1iusHOKc22DocsZe9rPBfG9khAtnNuOo7Q4Sx8rDvMz1m
C76utzKJ50dqHOBlPx6P7neh2Y/xD3B+HP/88B5xUfuuzXIM7L/uOrlHX7i9R/9YimjPTWz5K7Tk
A1zDrne/mgc4RMhxr3eGHuYB3nsG/8mLOWoo7/tsGZrAZkdsMKrY7jv435kB7/lUn4Y/3Tn5A2zE
9li44LN6W9553hRGXMm+yzNlq5/sMtpRrQO8N9P7o5PtVP955tYBtsunosiY9Ow4SUYc574r8zQ+
0U368DLWXyfV2II+yPg/2RBG0Mje43OaXBePLwO9mvwBXszRoGl3pjPicPaeOqNv/Mf6ZaRXcz/A
K/935lJ77gj//tkh/tQC/nhpdlXr/8Q0va/hv2CVdv2z7QbF+BcP0eN98a//AwAA//8=</cx:binary>
              </cx:geoCache>
            </cx:geography>
          </cx:layoutPr>
          <cx:valueColors>
            <cx:minColor>
              <a:srgbClr val="83E377"/>
            </cx:minColor>
            <cx:maxColor>
              <a:srgbClr val="0DB39E"/>
            </cx:maxColor>
          </cx:valueColors>
        </cx:series>
      </cx:plotAreaRegion>
    </cx:plotArea>
    <cx:legend pos="l" align="ctr" overlay="0">
      <cx:spPr>
        <a:noFill/>
      </cx:spPr>
      <cx:txPr>
        <a:bodyPr vertOverflow="overflow" horzOverflow="overflow" wrap="square" lIns="0" tIns="0" rIns="0" bIns="0"/>
        <a:lstStyle/>
        <a:p>
          <a:pPr algn="ctr" rtl="0">
            <a:defRPr sz="700" b="0" i="0">
              <a:solidFill>
                <a:srgbClr val="595959"/>
              </a:solidFill>
              <a:latin typeface="Arial" panose="020B0604020202020204" pitchFamily="34" charset="0"/>
              <a:ea typeface="Arial" panose="020B0604020202020204" pitchFamily="34" charset="0"/>
              <a:cs typeface="Arial" panose="020B0604020202020204" pitchFamily="34" charset="0"/>
            </a:defRPr>
          </a:pPr>
          <a:endParaRPr lang="en-US" sz="700">
            <a:latin typeface="Arial" panose="020B0604020202020204" pitchFamily="34" charset="0"/>
            <a:cs typeface="Arial" panose="020B0604020202020204" pitchFamily="34" charset="0"/>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title pos="t" align="ctr" overlay="0">
      <cx:tx>
        <cx:rich>
          <a:bodyPr spcFirstLastPara="1" vertOverflow="ellipsis" horzOverflow="overflow" wrap="square" lIns="0" tIns="0" rIns="0" bIns="0" anchor="ctr" anchorCtr="1"/>
          <a:lstStyle/>
          <a:p>
            <a:pPr algn="ctr" rtl="0">
              <a:defRPr>
                <a:latin typeface="Arial" panose="020B0604020202020204" pitchFamily="34" charset="0"/>
                <a:ea typeface="Arial" panose="020B0604020202020204" pitchFamily="34" charset="0"/>
                <a:cs typeface="Arial" panose="020B0604020202020204" pitchFamily="34" charset="0"/>
              </a:defRPr>
            </a:pPr>
            <a:r>
              <a:rPr lang="en-US" sz="1050" b="1" i="0" u="none" strike="noStrike" baseline="0">
                <a:solidFill>
                  <a:sysClr val="windowText" lastClr="000000">
                    <a:lumMod val="65000"/>
                    <a:lumOff val="35000"/>
                  </a:sysClr>
                </a:solidFill>
                <a:latin typeface="Arial" panose="020B0604020202020204" pitchFamily="34" charset="0"/>
                <a:cs typeface="Arial" panose="020B0604020202020204" pitchFamily="34" charset="0"/>
              </a:rPr>
              <a:t>Số lượng theo Tỉnh/Thành phố</a:t>
            </a:r>
            <a:endParaRPr lang="en-US" sz="1400" b="1" i="0" u="none" strike="noStrike" baseline="0">
              <a:solidFill>
                <a:sysClr val="windowText" lastClr="000000">
                  <a:lumMod val="65000"/>
                  <a:lumOff val="35000"/>
                </a:sysClr>
              </a:solidFill>
              <a:latin typeface="Arial" panose="020B0604020202020204" pitchFamily="34" charset="0"/>
              <a:cs typeface="Arial" panose="020B0604020202020204" pitchFamily="34" charset="0"/>
            </a:endParaRPr>
          </a:p>
        </cx:rich>
      </cx:tx>
    </cx:title>
    <cx:plotArea>
      <cx:plotAreaRegion>
        <cx:series layoutId="regionMap" uniqueId="{8BA43D82-760B-4718-A1CF-E8DCA1434847}">
          <cx:dataId val="0"/>
          <cx:layoutPr>
            <cx:geography cultureLanguage="en-US" cultureRegion="US" attribution="Powered by Bing">
              <cx:geoCache provider="{E9337A44-BEBE-4D9F-B70C-5C5E7DAFC167}">
                <cx:binary>1H1bb91Itt5fEfo5VLOKxariYGaAU+S+iLrasuW2XwhZlnm/FMkiWXwL8piXE+QPzOQ8BCfIQQIE
eZl5yENPzv/of5JFy5K3aO2925oOcGw03K1NsWrV+upbt1q1+/c3w+9ustvr+mDIs6L53c3whx+i
tq1+9+OPzU10m183h3l8U5dN+bE9vCnzH8uPH+Ob2x8/1Nd9XIQ/YhORH2+i67q9HX744+9htPC2
PClvrtu4LF6o21q/vG1U1jY7nj356OD6Qx4XXty0dXzToj/88Ld//PlPB2e//OV/F+EPB7dFG7f6
la5u//DDo1/84eDH+XBfTX2QgXSt+gDvInpoUo645Zh3f9APB1lZhPePTQ7PkW3Cr9xPenadw4ve
9cHZdREeuCDG/ZOnxPkkzPWHD/Vt08CSPv17/vajBcwf3pSqaCcthqDQP/xwFd+2xXX+w0HclO7d
I7ecVnJ19mnpPz5G4I+/n30Ayph9sgHSXHP7Hn2F0T8UB6sY1LJLI98IkHloI5MTbtozZOxDxDEh
jkU+IQfA3W2KO3x+jSRPY/PlzRkuXx58V5iIn/97ER14//o///XPvykw6BAjSh3CrRkw9JDaHFOC
6GNIRDzJoYBd95//esJsvjuDZfPRdwXMC/XLX/4JTAhs2F0K+Ua+2Ic25w4xKX7aoLFDx3Ywd2zi
fPpzP/UdbV6oyajtkehp3my8OkNo48l3BZD45S9/vjk4iX/+b+peS0/t2G8DyDm0kMUZwXdmy3zC
rhHuYJOQmUUT15MstztFeRqZL2/OgPny4PvCBQKBl7/89T9eHxgHV//3n2HDvvr5Tzv18m0QIfA5
HGPKmXnHEWdm4dghZvZEM3iw6XTE9cHL+Nq4UpNI1zsl2obUbICvAJs9/65wO5scwKsIzN6/FPeK
+/sJhdAhMyFCM825I+KHnDoIMWY9ZerupbneKcvTOG2+O4No89F3hQ5Yu/9THLyqb39DaMxDhBxs
QZTwNJHoIaEQ2dkMoHtEpNu9kjwNjLh/cYbKw+ffFySfQre//SPYuiK619BvwBhyiDCyMadfM8aB
aNsitn0/211YcBdjAX3vP35KiC2IfIr6Pr06x+TLk+8KFfeXv/xX2J7Rv/55lza+2eUgRMCKfQUJ
xHOWSTCdrNsmRdzrSYby/sNfD8jDizM4Hj7/rsAAcvzlf6QHJ9Pfu3TxjXDgQ8gtOTHvo+R5BMAP
sWlzyyJPJp/eNUh0vVOep8ny8OIMm4fPvzds/vqfP6UT8W8IDTo0IYHBzCFfRWWIE4cRyu5nuzNe
HmSckNLslGELHA9vzvF4ePBdAbKGyEv91hUa55BxyGboZyqY5hwX+5BiYjMImR/jsr7+FbI8DczG
qzNkNp58V9AcQ5b5mxfPnEMonGHETPS5uglFzEfVTfsQ0hzCKZ7lmscxxFF7K3lPY7P57gyczUff
FTonP/+X/GCKw8Cc3W/ipzzuN3oZyFymxAUK0DNcoOrs2BTC4hllTq7zg8mc7ZLhaVS+vDnD5MuD
7wuRyQL/w87U7RvBMA+ZZQIW+DNZ5pjQQ0Qdh2NnxpWT/ZJsgeT+xTki959/V4A8VDPDn/9pp6v9
RljIoeOYBDnW1yEYBW9vWs7sZOZztTF8jsPffHeGyuaj7wqYy5//1w2k9X/7D7vNxrfB4hxC/Qvc
yr1jMaHWP/MsDrYdOB2YBWOX5STMniOip/my8eoMm40n3xU0r6Kf/wQlsSr65a//6WAN3uXAjX7+
l4PTPYn2t0EF1UxmW4yY1tcWDcpj3MQO1M7gz8yurUuQJv4kzDNPOb8eYYbb17/wfcEX//LXf/8r
4qRvxstywBVZQLB7XB5Rix5aJgJqWXcnPDPYXv0dodvmuzOoNh99XyDVcFpw9ZsyCjIeBw4HMPpc
V3bmxg8QQgzjyQB++nMfrt3lo2D+9gr0tAX88uYcnYchvytsrv72z2D+pgDqXkO/QVANNWegBxx/
fm7pmFs9ewooqAkHPPeT3sEy7ZG9sjyNy8arM2A2nvybRmabcHcVxztUHv3Ot/bZWIcEW5ZDPp9K
T87mkVGDgppNKcaTk9oscz70u2yXZBsmnxtlHon9/72BZntzzUMbknfdXi8+9S9t9NfsfvppidBY
NXv1s6aeJM2dvo4+/OEHg0FRzMEEMajMPHRHTUM90vRD/XfLm7fXTQsNU6YNRQVimXCmMzkoBtF3
f3v/BEwecyBzhbop5fCkKOs2ml46tLBtEQg0psM4bMOjplTTI+fQAbLaMBDjCLIrgh+6yC7KTIdl
8aCZzz8fFCq/KOOibaaBYUnV3e9NS2WcA+8ppRaDajpEnxiyhurm+iW0qk2//u9aI4hoPCq9jmsj
uUwLdlpqppaSRaFH++FGj+V4LVuNRN5lchFGWbG0dVALo5RG4vWpobw6ylJhxua1zNVbpZL3lg4/
JIhm3thZZEGR9QIbMRdDZpYiJYRe9DY2faPtEjfru1XKhiM1IL+Pc7w2SOQVXZm4UUjPxjqIROOU
ZxkdLM8YOMxTspNY4sbVbXidKrmudRW+daLMT6shWA6ZdaFwEDUiic0VUlSuUy4TtzWHzKWxbZx2
oaFfdqgo/UYlVuRqVFluMObOKWkpPo6zgp+EDA3SrVhTcpERjN5G6eDEQmaIu23dhSdyKONXdtkM
jpfwLgtFWaZGJtK04W/CiBNBEA5EYtWN10S0Fl0ou0XQ4WuHouWog59MGlwZCVdrafSoFvVYWYWL
uqQhnp0XqHXLyIhdZ0xaLxhCc11isxN17qzNlAWxyLqh8oykUIvBScPe7RvO3JTWbefFoNdSEMM2
BA9KtihZVnpdUTmdl6iE+X1H0mVCgzo4a5itARFkWOxos1vu0U67KStdx2H0uWXx4cc/vipz+OdT
+9yXDx//+KW7bqLXQ6vdjLZ3HZFbOL3z4a8jPHB0au8B/7aL7QenXzoUJu58eesL0wnijsUot+Ah
gUzununk0AZTDTVfoC4wDo6mPjMd8kKKoDaPpwAJilefWc4PYX/AGTDBjIFoyPwmlkOf2VcsxyYG
wRCyoIJmYhBtk+VJLutgSJ1qHcjKEFbYZaLq27QTVS6Hd5hInAtV8EpkgxG4FkXElXF5kyZW5oZd
/jJL+FFrx5i5jYmCRT+OqwjCbRGltXkcEN743RCQI02LVAxNES6itotF2+DcszKMV0YT2i7rAn2m
2m4QXWcolyW1XAeBJVc1q18VTXEdRGYkhthamzbtjkrS10uKi9zLUtJ9dJAZC6a65n1fyGDVDEV3
oWxpLJOaFIsgjRdJ5yRekYfR2yImqRZVHB2PCl/IhKyHvuhET5ASYSDPdVlFochgQe6gs8E1sVLr
lowf+9Rulhno5DaLA9GSIlvJJGZeM9ofcic8M1jRumlDU2hzzbBoc4m8uq0TdyxqKSJVa9GHKnCr
NFkkQf46bLt1Y6X5qi9hLod21SIk0Xtco1HwEMyGlRJnbWGZCJSl6NTO7FCAK+y8egzAACfFsMRa
ly5PWOoyNOZuk0anRJNhScq08ngVRKdBR4lLBvuiTOsa3uxPddO+SE37NOlAorQJjruwPXUyo75A
ozwxVHXaImdp5/U54+l1wCXYtrZ9Mdaldpm2G7fLw0TEXd1clWGvXQcH2aKVTXaUcVldQLQYXPcm
69xI8V6MJA2WaZafSEYWYx/B5hn0e6cFC4iMmNBFWFnlGSOJn7Xdm7SXnjTCfBGacclDYeY4FnnB
ZXvZwu8dBcU4CBKi7LjWtnmcG6WKRGTaYKpZYw3FKsxyPApHxtVK9sQSeTysdTscd9HYX3ekUcRj
krzgJV8zmQCMdrk00n4VkZII3tT5Yijoa5Xipeyb0Ac5pVf0uBTSNoLKixMAr5bahwaaY9I7gSmU
ctAFGcvuQ0P12LhOEhUvWdtcFEO6MFTiqsFZjpm0ViVuBoFRmq2isCAXSTekjSCaZ+9QSTRdZImV
L4s+Sl7Fuo1F1Ac8EnGpwp9aK6NLayySy4TgcFFwA78bSN2LKompnxEdrkazilzLGR1X2lXiNiwH
RZmjWuWYE8/IUHrEmGpf6qI9tiK8zHF/3KmevmuMPDnqZAws17kVHjFck4UtSbDcMIlPhBOTGXkc
TGAMMQ4njMP5lT11RWyambzFtQxS2ax1viDSEMZYHSOdu7pIBO+Cxe7Z0BSbzKZjiHEMs0G0ZPFZ
7BIljdNIlMt1aGRen30YovplWIU+q8B9auc0RMcZMT2TvA75qxQVix5JL8iUx6r3Ok9PuEHAJWpP
5+0+0cCiPxbNAntrW449Vfwot2eitVaUJnFQVuuGlvmasRz2fIyAL236U2jQt0aCFzItHEF5Vok4
S985WX5UlCNdgYex3N2a+gqXSRpKII40MYbwcZJ2I8irUYVKM6+rNeXaL1jPhDGk75ndXaJOvrIz
a/Vpvs+x+ueNcBdnPnj22Y9/PL2/BfHY43/y4g8vfT8xwkNSMMXi28OELR2Nj9KKaYT7kIEdAlHg
QJEzBg2sUwvrfchAoY+FcmpD2AA++yFggNSAm8SecgALPKyFIGp5CBoopBkE0gkKCQLc0KDfkhqA
UI93MCRA3IQTHgYtgTZmU0ixsWeiOB/rjsRsrTJ1XkXOy7QM1DpOxlEYCWkWFAeWsEx9u6Guzztn
MyOBlT2e1qIY2AypCKWQhZFJrI1pdWekbZ05w7qp0EpG8bIK0QuatKe7p8H0q5AIJuIEwj7Is4kF
S308kVOUsYZkga51XIWhGJ2iODarwshFr5R5Dg+tE0tL5pbWuyotx6tMYWvFwCN7AwTE55lsTka7
KUSURVyYTWCcjnXkDYWdUsGjImmEE2O5SMt2oUiXiL7LLKE7nZ2QNGvdJA67ZS91cRUapeWbA7FF
ViWDIbKIpG5CdePxzqpPzaK4rIowuTKDos9EN570ToGO0xBsRWjrzItq5Qc4zUQ+VuPKKLpz3huv
NEdo0SljHRaBEkGJz7s4yxass1+3ad4v1Ngcy4IyiPtan9uaicJJ1rZujqp8uDR4dWlgfdTmwVFW
dS952ByFPcq8AuFUJC1EO7og68LELzj4SAgBLI/HReB1VgOpV0qoGLVcJGPRi8zSfgtLbOr0jBbR
KbPiVNBE167d9zb4zi53Q8UNNx6ZBX9R52jAWQ0+mR05qAwWqRNdQBb2LqPkLIqbnxwZnUkN20/S
dU1OE9VYgtKBCpIa504p7eMMkkMvampw1To6jQaCROtY64rnVNh1uTaqXLu6w+tR1cvUZu95wLwo
kteV1dciToZVb/TnA6jOTVmjl03XXvZ2HnqEtlo0dvRmhDBGpHL02q49IYkdi4EN503jfGyiHLkJ
d8DI1upWNZr7PTNblzndUWBkej2oVAlslkdRbN3KAUKgPAwjt7bGCiITuxalYSJ3rAdY7HhSlI65
jlvrbVyg14G2XsVWnhjCweNRXOHCHUzjOuuiMzui51zFGchRXRSjvjJMfkGc/CdKuvMyjNUSlma5
WqtOkKjKXCQbLcy2/wBVBilkNF6MjC/BOYWiKtIc0nYerrqhOXFwzUTJ0cs4D89VAtRM8QVR+gSC
NCl4HpJVa+BTphKykMpwhIXz3q3rrvLK1B48rGolygZEi8IILWJMusvILH4qujxzWWtbq7RK45UR
wH8ZqdN7KEbL3hj1godx4CZRn4iwyq/NqjJXPM1OOK5f2FX1OjZo6/ZddN5IsEpwFn1T1A0XMSf0
OM3MV1Fj1t44GpDmpMR2+yFFokjSVvChTj0ryG9SJ41dyGhsz+xVssJWhNY5NLl7BYTKSVwiT/PC
L2WbQS5Nr20rJ8uCpIs40J7q43d2ngGJiVm6knHntTUQiOZic/SUyWEXVzU9HnPSidTU0g3CInZT
iGNEAiUL1y6xT5vA9GvYsF2evG76VLlNNnaLIh9ir4/K86TgmRfECRWNkV31FVZ+ZSG/M9qXpVKh
wInJvcgqA7HbPH5VFZoZx5nx12OXK6MidA0+CjIyB4opH3fP8NjOc2JBhcdEHKIjy5wqWrMAydAQ
uNp8HNZtZx6jHiip7BcEQtu/axo2s/JMj0bexmhYM5XHLnjOVKRO/rpA5ZvdE+FppC/B6N2CEGTY
NjQE2/TTVYdNxxUSMLG4qYd1FhixF1at7SZEJ2LoDbKs2PA6GsLMLwPHTVPUCdQYJyXiH0oj/GC3
ZuZao3rX9+OqKO1K1EHChNMnR7JKPxRV82K3sF8pH3pooCAJLYHQ60TgNsBj3zdCkkzKHg/rMoCU
P35bQ/7Z2nLPJvqk3EcqgWngVI4g24FuNoqmsHTDl5cpUvHQAcbExqd2x7WwS5S86SU+lk2P3W7k
L/tsXCnFo2NOe08nQwKWKKs8jEgjoFhhiyC1zEWuIJ9vVXrJdGG+Nkp7EHacqJXC9rAcy/qirQIt
ZKqVx1G8hjQEElW1DPvsVHG+yotECTurj4q205D3K58MVIH7qI+VFd6yOlw30BQmVApFtspOLm2n
v5Bj/LrNs3CFh3hlRvSmZeUgzChpXdvuY28YnEH0tYLkVbbEzQamRIutDrIe42UV5fkRLfh5YwLf
q26EuogRZKI2Sg8lgbkYFPnJGOtLs7POSNceRx1ZJrJpXd7VV06RqqPOLD7H5XdXWPcGV7BHJ0CY
A1EjRzYkTnPcB7PS8HhYh8M1FHHBQV0NQ7cH9qc2lwUZjwn1JuiMpxDTbqIeQWDVZaAbqO3Y4OGv
VJ8sqDT2EPtrvsFapoo69LYiYsIFvcfT1JjUurCCYR3hUbp5ab+IlBEeBXbQgQMaL7rYgLCsb5dl
b76CjTGIMRsGAduh9vrK0C7Y79wlGWqOeC17oSs6CNmP67TH+JzIsN+jl8cB553yNwR2ZqYopslU
CdbDGqhyBLngmRoSTxnmVWEPx7v5/eRUUKSDywmcQQ4xI16Q5hD8YanXJGNQaBvj2jVlG660tDtR
yNzfPd003JznNoFkl9ufWlhmUIyWYddpBTzvBjB9XTd6RVa9SEhmuAMjxwau9J0uvynB/LdWXr7Z
vHh+fyg3JX7YBgpsTxlnJ3YPb9yniA7c+XEQ6BeOipA5lXbvU0R8iOCwBCjmgAuFQ6uHJBFbh3Bq
BC0sUEOmlgWhx0aS+PdUlh/HCQYwjxGOIF17TD6YU5djVg5+zRy3GlJhaGu9oYS9turL0LMEcIgp
qrMq631E5Sl8EYFnpemNIcN3zxt+Ro0pwQpKoxj8NmGjiCV6KXl6Hjck22OgHpvBL/JP3Nxweg6E
OtmQJb1vamuRIWW5Q5mfZ2lgLXev4DHJv0wwM+JOZaS8x1Hv20ydOFA2dlurWcMB02U8DHvm2LaI
CfeNRXDaZGWtYBHKDtGStNhYWDU4MtoV+wz5ti00q0kNRWuZcIzX+aXOGGSM1BEyTo09RnfbAvDj
BZRdBRG3nXd+XJJqwRvK4aI9M5fG0Dvebhy2LWDm53SgYxqMVPnaNPyMQ8XTcFa7h35sWL9APHMV
fRrDcUqqOz/DpYnXXRE3zUohk1kXLO/jWiQ5VYObR7hIn7caMmP0wMdkKPSg/HzsF5YmF9LBH3ev
5nFF6WE185IOxnmVNbmlfORE4QcDvv0EjjNqZ1XQvIl83PMQau5NfWEoB/Ld3XNuAWc6i9vcwE5b
ByxpK+UXrXHamFjAyedPu4fesrXIxMsNbiCFVAFlaeVLxjQVbW/KFzhq7QWUbMI9RmSb+DOO6wri
Zt1I5deVyV4kSAdrDqXsPeTYYkHINOvGCsKMtJEJxyo+a+hlUMkTCUQpHaia5yPbY2e3gT6jd1WN
IR1DWAELSVrCOdWAoOjcBlcdh+NrBX0EbtXrynUslF7vBmab0macj1jv0MoMWh91o124sujrwgPn
nOyJrraNPyM8V12d5E6kfEua7cppSwn9BVG5B5Rt22rGeazbGsOubX0JyVJhWOfdlEtkcDyxWzto
0vyXaO2BhlN/+CbqNAtQpgPS+kpqx2NRQbxOpb6B7EWt61VVtxdWXV03mXILZrwee/OIwwGGkaR7
nMqWLWFNn29suypVHE5cCzAxzDntwYytaWItDZtfJGP/sbar3lNVuWe52yabGYC4pWURpGbrE7Op
FhXuGw86fk/qIj8J+toWUh1RTIs9BnvS4VO6ndmEwRwt1thN62NdSVGHyh9MdKMj59jh1XVvoCPd
4EtSZft2y5a9ON172dRlzNuRhr3V+injVb6ybCe/GGI2FnvUt2386fMNrHrNg74xQX0xLexF2UML
C02i6Hl73ZoZh8xwWKrMvPXN3JHHdouol1baeKv6lu/ZbFvoZM2MQet0SaxToNNYsRdl1X6QJRye
S2Rf7qbTNgXNjAHOpK76kDU+lCh1tyoK0kfLoEPph93jb7HR1swc9LSSDSfgwFhVvKnC/k2ROi70
P+XCgjas3XNsWcO896se0rSDKl/rV3n/iheVn2j6TIjxjOw9ZP11VfHWd7roJFKjJ7Hh6jzcQ7gt
8M4bWqCnrYDxgWdEg0ogEHoL9duzmpbfVs14sJZ4xuiIOVMMCQSDCnFz2iNkLCUUZI5D3I7e89Q/
47BCQTa0Sdj4Tr3SARRzy9TdPfI27UyAb7DXxskApg/XPpxRZenLtOmhiMz2iL1lZ+IZeQvELBxB
fdy3ZbPKtD7CpPLg6OtVaORHz5N/Rt4BsmEjqcbaL3OWiMwkb9uqXVWB9Wb3+NuWMCOvGeFa59C3
4w/KOI+T8iTh+Sqh+ErV2evnTTHjLwnhSGdkuvbz6kOBC+gOacQ4vtZyeB4Mn5ojNjBukwbDcddQ
+8psFkYAHSMGZApdfhIWxR4Ypu3yhFebvtJvcxuVVVX2VgxrYM54DiXPY1uOz/MA89KwHVWpDmzU
+mVo+1UvL3LqgDew9lSmtkk+Y+/IWuhLzeLaR6ntQu+iCMt9238Lt9CMtbFjBiOiBWz/Mj3Py/xK
d+mqs8meuHmb5NPnG7BWUCA0yrCCrRkRtujLVK5UpNLF7l25bfQZdyu43RzJAfRiceSW0zlVgte7
h97CqakvYVPwjmNe50Va+2NknUcJWtYJ4qLJnUQ4bPy4e5Jt8s+Ia1OWtXB0Bbha1rtIly+Ssl7u
HnobrjPCln1Q0pSHsNmL0E2hM1nRl7GxJ3XYMrg5i70rqJc3fNK7MZ7F0G0QhqmA2sfzUDVnPOUN
Cws4cPok+gdZxExwbd/sVssWjZuzOFr3Q50oq6z9pIUYkA/0fVNF3u6xt2llxlJOQhbLLGl8pvGq
ZWihh+J4HLs9XnAS8QnzNT/lotBBAtXTDNTCrJdBaJ/0zFiX1XAZ1cOKompPS8m2VUya22QsN9BQ
MTBlgyqlKdLezJBbldCMuiQJr+++hnTrEc42HGbMhRp63GS1XfuBQh87U7/ps7e7UdhCXHNGXCdM
dTU0gEJTUS2cqgyFogncEOjO4zrdQ4Bt4s+IGzal2Q4tAgIU0bFpZ5e6a55nMc0ZcfvRIYmTQzxC
I/SxHuoMjI6q9uyhiUJf7yG4RfgY3DIZxnwIDOnHxkUer2Xbe0n3esiuoG06tdo93vBp7cC1jsez
5HCOE44x+JQhHAvhdKkURoWvduO7bfAZgyGQVQ1VYNh0Vi4wX9v1vpLCtpFn/G2cEdo1ahiZ9pVn
ywxOVl/slhltG3oi2yapZKFVqQPp86J3BzteQEZ6EY5pLErotqqM3A3YMs7c3LqslAWNvOOCMCZw
Xu5xZ0+zGk1fnrMpABzLmiEd+sbPGBkWGO58qHeVAmVeBcpmr3cv82nqwZ39x5M4tWwZTUCBY10J
ZcEBNEXCDA0heeDtnmLbOmbszhuTD5XjSL+OpWfXyu0gGejUvjrEtuFnvE4bMHkt5tI35W1b+nb/
ugtvd0u+TTkzXpsjbcxyBMlJA53lJF1b3FhBX7/Hs+eV8OHuxmP9E5V0dlGy2m8lgUY47bRC1vVi
t/xbtvB0vWtzB0FBoIemJ4jkTGfIj0IFFwCgBbtb7R59i+Knrw3YHB1K5U4A98dA8dCyQIPbBL1L
x+cdBiA+I7aBuwG6j0D1cPq+IFm5bI1hD6+2aWVazwax04S1cLUNiN0W9ipC5Zmd6j1B/zaVzCib
NhZcWKuo9KFEL8rxrd3UbpFf7Nb3NrlnVEVwrYNFEvQNjSvQ5FivCoz3+JgtG53PKIqZFVpmDCqJ
u9dSHlekdsvBESYc3e+WfZtiZiQ1FVisyrKlHwSh60jk9vJUs+x5zmveSCvhkkzaatgsjuRuHaYn
Q6OOdgu+Relsxs846WWRUAsEl4X1kuXUFEWlhj2jb1HLdDNzcyuiVPcMWoTBNBJ0phO+0Jb5qnH6
Pdvx6fATvlX18fBsaKIxVFDktIaOcVeZBn6vB2RVggzM+WCOdZG6qaxq8jwg5h3bcGMoSlWRA7Uo
8jhp3ksMfYu7kZg0/kQcNDWkb+oqDaSWpe4h/Aytq6LNawH1z9eZ7F5ZffAOxc07a0wN+H6M59Um
P13F3ZxQKmTQmsfSL+vKD7vYz/bqaQvfpu9S3RxaJ9NBKoGhUWiuIiNbm6N5TGpz6cR0z/Hjtq01
o3Rexw5SKQJK49OWkTXNChHkxnI3GNtGn/EZisCKJSHkAm0PnfKCsjY/x3C2JlCCDfI8ozHvnOzL
ug+GtpE+NFKZIna6F0yTSzst97UJbiH3vAM0ruHbJA0nBRjGhLhOnDYeyy3be5aO6IzcNWIysPJK
+hSlTGhokwWfhkSUqz0gbNlF05cobu4iosZhYBGwTTqdj2V5xEp0liRtKAyZ7VnENhVNc284SyjX
pLgbIYSQQ25irw9CGa+KserxHlpv2Ul0RmuVa0ySHECGBM1t+wZuOBMRN5e7Mdgm/vT5hvhG0DA6
JkC00Uk9GqPzVnZ7bPc27c84HKgqCbWTgGcYrFUAV77KMw7JN4bLqbtl36aZGYOhZQDab1vYnY1h
elC8WfSN5dVJ+czhZxQeDFTjEK5k+b3dZHDeStJI4KqOF1I38e3uJWxT/yyATuIosYNMV77WWfiq
KnR33Izcft7o8xYwjgMnjxIp/SqlN4bdvDDgWy33bMstkk8XpjY3jh7hIr5CGZhP6ryvYn7S1dnn
FsJvLKRAG+zjseMoM8rehk3ZD/Q2beGuLlbVM+We8dXsFC0JBVQrmVO4ZtrHQbyAr/Boxhe7Id2y
K+cXLGXL+wI7YNXwUKwVr97ojK/Kxnize/htep8RNjasTKMSWAUnRmejbfslHfcUgLYQ1p4RtrRk
Bpc/Qkjo8/zY1tgrMXxxRMh91e3LWiYEn4hR7BllIyulcH+3rn3HRKk8G+H/KCHXPSqqQIy4gG+D
yMKQYy8cEmNfw+02hc1orOBic8azEjZqLz/2Ttl4SW31z/PA9oy/RpLA1zk00ykes13YUambleTI
shLu7YZ7Cybzni/uGD3c7Wmln0t9Ba0/x1XtCOjDf1927bPKlmje+5VYeMi7/8fZlSy3rSvRL0IV
Z4JbihooO07sJI5vNqwM7xIERxAkOHz9O8pKwTXEKi2yiBdNCOjG0H36nA75s2zpOUeHWjGkLKBi
41VmiAcd5qVWubiASeGhWno7jtdfHAbtMVTufSeYjvXKZJehSxcztEj2iYj+R9jXW1dqg+94l990
dTpavGKs6eA7lAYnp8y/hMzduH6aTF/+fmU6ALhSDKj0nGko9gOcxpHuy22fMZnW4ngga9GVayPO
fi7yGP99iqY7H/Cgtvlr2A0aFF3Sr7izWWirDL7z5t/q7unWQlV2ecXLEI9g2dRvyMzsPZ693p4T
UxxpgRqNTbUSe8JbxZ1Tlw5uHNb+GT2Sn9dl3N/+hmHedfRW5dUzAI0hvuHkn4pm+tg05UYBw75M
wTsbpw7MqjwpW1UgikaZJZeuz1EyuE2FlnX2lRTz58nuzqqz0QKZIS/hbmEE/4BB3vuwdhbjAuSh
UzG6nPNzqjpv3yhGgT7Npj3jDU8CJN9PjVOPu2CmTwDJHyKeyThAm5gr54fV5/u6iL73lUzcYX0i
BUpJjUyqtfltt/LRctd/6BKenGratRHboZHquCzrQwDui9urcrmQvPcDLh5xFWjevPjhBOqKMy/A
LGKH+CGP9vSPE0rQBpH9xDfOfdN3tL0CfEd2b19u0lFY7fzMTWRDjiAq+lD2ZIhLjp5NNEMm9/0o
bffw7Awtoy4uGch0o5tS0EPREVA54UowDKn0rG9jxDfu8Sa31rYT8IAMo9tb4kwEe+iZ+Kgi8s/t
n2E4G3QE2LgOdpOHML1YFmhhwmS2rU+DzO/bCC88bNdLX9FeBUjTd2dajq9RZT87amuPNewnOvaL
TIs7DRm2qggtEH3Rf6m595WMNCHoTL09OYZP6NCvWValcsfLlpWBc2diUconKxkj59NQbSVBDGur
Q8Ckg0bHqMeWNaCBDlDptBrF8fbwTaa1jaMtQHc1D0j1Bmu5t8r2Sfli48g3uI0O/JpXOXBul3g1
KZ/FblR8nNDyz3i+EcqmoWuhPFBUs6IVQ/eQN3DtEU3OWwVv09Avn7zajcgwsI5SBG4v+k+9JLuo
m57audxIaJpGrsUq7Rb01bk4JtzR+so863ENyo1roskdtZO/jRT2alV35yqj31XVnhjzn+jMv7St
93rbZUyTo8XrMDsTLy+HtJLZ0S16EXsdO81ruOE3pp+gXQJ8vxU1L3uks3AcHfx2Hr5nckKveVNb
z7QEedXt32FYBR33hV519GT1OHKYbNJJjU+B12280QxTpOO9alesA/qIOjS8u480F7vc8b+6mffx
vpFrQav8WYG8CIdY4Hd50jt+Fpd56B9uW79Yeeco/kOBduX8XjcHg2IOdrRu/KJasVcD26tCHGd0
loN1cNk4sUyTdPn71XdwT7LdgvvdORibzwvNP5ade6xqawPNYDKvxTAbpxYUF0h9hEv5u67lYz67
Owm6lw33Mbjpn+6Aq+GHo8NpPsFNw2J8yMf5ZVLTK143+2CTBMnkoVowh6RSbXNJ3ZOZ7cEVkaAb
dWORI8Mia0HM0Vu3kB75yh7cGrGv5kfuO6+EkeceKHi7tU95VyRDfh9Q1La1oJ6yASx5/oKECHLf
TT8+tzU5SQruJiG3kMaGu52ODWvk6Mssx7bKff9UBeTEVfE9zMYkn9a3iKwBbtxFcjtIDN6lI8WC
wulWa8Tqk0Yeu6B4iazqiwjYxrFsiEEdLKbKslFRgYuLtPPEKkFqhgvjKoYPuUue7VzdFyPgOfor
BHMbbD/+iHcin6IptvN5jMul/jWF9Z2JPB06VlSEZaqV3RksmWD087/7k11vRKAhPP4wsl5F4GRl
vFoZsIBg21N+TKygHJLIyeetPJghxC9sk9c7VDQ7XsY6rztLj8QlsDP94L5Qj5/42m+cFCaf1UJ8
qtkQYHNC8ncqjnJdUrsOHwY25gmdIhp7TvkomH1fNuNChXz9e1jlh2uGw+lsVe4Hb5zP4B3Y3Y4H
01Rp8Q38jUuqimKqWFXELlvPTlXuo7774E4u29/+yPtBB/aYv8efzZ4MhnDuzmEP/iV/3dm5PCz5
1hvUZP6yRlf+1HhceGCqBM4kGw6gOfmNtw5FKXDduNi876/Wpc382v4aqoGAS7E7j43/QOr6qeD1
6b6Z0QIZ5QPiNyJCOruw39w8+tdh6nEJ3K3ylmnolym7mpo8WEY0oWD7DiKfgaMTDCR9x4IN5zFZ
v/z9ynoPAptqsXh/VvZ8RjHqkwMqptsTYzKthbC7jMQVAc6EvMXJTyJJdxJghY2BmzxGi94qalZV
olR/Fmzez1a253P2okL/632D1+JVInRcJyB4QU3LVzvLj0A9vd5nWo9XaAg0wGf3ZyRO49JxAdSm
+7tM61gwTlExBpEpjnqUbp7CwRUxfscWXMuwoDoYLCJdBFzwhCByyBG9Of8bSPjt9sANq6kjwea+
BsUkwfbCBzuWoJhyKrIv3Q1PfH+HhN7m305eDWJtqiFHiNrLq2yqT7SwHlC6/Iiq1saimn7A5e9X
cWRbbTkPDpwdVdHfpctO08AeSyc43J4f09TrYYraf7aArfwcuTWq0PlLTv2NF/Gf5ob/PjosqsUp
eHuFA0Dl5TFWlj9pO/B9pCY3ttceCBkLLOWqVCNA1f1TxpWdVAtHV6iYD/7ojRuXLkP6FkIN2vzh
mQmmQaTkG9Uc+4n8CEb7BUXOBy74sUf+s2qt78JrP1ygU2vrvd2eV5NnaGEO+gbHu3DCn3PnmWVf
2jzc0fpZWVvZjPcvk5B9+/tnhR5Id0HpDPuN+rE27nCIsvIl8ORhdfmvUIRbp4TB/3SUWZTbS9l3
8L8oGI+qiBI5B7vZ3spVmcxr53OYo9ssCuB/fnYIUBXOOrBe2WIj+g2roKPMWCN7oDWBNLJIvgta
6xN3y2M2iofAuS8daem4MkpZJmzsYEhuWyPY/Fz3iGpEB+r+vIqXxas3AtU0Udo+kPtO10YNqlbI
1DxKCYrKskg7Mm6UOQz7wEXc4XqbKSARMLoCgJ2iGMBLVB+WwNu4x5hMa9tAZike5hIROM7ObpF8
F4Le4HaUmSZFC25cAhpnneE9VbieQpChN2AyLP2Nl5Rp4FoM146fNx25LG1UtGDiJtOuKrz7WCws
HUIGLa126BrsEGiY2/XQVgAga2PnNbi9Dh5DDrVCCypq/auIAu97HaoVNPa2pV5BeeV/XSzP7e9b
AR1JlrlzBsoKzFHU8U/DhZN0BWeom234zp/GwXfOEB1IxiDNQ70sQkLJcfcF5akfho+1lz0urbNX
bHl2LDcps+mDyOrdwNbPzC8evDV/yiQOFE6fbzuawRX+8OVencKZVw3OaqOeEVpqX/ojVIiyDdOm
xdIC287kmLUSv7AO5D5y1wdmO+fZtl/Dsk/uG/3lV12NPhyKsfJ7LBINoxwXt+XzgOJlfNu4IQZ1
+uycsWiawB5/7iy2q5qgf1EuD75ly7RxhBuOukALcjRG1U4E3tYzcRs3dsD8G9H8MbOao4/iPUo1
+9s/5HLkvOdqWrgjbVIsC3i1wMDhNPFk2cOzzdoFUgj22MmYugGkDKTH6re+97KN+DGtvnaOF1kP
2Jy6wNAmsQ8ZP+EmDCR6CMLY4a7MMpoS/l79YWy6PBqRk50UfszgYuUDUfgby2+IDB2N1hZ9kUmJ
OlYzBe6/zLJGgJEn8D7eXhST+YtTXLmu7aJnLUTl4MwVrb9KD81xLZCxG4FxUSh+b839y7JcmQdb
RNCHAEGdZx9UbVZVg4OyeB4IWWNmAxnrgl95EMk04mIcWYknLNBmFufCLj6Ihe9VFhzQBvU4tvMz
ePiPS5cdIT+ajtAd2HAQ0wRo28NMuhmktyjUKmdlD40jSFLWhdyYXkNs+ZevXv1+22WT0/t4ec1I
3ZKOpSW0AoIs7kHk7NTlXVUBiFH8/RWkUfkEbljcAMJBfJWdWybCC6w89iPwDd92FPuivPbuWl7+
fvVbGt/NeVNE7blf1Xqsxq56XYELSJoSCkd5Vnj7sJoRATP6OR+BjO32hHn+T0LCDBnrCHRCEkoh
YRbJfcfadQfKwXpXOvCJoZnxYKkjZz/NrZvMlisST6n/1R4rj5Vq8rQH7CAugnV8RSor39fVDGEM
woY5Qb16jmeWsSSkTXHqI1JddFfWJABHUrLkVr6ba3BtRkvRpgSaQztig47TcfoR4i2V2M2VAoN4
BamSwS/znRgikoKAbjgtXlvHILWJ4h4PrJ1U0J2iRf4rp2uzB93NcAx7AlkQ0jvgSq+tGFIhBRif
x2aXL91bD2Wsk+/V/ZPDKr5n4zzs0HXNdnPXshiVnCXGuevsazernpt+Wh4g1wXBJiLa/RxE4wHE
469g7ex2YBt1saBOtpO8+9zUaDm0pNcfLA+f8pyxSrwMwh84J9rfFFSgO5/1edK2S7OTjR8eF65+
WoquL5mTqQSFTrDeQIR07wrvd04pqvx9VDzNnS1faukVb10Tdcc5b50Pwrfkqanw5dCayVkURfmA
1tzoyKn3xVnUv5ngIZjguvEh8nKwkAvSHVqC7p6OKJB8twTU51JkX4gv5r0XuGvMiZeB49waYukU
YwJC8DVZLbRW3nZTw2l5Ib/8y0mF7LzaXpvzhE6phoAG3bIem6LduMb/qVS9c4jpsEg5rU2IAll5
huKW/IxxW2fqEif1FNR65ryPHuoWWEZ7DJ1/+spxH3geLv/YYlQ/FhZ2SY9J3/iphp1LB1A6okZW
pECDisDL/80L1qWJV8TixtXw/WqXpYMnixlSXRNiI11UuwOt/HkFIbkDIjU2891S1LFwox1qnhv7
sCmboaMpq6ht+qjE98YqJt/GJ1rFzWfnM0TbxD/k7HqxtVHuN7iIDqsEnyHkoXp8qCPYiP2PEto+
qH7duSraeaIyuwjwfIxSizP6XPuN84I0jf/Pbfc2XGd08rymRZtoHsD6NP7o1ZtV/xiiDlpTv2+b
N7mUdpDYedlXKu+idCh+SKhLtPkW659p0rXDI+NTFwVZG6WN3E/OA4QIY7B53jnnWtA7LLCcWV6M
Q0wJ0BO8y7yNp55p3Nr9cXIbX4wtTNtgVHDlmkQugfjEFsmN4X6gAytZV3joj4Qv9rPz5nX28wLu
oTgPw6PMrVef8C0eaNOHLpfyq8MbyhpF7jgiSgs2A65Y/a+s+I8saD8Sf3wbRfhylwO52nWSZ+MK
VQ98xiN9DHRFEDUba2xYCFe7SUJbsgCCHwtBxmOFncenIvb5fVuCTmjnr8CDVHYTpW3QxXYBnZEL
Af5GzBqCyr38/WrqOZ8nqmQbpCFu17t1QIbGBjvgxryYrGsh6w1Q9QhrHqa4O0OzZQRN3srm6r6b
pQ5jLEaV5STqg5QU/gj9zSx/CUGaeWJdW24UWA1bmg5lnP2QBFXYBWlNOEt9MtSnhoASkoti3QWZ
dx+tF4Qf/l6GSBDHQ27VT3mWxdQn+zEjO6HuzOPqmMaoEbxjq/LTvgn2Tvs9yI602+KDMCyyDmYs
IkonaQ9BusouzoOfwfTv7Xg1RJWjxauXjaDrz6ogHXCOJGVQfvI6v0pCX25ElmF1dUBjSJA9bIjn
w4GyY60gqMK7BznJz9Ctu/0TTHNz+WlX4bW4Kxd27vvp6Ei8eDxg9qcWTBa3rZsmSAvevAkKz18n
P82m6dBl3YOP5qRe+hv7pWl6tOi1KVrirBLmx246cPXgXUDiIzqg7oJKQH/t78mZFO8o8FB+yiCY
lPwRIqBe+LsDo0I0ZYdIiSzOKrbVVWKaLe0g7p2Q280YYbXnaUzQWNgerEmCQwVKv/vbC2KaMS2M
5cJdqWrEGcSfBu9rlZepLV6ggHnfjqcjHKcJ+Ge/Gf20cX8LweKMRLvC+3p78AZf1TGOuSe4vRaL
ny42KLspH619ZHtbT3STdS2Yu5CgRjXCermG035YHbqzcJ/biAST9cuCXMUZQZlBOpDMSmfmP7Yj
/9au3sacm0xf3OnK9OAxj8kam0TbNuIHWXKloCnMiTzcN+2X717ZL4dJyFnZfloA6Xvwq6I5TE24
dQKb3oQ6qnFlNCgsRnCylN9btiKq7LjAU7fAVuSW37jo47psftHIiYPeSUcIuIqSbByfprnTIpxW
CjAiBx937MKLZxW0u4CW0Z2LrgV0JIKW2zb10ynn0AqFmpQHJm2A3v69b2W0aEYbe4g+9t5LG4ry
OCAV+Sa/m2Gj0JGNFfSNhNVWVtpO+R6XlniuQfK/hklfFff5lQ5oXNDfMaEjzYJfYdbxLJ6daGOb
MyyrDmbs7HKuGrwBUpHxr6uwPot6y2MuUfVOCkMHMNYNBNM7pqDgNnbYOyf0fq9RUkfN1j5k+oAW
zoGruiFc6ZIyRXdThHa6pR6/y4Ju3ClM9vVwrnu1ipqt6XBBOxRNkeMLgtIDcPv8vku7DmNsSj47
Loc0fDAGH4Km3svI2jBtckwtYhfW+Siar3OKrN1u8KBXzIod+rhiiBsf7worHbS4ZqT0oLmN0YN4
Op6W6Esw3wmb0xnvGuR8aY4Uajr7Hdsz0fQH5qFyU06EJncMH5DF6O/9Gn3mESOQhECeH8RYQ7Vv
2JZY8LuTD9PaOziIJlvi8J1SpJX3zuT94NFF2jh8ypbm7b7Ra8dwC5QPxKUjfMLuH2k1H9vxLu4V
jP7yq64OsszpUIKVZExR1kpCyVLqr0k+rhtu825gwbwWuMjoj7JQTKX2/K2pPnqeExP/0+1ZMdnW
grYFCekc2tmYriDFtYCft8fpsN6XAsLQtYs0xO5QUwCsCS4zTS8CjfFH2dPhnjcGrGshW7VuPbvM
GtOpD8PEoWW5d6ctNvF3t3oY187YasT5XXA1ptIvD0TUD5A63bhYmSZdO14D7s0FbXNIfwr7iOaa
lEH9i6lh4/wzmNdRi8oVueeLVqWillXs1b9QAD3Xtni97TKGidFhi2KaRbWMwZjiIXEcBgirT1v9
k4ZtQIct0khBu76AN85eC4grCxakA17L/guQKHRj8k3D14LVn7k99JY9prXvdyBTrvIdj+ic3Dc5
WqzWgoMd25rHtGjIy8qnQ1EGP+8zfflBV7tMCNKZ2bc4RABX6Mx04Zmu1caSmjxGC9PFQ19m4Q9Y
UhZ+AmlXUsz8RWVbShgm81qc+l0DzWEQoaQD3g6znx/kiObPaosRzmRei1TJ2QJBTYze6wVKg0Sc
QHLzY0aJ8fbEm+xr4WpXPEPXajemERR9g4zuXJX0Tb6/bd3g8zrSsBmqwacoLKYkOAGl1ET2sSiR
L+db3V2G4euUdk5TeVCkmrDFF47qobDTzXD5wkUdEtVLFXy+/TsMcaWDDmdoHlltNI4p9J0f1t49
VM1dYAA0G2ghy0cvYmudDWlUdjvUVA9Wv5UfNI36MmlXQZWtbrc4rTekfRg0rxBsCR68GdfX++ZE
C9kgECGOKDKkC8j4E4t6oIKY22XjXmAauxa1IVN8hMg0Dldu7yrqHsq8eL5v4FrEuqg7Tu6EaZmG
4OhGgHrILei1yR21aG29+qJQQGRqletOQMrIc4d9N/obwWqaFC1Y1xKlPndiQxp8p2rvtveZ1bGF
IZ6RUVeBqMZWZOeHPJ3H7Ovtub7ccf/z8INIiXb3jUIeQgcUE1KGb2sNpLEcPnKIKnTFmmQSAuYT
2/gRhqnXUYWuNysLyvRDmg9+l2Rz0aWWIvapU/fuxTpisJ4DKHhVoUx77n/1RP9hYNN3kP1sPWIv
b433JkuLV4hACjCFL0OKftiTUAoy2tRPIhtQClJ+tlBw3C1TeRSWe1eFC8ujxbAjJzcCPaRM59pJ
y7F8Ct3+ELZbAljvI/VhX4tixkJeqLweUkH9XSN6tGl8CVpnZyHtYkefO8uKq7lP/KqMLas53Pa5
P82q782jFuBkdqFTBNni1BuzRObAcwmBVEx/kuuwZ76bjsUaZ1Q8NpnY+KbJ+7TADwbaU14NMs0p
BJVdaKyDdWVZ7ttqAy3uffBIONmAZcqAYerLYA+asv3tyTIMXEcSTssCFj4o9aJI63gni1RZIvp6
SMKy2ZL9uTxC31kOHU4YkQbQFFDugDCSu+cJTQ4/Gkkrhme2Es7e5ZkKYlegWrAxXYZNR2e8sxZI
fSvZYbpW+g1s9mVcR8NOBPxZMHGkpH+cPeseJKYV6WjDGkTahKpKpg1Zu8MoxmBncX4XowisaztC
SYa5Dnq4FaQQrBgq7NOeFuOWZqRpnrToZ6DOYFBw71M6k9gHQnbvenJXLdWX1feKpLZpQsst5jLD
VVAHDAKUAkEQR/RplJ195HWnNgdzwRfwG73c9mTTB7Soz2eIkqODsE/dUsXtsHxrvU+ZwxLowW8g
sUxf0IJ8YMXcN0itp/XiJcIOm7gEAV7Xdb+LaSvUDWeADvYCyG0ZeEj7tILYFGnDFETwB8hoNzF3
p988whGw2uFu6rJxI1oMlwod0zVVdlus4OBOKdThSccfF7WVCzCZ1k5/l7oUhB0tTC80qSAI5UAs
8PZqG/YtHbqFFC8OXiAdU3d6s1dvl0HIbWVbjFCmgV884OrmbM0U+hEWFamyoyQL5kQykdw3cC2k
AzxUGAGDX9qXTTyCzTiTX7z5123jpnFf/n417qVuL2osq0jrNs/fHKtioDeqrJ+3rZvmXDvNIyhR
ZFAcFanv/pvXZdyKDpXcLbiQaexa/AYykFnBYV2FfZsMGTqLBmpt1VhN1rXYbceWgFsd1oXNge+t
Tvm81dBiMq2dzrxneR7lFSQPamdIvDaf9zYI65Lbk266Q+l4re7SSuuuACS3wPDOLrrpQ7RjeDFw
6Vl0riDFLH7OdnHwFnlfFkmnxyum2i8ya+ZAD9moK2ZNNb3Wcq23lLDfr15akQ7ZwoaTZRKYzjQU
b3wgqZM7D1XXnaQDmGddf54EPUF24A2MYx/8cYxHlNFcOt+3deiwLo9RF9IzxD951WckKB+GBfyF
mbO/vV4Gb9BxXayo1155RXhS7QhdrTYbT25G6pf7rF++eh3g4IwaoWAZnHw3iOciinnx732WteC2
hsITAFurk1yq6ADCOztBZ2+zMSuGY00HdQH/2oe5n6vT7A3IY4MFxM5iL3jMgiq2A3kuqo/DVt+j
YZvS0V0tlTYUVjHvVQM6Kl/wA3pZnh2ff7k9Uyb7WrxX0yQdIHrVqeiXL7XjHropfOlIlN/nn/+B
dRFo2HQSc+VnYwTthPJp7NBeCWKh010/QId2uRAS9aY5gmOuo0paIl+cCkowvaieb3/AcFHSIV51
xhSp5nA8DYP/VDgf0Wb54Nlil00bCATDEugQr77uGrk0rjqRqtvZnCWXWib6gnf3jf/y2asos5lY
CLpoxlOERg+rStHYGY/VYxduDN+wRzhaFI+9XSsvWNTJQvG4kjxtrWkDfWUyrYWxX4F3mLUTAo2K
B7ux92B7SW7PiuldrSO7OhRJHcaEOrl180n48qso5V7Wl2jOW7FrPefHbNcs6S4AcVHdVVm2oj+N
XlerEXno+JFjq05snQ/U7j4Ke93YTk1+pIWyqkvkptAoAUe1Pzh5Xu2YB2yy37/dnjLDtqcju/BW
UMgUK3UKguUwq243Lt+Vj4QHIecpGPYAF8Ox2AZw3LD2OtQrbKyiFaxUp0muuxzX7kFk9+AfrEiX
L5W9BV6lEkvf5OOetS64yMS6F32w1bVmWAmdzY4onnXCqtTJKyayX3h9Xso12EM+5vftpTB9QItp
SDwpcFDU6rQykszkTTW/XOZshIZp5i9/v3JRiw4tKhEwPhIOWYkS0BZ7f3vchuyJjvTKensRYQnT
VvcbzNzxirarSyuTiH5Fcut2bNiwdS3TfhSQhAE714kjbRbXpPmQAQLRW/6P3rY2Th3THGk3cIGO
Vb+fG7gQt3ZjJxKHLRv79eU9+U6GSWet476VKxv/TpHL0NTbf249tVPk0aHOKfea/aq2UksGL9IR
XoUXoQI0IMTc1Tu0FtS3Kz//1g1bhXnDQujwrqZeJGjjGbw0d55kMMVSPI+hi/vRVrOQ6QsXP7ty
VdG0kSPbyzIsYcLxnCh9GYeRFediC7pgmqTLp68+YY0ub/mE5aiRTV5m92QP8mGct+C4JvOXv1+Z
bz2kx21AAE4zKdHwscZK/grsrWKIyboWyr0dKVLWHEfC+tSgUdCz+nhGk+TtaDZZ147nylGtowgZ
TyQIdqvrxoE/x2qqNwLBsFlYzt9TY4l+gWg7dtFO+PNOkPAzGjEPi70+s7pLG5v+uv0zTN/RYjnK
eVDaOX5GFPU/Q0peomn94ETiEUJNO3/sNu5JJl/VjuewgoRYW+EzEAqw6XPoqFiEH2b6v9u/4n3z
VMd8VTZbAwtcXSfPbWPlf6z8t0KdG75xFXt/ramO+xpyFvjDDE+idRbLor9wsOxyuRVl7++nVKep
s7qA9bKh4ym7KPbQapG7uvS2nrGmwWsxzGgZgCwVb4Q8CFp0abRfwjX6KL2o2HBV0/AvH76K4ktq
IZx6DB+t/8d5JccJV8jb62oauxbCdug4cxgEeH444p/eY8kwshlA4i3WT5N99++hu6M7gB/FHU8d
CUEeQDvnA2QvBbq37S31mPdJUizgtP/+RjSsFEBotEILOV5WIVtF95F10ZjtfFtV2eeK25yeurKf
2DGgjkC3eEvAZcBCK2eHDAQrc1IHXTmcS1KGDGjMaM7ioWTe1pXNtILaJpApP1BNM8tT0Ih9XpYL
RrYp1WIyroU+VRbteSTlyY4g/jX5JC3BQ5LcdhCDcR1EVtS5D5G3SZ5Ka9xPFIWnNe/phve9f+en
OoQsyN2R1VmPlWvYcW0ybC1B89ijT2LH8+yRrn4LSizvqbKsu9hbLapDy8AtYtWAfv25lUCXoWjb
4Yfg5V3dyzCv7QWc16y0rUaecqx3WnDBHvMFjtVmatpIORpCimq7wRhNILUFyz3K3l8LlsdR3h3L
8c6dmF784Gqv8Svc2NRUSdzaql/jbL8wiWwNZHx/3vYn0+i1DUGVxM9qKHKf1q7+Z/XcR78BJ8F6
X42W6nx3qnU9FjqlPHFRIeHb/QR/4IeJFvv7Rq/F8brWoqTohjnxgA6QRsh/lR7fe5O1daUyhZsW
y62VF/MKyczTrKD27Xlrh0JQvnXnMVjXMWajEq0cBCZ/CpwZzS+NH4+2f1cLkkV1gNmI4jQEPzH2
zGdv1jClbk+Ot+fdNHDtJq6cYmXKy/rT6OSJh2sytE42wslkWovYCE852x7gMYo8F3ysdpGPyuHt
Yb//2KK6Mqo1dZVfYC8++bbzoxo/N75MkZ885KU60MIF8mGry8kQVjqBncKCgiukGk888pqHCLqN
/4O6DZ3ixpZbkjymmdJC10aKxBosX55oAxLhqZG/MtVt9Sa+f02moXaIuwVk6KvOAZ8Jr3d+8Mon
EP5WCZhaWPvj9mqY5kgPXipIswp8IovCV+YEvyHH9Bp60Ka/z74Wu/nQ2V2zwr49z2e/HY/gWT47
432AOUBB/96Zg7lsWx9MAafcxq7fjQSab3n5s4E4xn3uqiPQ6sBzemty5amYyjr2fP7LQRuP54hj
yeUubKIWndnBfauhg9AGd1r7ovMkFJiA2bhcixRJbKB3by+GwVl1AFomQGcWgof2RPOiwMWZQcxx
FHfe53RtVNa7LfhWMFPNSCAjuCZ119+V+6E6zixoCUerPQYeFdUxCxoQpwYbSU9DAOgQM6udi2AZ
Vnnypu8lOh0HFbPivlIMDbQA9mfglEDtI08VSGjq5hGsRuG8MXDTYmqRyy1WdkEI28IK/KcG3VK4
nTtbJ4Bh69EhYzwaqeU6ozz1ASm7uKpaBR6ITj6GfOGpXbDsAxoh2X0gEqrDyByQSdNODvIkXX6k
ufPBdbf61Q0L/B/4mN+JpRB4ZqxV3e68oX3K6PKpBtHRxhZnWAgdLib6EIquA54apTccB6WSvHHu
O+J1dBixK3QlVjANDYRzVbhJPdcbYCTTqC/TdXWnzcDLsypXYcZJxD5kVlAc3IoEGwO/7L//zahS
nUTu0hQAEmmrwQuJPOW5eINO8rd8RB5VUfvstME32ZRvNR3ofdGgw8PW2ot6W4jmBK41y4lHOpZ+
XPtBueWhJjfSQ5ksDferrjk5Dj830nkL++nA+PLl9tZsiDedBKwenF5kpZCnpd57gsRAAz7YS73D
V2OqtlKffwpH762LdhwzLiMp7FqccgJWv+r3zPqXvIMcdDfs2iX6kNsPlWcB8/Y1p19Ku9mDeDnJ
qjEJu59LXT5S4iUcuPRlU/zGMK86fGxBtnToocp+kp19RFvpocvt54AP97m5Tgm2usTvy26dT0VG
aeLYdneYW2srEWDIAOooMkDTJbB1y3xy0KRW2OppnHmCdp7Xxr9LMRddENpVPCshBmQ7Yjkx6TYH
S6BUIAjd0rcx7AK6pipo+nrUwbP5VIfLUMc2aZxqR5kX/L7t1ib7l79f7TKsaQtVIXN0IuX/2fuS
LbtxK9tf8fKcWQRBgEStsgdsbhO9QiGFpAmXmhABNgBIgh2+/u2bTldmRmU6y/YbvMFbSwNJEbfj
BYFz9tkNzee1KfnwRyyg3+kj4leVt2nJrNAQbic05rbNAuqaoGhaz5BDEI+9z80kiXsa9wocJIcc
hJd//JF+b8G+2gj8Ftod844NDLDPbK+yYHy/bX/ULv7ek7861L3u6xjs4+1kKhy66uM4NPB4/NdI
j2n86u4P9hgRHCkumVvCa7KaE5K+3sQIB/3HV+Z3vuzXTLNk90HvFNlOCFVR6Fd4m62j+IPL/ntP
flkGv1hJdVyZCGTj7RROtnmXAogEUV4jCOEPTvH0t8NVEU1w2Zp/8QpNP0B/3gp70vACiJ9Gksir
dOuYuwGwUdm3a0Ki5mmqW6VoFkbj3jWZBpenIxljHEsuQ9EyjS6rEPegz7HsQuzdNDXJYy+rVVyC
7mZ1Ne3bhfs4dUvzCb4ac3rsUkLTEp6VDDI90rv0xkyDdoc2REhKSdYhHL5jgA6T3jB2jUFcK/aE
wg+IgsmXDh51ELJPYjnKzXb0vp5sMB1FtHl9dta3/Ha1aZx7tm9biWnw1dJH8Xtr/PwlkWl8Kx9x
6Lhwz7YQzPfDbnT4VcnAbBjEzJSfKGK1YNU19nONtT5DRWi2kdaFt5gNIXvWxOYtaaLlu9/gh5ip
tfEQGobTvF+t8TSYbzQktcPTyAtyOVNl1TV0d1163SOIZ387L2tt3iLqY59PcAFJ9c28D92S86VD
6y4HBLo82NZW9UPlm6ktWwOBat7WQvO8p6IKD1CR7ezKV7KVxTa1qc/QOVt/RCyufYgTKGJe4HeZ
0Fxgp6vzuG2H56knVfUB6fDLR4U0l/AcuXSoCiWBfRyVbTqeOcOX+fuwQA340ED0ZR5WBHOn575a
YDjdOq27PJlNGubbynyacce1PuiGcyRJjJXzRVcNMYOXQQAQ10L8Ohz8rmKdq2gLwI/fXIOvzlNE
A4SrIwS4xJqkp7Tj4Xjse12zoyRi4oXApa0yic5tL5uuaqqCzdybPASl884sS6rLGdxHbBkLQpvr
qwlCo/Qw764C78jSVBdQgIxLPgy7u2FsZVE2OGWTrB6J+hLCLx88sSbxN40B/aOoIth0vo3mLuhO
1arMnMVCdxZ6iwBMaTWzhDwnm0lCXFa7qDxotMCHnZImPux6lGmGahJ2z2zzvsqNNtBCszaZopIx
xaNc9ynFHcDXrcqXZfR7vnlZy8wlDNrFUQussYm2LS/SsBXL0+4TmWRqA8EQCk0mRrgNMhmXls/O
n2y4D1He95FsHvQMJVqGOI9hOSZ6xXkj2nHWTwEfOtdl4ImG3cmTsDP3ZBdyg4EuRCXmJVFiFIUD
x3cvFb5AqIs2KPPhYC8lAUu/nt+SVLc8TwezJUW/c94c4Bzlw8yN9c7umVyRwpm3iGLyJYzg19lk
3ajX7qxrmiaHANZV6ZXuA3hnVCLkcNrRCn/fOygqz9PO2/AQtto+I9D7LR9I6SsqgGeE8XCddEsv
37m0q5/IGssvPnS2/eBs2ne2bNzWmbZcpyXu3ihedfo7xpKEl7BVitI5g2ac8qvNUfi8ZnqpmdR5
i+AbC9t0F64C7jXNTG4sD+Pl2K6csZu0d22HcOYWIiEYoM/+3dQF/XJfw5e8Pqq+7avvUY0M7wGX
g/b1twn5SEPhgedteSunBWTcnoCD0IFLvlxVjiE+Gp4zCzv0WOzyo2/HdrjBSZ02ecywVN+ascWp
hMl8vX8IBK/VI291pctdQm962yeNaI/9PEbtgbmlXdvcOdpBAbSzKQbOwFpYGcOvcKWFQiEzHKFB
6XtEuxBYlvRWJmtGk1F3NwDAazjopUlNywghabwYPBP8tgmC9TPXqR7OpvUF9cqpbIVF256r7TGC
EfSOG1wDMIkzWe2Zp+O9r2EKraY3bTAKXzaIfv6o4LrCcq45dw8bNezbysMJdiC7ly3My7RrTnW0
I6agYHGTU4ia3rfxEo45JzzK9IBk4UQoZBRUqLRNkraIr1Y9PUI9LLozmxNEUOHU+TJv6lasXE1n
6WNxjuKB4ebeejplIu31RziXd91BxS3BTdIE3QcR4QJn+xKqe9ZM3/Ae2i9kp/JrZEOr35g25fCs
9RyJWbB2C5My8DBwv3IqnX2O5pnshbPN1r7paBvau71WMDN3hJMxq6puQLSJSXl922+MHhDVexEm
hLfI9UAVlmzcLzexTdMR++o+aZm1LnDrAal+9XCrzUhw9VYclrlvEIiYDYYMNBOwn5oz2U6VyLW3
Ksx6D6FpprmZqnyod1DIxnmu+ysb7+N+TVu32Cz0yYyocyh/xWGlptVH0XfBnkdMwcxdBin0PAnA
hu0qNJTc7rTdwNCAsRDPV3SnDEmYJHLlACcvoMQq5PP1tNXwsI/i1eBZJIKW/ChmmdXU733WJBWN
zn3dYncUFQZbxTBNdZpzsPjTW9UHA9aK33FBYt74OOO14eNH6+dBfUh2aViGzY41B0vGPi7EvEam
mHxH2lxT0Y2PXe3D4cbXHAyAAFHCERT80EjfNKGvLjnOVdqUQ2Bsk9EuqVUx+3amZwWJH0LfIVe4
D0JZkZzFUbQfg0ilVS6tDprjAAt5khlIYMLnOOXLR4ad3MJ72w5bblZN4mJn2EAeFtkbUyqvDbky
rK/Y0UedBcVxjdcc+BMhhYzShGSpi/Yu36QN+hNIpHszZPBunfvbcF/nJe/nBST8ZUTeO0zTV/dB
WSiybwJXK3ZLbCpmBF3gCwbBAYagn5dkYoEsQIlb6JuaAwbJEJ0k6HHbPDtNM4qkj66jU5XBIrYP
EeDTcwWzDa2P21jF2x1iz2BKmGo700KnZESlBBe+9WGvEPSU1U7girIKzo5vAr3p5p56WPJiqfXd
vOeSrGuXL3bc3NHA/FRejQks3gqOMx9nb2P3rcB+pvYPHWjbQR4SMExzrKYeQSf1Am2yHnhXnZBS
gS0Yk/OOFiBl1ezcj/24ZgPaPJMlyq3VLVtQL1x0zNBsjbiX0H6NUeQ+t3ZL/UMPDzhe4C6VIwwQ
erfDjH629ho9exCVYzSCwoS7vHsPpSwMvRgKwfYcC1fNN11M9/7B41QOvoduAlOL9ay5BF51UGIM
Qx/rjLgYY0AfBAu5iicyCdCtJujC8W7891lTDLWJqiKF7zhJ/YHbqVMl8UhnvE96WC8fWoMVA/Cd
2DpXAfJE4NoYrE2hIPpg2VKx5ROo1k1YNCRUyaFTC98f4fFC4wLe3+2Sk2WDv4iGA7nKlUAG5mFO
RtVl0q9TUHZJO7PrDcK5KGdVLFjRGjGIbJeRIfk6z9FWrIPAN4pCq+cXNpcZD3PA4jdzv9PtdjD1
VB+7uNHz0Vrnseb1XrmS4BjvMx+pkGW2xgjw2PZbFxdV6/b6AyCJCEkPxiEyK/F9+MxAw3UHlbDV
lEgYkgDPk3bQCNBdnblOaoQExH3DrjH6mehRgEVVn/dG9/G7aK+3YqH+fnO4ICZCZvxcxe5uVSBB
4Xj1/TeKkD5ECmplkQS6bJGZrh3iauJDhS3ijvLODJknXRSeghhRpQcMr9r5Si3wWyuaLnSswEnW
vvUTWcR1xKO1z0TkBCnc3vim3KJlIDlKAol0A9RTfUkVGoU7JEZ0yTF1DKPsxsZGHdVedfunDonB
8Of2LmD3yG7eF+QAiK1GgrBbo/OwJnpEwmtv3CGltInvg4ivaRFM6/4y6IXCOFB5fkKjMmHH3UiC
M68RgRmzSFN1Q1kd4g2EJD70i4dzHqLj0wpSEdvzsoX3SZXjpHFV6SxO4QwBTml0WCeZYoP1cfIS
yYRI5Dy7KiylxS6RTSCT9XmYSBeWbG/gmtdPIv7Y9WPwpRpQO2Z7k5gg3wScc6+rllWiWNk83qAU
DY8IE8Ea93PrkOqRwGg6qVpwlVKnEDwWDiHJBJHJlsWjRIaAnbctutLVnDzJCRl5t+km+zYnaTeI
uxolV0eOEsdJ8FhZ9HlIJB6WBx4n8sJuJ/RZzW0HpmTb63vWBbH7Ovtkq7O0jTkveuzS4QnjxBim
f5BsoEjoiCpttTQNsvE8toYR+A9OZdwyMgM5PBryALNq9IW97rAVLqARnP3c0C5vBSqlLEV59Nik
nYmQN9G2nxkK6Q+pbFdx0qwfu7zr7Bofqz1ab6d5GR/M2prgiN19Qph5cllnS7esybFOeIjmKm1k
fUyNsSv2pHpgd20dLtOdYLFIDmSd9/2NGMc2/qxrOX3bcI98B8CHUIsVqxAZM/tWr/mw09QWUwVv
raMdwfS8GeaEt0eKty/uWbizu3izFJuimuljaKr1s/Nq08dlSuItYxIoJoTFVpJCA3fXh9bOuj50
fEMvwryHp2SogoTkeyr8eh78mOo8UcqSd3pUntzSeYMrOvomsH2lsMzmdbNihePc1BcnAQ4fksJ0
MJnNQsS86EPc9vFUjGMvukNC9aTuTG2qtoApHrclJw2pTiFCKvvbyZHLsQV7SHrdjxHdnyiUPfsZ
nK+dPEX1MEzf5D7twzvVtVNSIqqKr0f0ERG/RxmjxfdRMbxLyHYI3bNm3zy/59EMxGHtpLdvm7C1
XwgSN6NP28AdvQ7kkIiPZndmRZ2IhjZnXROKUtRGxlfJGuJk7QyCXXMThCsMyLUn8E8MdE3ih0AE
4Wc0lGjt9TC0omwmHQ7XiDWYw2MDQmZ72BrENFzclefhFM5EjQg/RZgTGn9NxjyAGr+BL5rn8S0Z
IMo7+Wgz053d0OGjp2S9Pey+XWfAGzxxCDrmc1sgZ7YNzr2rPRzXnZTP3g/DVlgqIDiZHcjdecQn
Yu9S7JJRUdE4YY+bDgOb4+xwK/Ldez0/JHMzlPgLnNkWyvv2UKWKiO/o1Nha6qRjwykIU1D3hnUh
3eOGDnVFy7BV8rx0JGEtAJs9cAcKB1rxgWJDVW0GdAmFWpqMfZTJbqcvFnnm43kwQeTPPTYiuKcE
Wqg9S+J+Wm481/YiGG+HfX1pVgJbQbo19tEhKeWzJp4CDJGb9NnEYvltkU3an2Jeh+/aJhZRHixh
Ba8hsqMvNjP2EYwJEw8yCl6qK8wWLkk5IdYlfW9HGBWfO8vg5Bw6KtNj0gYRaraq1vH7FAHvUWbR
/TdFs4cyUZewklhM2Fb0Fn8KnGzZl9QPAA/2ZZjRGTuPafncRpsqAcQQk21dz/Y/8DX4HXT2tUgS
769tVGWgyUTY6ilJ+qEYAJDnUxIxGERF9kEbz4+poH8UTf17AOEFUv0FfDcSS0zYj/a0oesq4K4N
j47N/TTc/o+v23/WL+bhbzOS6a//hX9/NXYfVS3dq3/+9cn0+PNfl8f89+/8+hF/Pb6Yu8/9y/T6
l371GDzvT69bfHaff/WPUjvl9jfzy7g/vkxz5358frzDy2/+b3/4p5cfn+Vpty9/+fPnb73ShZrc
qL66P//0o/O3v/yZhAz782U0/R+/fJGffuPyKf7y5wc5/+lJmt9+2Mvnyf34ND/ELIkTmrAYHLMU
0PX68refxD9cEMwUY0CRhvGFpIG2zsm//DkiPyRExHgDlHLYRl+MXScz//ij8AdBeBymDI8kKcVI
+O9v71ff0s/f2p+QTvRglHbTX/5M4wss//PEKwFngCSJiOOQJTROyWtlxDhqnKbbIK/2IDEZAkMe
bLy8CwL+rSFgug77eW3TBRBh3WR7C2U6nXnJIVs+hA1mOxV/t5qxjMR4tnq/7jedFEM1fLKRuVlH
9rW/ePExVJZ7W5+k4nWxCnpqwohkdbo2p1VXHl41wzeCHL9MrtMx3OitmcI2Rxhxl801bW7AV59x
eA1WTrkcZn9qF0fe1rtvcpxo4nrmyIPUIRFvjI/s+7TS7RWLrTniSNefvGlNudiF54Ee+dtqDBXS
dWgnUF/oMFdh177frKOHBW1vFtc8LbneQYeaEESCDPf9S1qNt7Jqg8O0wLowTWeNWxVvyAYf6pl/
orp6qrBfZ8lO10c6V/hwaC/GMxdcFgTl8WmJYInjfVRlGrgYrDitO0ySiuMi/HMy0/ioCdwRg2jE
KN7gY66J0TnGBdj3RsbuXQ+odFxZc24GNxdcA/KBzfaMBCo5HRNBgI4C7ups/WWKGM66fnjjpK2P
PZxTjj0j7yiO3VLT/iGOGuDs6K6rmyn1UBbs7xO9WUjC8MVWe+fOiUSRgcyg4AhRFOKj0hgF5wJ4
MeHBY19HChZcPeKf9rg+wFvlKWKBgJrd3zHlT6xH0EyzKZgs7c1zG1fsEKICyaAFIDm4ee9NusOm
2IWyTOm2Fawaeb5M7C0ibW9JNcZo/bvjKC5exhJddQikONIMUx8MITLaG1bWfQqgO4XV/bitiAjw
IZDSSp3mSp8R1HDGEXuMln3JZ4SvrJFSGQI+YwCr9VC0KQDVibNnx1D8wUbrtvOO5FFvggLQypZT
Dfmgm9AzR5/Y4t/y2n6KAKqd1LJ+Vgt7j3AmFNdV/84ubQLJWJQncfspqIEV1xFMHKtgAYYY9kca
UBRsQ1dKcYkBG2VBQzPmSd8/Ar7Q+UrDx1QgmsdGoSvWOuyO60a6A4rM5JB0Cn5+Aiwq00dzGYf6
MYIcC0uCVyVQmKlU83o9A+k4uLr/bmy44IQUN+vm5pyK/sPMt++AjdABpE16DMWiDssK/BKhiTe4
m4JMiaovAdh9wvk5ZC0IdVklCXuMI/MWNAWRC8MRiQb4OCeIvKKa7xmBJCzft2Uroj3x4NXsdaZw
K4pU3fdmeJgXEWdkte1pc+3jhs4eN0rv8i5u3WExoHiiapdwRd2eg7S6Y41JcsxxmpzbZDgoqW/h
IEdRNERvUVjTTO7weorDrctnoWY053BRrMZ5u1s6RR6TgaG/9GDgiISoI/ECnyOR8iZm49d0bc9j
hCInxRvHJIIEuZS0Ay7HrhHh22cWYRAnMexJiTnTnneAYRH5Ss4qCJ9bmGaUljQHsIlGpGTRLwlO
kHK1GgYKrnoA4BkV8dh+gVMKRf8r+yIMkjEfhK+zqJleKLMvSUhQj5vuvrbxjQXBJh8Hd+/S9K7b
ADvhhlnQP7AqW0SF/tRNiDCp/ZVX/f1UD9+wdaUl7aOuNFOS1x63fX3BILpIYmzQ6G8Q5K8F9OAr
cFn0PTOVGCPtCYpzuTy2IrmFbQZXSORbkGIXXeIYF3UftmNzZBjH54QqUzTAKXLCxjexnB9jSbZS
p+xuTQ07pPPcnHjCXdZGmOEN08oKTOFkXsXKHDDX+zIh8Dpr2/ZDTICe/3iO/lP1xK36OprJfHev
q4VfFRi/XXX8P1tQXPREv19QZC/6T08jRr9/K1F+rkMuD/t7QcF/wIaOeoHEiBFML6LSvxcU/Icw
ShhO8gRui/wikfipoCDhDxRHfCzwv0LEJEYV8lNBIX5IUJWgoOR4QiFgEffPFBTkUpr8qqBIIxql
4m8VD6a4r6Wcrg9ktQRTdMKEmH0Sdbp9RUk3AacIapoAInFffV9PV9KtAdp0rt67iErYYC9IDuR1
3Zx0v275tsOkwRtNc0rGp20b5cn09ks8MfUlHDE9EDUCygErISQ7HQdA1ML3jw5VWAaNjy1lrIYj
rwZI2xpsEwLRsY/DuKpc+valouDrALy+WJ0j9hIExRJQ9YXPJ7vtE4IL6hNhZrzlxMtyCigmK4FM
V1OEJnVXdnS3W6K7D21d24/YukJEyrhLfKQkY6kDY06Vw78D0c1d6UX3ENWmvw5D2YyZjhx5I6QL
biatxxGvSEaIa03cffWTIoeICqRU9ho37j6aNfccuMxo7BUoCk+iHz4YRzr8PvQoSHMQhU/qN2S0
W64Jol+BNUrEXi2LPtoO0PwYB8n3ZoQvLLEdLMBJMBSdqZMT2l9aQC7zfmIEDk8q9gCCkuB+ReM1
43izJs7EjMFtpmCjHOIcIPG7DeS0T/GgKQqVmL3tsBAwdV+JHjLYnDQfwV/3D2bfzBfsRXbMjHRM
FaNfzTXg9ukFfab4/v/3iR8bj4tD2e/vE0/ys5Z/Ol3Y7K93issDf94pwoSJKEFpj4X/8z4R/4Ah
GvYJIMOEoNP4730iCn/gScgYhHHoCcDLwI9+2ieI+CFKObaPhKU0DLHx/DP7xKXr/FXbgaknelhQ
cAkXNHzt/PsvJjf+KLD/Ry/zih3z7ydRvt798Hl+9bkuxM9fdNv/aqrjK9cqtG2/fp30FWXp52xK
2pEpC+JFYGaOMrszPcZvXX2oxYZ5TgKnTtU3E5LwCCu5WaJ/SkL89/fBGUY5McWfV+jCz3mNdfSR
NXNm4Kj3v4tt/DUD9H++0uXK/+LK/vv5ij/axfyPxcOTOIpFmPDktfzv5wREucB8soCyDfPKtjTv
qkL63D7u2ZqB6lKIs72V5fhGHdQBJduZlMkfcah/88P/4q28Wsf/bubjb96dv3i5V6v4/0ZC409f
6M8vIl4t4X81j/M3Pwu+RJgkMwaI4xUf8l8LhMSu+lsbWoKdFuYX8C3irxiKelrrGHYu6ZnbaM6a
+mLEgelaqSw8RRy/2uPxCNvhsq77k/DT44B+Nu9kEhcW8vJ85d0ZdC3M9wjQYKDGGD1c6Ta84fuY
LXNy6sA6ofD0rXv7CVTutNBLmuS09eo+YYtEqWK2Ex3X+3TrrynRT2iuhyMd4r6wIIigSwY3DRHY
zygqeIbMx/AWtieguwQaM6oM7V9TgnPyuUvgUu8vDVJl57psFaJLspah1MjAfluAisCgswjphTCW
rDYDa+92mKBprGzyPdzApqGbr296L+M6B1tCFoFp57wb4IMv4/ljtSxRKSpqn3WcVN/oFrLnTtTP
sIYqtgisItgk3yw8eYldXe5OxsCTVViSKlzzMOzCYyC25SFo8QZ1EEQZ0W7MEIkaZ8MigwxcuCaz
icI4NzY3W1XZYqXDfBmkJUUtBEY7MHq7mttN3cUT1D5dnLgixPA+G1Q3p1kd2k+Szeh64Hx/5lLf
gUt56NeRn5am8yWTailDsr8dYIVbuG2bT/Myrbh21Wlw9EhAVzroia0PgWEvHPP+nDNxBenymwFB
6++g/09z14gmxxGMAm0H1sB0Gx8WNx1c16/XoHjNRzeNQ2ZXg3xw8B+vh5Seh0AMOeZQz1jlH5cK
4jS4HzQux+T+S9CTb1Ew+lL0AK8H1j2s0IDB0zQ9jpadHQ8+D8iHfD/bykCZrZ5MHLDjVkVjicTp
9wAw70Y+DncpdQbu2EA4KglGCmpIJPYME7Y+XC872xB0jjqGB0zzPvFw78LX3BWYWnBkHAz8ejE8
zDtm4wwq+hvMWz6zsWuPY4umNUs9BIBgRxnQV5R4xxNwCQbMqeCU4ux5Tcf6rgvw5AGdcGds5i2A
Ig1Cyfpx29ShWkRBQJvMQMOBrTEFMuJN1Rxi25+clumXNFi/bDG7llINtxaUrSxYV0CKyzwdOgpc
RYHfiEF28w4kHqBB81i9neFla6JgAabHmsz4MV/NBhZ/132G59N2Jo5+7zc/HHBr8tyAvpLDwrTP
tSJR5kDxObBJfkESmc7WNPRQJHiZ6Wqqi2qmGNDXYscsHJjAOGNo26DtzhpYtWccA6YMBGN+IPWM
QwQ0lCdYora5StI9xzSsyy6koyMFZHGc/FgEVu7FvGxfNjW/2Tv2XtZ4QvBxMLrs4TCrzoCo9iMG
b0/g69R5P1WfurHTWWVgbe1AuMtD3nzZ5inI+lnU9/iOevhQyuUWbhf9I5Q6cdlpjGOUhRMVkNcG
xDE/ZWHbYQC+dvvZzYs5MjfBEEHrxyTen3Tsnma/PkOhAQInG3MFf87cJuT9ruWpAth76uf4wruL
ypmuT8sQgjczP88XUKWf9hBhYslzEnDcPYIyMHdrdcf2OjjsYnwLX1tQHzbOsoaNS+G1vU4Th7SR
7sQMxQyXY/ZeM2xq20hO4WYn8CogdhxXd72n4QRMGhBgOo3LtZkv6CvmWPBHsms2N+YMrg0mq2HH
7pyDrE1iaoyRGTaqud5tbuECNUeIpEzZhy2gXwG+PPGAPi58XXPNxVet3ZeO+m+QDfZFPCCdiA1S
ZGuCPko3KXZVoK9lP4486zuGW6r3n7ht4pxjmIr/Al+CysS+j4IOPgYRJoB76EhGox1Yn1AOHHcQ
63YbBvdROEdF4IEluToBaOoqXRgJCcw87nOmexDY1iHYMhmM+pnpFVEvH5M9iK6ljvqc0rotQFnF
JG5sv+I4mPNIN1gXo9xBkZrejP1+q+rqZCvAsqAA34MTgqxDXb1Te3rNL3NxsIjL0M9rCbLwAGYK
JccNdgwZgrqvFggQ4TQJZ9lU7l9XJu8w2gPF0dcvbUQwmReVKni7oY0eICMfxqEuFJv1wU9yz2CQ
PZdoXp83Dki34Rp44QxL/g75ilrBVLyJWnGG59HHSuv3VRPgA7kNACFfgwJ9j84mEF6eJAMBqMaq
yqdQxDdglppiVOpl5aIpFi6+gddYeBCJfiSjDHL/3M79u5SnLzzlX5s0evKVfRbTeturqM6Tbh0z
y5tncKknDAmaOzDbkmMk1FO67A0OxjUs1r5/pyLx0CXgaU36lEwYZKyLBDrrpv0wtCBfcBiKgop8
3w44Uo0+kYjCgoEKWaQkvq265IPAOYFtcsl3N/Yg8Y7XyzbAcrE3+zPC4QnOAQ6NcNMkGYvaMA8A
NXctKGpaRA9bvTe37eLfgX/6QcX1U0NBJ4HW2pbU2jSjCCTPO8XOv+LZ1MOO8QTZvqPdF+DNNeaB
RTa5HXpsmfEQ36YLeGl+CZ/25oKjYH6fLwm8xWyAu5uk4wsflqem2W8AK7wsCkHYayO7ct7GFFzJ
8M4gVtfNO6wKAxvlDeTyuIYRKBEcNLNpl0cF8kred6A8gL7zHVxm2PqztXnv1y4+uXp8WwPpBmWb
xqexaQMwpT0G3zML4V83X7thdoD7rcw3ZvpDXWlguYg9zFccpZc78N1CRUk6/w0cZiC59UXT9aHH
ND+v5PRhHdYGzRGzIKSIb8FGkGw+x8cLNSyPKAOKHmzzfT+Sj6KZOOh7ISQFyKk5utCiDVDbsQuW
R2AoD4HfwWGd10dg7x9bA68jMPhA58EI8IBQVWz1XN/OQT1nWHFRTvbmwyamMCemeQR/yBQAoKMy
3qsPFQu63LDwAeaV9+3/Ye9MliO3si37K/kDCAMugAtgWGi8J51NkAxyAgsyGOj7Hl9fC8rUSzUp
e6ZhleVEJlOIDNIdfu85++y9jjneKKviHCqLrUcqI33PbC0nyJuhdPO+vi+cCb83SGraPjX0ZVoP
u9ZJfjAxRA4XBj9UXNhBLvAG4fOq8MsgmS0ysMvkmJua6Ym6qjnGCmOf1cjt2xpJtPxceLIAnWWW
3avBKcjZb8HoGmeco3Zb+7rGjKRF0nHD1Ij5pThUN6kOr7VxzfJJehq45M0f7o1tkfkxL67XxqXx
OGcFM4JmqQKzT36WuXVtu+ij0pVbrUyskzYb93BHb+yWumOt69SzK4zwKJZAme3qHQU78rRIPvUF
fman0bsgWu2v2lD+MEvrohE3c6NYY5QX4+Ave8YAMhSdJ0RzAyv9vSscxavX7sNoxO3aNQmE7Rzv
RhSyvq4ZHH+worcpKyemXMCT9dHY1XVzm2hAq6zkLe7rKwnQRwd7Eif0GLmT6J6FPn7LFLy1VWNe
lYlvl9WPWTWe0pQzRx1zTLf6bcVQrl7ja4K31iXzf7NYeeEKvdPxasS3behwnPTRhB8dm4KTSQTS
YZH+OLUjJhineRz6WbyxfvBcq2XiL1hhDj3E8D3Ldu4T9odbUnP2jV0p535iLRkm9PRgUsq6tV0u
QdbYz1o0WW6+JM9AN3IvnQps99b8IzWqt3yuDzIL88OcWcexrBTXWSQW5D7pXh276k6YMKhYgiq3
Ji9lXEhtWDLrE0Z0SJcevXQYblelMT1LX97mSj9PS1aD4dS5weI13XeKtrfq6ccai8It7OYF9uE5
g4TtmQM77jtdnPsth1Abn1PqXFgUGThWMxB4nF7wDwHnzpn6KVUUH1C0dNcw9WCIomc7G7sTuFe4
Nqn0azGd+0r70Lv2PVmdfWdz8+B/4ZXON9h8be/T0hzcyUzeLEcc+6LaR3V2ysL6Nc7kIcWzdZ3G
Yg4aG5rNb4S5f43cfzti/w+Noc4nT5fIeqpl/JFdkDBINaZ8dI4LRtQuLk7AAHxB7h1Qt7ckTFZ0
xxtj8b+Ezf5D22tomkY+QdtcBH+kNYfpVJOAqpxj2QWTOGM7cMe/uaLxlxb+d3/JZi74jSaD05Wl
1HgGjn3yvWOSWTH7/a++u+m75raG9q/13f9T/mOf4Ab8k7z7y9f9Ku+aX0zLFDyxOpKss+GXfh0E
GV8si6Sebmm2kIDZ/kfgZRDk4N+Um/CLsxIJ+N8Cr/pFs3WcIII4rW7yU/4dgVf7JYT/W/nM1pg0
Mf9hDLEZVX4ZFP3m4TAWc9G6olgOY2/HR61ujYe0GGpulMbCJZb0Q5CNc+3jKVNwZRXOwSD1QWVa
qQd7TXu/ylKCMEWpUV1PCc4LZY5JibUKbjK3xdh9YDjyrETxK3LMTiTm9zSaxqBrsSroztT5kyqh
oZsKAQNNHzBi9t+KpaJxLOzoYHBQk3wqcMB3FXml2fq22KJl1pIcFRSaazxF72WLkzYR7FOJY7ZF
9a+qss4eORnHlUP96cTl1zixgqHBQVhUYbztz2XMggDry0kSV4+YnWyJlUs2xDVXkl3rL3kcJnc0
Z15hXNQ+6q5m2GV+VYn2VJrtuq9x5O7kWsaPuRy/12Mkv2IWaje2OyTZqGT21Tjlg5kZCbGwzlBP
E0GXI12OuGvwwp8nx7xxcL6x1iDX3V6L8e8ZS5PcdEn01vTx/WgNHdbZRX5t7elHbVgf0IxIZlHM
3eYN1rO8NRsPf0rlN0QRgryICleZ8Zca3RAfB03Et1Jo9B/jUNC9pdV0XqJ4ubAYNmQUnq8u7mDj
2cixH2IEYfZdYpj17FRpPh1jmXfSLG+HNB7OdEdzUDTJzywyq31T1RlLQZTopokcGqih03eaQ9Z+
0uMLlSJhcqyrNFL61TGYhuN3neojgIlTaSyfssjTgzN0WJTHvnnHutF+1hH7an/M4djSVpTlN6VY
pynI2pVetwr1Mt0xG00oUymxC9J/x4jO+7OcbftCi5TqntX1lxUKZRFEQvnWClHPQACMG8XqMafO
dREGGIeca6ktn9CcPWW2xzawIZH/M6r/t0bi/3nY/bt5+P9zFrtNV//rk9Cvyugft9+TP52ExvZ1
v56EFiehpQmTCbeOO+43HjuG5QwnVAkNwBScbv8+CbUvJueS5UiNKfpms/vtSWjy302m5RrjLhXE
6N/w2Elrk5h/dxJyzpoq5yE1iqozu//9NcltYEon6q1DTTHnh479gRmrhJy5PDed0nvO3D5Zor3v
ZHHR6lrd489EzxTK58gj6o50GgF2pV2UO5NPmoq6vWoTQEs1EWtm8Hty1d9Wc2gezRbXdlKLq8F+
GldYw4D7PZx9fVRrPyVj4zVdiglNrY1gNowbh1z9Xo8wAFW5eoGTg4VnOaRFdI3M9QF5kLPGQM1V
1s+YAsnvqOKDJiojt6mVHVHvwWcl4w+56K8KK4l8XUYj3euke4RE+p3U5mup598sNbxbHfV5suq7
buInI+V5U9rjVYuWH3EtSi+u2DGvFykKbktDX2pPC1vai8pRD0myXpZ2vq3ILbJc3eRwt/o6yKMo
9ggDoU3W6qemVkfK24SqO9+1WBmfi9qyT202fyaMNAkDEfboO1zQxkrWDzF6zsdL3qwkNFbG12b8
YsqeiY5oIz9Tx0d7WpedY7VEcZXpmqbz3olUxvVr990KLV/tw3d97VCVxCG1msUz2mrjoko3bsxD
TxDdnZv0xtHHzuP8i/x6Wc2zkcR3DUUb2hr/Q9S846BBV18J5xaz+gHt/z1TlOtsNhbZv/ZcbkXy
yq22F01dBmNLJV80JeG2NA4SuX5vsnB+xSjKajEpiW4QUcwm4zzmOjVZGE5BUqbizUnM4uu41PId
34OVelMyfyqmOtBntRYWvlRzhbK31xh+lKh9zOUciBYKK6Y0zTU6eFVTg5jWiHL09bDn5SRG4sUC
ruFQzntgdje1wUOhqCiaCrvgjHFXJ+MRm2Llik7/zjaDx0KdbHe103O8sJ5JjBogGl7a2DHuycgq
rjXNs9ctFYHqiNVfjq541jomLpBcntiy/xbBXnXj3nh2LDyUadVlblk7vjTSH024nKJGqz18Z5dB
qhP3lr2eIsf+lhUYNUjju4NSPevqcG9Z5JjLaf0WDkInv1mMnmWmejBpxre6U68sAxPuOMUfUd0j
XYv7cK6/I/HQfcdKSS/s3C0W3orJanckntmG2F4na/U6vT4ZLb52s7JjHG39k8ijwbMkhNLKWTX+
jbplGqcbQ58IMSd06h2ZXvDCE2qrk51aaDc09RW/cyRSkn3VuymjH8Os76ZQCzCB7qAq7Kao/WYW
82NEI6RNWeQpbfi8Kvn9mJbPaxj9lHF8TxpmZ1jLye4JxGdxVXlSNoTXMcQYVYrcnpz1bnyNlBSh
KFoH15Gj6lMWMlwhHejxeJAkLSuJgB2+RFX6YrKD9TDEA1kgQ/tUoxatZGh7T3b5mbhaQFSE3JWR
+0JoQSjSeJeOqPlJ6odWhLVYEBKuc6M+p2V4v9Diu+E03dRpfK+RMPKUyVm80O5x7HXmK8bn0RMt
QP7FHh6Lsb4DxdSecqYvSP5DvJPNihI9W3BAmvkkW/uWJaIXC7TRySIBjjGzNL1cbcQhVindNHr3
Yl3ukrEHjKJ/EBPGwdyrdlBPkeWFFW8N+88/WBUaMd2NnkaR9xSlqeD500PXKUUTWAJFfQ4x0sZG
7BwHorJDqZJWX+ILhI+eSEeKspUuk19ncJbUtiEvqrcPtjrWMDPSO70JTVYMcEjLHhF8KcuPRSH3
fo7KrE6Pip2+A2xNvHBdKO3GBicy9WeEaM22T0xKy7wnNrIXivqea7yVWR2hODnLJeza50yz2AhP
Vbv0U2DI6ZAN6glQlrfO7Vvp1LvU0q6NMFgd33berFMkrusn7/bdPIOPM+frIJn3JHktfatVsfNG
vmN2gZJidqRmyxXcPIOy7krZsP8zukkt5aQr8TlV+8Cu4p+kk8i+YyYnTZh/9K12JyxxG6shzIO+
9HA9X6qi29ms4AOTwJr2qON0abyumXl3co7qnhdYztNLljp+nAvQINqxICwbMYhyzbbMeB2KXYr1
tTCsH0km/DLN/SJKnrIpfFmwUC9aDPKivZn1EcVlNfajTJ/ZlPnQRuO3XlFuW2Yt9aCdbGt6zbr6
SQoYT2AFTkMpEcz0OMjDASRBd6tkEad1l27H2ilO4pORlHdgPK51GR6Z/gUib0+tHl06a/ZlbQZl
ZTwysQzGpuPbh3uhpoFe1nup69e4MvxC6W+GuLmfinhnoXNawxiMYgtY6YchV+/xvO1DIQKlqWEp
CLTiyHhJGNSVtnhSwvhqdBE/87yj3ieZBJnF0/Lo4BTlodKcJyVdDqKaT4k9fWhp/xpb1dehiXdi
aq/6UJwGWX80pkX+aJwOSTf4+Wyee60/W5q6zxolaHrnoWW6kST9NcmK3Zg4uzlZHlK1OI+jHmhN
D4hhwaFs/iwNDmMqm33O26wp02taERZV19UlUl/u40UCy08+02I5LyxdcrV2OTn9wBHTJxxya/UG
L4v5KIH8zYDEuJVfOke73kUTMTgRmoY/5OmLtijkxpNyYTEbArOZx+nX2O6C3Ak/q9BoOLyo5Msq
1n2n1DufusP0k6kdGA9mHA5KfdGK/GFSzNQbq/JCpq9HiDdxuOeDRTSqygMrJC6cxO1J6tOWZcgG
HL4EAMZmno8mmyNPXZgu39eEn3PQK+fiyOq9StuHRBdy30YVPtyG0Hqkps6erWRqUG73gOwFQYHJ
OGSdqlzSuBO3aqsCalHQacNRPUjT8peSoGM7OR9KyDKHOL8sYfbulEvi4ppa3VURT/Eon+icpGsW
nZ9CvTTr6qo41sug4d1LDfOhTZm7i5WsUlYUjEeI4rvO6FwIbOyXpUAWZ2uRWVSfpKMb5LLwNRLj
S5615554w1S04x61MvRDsAwBKBakSEqvG1WqzovMS9VlMsZxFmvPCrs6KQkxvzidPMipeOHWpZnO
m5tkiX6Q/n5dxy492Qo3d8WZSCbZ0s+qNj6pTf9VV9mBy3jl61oQxc+LZNoRzVbPFfNDSrIkjN4W
mAnuAtPBJSmQ0v2R2C3nqr0XlA2HCe3zQbeGn4bdYXJqdT55eCD8ekaNNFZURkPqmN51siipIGvf
F7VPsIZJmbI+6db8iWP7knZM4UwVGGrHzfg0l716U/exRUIEaINOkphcOtMlh4ylES5OYKWz9CKg
Pj5zvn+Ruv5WY/f/p9cZUfKvOzuK/Pgf/kB/9+fezuErf+3tJIoV7djmw/pTb4euqVoW3ZX8JQn1
P3Zn7QtWZhP9ydx8W9pmQv7Vxqh+sSVyLEeTwwSBnvDv9HaG3Hq33/V2iGmWys9BVoxG849L3xxS
4flA3X0wI+0rY9GOg2QmuaF8M3rmSHP4uS694QqTwfmk6/klm5p3i4OCiBCxy9bRXkw+gJRHzWVS
W7o9tXqI2pzIQ1Z8K7q0cZVBfVX68OtiNL2fpsNtlyCSNMtLwQc45oNMu/FqmHPjy+0jPnVnAlVD
MIJ84SPGeSD6peKcHB3aoJE8NmMdXWue+r64Zhwnfd36zna+QCF4wvLxROmnAaxC0zKG7gns0YW9
kucRpM28nVYYS8kR6uohU1LTywYtgG4jbg1tCg8VURBXEob3rUHiREwKLUBVkwFDC8sNiZwH6XZo
1pyegFX2vaE1d3W1fJdVf8MnNr0TefNubGfusJ2+bJVkYB9PnMjb2Zws3amMUlpbDWu1FmnWTmxn
uajD/sCjdhm3cx6Wx8NUTuERIw9p5MEmziMKWBMrw/J6uzRqEf/UnD6oaq17UhJ8LdZ2xcQ9uRcx
5S/6dv3E20VUbFdSRwHq99s1ZW0XFrnYzzUt3oztKqvjWvWhnp3SLVokU/uskZ10Ey7AsZDlPgO6
DCqpomjDydLodyGXZoufg5fJ/Bk7665Vy7ci7G60XH0YuHJXuECDrdwCAPtRcyXbfbSrs+HixPWx
sBjK16NvcoVLK8xdktYfrVKeeHWuw4AFkUvfXMZXEtIfhaQrypbDFCpPIUWCSrGQ9tCi5q1+MNYu
sBr7LVLia911X9NmDKI6OYwSLbE19pQT0o0cCMBjfVTCctfr1LRtAg9FQ1T1Rxzye3pM2CR68US4
9kMbza2UbrRdGXf5HplwOarNxMbLOJS7LZ4DfjT0WpNLpjHvelmBERg6LPpxMrgqK8p2S02SaIBB
wbLGT7zprWsv7bfGQsfNkjMv/BGO0a5UicMxrAvaXiVwl9zZCm3/jMdqypJr3Lc/8X78sFJzOSgK
fqxETTePB41Y0tf5IbaXLTg029SpHaZ5w4T/UpQvw6qyC1ZbVgpx/UFIVteMWrvjkzW4ITpBUNTd
e1rXxJ9sFpIZFaYhxZ4uo6ncZopkZzWUP38xhwjGM6/w6rS7qai4fiMLgGcR/TTm8usUTp0X0Zq4
mmnyRFGsuEJa4w7/7mdvYA9qwp7uz3xJRp2gle61IWWO5bZxoXqpQTRAmvIjmnscNenRaCBl8dJd
zQRkNX2HODJ/uHYaJHllLgLaDopyZZxPPTfjLrHX8gq5ogycpAy9RC9vsA6AlDIsigAbiMWSTLHX
rkJ65NmJaBj0I3WEL4zNek9RiJkYmMC0I8x2qbiXgykzBafAeIQctSIal+nBHgSVSduUc7B2I1WY
Ft6oJPdvJaCFgPBgeqtzMJRDPYAZ4dNpG9/tbDnh4lRwfCldkK4wlitYN1CL1GSnCvumZdTgJZ1i
7rptPwwNlvmQOMTWRFl2noF0jAGpLRqgzNL5ujFjAAvgzLH7nMRiZiC8t3n0lGbDU4phETJm/gxx
7SgKLJdZ7NwCJAD5UQLrG8zuoibDu2m292lVnBoZPog0u+rldBv3/dUAhEdqtdN9M1uh+zjhY5MW
91o1JGeUat4gq2XB7xheowqPwqRNEMlmxtSzLO+gKdhEtkqcxJNe7zBcMUR2mg2ANpE/teS3haAZ
w+D8qguEAkN2k5cYwA+mIRF4OAFYFGO6nsd4zHej1tRBPXPqWamM3Nkh0IUTBmQPFDRFmV9tRyOh
Kl+WvPumRPljNimFr1sEbNsxItGvT6Yri970ynYdAwschuvEuTzGbWr7IEKhOJyWLY6pFhMDSye5
n6OILxlhyeUQFNHOyj3RoqOt4RyNFR6GpW6ty1KuTtBik/H5bZxda8/fGwpi16xBNaormvuc5d/M
SXttBFnXLC8fNVu7ASvSuAT9NAJofegXeAeDqKFZGVCY3KxV7uS6AqeZ+/toFNjMQDD5hpWkqFPz
XdENupsbi+IOjZntSKWMQTvrkBFEOJ/0oZI+8dJHjffPsyXYbrTM5WgAsryG8Vr6wGfuFbW4QSxb
XM7YzwzAoZuFGm6IgavPrsuz3S0nrSRzaqbrutcn+8LyxmeixO8OaINhKB4mWR5AsTwnGDXrwt73
Bb1hJt9yHuyp4ryLwuHhl9LpvzXkNlb86xryfmBISmLuP4wHti/8tYS0vqCBkubXpDAda+P7/zoo
lV8wvBBA0Sgibdq+f48HrC8aQEPGqhSecvvTf5eQ8otOTM5SVYsZqqbpf6uE1H9B6f+2hKR+NJjT
4vnaCl2p/8E6vlZWo7dVrx6xhhZPjR1igshV21vxXrrpCOk6M7LUnzTkNCHK1xzTLdfsguUpjG9z
ncJxqStXw9GZgHmTGTHfjVpzNiMDFKui3zEmVndaO73njPvmLvfVJj2FssefN5cnZ4SYZK/GuSus
J3y40tUswzpUxvqx2uOr7GLhJkO47BQNTbe3WbcG4Hnyw44VUgqMd79aJi5U6lUDsvHBYiWlX+jh
U5nZV1nLZ9kC6+SUFudCJ9U3kl4MNCOlfW6SwB4zkDbRmvlwYec9JMjXzplLvwfE58OtnJBIpvc4
tkavdED+jjT43oR64zoql+KYQZYtCIJ7lb3io+lU6w16wlcLptCO1332jEU8hYwxT5SLChw1Xex6
CwLoWHY/2pn8dsaI4+BobR+oRKJ4UfEvU/LHfgT9AKLfvKczCaawL2+UmNuNdd4+q7DxsMJc2LeF
bHZ21y37zrHOY4rrRK/k9xmwrd5IjcMlv0266rEQxLehR6JeDRCl1YHfWq4Ha8UkV3TKZ18quJ2L
YWcWWMkQo/NgSiGBGRE6X6SED6FRPUsz/GbMs+IS5Xlc4ul+Ie6/mYpn8zqKpY43scWI70Pl4Iik
Qby3F2r5ctJw5CA/MzFN+1ieU769Z+fq7ZBnPds6sjdEfth4epMjKzOFL4ruvnKM92ic9e8MddvT
ECs1INUcAOPOnus3e9YibFd5SkAaiuVzUyX4hZm0Gd9Cff7eyqXcq4XJyZfi5qzbpfhWmZ3cLW3x
2Yzd1x6mM99OfXSc9aMyRXivMpVX0vA9bvLKl1G/MlxwDNgdU3xu67rANcPLU5TGxiCs782CKm4W
jBEUPgM7sRSLGy3z99WGLvhLsdBFHUJ2Yhfb002gvVRfkjrkwekb5MUVig/84YGCp1oCtbRBsQBZ
P8VjVrqlZc3odHYFWBZnM6h+3Kq2gTo1IAiudqbtRW5SE2ubtrVZldFxr12iKr4iuq8mB4dXh/mz
CuAf1+Conesh5BJxNpBFq76NM2qc35td4zttaOOevRRGfVPVyb5exFU07GQYqhWHApvuXZozrrUF
I0RZNY9KY/R0PGW2n+r1oTBBjkWTvuLstrqRATbM4JtEgoRaDOdxaaMbaD9Xrl7st2YYe5EsT5Cy
qmOvZoew1FXfKeRPlnn9wBFQu5EJhVUVQ830pbhvFHiGK6NNt01D3Y/NpvHjJcTtwwpvq1x4MQ3n
OS60W0VXrkunqjuBrQHnKcOAsdzg+GRPteGmAzfqhnr7tK5VfmJguVdJmYJ3U6e72BrWXVYaASNZ
Hn19/akqmz2dbSawkuLPXFvYX9MLvCNT1lJwEO/QutYLRX20O70M7HTUvQWYWdars2fh1izTbA7s
hl+ljOrXXqOCTydoUTwu6z5yJBrqLME9DWPuUQcHXQknkf1c15kPQmDNsdyrA64Mu85+VlXLCtw5
VzCCMr+FpQ6faBCKu8HqfDa2dXdmZLNIY830oKLE3YE+lZckBJDcZWbA6UsV59A2OHVbBLI1lyCf
mvWotsWFaTJu24UgzshL6ulTfpmA/lFz6KsPy/ReAROF9UOjAmKkoxVJvOs763XO5nss7XfS6Wtv
Wgx9R0u5V+xlDjInJrBr6y/VMt5jFt5oHxuxatZxT0arIPsQg7ocTIqxfkA7oxj0Y87EY2iv60nJ
5tM6dd0eJLqyyyicPB0mravbcX0Z43jeq2M8ubHe/2+eNbHddL+9CblSuXJNwxYCIB/Kze8H5S3o
YK0cHHiQWklu+6OOFl9J3nGksv25uspu8UMzP6Ycp5Cnj7JlHJ5Zz5k9vax9d2zm9UB+ifNusPyW
3qGppTczYftvrfXPzDHvx1/XWmSOk3/cRmgb5Z8FO5Mv/bXakl8ojhzsZ6qOr2pTxH6ttswvxpZF
xn5mC0P8NncsvqgGY0M23GxOSd3EsfYvwQ4Wki5Q84jgINmptvhbeh212e8fsQ2dRDmna8LSeNz+
uPZGiKEcl6wrTvYI3KfOPuCgG8Gatk2gFRsgZknBKK9IOblCumizTJhzd4xzNK8eUBcJt/yuM0nu
K53kH3bk7EjInxJNoTGeYYJOjgEqBNaWqte31HZj0AtxKbXwEhnZva4x9HFatqfGMbKfXWypn7je
Tza3pwMXNVCWkYmSijdfhLBqMv1mJPeRO9qzyI1X0OG3S9UIP7dn2tamYYaivCd9ykgderRjrcch
ompWt1yGbjxxN6X7ahPR16HQPOraF10MZ5GnPwhJHatlgKNXUP/M0WXMmlt1Ng+hVa7EK6JHW910
SKJm+81V7dcRHN4xsR8m0zwKJz44Vf3ISySREZZll7YtHvg6Z6w9l8+YXoUbrQACNifBoINww1Pw
GCnTna6vZye2dt2EXdpQxssQt7nfaukZO4PhWWN+Qo88mlbV8x1oNicm8AbShhfNa82CLvmEHeix
zKavq2WrAeUlt5Xp4AdZWsuzw7AHjtdSBavZclvU4r5DDthRzHYPa4KVbcWqjPkgwQQH0tQNcYDR
zmsE9zLxvpTyCMOASzCzioB1f0cFFotnIooC1ldHfxzk2Z4HginZQHnZDWes1j+a3nq0WEvsdQz9
58aKAkbwU1BvOREbBVIhmLS/M+wZ8mjyVqhK5Dkrt4+VW2+A8J7J2zE8atXOLXSGHUNJDMSceRxi
whCRVlYossaLzd/Yt+ZTxxqGO4BHTIeH5VoDSPYGUYMgyuY3tQLaMjLZ8st6esiGYd6AU4+yTBlC
OVziRBl2o5minGGvazJVpV1AtsXAB2PHjB56U/lhr+GLUW6cZob02qT/3HD/dqOdq5k6oM31cY8g
OhAg0bNAdsanavHkaObMZJM0Yyntr5Jgixt3zaVZQtNn9/dToisyWMIC9069EDDSLhgUVx+e0Vdq
ZeItVlK7K2BPbI2RFrRK9SpFiTdyaobPNevZL0EMxM/A/z0pPeUoZezdWjPwAdYz8oYx3pGc/zKT
yjEpsywIFU3cl5AGvUpE6V6tptGX1A5uCM/bj1LCmOPKs4FdymbIL1F9UzNmw297O7ds1UT2e5pi
psahiMkgtPe5RQCAAekP0I+lXzvsn4ZRdmNPccw1vrCm2yJPpkd6hJcF2kabd85XEnCkMiqV6TB5
L92Zb0RIwiGEN3iuV0It8NMY2TfNWyPx3xcVls6qu4OmyBSxaVQ0LJM3KcYIo9TKJ5jsnEBDbAcW
w4Q6HABjGUN2Xy/FyRjL26IsIHj2huHPEGW9JdM+RE3CNWpNsMtWBpRpvGlwtK6qvIyqgUZeMZDI
8uGYD1tcpyaJrMx88KDkL56tdxWQdJw7Yx69Afn6CCPqrVZ0N0qipV6StURC5+HBjuF0tRXZ1qWo
y51Vk+lZwvi8ZuI1bWlmO2IUHBDS6zpHdYWwRrdbBJlii1lqxfg9GqhRVJMafehUyEjFUF3CxMl2
UTo2R4NX2hvNxAmqqnvJRzW9xnb0UBfrY9w7fHoNyhSMxS8WyzIPAxIQztJIO8CyfWxgZpPA1A13
Ik/oDrm4xIYAEWPQzvaWfF6tnBBVJ/e5jN5sB0M+jOR1+3MT7CVvG9Tgt6oxLmLoF591jRoklbp1
DWafvhnVq8e23TCAC852E2d5CBtsE1od835jPHkYUh6wccVwEmOZ90qrJAFrwW0LneVtVLQnmw09
+76vRpeGm5Z26V6c7VkmDYxZC1tMufTXqtFvi0o2+9FRI4pghSMzcdZDS35kh935WmTZ0yzU+cxs
rPJqYW8mHZ3TbWz7gx0TnapNyOzk8AghFxODiRS0aNN2OwahjFUk5OhwLpl4aiU9r6G+aiM+Zs1R
QOCX8bMarTt85+S6Qug53Zqavpr2d+GU3ZaQQv2uyOlmteNYtPcAwu2gW+2X1OEiM9WCZRgcIEvc
X5SJCxafIvKEFC8Kfxe9p157BsHq1GGWn2byqcmURzPhmV+qiR+lPyrqxFR45lZlYWPAcoiXIjGU
f25K+6+Stq3j/uvqzv+OyxYtjQnI8ufybvvaX8s7+4uusyPJMYS+iVZUar+WdxY8SyhSSGZ/xE9R
EuKy1RwhUM4Ettr/Ke80E54l6QUH9uSGtdLk36nvmPv+ob6zVPQ8RD5V1fl+0sHw+9tISmh0djvV
tX5M+Myr47l3TobDjge05HGzDVoWRqQyO4eJdlcV6qco7B2QipeICJTvZM5T9H/ZO5PlxpE1S79K
vQCuwTFj0wuCsyiKkihFSBuYpsA8Aw4Hnr4/RFVmRmZdS7NctXV3LXJzb0pJkaD7P5zzHU3fero6
EUxwS5NH+VDj1R7U96QvHkxZHXIvHwIxVPRN/Y2qh7Pq0Tr0uX/uTL1mDI1wUSn3U5AOsHcJIl6X
Y5uu6WHvlmCb2iAypO7v4dK+F1yOYyMu/TAcKam3ns3oAU/e1kTkn6OTHVodY29yNLzimvrc+C6S
zix/7ur5GJsAoaPpo+451WfXfWsaecx9AOIKmjqCxygTlAEcql14sLQljYl1UjMGWk3GHVWuzeLJ
yye+1+7Vrx5yx4P/+6xq+uw5KoM8rY+5LkB2+0eJbAmnGxRzXGIr1HTcmorVQHLjhOO9a/gsE5zA
KDoAg05zmazrnKEascWhAZCH+jQGTx7EeX40eK9qWA6JCRrfQVfsZ8kXKQP0mBOkivkMvYwlTLLr
GA+JBk0VyND53mAPFyJ1TCaJPJf16jivYmYUUz0GUfi4yBlzV7+GesW8iZ1rBPQx8511Esn8BMV8
VzT+m5DNe2+G3j0aJODCMttri+AspzJ+NDR3m9qwINAtRzt+7Y9Oq240nKqL9zehQFTptECwP9lV
rrmJtnmEvy72yBOB9TjIlxhc6ZSA87bi+msQ9SkU050m8x0cpMe8jb7jDtz0TfrgwJG3G4ANjrPT
MLvEwj67drUvIx2xZcu0lh07iIVVtUS2O50RjH54W1NKK3Y9skDz0tVC21bS+4gj+5tvSPJ6xI+u
tZ5UIr+Kfn5FGcl8Nt6wunxpLX4Dilzsk/dZVPEm9iUke68/tchCPZhlGiZUp2WOkvlvtdUco2Sg
jGbKPI3ixmw1BqnqPa/VD5Fzf9n5TaIxKdIaMhk768EfvpCiHriX4fEbwZxALm+1TRqyHLfrY2fB
T2ijJ/ZTgSBtqLKKZ7z4G2QTdxkvM67D+5y4KpCq/KExzx2QTI3mJsSW7lrNWQgsm/MYXorK/TJa
dVJ1uZ7wNhsWYlv/e2U6G8WV2U35V+xox7JJ8bJY0xq2+HbsoycC9l704qjwbqcyrnZ9KEErFFdf
oLs23NepK9668kpgyy1/3Koq1rGsmmBu1Jlggc+S75ChgM3NXQDtbFMV3mKVuR+j8JrOyd7nj7I9
9dQn2RtbthOibuK4Go/08U5QwBkRaWFa06NIQmiPVAsZtMHf2ln7oooDo/sgc2ndon6mrntVeGUh
Q5CJMCHSDNVtovkf9YwizQhqS9skIDidDAuhae6MrD4zCg2I+FyzuFwjnH5gM/1m5fF92Zj3rqXd
wrpfbuOt6LsT7kvu2WxbELOBHmRVpPEtYenM5eIHWGHsesUhTaa3GBIcMJiHwW12PDnHCQSt9H5U
LqFW1GFRio5urHZEWu3sWT8SU0NJ+dSa8Z0xIeAkpykX2qOpf68ZqmbZfeq9G+VjGZs3ptV+9hMc
Emz2pjoAEwHDPkyAULpLnzJbd6tTavuPXt+eB4/JVTY8enHEHK3aytb+XmEZkkm4QRdCJcB6w5QR
ftYxZxA5NMe409i+MSDuZP3dUeQASERgka6OaYLgzMLMDV3h1umGx96SP0JjeM29LgijEWbFfHD4
fOyJR8AfJxTZ/oUALnaiozzI3j8w3NzTJoCNn18qe7xz8Y57y4ZWb4GkEg23S23nez5Gb3o+hkzZ
kP9NlbqJ6SqSJrvpBGaAJI/vUsemVdXFD+n2F1clPkdx6KzKePyyZveYxMY1BMAOGCI6zUsdTDe0
F+F4wQK7mUmTYt65MxL9oemHI1+fk0HbSXDMrZdOKEPKx4YjCqQxo+zurInqvYy/yRlNrF1sDUiM
dZ3Y+MYdGiU9KvjCqW41meGPdLY30ilfHLt9CKcGiRzL0cwvD1I5e9/TdnqEKHse98Jt8FnXl15g
z7LTY9JXSD4kp7pH+9rxPZv1pAtodO6wGH+rZhIFOibiTHRPVttsKSLOmuNyYrE/0WlTmvnYZTX5
tNwiPYR5L4xI4Ruee6aHSLkd5NLpkQrVX1VjhCbCedBsNv8xKoPK7a9ROpziyL0IU7t0PY1/n+Y3
qcTb8DP7adZ+LDb6Qhg3paS16UEA2HO39md95+tMlUV4rlPxMLvMEhoQLrlpD6ci8Xduy1C6YjNS
OP27tHucF/1gbWerygOD4XKVxqde0780x7nF18bg12ERZfs7ZbBbJqMI8grCofdWcmsiTpQwKsaW
1YCqnrJeC3JNkZdmv0M/emtzcSSpLKTbqGnGE30LJuhussTa1iE0ddPSXPVxFUjDLHZFx6c9og8d
vjnacMryyA66PjtOAoyllc3buOvvWPHth0ScEDj531JDQ3FQHG0fGpQFO4roov8ZjP4cjFp/u4R+
XoSMp3+rY1x+8Le6mRrYoyC1XRMtI8rZP+pm+18O81Csa8wmDX3Z//6CbTWFSUWts76GtPVH3ez/
y8PZZes6+2ybtfY/qZrFYoP70+DdM7DImbptYwk2hPi5ov7Fq1s1RdKDctH3vZXINXJilCE6120Q
2oZ112cR5gFcV4ERDneKxchDSORaaevvNSCH2ZUIDZuB0EYyFwBsJdZOCa4o0jcumkRqi6vqYFma
2pFyM/JOduLsZmlzMKZQBws25+MB2TOgGMkNY+LsPcOg6o+FLfXbWbaEMPXZi1chx+O9Krgm2Rom
8rUoaE1ZKb+7id3uIRt0+5hEKigzjIaSxSBSdyPWXWubdgAZhqa7t7o5w1/Un70MunVszfZZeroG
atoYQ30V/kSe9j/xp0qToFAnMCl3LrfeBo5TEoiFm1osBNV2FFS4Cp8ySGWT4w3SarMwV42Fvpr+
BLFWC5PVaKGzmm5CDQuv1V/IrSABIFEDc2VUfe2Au5bo4tZe0+tz4A2wVpyYe1Gxtt3aMTgEVw7D
yzSH1kGVQHDHiDNqlmG1Y94WYqWqk/Uc19BSrHNW9+amjBffWpmyC+ttY9eGRXYcgBQcoaAcidbh
ZWj4wMzahIHeuufZMu5ARUarUFAP146eHPq5e0dQKbhpUeOFQhVb3Nl+AB7IvNcKVa96HScCLjrG
sm4kMd6O04Ks94pjNxQUZ4Od7lEouhsipsWSHymfbZuDTNa24vQndICGoPROZu8YN8B7/VslasZK
5PTEwcDA89hwk2xbmei0bbZi5B4OEWjFieBVTkJwwblR5ZzNiaPtGhvKtibptv6/P9Pow5Gb/K3r
9poAov5vBILff/CPI401It0dneOysftFV2MzCkCWjTZbQCtc0AR/HGm2R3fO+AD99X96df+QZvPK
WPUg2CZnmH/+yaFm6ByOfz3UGEWZ/EJhoAXxlv//l0OtNxor6zLLIgrVO4x1/uYLAn3spi8PE35u
WgRGoYVC7aAVLYGVqec+WWafrftO6SuIbdo5mSWoqgpwnTEAIaN3vGJ2OlQIlFtS2FjSkwg3aUGp
G+y5ZU3qpt45CSqVVkALLVmerh2yyIJOwzYwD215Dc0ihmZWnhKCNzZJ1Hq4ByfIdEprD3PKVz5F
kMDAzmQFKtMzgbp48mnUJJFGK48K1oOrdIgJDMKYBB+/jY09A4syKEtkspqmfWaGZmzbkU1p5+TW
KoFCQ0cl7qvKOUF73HsFrK+hyQ+cxv266bJ9VozrpBzOiWGpgITEp6FIn0A6Xx2DqCt/tBEWIo11
0n6Hx+vBzLtpVdKA1D3b5axHeBhO8wcZGQb2LfytVT2gm3XEHUX0ozbWn8MY3oCBGACpOg186emc
ZtGZWEqT/dD0XaN3XWl+/2oTcQUVJd+GWpzQ57AdsyPCUiNORksbX2nECRq2mo2c2JRIjbK58iBD
FtDXyrI4Tb3+qtckhVWG/hoqPHbaYJ26FjINeZe9hkG/JhHWCtmFwe3fzK1945By+0AMaRrYcWYB
pctqjLB0ZqOtmKKQ3rbW9YgsKTyvrdvs8yqssGCxv/dh/iU3TVNydKK5vOEtadZ62fLRz2QhmRul
JvuJXER0N6qbzPsuUuMp1ns/frQlDwLmRb9NH+bQpqdURUeSbqQYLXj5mTm382CjC7uxxuSWPVe/
tvPRDVylP7qzv4TsMVGPNMu8l0PUIs5qk2cCBPidkajfHa0A/CW94UWUagBaZYitK6CSh2Nsr5Zk
qj7gKvIe47SivW4W4jiiXR4gXOXbDCLVBxrujrqd9GHm5ZUGSVhK98srdCQ/YiGaT6xCCSAAu5mE
+fDqTkucZCKjg7IZZK2HScWBjbrgkC6gdEwB+Xfyb27nBaIe/uSptz/Z6gkspI2+ANe1CvR6tkDY
HTPudziui0e+Eun/HOra4pDxDQsfyt+PebP/OL1lv054//STv53s3r/wz0CHWTgx6FN+2eG7/+I4
B6SASIMV/q8ZA+a/EFhCfNEdy/SNXz03BlpK3fXAwfxn6Wv9k4Pd0/+6w6expk71EAMwFPXtv1ar
kwf8SiRGeTBDIlEHxmUTPX9gCE5WSILtum4KFQhAaSzIS32rMttfT0l4n3netPPBoVFowGg06NhS
Gd2SKm8FVVPd65GQkAl9tiTSeU8L9aPqlhGciReML+ftNGafuObOY2TcV8lYbx2kb6tEj3AvRLG8
mn7HyNUCSsM0DX1w9WbOFtsuj4Il9DNoD/lt6LNv69IW0kO4I2Pdh9Iizn2R4+5090lBChPn7ZI2
C3urNYcLk+qDJl08uBHbHHKPt7GXG2vqwgUxeyjMxOPwqb6Vjc7CvWGRx6bzKxz6c5/Tw/t69pmU
0YkY9xOwGEYqN5ZcW8itO6VOUd58OG0WMfZk7Fsm6qVqmUqyd1tNrf+NloGwOffcc4QFtsc0J5X2
zqyqiLVS0q5HuzjoCPFWiVN/06vmaNb6fSztH62JmnEoja/OSx4VwZfsgh+SqDrUcVpghGW7DSb1
YNbG1cO/h4smLHYWvGRTktbS9+EqtGh1yculrSXWMYhLTzvyiJGtV8VfhN1re070fR8aWAzL7pIk
9rIrS9R6GAkud5ZEUo+OuyJVMShwOdZ4gXgzygfsss+oVo8jC3taLLzajOasIZQB4XFypdrkhqrm
kHppFITttA0nNGXYSLptR5QEwZxxfNN3uo1aUN6MmTvuKdzVg0d2ooiNd33u33XGh4cmn15EW8JJ
bjosMy0240aaNXct2jj2yiy5TYUiLXevoyB0D5H7FvmTEyC+OqVAitOifC8SQSYqNglkF5tSSiz0
HYJgp3JJirfceS/7/GUmD9L1MZWbKRDRjiHY2kgM7yljjoilvvOC2DEfOlm8Jgyc1BSHWPhDkrYM
cxO54hVcXbUxsinZh9PE2r545ExPQWn0b2TDXhzT+A5BgrZi4OXnFZj3Ppyf6wyxC2HS+VGTA7g7
SwK/SNXXVOIkb438xQyZMPU1BCWZpd8bBs5HeBrPdBfaXlZkTKGcfU1NPzl1YU7YZDSLbSQwsY5G
qG3Qw0jCOnCQDmzHN1ZPw5LEwxeZyCXMY+nv644FAKM3wNWsW7JSjOvJatVORH0Ionc42fkuqXoS
ffpdbIq7mYAQItkvOQmKMFD5iil8pA4QlU7T7xqnf4lCeRIV1Zdpw8PFTHJN0Ses0LX0l76dv2VZ
fReNRg7BW2MFO1W7mZqPRQSvtwndY5zjS8qSqttMxKBgCbQ7aoq52TR1mC1v2i0FbMmuiNVONfin
3DOfJhLZm677gEAEHaLD9dIzogPrsvdssrj86jAVfb1FzssTbUbhSin6oZLFxmHCSL7ucE5sYMu+
zQAaViztNR4uXobNk8FkMrWxDfMFswfy0uvkrVfZW9gV295sUZsyRW2XFZHjLhOmDiXPROLQvnHw
R3R85TbKxrri9eMrWfLfarNHWNPV+0p5X76tnhE/AXnJxwv8hCGIO9gDyQS2uEgQuuh3kRyvS9Fq
cfPvgZCep5jusOHRXFcIhljTSN7rpmvME4Scu262PgxCUo0CHRNG4V0xyVsP4j6l7rUZ65sZXMZt
msMmthEG0jf7B8JiGV+X6kUL+f6D0csCbJroNnIgqR0PsKg8baWPE5QM5XzoRce5n3WPoJixbZD1
NeO5xmBlzOta6+dbwrTOUyq6p6jXDcC57jfS+FiduROgi1JrF+AUZE7rsgjC7MFl0t1Ej7Y2Mhsh
hlnVPLRmRfxkixRpxfYUkS/FnBdF/VEbyOV2lPviwHF36DNGUqOrNLH2EQZIYNwdBM3y4rvNF16a
+y7XvgM3r3mC/PSIoASdp69Pz05ssy0vWYthcbq0YNenOPNZrfcvIs/Q9yp1BDnWrfNM2itLYbex
SC1m6mHSn1tQTIumICTP+8RXs7O6CUon+7P1QBwvo2HY4+54XybediAWZyCojMHKxRmqB2zsh9qC
JRhZO+GnBP5VOt6/5kUbzIgrCgFcxb+zk179DPaX2YU2oo32r15FKJmX1/26S8APNL08WrU/rYaC
YL5cboUMYb/VrE3rfhHzD3vTQwsxpzddaR8ILP0U8Mcx1sb8KXqLSQoS3KoRGduHcDhUwr+mtXx3
1TLB0JJ7r0+ZOZXV96bzbpUsHhJjsUbl2hv0sB7vXbZvSu8NdxUBjzjtLcdPCP9iaFFFqjigPEfT
Lo0Zl+wIv8aGb93HjTyPOEm2Uurf7JaNBWF9YuMoEw9/iKbM6NmI8trxdQ4Iy8jEQoQbpS+hO5NO
7uqvicmR7zTevTVOT64JyY4506X1mrvCdQCT/OS5+2/ONLGujs0Pu3dPiEbQSQzZ3TzNn6PhABMi
VXVt8J9dG3H0nSUTSM/EfMkQDwX4OBowOiLCVJ8jei4mYmoNQfoZf2RtTeydWlWQkdZezNbwFoD/
lRx1HTAmveN2IESvJpU1nctziKf0ZfSFxIAHQSpQdr2eo/rGqBGgOaV5wcBZcLxYkN4GMQFT1Zsd
JIaLb8ABAnedru0pB1KhYpgdTvd9Lq29FQ7PVD2neMmgg/iEgbd/kiI8GrN36p34wXbsA3HRqAg9
plxjCgShq7/VkvIrDUuKrBqtYBjvZO48h3PTM5TkBHRH2vW+cV/wwjIid12oG9D2Vv0yl5sWJ2IJ
OmfTmeMhrvoiECp6rzx1hBB0wRfy6kD6o5X27szlYvLp8sYw5F9rDW5b7A8chNquzSvElQudzpKk
ClLOrKNKjCtdUQth9/OP44BmXTRq57rVg6y1jYEncWWHHuL6MC+QDOn7lr+WhGr47k02v0DOaS8S
T8gd63mS/oBd2a1/GszhKj3zC2pJC85p3NZT/CjxIK/GzPd2SSE30I3CIMQLvkJqTp5f873D2Boo
yyDYNiQYosJgCCJJ4qMpAPji59nZ9hDeksF3rDwzP8jJfvXQYq1Y81dby66mVcMwk50TAnGOGP/k
6osQgHmtoQAqZ2aVH+B7vhS+OHWDcviM3DtYFgmqVWwWdai+1ZlgtZGMF6+wnhCi+Ss/SbaA01/6
ej7N/RJBk/B18cW9SajCTJexTEceOh7QvWeN857hCd50tPIBNtdr5lPDJry8LtdhhtUNgj8UvRiL
CxfWPiidMtGALE72bey5lzwPCcoj/G9NVXb1+6h+lHyBkSW0X34eNxvMmtfYCZ90AkodC8kFPLIg
TqBMjkgqXQHmCUnXSs/RuzkFd3frxIgRgDrtYrCU23AmTVyb/Xvbl5ARCyaQmX5mJEB6cv7EDvt7
X3YsfCNjUc62wMldNHkZTljh3Qz9QKWKfqvM011fQ8wmogxnLd+jTS5dshAq1pmYWq+amRy8aX5z
IkhQCRJBRm2nvu2vSu/ZdFeghKfeeqXLBy2SMeIwdTCyw9zwXZSmd0ByzPmlV1hRZbbKy36rRdq9
0y3hkzE+GNnsO1NsaPntIC2KnBS15EXL8yKoclwjqXA4SvQ5WqvQwhc0+ruxalpUH0yLsU436CRF
c9T0vt2bkQa+Wbwi51uMJYgxNJn+ECGoauz75Qp8trFxe4uHvobxNCbkGThh2aK1luU93lkLN1W9
mSrWxs2kfxJ6jXAjJTdxQD0wl86Z66lfeWiOaVS5aMa7apo+DCQJtZh2Q+UesoIpdKjdKs16LTlI
laVO8LlOciFIIUOlCHLmp77PztQ4gvsq245YS4GNsPiGJ+xv//nA+Ppvk5AXCdrHL+HJ/yVJ+z8f
cuz+LadjT0r8f7z8O9H/8nO/DQzYbiG2IsrYNekHllnrb6owRsFkiQkHFOzP9dbvo2CU/cwK8AI4
NPLga80/LJaG/i9HZ0CMkoyFlA488Z9MDCwLUdqfRsFMJHTdcMg/tPD84SX48ygYW/+YGihYj3jV
X6JsejFpirzIvhSiAM2OzaafE+RPBZSjjBtKr0MKCGRGocHGdxLrMMn6lfDiHYuvUzqyQHHybVUN
XwuFLzcmO2h79rO6rz2nXrkJSeUYeD1gjxCBgTQ81DXgL69idJCydrdYtEfQ2GN51mrnHCf6vZSz
e9Zsed/ZqKjc3Pwc9Yh8EPtkUHXbxUA+Tmnsze5qlD7p5v6GjQ71l4uGPqt1as38we2LJDDouE0t
09b9lKJyit09aq41pQvr56gksd0kMBjIXmsd9WEKCuym4eIYJS/GTf2tZouNAvyvF0zwhNzFRQ7J
TTQPqYeJUzKmNDhojLl7mSbEqsLP920ZczLEMFGH77I2MO+7gLPiK3GB3zLPOBkGmbShexolSYF8
bk/CIWBlopfqaP9RSJEisG+nEn4JYCfU3wXAf6RvD85s7zo4iLkIDyVkRzhPRYAOd6NjPnCwc/lz
uM3zW51RBB6AJRBn2pVJd1MJ7U5Ib20rTKD+fIE1BTLYoCNyO8AMfWXvGys/ZEmxiSu1zuPiXs+T
lwh0C67KII7UXkNDQaW0HTqxw1a7wx/5o/PHF6bA0WqY9F0+3US5s43z5DBk46mwzY+psO59Jzvo
Y/3gNs1NrOZDaNIVWbQ0dF8kRHTjlrxgsugx/pnV3tGyb4y8t4lnHb3S5pPQD0iIcZV1z2FsPHll
dx8VgN/DnH/gmANo60x2mJSseNVofnw2EcAzRz6qMoObMaCJwphYufMO+ikKDy9wC/3qRRMZm9la
j1GrYSlUffGpJNN/DylJJ9eayVAM3BdXh4gVOhwLPN8VUeQW5jySEU1sYjiUFFznNv/qsL9H5hfx
IBtAE2d9dm7QG1PQIzJn+N7a8AJqcibaOdwXDZdHh45GAMxcDTBLxvDZmvccJruMfKhepKuB5G3G
NYe8+yzCGasDyT9YM2+MsFsPSuytwvrsNWc3ZBWjMhAPVreZs9s6QefnK+vFlzgpMrtDKUMX4cAW
4GZXfN44biFGS3uTtBofU/kuZfbZUu+pGIZcnX9MwtjmvFpr1gljGveNfqcs6npKR58aCyXsZTSz
k0JdVUZL0aPd9qa9MXQ4C2GSXqWiYhjTlC49Ohq9xyMK5h3zTdsA0tezI3MRxuthfmh8P4hIuarZ
UNfNj86jck3MtdkwskJYWbAcHmLzQjNj0RP5Thq0Xn6J9OE7CQTb0T1pqXGsmBzU0S3X53qY46Ne
x3tlOSfDk6eSwrucP9jCPkQAZYhjZnOcYdE2mcBk4rEhCMoarrZKiJ76pnUJ6xP7zgmTTdJHQUPw
KukWOvqn/Gkuf2juiyVf63je2oSkl8kd8vzNHG9x+eJcwjqpt8+UIjhH/HAl5mc3M9fK8zc8MRm7
6WpXOP5X6vNA0tdo8l2l9VZ5twz7VqaxszLW23F5zHowKiFPBSZm3f1qB5eNWhTte2MJyIlmArZY
TiQKSC2WBdYE95aOPBZo7qViejkQfy396FA37pM58K2I9Ais5JSNa6Ou96Rf7FrHvlVWeIznisBT
A/1NYc1EAtXaqS3Vczpb93qGoymBojul16SC6SinaBONsFapLz58RbBLS6btqpbzY01QEly8+c0Q
DFUwmT4RVfEiI3UXMu5ayVSiluvc1zTCzg85F83Ajd+Ml3mIyIxptRdlMa5lw8bIVBZfbPe5OBgM
wwbXsJDj2iXnfWBKW2GSWjvd/BLP8U0h5jfdZ5qZeTqHiRitDaRMk1Z/sYrDuln1Tqdt6pntD8C8
ZzCnn1KPX7tEIVftukDPAOAIb3JpaeEKZmpoj3OTF1tdYycXp4R6/PMq6P8xptnvexL/b4X0+7fh
v2/O//Szv5VMS2FEriSMMh142K87FhvLI3613zX2v5dMPmsZpPesxqlmiAvSqcD+a3vug7Nm6cKy
m2RXli0I8/8BtJpf9ZeSCQ8uKbCsUgyXNT2Ozr+UTF3PsAm9+Z7LkodsHi9Fq4PKFd3FQxSzqou+
WXUpZqfWND4nVPnM2o2n2qC57WblrAuDUX4p5KdeZ2kQtepeVc1NqxfPuiuOjev9MLTpWtgG9nEy
9yY6OdsYTijT9yzmiXSBylC2OgMX470hTew4Gf7FnrwvLVZ3o5SXMOdLif6UQUqdnHrf76Ekecyr
RIRb2aSL0eX8rrEWXgGExp7lN8pYdY3nHfICFczODX3OuSgbWaqWzI+oKzdWW4bgGWIAP8AAWCAt
e4jVGFOd6GLchcgWT/rEarKZ32QLm+an9Q++IGl+p9nPqo2jgZRy/femVs/ZkGy6SP8MIyYTE3Yj
o2aHbVWHUkGgmOEOb5pBJy9+iK1nOc3lbczYNvAIqmLkMjV7zZp2jL9jvKHCeTBb18DHnR67qY5e
vKTez330ljZMDvFtntyRNQJ1irnO0hLWJK4bkVnnSlbL+x+vxzIU+16JY9eNh2KUu7lpl/+OoR+7
KHMvUw4WyUg1Fwyqfa9L09qYRDQRneV/FG703hbDSzYqookJFIg8m0T6utHSte/x+mLEPNti1mqg
XNz8TuRMb/aoPqhaNM54fdjmpXvrYHd7LGQi1oNNkNXaTECoRYZp/DD1rH4wpCDqR5jtoVNa/ySs
SRyZrcb02fqG79ApDZNt44DC1sSe0uZBZPIIDWrt98WGrd+F24a7nA08F/r4FYf1u1RG4LLXiowc
1z2aLYi4n+jU+WsZ8eewNAilwAShtCfS0VjRtXtmpH5Q4CSGNwQYuhNdGBS95d4Sw9A/Zq6qzmHJ
RLXxm3PZtOHBb/p6XZuoP1imogaxRA/YAxVbZOMZXWxTqYdHo1bhOk9xuDlJFR/jthwDv57eIBWv
pNLDfZu1MOhyF1R7bn0Le4h5wrOijW1XjHBSfCJ1kq6aIX5W1ErCGu7xwEmM+bCpwd87K98P79JO
xw7pGBc2I/dl75yNuvjE7rsvrPTLdzty2YY7u2q2WZ6BpK15ZFD2o6ednict2/AXangHWUxpblNB
PEhg8M0bJ6RodaCUcRVSLcSRfP3nF8a/b5t/7Zr/1/916QZkB/yN62r19vEfZ+Sjv+7jGWGBKlp+
7reLYuEN+QZyKh1nnWX84rjCPKUbuBoFd4VAAfD7RUFvTXsJixzdk46r/s+9NTJUwf/K3AgVlvOP
cl6sn73zr9AGxzIQawkuMvhJrmH8Jd0gVxGcjSEqjpAV2aJz5pBDAk11A0MEFP8cjNoLgstCm9aJ
+zKJW4X8mpFclJsnl0bP1xiqZeJh9PNdmStKdl8PyNnaDJbF8jvfi5wjxjRv4oItH55eD4xWljCv
zL8N3XSYtXTj+dUCxyYqDkKhfTGRBKAiPQEMOukdcXETZVbT38Umqq2qPZRSR/7FRD9XzrFkz6yL
4anXPizWyxWFrFG262Iuj1osjo5FyT2ZCBo9TpXagAISI58qx0o7ZORyBraGwLoVd6Jpr6ShnMjT
usZ6+64jwQlsDpjFZnySM7M4GHXdRjnhXY61LpjtkXa+avaQzd4kI4NAW1IoM/2S+Kxf+9D6JkR9
g1DmrArr0fQgxqXNq1v7P3Q7e6ip8B0dO5YSbSDN8djFbNPKmahFKz064P3LUhVBhOnA1awbRLrF
Wi6OcaNzvqEwiFd+mz0hGOD0qYcnLufAFFC+IwdTOtm6W9c3WRhEN6387F3/06maHWKMbKWchVef
jTezFn71jPBslZ/tYVqWKjulxFZb4L4OH0vHnbxOCQBeGV6+kP7BFZbpW9nKetfiqEAJvBbEueXl
9FDE9q0twi+0GExga1ZAYeDo6I+AmWuyuDZWW289a/bIaEVNrC0bL5ff0n6Muvkp/SHwESNEE6aR
jFkLJB18uCUrkiTqSBt0rrlFH9OFb3gLAPF14SeUwi3txV1IIQRdxwhi2w74QHZp4e5Sp8fbXyR3
Whzuoq7r1+yBqAn8GLIdJi+n5P1NkGiIlH1kDVMpKhSBZ3murSZXO8xNc+EjP3a8YZXHXjRPUZ0x
3Z6Ez/Uc7vJq2sYjqMVF01DleM66cikvgLrLZl0iDFZGfgvPGe0BumY10zwy5kVzzQWGQsGFbkCb
aOfkCNJhafpBiiTI2iQLMuDqemeQcWbQi+lE+umdj9nnkwC8wCdXwx77sytNFqaIDLOofYji94nZ
d+CiCEjKauvguCXzbl2x02slGULDyHbpYCMdS6JxjRo5baDtiGo9Rs0N8WYsevaRbIKphc/v+AEw
9QC58F1kwdLqX2oDm3Y2Y7ohN9EcN6HKj/+bvDNprttos/Rfqeg9vgCQQAJY9ObOAy+Hy1HcIERS
xJyYx1/fD+RyF0XJcvirTUX3wgqHwxQIIJHD+57zHIlmOGq8jZeX6zbTLoRzLRTBxbVaV3n93GW0
umW8snBhsRJ9Qw9GuSd5wtlDmRsD11At6Xpd9A1noBrbBE2Le9m464qym1sbq6Jutm1bLuM0RMWN
wwjxBK5klUb0z2w8MiBtScAkT3pPRebBrML7wUvOvu5twXsuh8hB0xBiX3LRxGGXoOACUZ0zfbnK
66feeO2ar4FD8ypgtskodDg1eMO4SJYm2MxU8oU6e9j84COap8Sv1+648mpr0eXpe07mm64zTDPc
PJDEd4ONJ7x8q8LhHCBoMDlUVwzgvrgKsZ/KgdBYo3rzUBYQ1Lj0gtsM/5v/zZzm1j7eSNeNzlZi
PEOJRxeCr8Uvuqs6N8NVNJJV7w0Ae0CdubjFyaPCH9f7A42DoLuQyqV7GJ0VZRryBeNtEb1ZxNhq
qX2ti2CnO+kqkMMyUW9OBRbCufDSdqN8b1V69aYnY4AoC/vJIZIcZ/fCH8qVBgeY9x747rc0Gunc
+Fo2f8ffQKuvcNNdOEo8ZKN9m4wpDJZ7OVHUQsDZF+IidbDKIijy5jQ+m520ts2s9EXRZAkcbjbg
bC4tbLRUVKa5tKJRY4FuugkzWE8miZ2VuRj9aAlOept3GsnDKKr8PL2L8HFB9N7ZQXDZBGSMmc6a
JjFYl+yicufGgYZkS+CNMdbUJkuKQYKiUEJxaKBIlPnqtadoxOtm89sH75ETHDpiNUGjLj2Hdctj
MYPYtCypQSVgXN25KAX25hlTHCnG/tXoeY8gENBHWG9ZqmPpwoNElQtU2iKdy17IWNz2DR8dDR53
YzWvGs0PIkTRKmWHxlRXRVRdpkjLBJPF3AtjusV/Vhv6QfgQJ9KxAUUXrMvOvMqbfuOJ13TWDiUQ
ArWvitDcqR9PpvDXU9rtumJ01h0S1043L5whWGv8v/98V/f/WBngj+2Z9Xv5/AxJ+o/vcMqfd3bz
j/65syPBjwM9VAV8QVReOM3/2TWx/uVani5nQhG7t7nT8p8CetP8F7s3NntUCGxj/sH/WwJg02eR
VwXRlSPSbM3/R64gTPOfSgASp5IuObJYlpi5TZ+6JrJWZQB9Jj0kGTnNfkXoEDD8W8eQIFkyfKgq
nSNBe/exTvpLFTjEQllIEKyM/poaie4WRLxg6jOfrTB+iyvnMFLcI+YIkVtCQjHzjNz6eaw2NIpY
wDsO7n7XHaN8QhkyEzOq0aAg28kbkrGZLrBV6h0fejRTNnwYk2tC3qalbcHgyGYahzlzOcRM6ChA
dYw6rckQNuY4asBMZp5HjcCJpmv8PCY6X2KeP7XAPyg+ZHzEXrmFCHwxzISQZGaFlBnwRc30bwky
MnZdC1EEalCyc4GM5DNtpHHjfFMCIIlg6gC0hbuCVXg91qTpUrp9jKPCQ40AtyTPRbnHiZyChIZq
0s2+Tr2IBlzeDib/mX6S+M05iSRPLNUo6c2MlCzkWWHLviVpk3ArQCpiUNHRBa0yGngTUPe96akJ
1tZ2H7JSewfdmx+R9TPXB/Y9NLu5KApK0Q61d8Sl7GC9ACtUb51Skd05naMh5yCKXcsg3mrSPCBY
fQyw3l62CGXBrWm3EhO4lbovnE9MVGFTsKwC4sRypp8E8wBy1edY185xX/poHeN+rZcd7EbHn/1i
hXuQTm9RtMy/IYiVO+wkSFbSatfFPgXP3rjWbP9LX4BdLnp1EiWCEUK+ApZF6HqZSKzrwnDXMHvY
zjPDxiVHXr/HqVvNToSSxbc3KSJEsFC7lmpTbF+3fbVNRuiVEa81D6ITIEo6RIo4yKwr6C+RokHv
1+cs0aBed6YhvnPyXl0g4L9BZV8vcz3+ZjXug92lr0M0M74s/b3rSe5w0spdmY2D9EJJtriJ9tAN
6I20DDI16FMwghPl/N7y4dDZ42y0dpLL0PP3mRJsn6hSbBsJzbmJJ/awExoRPwohgns9P4rYdo1k
he4H/Wk2jWw+jFxe4+VIl7IXe93tFQnuZXII7Cq5cgf10uv6M/nXkKb6K40Ul9CxX5sMDmNSR9sm
gnRgq/yu0qPLaEjKQyL8Y0GRYBdGIA+lL24pEMyfiaGvyTHOlmikcR1L7YZU7S+VSo2la0/2xogK
cchkB+cGm99a08tw5Y/1VV/hC9QdZP201ReGE4Es7UiIV87entqddLKdqIwbW0NMFlGcyd3giRio
W6oPl3XiREddp5lhkR+9QR+sLVTZPZaBVS9rsxwuaj196f34UQ0etRmfhGOnL16jKtLZIkOIAKh5
75XAuiK6Ia2mBOX9mswmzz+SLjkeHW+49kXOwdR2b/wsCG5hoemw3SIJyCBvl5M0y53IOGiYWkr1
jO7SOuvZM7V85kB02QMr1lqolWQWqCdjHMqrOASnKIMAyKxpIoGV466IS7n2mvAcd0jGRDrE687B
DhEILz4JCmjLdAre3TBPMNfH72HVgtjBEnehZwI1JDqudZ25DaR4GjY2OVOr3BkmcI1JeOWg5uP7
LftVhlpjlRQQY2s4BhRnalC4fgDatfMfkPZl66Zo3GWNDIiIAT5NJN6IzxIHfqJw8EtjPFklPVlY
MQLkRWqAX7DDfgcT+0LkwSPmxgfH9RNgAXgWXcnpINNiqJNkWdx0cB/ssuoQp2mPfZvHV66O5tJl
W6J8WpOONEjkoi++yA1jb0TiJB2IXcjf5LKrvRtP92swc56xCQVwr3hwTm0SHdQg3yKbX47v7pue
a9UG5vY3gPkPUa2/95YZrGPHgXsRIQsc+9PIoeCYjWQ6Gxx+j0lSUtP11E1DvRQrUgyxzLBf7CAd
OJ8Bswra6TkKAgqbHedZXdCqF4WtVkQoTlskXg6UTRuOMU7+JUfrbRABGRKJdilt/DmxBXm51Ubs
3nr/JqeKTRxwmCBE6B9PQ71UBTOBSpovdZMZi0mm1w35Dqh/vmR69+KmcHf1kPZ6k4S0mN3nRk4X
hp1ZOycfHsaqeqN9880wB7Ay7iYv3FNXkGIRNrMfK75NMrHv/cQi54lFIimTS1bGYhlPMYrycQ6d
04XkQK/RsHKRBZemvInnuOtJvkNeTpfNEJxVClc+1DLU8iFxXq1OEqvM1UPICPcr/zFRnH3LQduo
OjmbSC7pZ2YnNaPbc2e8N/3ojToxL5HPbpXpTM1kPkYrBY8ULAeCLtqBV9JJn4FDnXVk3sTyIXU0
aNivQwWtmT0BaJAAUVCXVvka2pNBr0C7qXrgTo0WBithto9+aJN3JMat23QwqTTqmWaq3xWpq1Z8
RRZSOJLXvJzlK6RYsgga9gd2MmDHSxQOu5AVFMI7LYHewo4lIk4g7BOg1BYXaUO7U2MYLOnCniy7
fdA1mwJIatHDznbIQx+6Mj1OHlqwhEYcBzXC4RVypNmdTGZTb4+XiVG8tqUxLf0ZVeDNQjlMxOYi
Dq1XVetEwMvSX4C8gFAXVYdYzlM1nEysDDioxEyoGz0tOeZNTP2YIBQO3JPb3GVFfqhNg7Oi7mL+
rzMytQbG0tyug2rQLaaGnnKGrHYx6paNckNuy5nIH6dQdH2cc3LMT21t3wIbkjNXA4ZXLMO1cilU
xU3wIPD6L2uY4FAEkCzEY/yo+RzarSzQF1Y07ZDFXxo2p2F7FHfRaBE4QkoDCxPHGSk1qsME2/Su
FS3Geii2UAi0rRonoBtj2qA9aCVJdUOxJnb8gfL/zpGEZ/Z8SLwVNLmQbej6xmQBZyK7nqLUXKe2
cc+KEm2E6Fz6++WNi+cXeSvghzRH8+0Zu7TN622jqfSQjgHKzglxLb8/CDo8hJbpS0qL5TPau3Oq
aQTtxYdKd56EFwZbTaPqA8YGyZ1HVSzo7ddgmr7aCegiZJfp+v/7c86fLUvUV7+rYK8iTjoL/vh4
0PnhZ/886wjOOjh/qTxLC13dB4UY9jALl7Atf6pim/9CUGZSaCQACjaYjcP4TywsOU7gxGAi0J7i
T+xm/6DdOf9dnw47hs33xXFKp1NimXxHP/Y7OzPD/WUV1r4O++mujct3F4/nYtC168aPzr1r+4u6
CO5V71jH3JGnIGHCGBGwWLWfHYe6hiM4dA9TZO6kW6I91FoMTJZ4qRjiSB/74ADGMQag0h1BdJ9x
UK61tN0pv7oafOmvrC7/ail2rGZUbJw6Ocjeus2L8paFaIeY+olG6+0A5HLZFvmjHgVfvWC8YXt5
G+XmeTIKWH3te9CUd4VCxKwmuFgG20snC05+bFObMXLKmC7qdOe7JZhU1rWggbpUiNTxrVj1gtiV
+zEagTgMpzRzNlGmv+YSt0U35hHzt82M4jk4YsfGcZalUZJpnoSzGSO2LuzCfDMzQO91y/+rLMpB
fYqWIXNTbWs47Bh8fTw7VNTWaCmqg8CfRImu05eIruINYUSEprCbLYm92pR+Eq4LV3/L+ZTXDJO3
pFBvXWiZGAhgDmTWHKXZAXnICIqETf/cBd0ZUNphHOzpAorXF3iv+mXup82OKKn4igeCEsfzoLXg
lRpbkLUwLqDawAeFOKO6nQLhDTQ66DcEfezYmoeYsOholB2avgStIGiJfB3YBRNpZEI7JAfddYP7
IhD1wtCiu9EgQ45EWWYnZuJa6nvJtp6dAsXEQtBYray4XfN1iL3K+2Q5CuKINCtkNfUT2uk+aC1c
EXsgPsUmy1CU9GlVrvAecSKw3JjWopvsDQ1prZ4lD0nHEgh7Zq4/BqC8xCx4KqZgX7I3WleRYQD1
rJ5wlQ87ezLfxNjuwjA4yKnbwQyi7qntWAIuM1gx2kQ+mGcmX4YC2i3Vo1OVoMIyNOsU2NGV0dZn
dmk95WDU0XWRPtKpPkHJv9Um+w5cbwmiOLqvbFhJpKGz5d0NvN26GDf0KI2l5WoG3VHawwJeKIa0
+mvZgiFqwKQvEMSnG1VR7IwjnQHF0qxZihBXRdCQmRhXeMAvoj7v97CgOPQq8RKFwD/1YMCtEVhr
b9DL+7jMu5NVUkwYIYdhljibYV2vAgLZlyCIMKux4NA+bYwN6YuY1bphYMeIWwi3O2IfmfqzczRD
RBY9W9T+Fx3ZH0vdx3U96gRX+ZZ3pff+JRRiyoRJfYDN/+jE5PjScTiP2FqmJPwmMT8QLFYDCfPB
hiZiBApgi+k0OjSu6ymYOOHBRk4TxUE4iepNirTerRyCCEcLvTxgoHVaF87SqNg/mxPNq0yE1YY8
TaIQXbZziwhA0SlrEpjnZPeiE4InItzgfbSI/iUH60KGwlljgKD9rKPXHwO+3aHCE2Q61rKc8hAU
S0hHlw3FRlMkaLrZVCxANZfweS0DHDVidHtUb5FsSROIiNXxHfnoT7g3yXM4DzhMDqYuyiOD1L1N
rBGaCzLbtWVYwyXW4WxdR+rSmtTXRukRS3GAIrCgU6H07gnuU711Ajd7oEw+njySkpAOVGvXhVTA
F9ov49oGBIsLf1FXTbnLHIByaLlftNkbMPiGiY0SaTcYrmwPAFejdpnvICW+arCnF244fs0L50Ub
SwJ7R/uKrlAyRzt98VIbaalBlwUYZLohauPNVKm/HD37nlD2u8gErdvXQPJkAvJEaRHxEo6ebqWI
xa53KZIUhTxyfqvZp0KB8kvyTwoZc4ic4IXBWB4sUriRRegrTbpqE4TqHfPdKUIgupCedyn7kSdE
pBATvqYvi64zXopmtoqUyW1pmwnV/+hhCGR0UQzdE35hfq6wrh0QL1sx0pvq/dn4Zp3rkkNnTHiH
HmGtrFW6zpibUbiQf1Sn8BqqmHndDIs90blPnaivPBLeU7Jt8QkTNFLPzgPaknSfgQiSPGFNl+y0
mYiTWUu2NwjMYg/oP+PHxB1EL5QETAxC5rC2cQnRdLQ2ZhPlu7bELziQ4n1kseabGkizUgnAsRkD
MUrxra/cepO4BKcPLbNYVo+XvguaorH5QI0yYF/JuWfjYjEiAD67nYJxgpJOpWgYOHEiZUkWY9Dc
hwO7f0G6+tp0mhjNyXDSx5jNoOIAmfrZA+SeS7NhG55FY7z0aH5wzLaPLiF3C0c2zr5NsSz2VPM2
o6CQ1E/GyZkMAXUsQ+2pON3XLh4eJBWQHevkkYZHtWFx5/jjIQyaAv++SukmdTxBInj7YC0KbBq5
7L/YA2YYI9ej3WSQo+ZwFX5XMDeqMrIVCI8nw01eYlcggh4dMs74YNBdarz5HFZHmxvHOhA3pH7Y
W8euS44M417E1lUWgY82ezCHVeDlK3p//sEqXUweqThmThYSwOveVNIpN+UQufRfqLrWQ4kgWOHR
zKneVVv2bNeuXa4rrD7Lro8OXj5t6gkicJf6F3DXqb9m4cEs8/vAIKp7wGpU+OaucUEMaQKaRCGJ
JbMsdZ1lLsHX5aY3sofeTQfO3xiRzfyLXqs76H8nPaaERrOQqEQ9cBbKG4z9XD7ymvFuolxCDniV
nskXbHd9S8qg6eHiTnuTc1du3NbZbD4CY8ZduYt+zEB7dNkx1N2jloyMkpJU+rCzwkM1NuFmGq1i
NYR+/jzZbAmihDgyt79VEz4Z4jnfbNliJUkT7Hg2WlSvlBxpsbslXgnxUgdwklSYeEcd96BtD69a
yclRFPR4zZ6UP8V5f9WYeOu7gg+mNs3nnJdCuah4LYa6BR/aXBWVH62iKTm4U/c1n5rL3ulf/aJ6
aHQ4flL1D1SbnzTUAaGbrAi//lKbLS3LrrQXlFhDimAjghx50KPpMQ1o29ZQV9swauAKsnK5Ir6s
eu2OOIJjooljJJoXry2w5oYeh2AOmgKU1mKY0K83DYdCS5vTLq9zc7KWBXq7pYbh+RBC1R8b1jSc
t/lW6SCrxm5e8IYuXmk2TcIsm1w2c867yQp2aQ0kfsfRwOtQ3Z5/4D86LqY0w7s0yvROtO61WY53
jQXNnBr8sBBafnYqQ4J7sg4TnlBUGnYAeaSlyd3xTru8Qv6PD6CzpmwR1pNGeWXCQ+3E0b5K+MS0
mgq4iZ11mXrylHjGV/apeNK8fufEDS68XqGoaAwA1sHzYHlQHMPpmJqVtjT76dCI0LgMRXIagmTa
kj5JblAy1bsySE9GRQ+2AzV/VCYVlLaPJrwQ3SGfklf2J0CqGxdOcNdv+cTvYLUqAu+bfZIwnBvV
NnjoNbUP6CSvKpMOYtadCzumel/7VHXCEmG33j8H1MmvdUvd5Rq1ch4wSj+t33O6mbuxbb1sbSvc
y9Gnc6ez62t1xNlxqVZk3WTQ5JsTbWWkz4E6Cv4LiGxGmRuQqdp/B8JXzFQm/tJF3yTbihwhwO5E
1WiDs7GGPluXA1Qgsr3R46OgCYW1B6LxpQ0z88mgXET1nrr1KPNrnSpXbbjw7C3rzc3FiY7C/Riw
QzDgIG3m/INVbRTdhiXPoA0CT7gk1GDpjCAVdNwApieqZT0M93VOK1FU0dyfBYGjGf0VPgi8WihF
OIQ/WDJnWuo0sYl6WpqZpZ/ahnxY8jDDdayZl1TE8ALa01Erv785GqJDsrO7uWIvKHCS9pitmt7F
mDeOVEidSaxNMCHLsEeqpvi8KYvgf1cmypnIbw5wiZ2t1YNLIsxiRlFobzq9lUMyIuWoCzdaB1b+
bUxJpCBsbRvrqEeb1r9vTBzicV4/5AElDzVj+iMtvuy0/iGsNCBFaCn4orAjp57LdOiwmPqdYDNG
JSjS2QNGkfHSjaRU2/1aRdFriSAfDWA/GxrO2Tg+1W774PQeuDaCgg2mcYInj1T+MWV4/nmqh3Me
iZtBFW+eXxSIW2PiqKvioff4jSj/vWQzsz5PomAjoaORJ0DGiG7lEgwKYh/evIQKMLgb9gke/GCS
N7AwXnmkd2yqKroqffrNZtVdaQnaEGqvb4qzKezml0GjRQ7fQl/luYG4yoTG6QMFtavvgwTOdD3h
qrNcAbqzzXfIhy8N37ucwpLM7TYc6PWND+H3VMhk+mqBII2jmMTf/CpWIFkwHAPArTn4sDUGm8H+
Y15hOuyfjCJse2W/hba5ciPALFHfHFxjapaRBgSiz4unKa1vKAWPu87AWJBY7EoI1YVJ4mNtTPTh
fYpksMTw/s1yjctcGMzSU3lfCPsqHCgA2uMgTrHo4o0m+8u+I9g079ldwbnx1sHkfrMr7c1wqaC7
Wr9rzeEOUxRngso5C8d67Ytuy6FdrvvIvkO2exJ1yvfTE1hbXVsUFVbd3PmhlnnSZxSC0eTf4nC6
7KQZ7bIQJtM8bMbCvhV+cEVReOsP7X3VAj8kdmEpB/81chJjP1WaDn68R7OGJQC/84MZWAdCHb6O
MPuXraz3ke7dq7i5lEA92VGbco3t+6bIwqfYx66QujEvLbC3qTXjElVvAnn1jFXgC/peIb5PLRdv
PowLGcMzcEqPA23WPcbGUBxGt80RD2dvQeHanBVomk44ZJYUUK5zMcDMoim8qHQYwpGuHYt85NeI
rvvMP3V2Qs5taaK4LY1jP5m3tYDsYYZGx3wPlpecw5s2Y8lKST3bFL6/DeWApjSiudlXAqgVlpS0
IcikbvM1Po6vbk1epl22T6hNko09BN0qArW4wXftE00TwmoGAQCa+TrNOWlTUb62Es1Gaoi6BnPP
gdU0OyK5fES/9RTaMZ+cgoOa0A8sINa6bKmWuRHcBVq7inuEx7lzblV7Q0xJTwFZA0rr9k9OjL0a
RmS0cPzuypua+bDU38uwetSnKFzn2XS2J636I2oKSWvwLb/+Q0X5H6rNrimeNPX//l+IC/6mLEUF
7CPEDgLW1CgnkfsK7mzHAGeHWRfPSnjFKmqaw6jyN99Wr8G8H0oCyyCnAnuX4yFg93L/mLFzsjrq
7/q8mZLztqpif+Wyzxowgy8Fxt0iCl9MNDVQP+jXFPUGD3+/Kec9mpBwGjxfrSmFH2O2cI6Sxj7p
EodktoC50afgrnfMiaaFUKmi76EX+LXqgsa2lj/g+OMb9U65KK6Ru3AKjcbmgZPcGnPOa1sQteJ1
OCs9MM2RhiuPhDdgv/pd3bsXRTNiEi++MnaJt5yDhAu92bB8480qJz5DIii4kcfSBb1gOOMptgYO
LEJjwTWMQ1MZuzglYrFirafqdqFVxtbJM8EmF2CD1rovObagFcEyB4h4jyqlOAWSowypQyndI8Pc
ne5AJh27hOzZhn7xMg04f2LeA6eUHOMBt3KtlZzHXZOAPr0pTggTvYWABSW9FoaF5eDpVkBA9fIN
MzJKt6C7RjBGbIe+/ec16F8rqP/nGo8he/11JMVxLi3/BKH8Q3/j8JN/FpYR0QjPxneMARm78Aew
LkQy2yXFFc/MH0LnP0U0hk5hme4kua+0JT/5aExHUle2HClNYc9RZP+gsAx87Qfj8UzB9NBYz3+h
waU+MShbTn6dJceO0Kr4C1Fc+1zvjx8eyi/miM8zxPdLCKETjkhgOCKVH2eIutITO0pKqpdBi5uV
Gd7m4ygrWf8h5vrLyejXFwKfA/WNJ219ulDa97XZqajbRRW+HZPEwd45F5oX/DvX4U06Ar4bOvUZ
//aB2wlBwC9KmpQ7Us219RhT0U0mwAeGePv9k/vly8F8ZRNVxxsyP13IsyojZp3pduE0bFwDzZ8x
nX9/CeMnG9U8ANDGm7BLBM2KTw+NdnxvhsBj0Bio69KuSbWpafVD1NTQQS1zy/w6zNy6osGTXabF
H5PCX76zeXn4KM5ncHCERSsmCFnhXz7dYuaHHYRGp901jQ3d8yrT+qNllFAgL35/o78YHD9c6JNW
zNOyWgcG3e1svyXtckA/BONiWSfm7vcX+uUdYY+jkUT6i5yR2B9HB6esUQt7s91544BQfA/rFr3U
ReH8OzckCC6HNajDOvn04ioSrOqRTKOdxg7GiGf3FHI0s1v+/nZ++dz+6zLfbXgfBrtgY2/1iFso
H7bdKtcoWlOhwj2c3vz+Qp/FfN9HAvOkaxg0t8TnbE079ccqzPtu5zecu410YwB3JntsKSgyy+Hf
eXpAFwwHKyLyxfm2P9xWlyWxVpdtx7gzTmYApSi02qfWrp5+f1fzsPppfH+4zqftkUNtGctJwrCz
aEw1j1Gcr335kJdXBrYOxsrq99eb3/rP1wMgMfcKdcv7NPpi9C+partuJ+lwDx01BNK70JbZmnbo
ZbMOco/RGP4B1v/Lr/jnQeJI0BrePCNii//8NDWQ4nZLgNluCqFAaE+dehWh+Y9vzXFYKB2L78ox
XfvTVKGipnICGi0Yypu1mCcoWEV4y30UPYasD1F61bSnf/o4f7zmPEN/GCZ6E8GtilhSwqojWNFW
R1xtrxzvbsocL+Ywl/hBOTSj2/3N3f7ikQIksYXEIAWI+vPEmOMQsBtANbtU9Q0rZrypnfLGtOO7
39/hzwOUvxxNI5Yu3L5sAn68w9gmM8Pgn52HqtsV1W1udctOw7Fv7gJLrSdcCb+/4s8T5HxFqCqk
gRA08F3V++GZKpLjqjgOGSyBeTnX0urypnUE7+8/Td5/OSz/7krzvX+4Eo1SzyZAvtu5qHGn6dgW
5copzqP2Nx/5z++Kcfk9HgzIN3jwT1NxZHkgyRo+cjFZm1znxEFN8bEgp+n3T+7X12HfR2WANRv5
9A/3k5pdbnaa1u5oqS4nwbRoD4uuz/5myv/FY+N2/usyn+asUuUQs/K53TxS2BHTd3CF4+k0ZZp/
51K2zS7YldA+PpNyq7bUJ71ihxPj8UfLp05+k64r3f5aGfru90/v5wWGt8SFoAAh1zC+hzt/GA1+
ZYylkzBJ6QUwzmZBIYvoloaO+6tXV/vfX+xXr8qB/IvcffY/ik+vCkNMntv2WO8CA0Bv0Wrz0Sx5
UWL65ws0yRu2aYA2Nhh6c2jxx0FOLnpCQTitGXzpK02wc1iz421M9+Uf39HH63y2UQInLRPXCutd
LFHQ9WHwShz5mgpm/jdj4heP7ocLfZqRSKkMhjaPqIgTyMrD84Jim0AZ+/3t/GI0cBWXlVIwEcnP
S1auB9EwGVxl6Ci/VnH7OBjxFXv+C+rLNwVJO/+96336qDpqPn6WadWOQIIN4P9dEH6N62prI6TI
p+lvrvaLWZ2TFrtqE+8GO6r57j+MdbzhZqX3ot5FPcwdy45f6UHsLQz+SYzdUlGvcG359d+4xQ8X
/TTdClrxQVqY9U5RBbTlQ9y/myFYoOIpzP/mUvO6++M2h0HvSs7AnB+MWVz1w/1pRorJMAVGqxMY
kkKpyYbsb5Z+Yf98NPrhIt+PTh8eIl+2GirBtA4YgKSVUpJLCC+DdoQb2bc5sdtb4unfPbqg1eA8
+aF+YbWobnDoXU3eBD8Z5Th9fJxjyJUhftotPggN32YaAKFrrXM76O/k1CvasLqGeAlnBvFOaCLR
FKzirFmbEX33PCB9el4zz2hGK4K1JiLHZL0pZFKvFASLnTCBak/0QEydgMY20cuFdJGmaHVAyWr0
vrS6eRwy8yXtycWz2/HWRrTYqGRj5fxijY0BA035QG3K2Jht8TU0G5c47bJYkipwERlFtnAlSYEt
Z0Sjh6YIUnSdFbWDagM7xowEqGc4gKF1BqEq1dKHG4CLAMnyd5QAwbKYScALkGKL/FbJFy2dpfww
CCZCX3emA5YgraZp5ZegCsD5+Xsp6stWwT9wE7hkRZS2t5gOQPT0g790u0Ks0xmB0Cc66Y5QESro
CHVO3XnGJRQEvNFUtdbK1CFKm29JD1rBMrO1DxAjlSVQTDXgZukP/jBCRx3ppxIzdG237Hkk8XWA
G0bLP7eAHAh9IyQm2gSjfxEDeggGiA+mBftBB4p9PzgkY7Q9Dsm4QTeHpkS8g06sFqaK0tmcmDra
sXJDg9QMZRruyrNBY66Gzko2TGzOoVeFB67TCvKV5+ONDQKq5rHWEMqVyqrpyGYAmekGXbECzg3s
qtYEfRg93HtUb054irtqXWs2deLxGzQoUrkKgKKB25jyKjfkiaZwMdw7Kr/tCvxKoi8g/bqTuMCy
TvgiuGT3Ipyk8416ULRHpO4Al/KiZd2m9cri7L4k0LNnDHQuOgVdiLm9MQYl8u4y3se1R5e58DOa
PMQYKas313kz7BCo1xsZG7Bdp9L9GokwPvh2o7ZlF1YH37f09TBO7GS6oUDtlMAZJoeV5I/EszcC
IBNh6E6+tceKTn+M18LtZuSZiztyWk+5qS07hDbzSD+SNA4VFSa5O/qvfoZTkhjpauGhjlsYUXAO
aSMsYjM8k6u8omi+SmzjSrJKXyElADmrmJpvpe/synoqYW85+7QZo03eB1dxYAagtaoDL7NdBnX8
xWu1vd+P1kK10rlJBpG9eB0mzlKWj6Sw3OSUu9aaRwJmNFSHMue4bPj+rpbefaJcsPD2dYrSKhFY
t3SULBlJQq3zFE/BUzvkW6guB4K63nyjOqPY2OmatiRU8UXY443u0y4mBfy2qdS5r+BkIxrE6Rra
22k0nkUSMCQ7iE7lbSHzJ8Qu6cK1aLaP2E98siA7uG1CIsAOOvhebV/f5y0bfz22IBcDcOoAs98T
oKGtqlqOK1nYw1WNrmtR2zWavDZIzq0+xNRoENczIsdb00O/xjmMvWKSGuIuNxo4ZAVQXGBOjYof
ZWmS8T109nIyE8oigPATcmIaIvU0o5r9DM9EkgfBIS6t8Oip/j3RVU87twAGh2u3D6eXLqi7Y2dr
YKbNY6DF4hoD6imuCc2Mp1uUcQj5+E4cd3iEjTcdaBrf5WVw6jOHSXF06CUbIX0I71nmItq1Thbv
2mTOMI3Hto1WKZ3oC2Bv0V3eNtMtJZeaqSoXSEik2GQehdFqKhNU6XJ8Q6apkqU1yzJ3RGaJB3es
I4jaKnrDaAWwRgpr6cIN3WpJBqW5q7RRkRVikxtllnaLXnO09SMmk/RoWuZAV18jtleB6b/9P+Sd
x3LkWLZlvwhl0GLSA4dwQVd0ak5gDDICWmt8/VuIrqwMMvgYVjnszkGapaWRl1D3HrXXnjOZFg7q
me4ttsb0D0nlp2HB38fmx2qvnxfd3Cs9MhdzelaGWbMTvXwBDoDGVme6dmj6xI5EJJJfRwbKch7/
fl4vRkeLW5xlfIhH+gGTUdNkmLhoI4982gFBsBqyAiJ1TweiHPQHoUBoHMKI831e3ih3ZX94QSGz
LaxgQ5Bjw0G6Xopp2EFwBkgoFPWLrNPYZXKCdzEF96T4nIUTBvV96g5ttZ4pISWcWak4uQHbbzlj
a6EL2x6ucNhOboxBDsOOTHAx3eppgJm/vu5PMinClL8v+0NExMc0h9ht1BtYmgtCUB2VDWovRici
7+uVPg+I/l7pQ0AkMVImtqKGd1KOGGvIm1d/ucivF/k0ZoZkQneaREr5GDOHtYK6h09jsyi1q4Z+
OR9QMT2k9Xeh7v5w77TPXplfFvsQMBNdmSlcuWaTjtIqy/fxAlD/r+tWi2vh3xf04bVs+QTqqFSb
jZw2W9TEbtALjtR226/v26evwS/LfHgNGMGMJg5RUrTBeFsMbWyxwcQ7hjpfdtWf2iCfvgqUB0xq
ZZauf2xPdDHjHoNPZuNr4aPYDlsMktdfX9AnzwbltyjLyL+VpUv1PvwWizHSp5Znow7PibztwHyG
gNa+XuST63i3iPx+Eb0QYsR93DUrYhJBz/G80v/75/9uiQ8lxaAtpTKfyVgkPAlQW66leN7Jnf6H
j/NPt2u50l8SidmshHyuWMa3jPtQ1t8Us703VHAtX9+xnzn4h22W61Ew3BTJ/dSPHbDY6jArkjuS
2qRnOEhDXBn6QXeTpgWuCupAcGYJJ7C3kSP2SA5x3zacRpOvIfPvsS4OHX0wt3QmSaja6EI9/lsB
c83GeQONktD8IQf//An/58/9mYD9cl9IXA0TCkqzaZR4bQbyge7p5etb8vmt/3uJD28qpjPVFFVj
s5lTzPDUFjKaOZ1RZCh/uPefHK2/3nq6su+ecVXD3tdbMlLAH5z4INtFBkS1a7TStlwSUzK9+Q8u
TVFp31H1AUT94dJwqMH6EhH1Jq4QoAnltyIZDxhluF8v8+mFwdWhRyKyo5gfThYRY0ItyvWlcCG/
kIPlWoNJUuoFSe+ZEfIDsKZfr/jJdokb139WtD4AuyzqgZKEdmDTQ4UXylt1lm8Z+npOtfztn6yE
KxmQSwnTpOXt+eUF7PqqaNqKogzxCcVAXf7RiOqh7aQrLFKOX6/1SQhEJ99YtktaJaDo3q8V+8iK
sGrKN4koHIOgeqxg6AUd5fXelHZyoT/wXT6isTb/sMl90uK1qA0u9SDTxPDy4xOM0feWusFuPTfG
tSwj7ZdbONAx8CANj3NLHw5lGjCard4PIoYIX1/3J18gkDdGFhZEnAx8/f11a8S+MV7Y+UaW413e
yI9GPXhhPN1+vcxvsYnMzKcpQ3GHPYrx8IevQUTskKdLC6qez4J4Ezc3OomnFn83mef8eqnfroil
qPNoS4eXsv/HJ9kGoa61Y0xbAQRUE9XAnMGYgXH7B8vQRubVlJkQ+VhCFjslLpjf7zeZgkiByFFq
mys8UP7wfX924wxaMcR0xOXcu/fPR6zqqRJzphnKCle3SjBuprj3Jmm+Bnu6zSXz9R9c1tIbFwlO
eDE/rFeoUZOi+qONJyQrA0l137zq0p+KyL/tIcszsrBWZeaGF+JjpiOWTL41udlt1FjGrkWD455O
uNOM8jrqNesfPCpgAoqomszkINB8fw+ZmdeDbmmSB7peOIle3OKAeWpUSihf37zPHpZJEkW7FVEp
PZP3C9Eb7Q20KogykW1oiyanoZBFsbBqD8PwD57Ur4t9ONIkWIojXSJmM+TqqWa3aJcJ2kwN119f
1M/b8y5s4WHR/l+2RwztEM2+vyrfN0TYdNQxB410OaHwteliuFwhk6OL7+F5Sqx9h5cyxvcTakXR
OPZ9eNBapV5VZX7QqkkBqNdNf/g0ftuy3/9dH2cf9ADsbebXdCLykFwS07Jez/e1xZxdHPh7c9Zo
5pfqMRU567++J5/sMewvzIzJOgh3+lbvb0ktWT3FA/aYdj7m/Uxxpoa+1Thfr/LJV/JuleX//3L+
GakocFdpKIbKXjKvDblfVcYB87Svl/nkreXUU2WCFV5ZKgDvl7GCWE8k5lc3llV/M0wBM9v5IFvV
PusMW+vKP8x2fHZVvy734b1NJUqZYkXTXoW81zOvqz1G/S7/Uwfp93N1GeAXOQmY0GJ8bsFu/3r3
lE5BeC0o7DGBJdlYh18KsX+OGTJ2Q904KFK1MfruuwmPczWp0vyH6PmzV+Tv5TXxQ5jk95reQ9Ak
eUFlNVYwIoU4mYDpVO7Xj++3MH25Tv5hgo+hN/PjeRdlgdZHwtAQuXTuYMK/nIPa/MPOxq/jdn3Y
BVhmmUOHI6vLH7vbVkuepBdis9GXmV2ad2dFi3eynh/mdmhvhx7n0EAtsckxN5GWI4Zhxm+FmR3W
cY21xbi+WaEFQlAoKxtYeqaNirbGHq2OPX0sImS5uAWIPnV6GUMxGMEMF1UxwHpLj+6aCvRM3+Sl
q/eBjIIjHB+Y8VMhOfe+m3Vx/hqLZWazA1TXqmwMD34VJa9JEoyOir2wHbTWjFkCVagBx0PUSkq6
h+N4yUsNoW7fe8NEW2aelAABOPZUsqoWdklwTdelFApPSXCCRQmlenlaZ+s611TMARCLlVXd2LEf
aDsQG4HXDkWzjaO+XC2mCnqN03IXEYuPjWa6YaNSzI6y0pHAcK2KFoNVrUleUeEgQAEwtmqmWrZ1
xT/p+FQ6mVqpr5xZ4XbWhZ2vyJLdzd22iv1DYyGE5Dwb0UeTL7Ih5/bYMWfWZVq4k/yiuFDJgPwJ
eXkT9KhNqFuOd3VJHrTG8bB4s+BJHSMD1KU4iICpumgzQBrCjGrot6rh7wdBeEYp9URN9NTQ2YYU
SkxAIniR6Wi70qJm/fpV/nQnIjoknOL+Ehe8/2TNXjTr2CJLy2LltiU0BYqYn4QgQQCcvtaJ9vz1
ej+77x9fao2Kp0kfZUnMP+wRcwayV8KAe6PD993LYoisQ32KVDYnX38SrF50NDoky7WSCAg1sC+I
QfhvxBRim146ifpC+al9xsDRnw/12DoIZe7p/Bp/+gKXffH93yrzfpEILYEFGdhy8345DeI4CxN0
+ZSpapQpZhYiUBX5ujBo0J1Ag+ha9OqzOjU3/tC8NNP4PCeVuir8ftj+vG3/NpQ6/99Fm59jy6+/
GE4x2POf//w//09iGZehtf99oPz2ZfpfaNvLz/01Tq4DUVyeEwN+jNottMa/mIwYNpBbsn2SYOK1
zfP9N5NRkv5lkBuxZzKGzZTvQkr8N6eESXOmv/nYaa0ZyBgAcf8X4+T8rt9eIpFcQtRkKo9MpRrL
YfLLS6SLjdriXqBtyNgjRyC4sHs5jRa+yE1dzykAQ7M/j6mq7bupKVzVoh2hFMKNQvy2AtORrQZr
ztaaVJ/H1vimk/XYSjT2tjyVV0LgrzsRsgL6QyhAt5QE37QGTWREY+v7YGFs2lfIPoYq0FZkihgN
ghB0AtOQrxUpnT2q7xmNbQGLHhMjmIHDAbtRZo6qIYLmh8Ym1aG7+rlIByoMX8Kh28mZfulwY8oY
elkpY5evG7jEFyNeTpfEKByxA6wr5ya9sPhcjTBUBqnCZ6BnijXv4/lKgeW9GrtIdjjh2JZRkcB/
hYyqwRypGnhnmoH81oKDVVpo00cdlm6tJWt6yYmryA3sWj0/J6DFYL3ieCvMHRYrg7wPJbSpVtcN
gGBQHcudcEdW6jRZdyvkGnDgyoW9fqNjZceBNylOUeOBhDDnNEfTUYmT0yTjXRdE69Eq782u/pb7
2sESa5vj7NYQDPqHpn9UMrJov5Fxi0rv8VAlrmqGO35hcDfThzkURLKOEZYnvw3gTjdTdRvlknEF
sFjTsTrAYLqbOcb0GJ8Jg4rLc9knnL5ZpntKEck2rSnFjcOp5ggVQrtVcpqeDVMDbWrguFdG+GoN
SehhCTRSxFzseKAyAK8w9iZQWXh8u0AGYy1aDRYFQ7BWohD382GtAB6XMxls8uCJ2DGCKcm8LswR
hYvdS4S8bhe2849F549tI0wSNPI6BEurrWglFtteoT08ye1t3iEfJsB94OKewyC881v8J1GGKbZS
z89Z1Pcrua+fU797TYqU+R750E/VQZjni59hWTUI42jHIxaUMoYGNmZj0y5YbB97LcZvd5CsA7Rl
QG6mv4kaDu7OmG4mRT8qQrxWur6+koImXStqdCuxN3iVIcSPSR7shIYXUcnN4zgsQuVAT2B9pzPw
llZ25bpF4IgLhF0ZnbwVGfO3+yah/e+r92wf/EklMVNlGI/EBzOEyaw+E62XDBiWnRNZeHNUaR/h
mgGFBsuvbGUYzOmHwUWUtXBNRl26WtqB0O5zuB90hnSGjVGBlWi94fzAMqRaiB+veNXhFrFmqgRH
HxzcVjIxzRXszW+TYZwHsQnOzMqhFJcwPlSSOsQM2Jdcv59LtxvBwfsxrl6x5r+wP8qAz/ravC2N
WLkWhuRh5pxljssXYK77oYTMHs/vcGCAVgSmaEe6mPEuzcteEp26RvvRVXjq6tUTJtVHUVKpnIYA
cUqvhFVRl4PTSpWrpv7DAkMd2g7f0h4flFpeFWHI2EZ+8qN+XUdQoXMK+vwXdkgjkHMl4EhsyhcA
bm9BDYxRr5b5U4ZrW32XlUQ7iX8GAnADVNOVMdcsKnWwxShhqlPFuq85FDPtbzk0DkarXfcMQDnw
fbbMuljwXvvrqZJeGOMYeb4KMZdmXOk50LCgPUFXY5uphmNYypBrSkwCqbxtU6nz5j5zjZKITrHI
lyda+RaSkk4pbN6u6yiubiFlUy/r1Sse5o6d+kbF5BY1oXC2dP9GGMrrKMq2hh/fKUHke2Kb9/aE
2fqmEY11VctvBYPEdlfUL1kvd7jKIIFIQvG+gZyx9mt5QLIGKzbs9PocgatFgd/6Dh6i/E0cJR7e
2/vCj29QqYnugOmrTThK4isNM016oYd/o8DhjCLNFQvrvtGV0WHCsvumWmNzkCozehoYe7P1QTc9
5hn8M8pJ4QWye+IEoarYuZgtxHJfLG5EdMnw39QTo/L4IYvBfTSkIjyDWl8pQ/TE6DVd+TGwHhSj
DncIqAY78uFVik10VOZo+NEziostXN8rOiTemoEn+Kg7XRAFl48+O3QHauQmlNRBdSYN19JqFvej
rzz+fx8o/cVmY7Diq1jpJ7z6t2jp3Q//FTCZ/xJxryJLV+FEv9PfEUohNKFGCEfaEJe6xF8Qa+lf
+uLGuYjiyEll7e+ACetPANLLHLFByMROo/w3AdPH3JpWnbpURPhFDDIyVP8+XKplWc6Nn9NFUKAT
GfJFb/4hff9YJ1iWIOVdAkZq8CQh75dIYSf2SRhVuyocXWx8IJv6l97Q7n65/f8O2X+VAvMbP4R+
LPRzqZ8SDY2a//uFYMzXCXNG485ivoZcsb/TqvoNR/sHtPjiTrL8e26AhIyi4eAUs6cmJXJD41YS
yxVMlxGfAn6HoVB2y8clwA2LytAze3nfFcIDtnJOH0ovgoIaW5WLS140bAt1kZ2A8F2YMzK2YSuB
0FLah6AQvTYGHt/03eTVY3eCRrkP6L2g/dmPmlHbQPue2PFPmZYE5MXaRcPloo4BQamtdhX0Ccht
aYpXdCc7V0S9tuoAEKzCzLoUZvcMNfO1t6TtSAyiaiAA6r7VV3OoX9iRbnDNqCCF4R3oy9QqGGZ8
sJr53s8kTrO2Pmd9tU3U7hz4000eWmshzQ5lntzFgXLwdUAtRrI28u4uUZmhK3270CMZs/rJt1O5
C91gghCjSbFmp00ncLZP1nqs0stoxnvNxzxWk4SFpiWyvVn5lbjQV3CLGFZq3yY3AlYlIS5usEcl
Gb8YM3LKZPheZotht5UeCzM761mC/QM0cwdR1rkIGJCBUkc1oB6frUg66jVermYxPEi+Ym5yFRz0
XPTY2wwieBIq/M6YaYcsNOAXWE3opgmPspZGFQsz3Muz1hKd/icTtle4PKEI74YsPiLOZyAJBrZe
F/o+WHwBZ0E3HOYnLyi+IYuOC2xFr66TdCRmC8kMOr8hPRa6BYXhn9vAfGpCOd1rZbOmUFTtcoOW
b09mkUAf9wK6slIrGY7eJ54CFW2dDFN6iIdSvUQ0qnjALYNywaCcG9+QNlljZgBpMhg1GW0Lkxht
lQZZdapg/zLfb/Tb0df8HYZgAD8Vf7ajmcKChip9XRuCfyKKSW4nxnC559I34K9uSxBnMytM3mJl
kL+YB4q8KWcCi+Gt1E3koUbEbarbQM5VW1Hk6DThZSMH2TqSIDpF3a41wBVQnX7KsC7bh/o0rwWz
4iS34JRL82RbuH8R9kT+dkEoSEBme2PeWlP8A9w25aVym7XioV1scOVkX2B4UoXVlUYIaGL7zvfZ
rou2XIdB9GThsabV2gXG/SFVwxvijpOANZw6Jy8mVmBuqlavWY2sv4g1nCQ0GFt6B72MvUDvo+x+
DoveneEP/aF+/VvngA2HPhKlIeknglP/kG1mshbkpcDcp6Av/q/9OjY1R9EFt+lgUOeBU+UzDLv0
PhZKb8bOgrmVFUY4uHJTzaeZ84caivzJfo4kEz2VBi2Uxt2HPdA0Q7+SLP4gBeCSOeOQMWTeqPV3
sqif47Jbp2F9lIrOjagWDk21yTt/UxbWrVkmt9hAbZrWOISR+RTji2v54jYdIIoZSQhOvox3ygDG
UBmevt66f5t0X24j5wMzBBonpGp+uI0ydB+ZhK7a9bxHK6hJNgbGuNGhNBIHnKAH18yzs1Lm21Lt
XCNk/JIgaxBjl8TSG4D7iDC6rJhAby6vRmFei3EEL6pwyg54rpk8jlXwoAjjk6z2624QIEGUdmVO
V/UUbDTc0gXGzI14OlciXoF90ncrq6yPDLOwewzNJZDDXZAPpymsCFs1UPuBdB0L83bshKOYal4C
qz+Nu8s0z14fFX/o3dOp+OTBvjvcljGJX+oaUylPcSDVxc4aBHFTdgH4R0gO+llk53YjuRlWc5U+
KYxRMnMD5FupT2UVblEBkVI01/PU3pg6UHPQ25456Qc+f2wBu1JiGy9PTdfeaUFyzsLplHYYFBkl
PndtkU3QY4AUmXgnrJhWxHXAOCcynEiq5dFmUnv5lJelQVwbjNgOt3DTpAriUxgc0WNgr9Sm0kqL
xsmhXegpc/g2C42tQuoO2t7rAJiuploIKF8giWpodh2AgZ51SzoNFbGtJpQbMQfnR7y7UvroBzVe
AFEEFPBjhyfy6NuhIqfXk8URoYmqe9PCSZZafQ9bm2adEi1Y7/xMyn6ZlOERKr4r1eOr1sipLfnZ
i0w2iX/1cwANAzaWKwgjBgijdE1CbT73nC3hZOIYLG3FyABTj6WZC6v6SjbzH3XaXKqoXjdyuK5S
3TGBSaHw82/BWux14M1WUzxPOq6zc60BV9cHR5mITSodXt9QTYzlwP8oC3NdZ8PFF/x12yQ3Wd0U
0D6h0EAEqVe5ou6Dvn+VS6jxQbqt0atvTR8zKXMoPTow8J3C5hRH6skM6+99GK6jMfVa0X+oc/Wx
yv1xNUjNSzekt+EsnqxMaeBUZWu8hkHE8AAhvf0YAvVVgxw/m+JJ7ibopT2pc2iwvpEexxCzK3NY
ClGBeJ7SGsd1bXSVVmgPmSpHuyQNNgCHTgIfSl6IeKwVApTttPHi1HiVQXV1VuZRbL8wDfUYqP0h
Udsn3W/ZbORHMjvRbnjDwCauC8l/Co2Z6Aln+KZxrYB6Xdkvve3NMOYSNK9s3/cCe0TtzErr5kHM
d94fx0I4DEl1tob6npGnU026J7Zxb+Mj8FqgDwHy1pyw8WpgsU3Xs0JNKWiHl6oV0RsQ95qpdKMB
/ANavhuH8ZhlHekcr6V1L+ZnoV4X4DITePb9YtR8k6TGTpZekmCwy4KCCsWPEVzTSOIuK8cZZgKW
6WN0r6RnefFJQXUAp8yAICUwdRCCDVNVT001sMcvIZFLoz76ebPqDcFr0MasZvnHVH3rdEDr+KcW
7dVMewT4GGfsOjf2c+JfUcG0M1FzcwO4Vb5dvF2mh0jnT7uuW2mVDtvKpIO9TwKvzreReazr6zQC
9Z7uG5Lp0NyOcnJq0Kp0yoazCbe5y1wqtp66pm5yUq1rjO4G4RJIsS2FyqrW61Wb2ap69FOGzIe9
oWZ3leplCSIjij/CUcKFjzw/SR9GukDmzZyvWyh5weKDK9lFjd1b6rbamykcS4Eto96EjKhF5d5P
X8N0XhXFfVJepcBOhU2VbMfhKA8O9p/2bN1H4rYbIQUba73dF/25Nk+teFaI0wXjmOQvfn5U/Bds
U2E7TnjUdY9S/CRQQS0eTewDUsqXdb4Xq9dO3giJ4AbNRW++mQI2ro4avhrqNjOeAng7dfx9SA5J
Cb6mWE8jdB0JUcNekLwcTze9xn1QPVdzBzXoJpMeKWyl1U1S3YFbdYz2TqFyMcBqTlBeqHanX0X1
bY2uCslsoTwZ5gSPeC2A9Z8B/o1uC51NGrkmlRqpZi8SlTJ5kdJbHTkL1EDgVMcweEH9grOa6WUV
m49bSq7oA8jPn7VFuLKlUYPnLLGfuWOKcdT3NeFcUT4U8m3eu0rvVl1znIQCJ5iBci3j6fQhIe6s
YoZyPFD+yGsPgyY1jhAIyoYoFoaypF7QQ+2gRt2NAh4gmp4ZdhQZtpwJ56Don1ScbiPEB5m/VZun
oFLsgW+kYaa+MNYhWMAe751mlByhvteZBbZoLpl1uRrjR0qLjIh+zyV8SwZHMu6nxe0Ao7KgX8Xm
lg19NajzudVBttUXFeHJwqcbyGg0+ZusXKhxmRR7Bxl5JhQ6DG5zTCOn/Ibp0bG6LxY3CzwWy+ap
il4jvj+dWreaOQh7nDppHbF4xBzJSZqnJEc0B0K0HnzC3t6uyFoWtzcFL7UqfNX6Z4UiTmQajpXk
3mK53HnDnLi1PGLWeV8Ooz2GT31KeACiGN+QOPSgvTkSO7Ymo8BRHINYoY9iDAyf8xobXKwIBSis
YRIQvOMiIsaeVNxYWCY0zLiYi/Pt+CYB3yseRPl7g/EBj9NNahyPWosCfm+Xje61EP0swJ06Fpwa
PNrisQjetOB1qhHYiJvFXr7xRTsIbyyltDkdMDd5MMM3daaVLcHpQzgVxJYbmlRVlUct622L/W/5
XtHdWGiWMNoEC3XvDzhGty9xnR7oJdgESauCCDfCb4oxqr1JLmD6FhetYaQ8YN2Dm1SHH54TG/dG
FNkzjno5sImE7oe6hGVRseuHg1EtaIGz7peePghvRR+v6y525AHE71uob6cqco35QcxEp4K3nNWc
vwPtyHSA3vmasIV2wrdlP+99xzd89lvFGaT7cQZoOoSbZHqm0Q+kDEnL+KLE0mogIVeUtzwYvXJ+
7q3qQW0PuoT9U3MzlqlXNtsBwZ3fEf/Vpsvs/gHjCm9OKLsCAovjg9xitwgSuxiudASHA6LHWhgh
OXa2SbZC5tvot0Z909eR3dUiDX7QtOV9QT+Bfa8IQWUTPFnqjYQToTDI66HmMAC3BdaW+/rkE9fJ
MpZi3bRXAFUPyi6D6TbHFy2qvFbFkpPmg4ExYK1kVwzQXFXIdDCowWAJo9JA9aw+oXhMV59NIc3j
zeBj+Z1uFDy2qlpAvhd0d37/EoR2Ft9OQOo1ZV1L34PuHu3PjRC8wAXb1TRfKwk+DU2HXoECZw+m
09frPth09bru3XghFXLNNbTOg/99mtxUvhYpQRaMM6AvuBq15IpwkN0GaSbjKSCpRfMacrnSOgP5
HeTWQz/a2T4NVv2uvw6mvXAlqMfgId7I2VaV7Djfl/juvPov+YUHIuQuUxbfe0wwoodYRmxl2QHO
IMK+vBYD1HWrDp2X4SlojU+xuW7pdoV2bV0o6g5v4SE5CgxdKA5F/EZcSS/sUfIF9UN9Fxx13Aix
qCpOarFWRTR/glcr+7rkuZuyZVsA3y17QG36Iy0uNPnCkvT5CGWECTjFW6x0DHyEAn6QQXKKuIm4
FnAT8cXr4Ua/5KhjichVKMK2H+5m31FuVHfiQNAmrC6vLOt2wAXGEQp7DK6LwBGulcymiZDvBao5
5+Ew47PU3XD8qHvxjAdnsCsu/vf+Fhsn6nb4QyG80wg9OjeWrpLN9G3QnkTtxkoPqrnprgvdY/q8
muhTPUCnV+WVyJhK7sXhXZyskbim+xBgn8W+C4Xz0CmeFn03tbV1Fl67s25e66qH4LbyovyA1/nS
bZTsOnZIB21FPav1jT+/gohDSHUCoKrQfgnWGFYZKJbjcgs2eu2j2Y+x1Tnq1M+A0W3nlohiEKlu
3WUP6MGzBPa7PZ/kGXDtKk72UXkKDiL2CFWxqbHchcZseRD7I+02GTdUc1ZV/CKrG1W4K6R92wMt
3FVj74TqQ5HhAeDI8XrsCeIkD7RmFXg5L9/EaE+99MJOym3TrXPO+gLcpYBJjyLAYEb+Je2qTF6N
5a3ib8WMl1XEt+JmovcqAguW6A6O5p0QBw7OPLRe9wOnBUxTZn1xQoKhOOuoiDuHHt48abjHOHr4
FgoHbIm0gB4laeI9hyt9siu4dxl3DVOXH2K/D/LCDcPaFvPtWLuB4dBjEwYsBU1HksEgzxuNCSHL
M1S8h75zSLa97vmM9UfRHjfo1ERGaeFMQRjGRkp6QaS2CCpcCPoVGNRW4e138ZkXaDeHY4aseNp0
i9GbjB2dUG2CrnbSkeZndki7rZnqiw0GlFv0cY0jMsYK/D5sJhu7XWP8PhVrPThQBl3FaHLVChb8
och2qrlvh7WfAEL0lBjUPNc39SCC3zrYixH0eJnDSupv9bByoKuT/e3q4bYGEmhqBGpHwdpWhD2a
wE1sVl22TtKtOF5PuUMLWe890eLkfi3D0DVlj5clxuamCA6adSf3z6OPR7KnWbSxQc+L142/r6t1
EZ76yWtAvPhXCXHITJdKoQBWW07ccXJA0em1Q6qvI8KhSX0xjQMtT8l/rkxwUDS50ODaifLM1x4t
QwWtayZXdejw7xARS3D2dZOZLnFdCqh75X1RKZt0IhpYmwL96+Ja988aW7zBHoN7ykpsNZfJHMAB
i+tFj9ZYxxD41UygzRL31/pbgfuPGvVXMfB7O5aKS5FnUFBRKXeLv8DaCGmIBr3rR0CMtRdozc7Q
JY6c3YjTa4cffZ0nVz7mccuk16hPp7xu3dgnTa/YzRiVGpjpZBqS/vG0WyTnfQpJrrUOgqGtTf3k
N2fA7qAv8D4JlzpAsTDJra2OeLRJS45dZR3k4rno9DWGX3uIRLdSn22CsVrg7elWD3VeNTpni+d5
fAjaKzE4mMFJotoYxOpGDOio1YPEKL5y6fCM4lR0BQnjpxr3229S82guDs7WsYjeMP0IxG8iYn/B
vIzNs+mfuzE6QJ/n0g6Jzg9ql6ZW1lphbsoAtwliMgGzM6u7GoDJG8zE1eKCId5OhJ7M6FcJvg23
nclYQ0URWXzum8Yb5+y7WrfUQb9Z4ZsSVmul+CZTvejava6y/8oRctl8FcziWgU53OghAdDDiD27
ITyVYg56J7OlahsEp0hXNmErrjoLVICsOjNlfCRxK57ZCn4sGWZuZ6O4MjleO3I4mtercG5WU7XU
myYnHeJNGlRejesjxoJ8nddx/NQE0imskw1u9zE1nMHuDObVqKe4vjrt5Fzfx2b2ImG1rNJ7tyHH
InW3TozGUWmfLY/v/LEU9eukyHdNHm5yUbLFRYpfK2i4c+wVtdmpuvG5zNtdVYZkJWRgyKmfkL6H
NpYG10lcXKMOpiYHzsCaaK/jtLWVteS6qfV7v2WmIyQMyqO1TDd6JfqJU0KQj33tugrbCzPYvG6R
O2IhpglVDDihefRTwymz1Au1nOBFJOX5CVMHTxb257Su3RmFmN4Zbl3mV7Pa3JUTeSEGJBwF+XWJ
r6onkYUStmDVOTuxTtyJBUDghb3yIsdjsNiQvdWp4YaDeivMU4J5YXG0uoYvtcToXpQZjtTX5tA9
ZWkHCKHGehSbt7zm6au+9RAS6Ldhe7LU5IHC6LqQtUMpC9+FWLiv6/Q2jRM3iDBe6cLvg883j3B8
XXZYpAEgme1a5dDIRXz+lF6qnEnU96owvmQJI3dKieu8Fgh4qOMykoYpondjivFX7a2jHMNbnjCq
mPPoptGMG01SX0V8CSZ1suHJutnkL5VcWzb8p4gDYE6/qcjH/bscOziyDskLOJmgYxTlpsAErkMs
JWZXgUUN7xKRbsU3Vny7GNqkRuYqeb0esVuc5cdRptrwI0tbFxXBTcn8jNXsrGA9VzhTsIdE1bRS
Zg/peiSdLT5tTbcT/1seXAclrgJgae0E/4eid6pTRyyzm/x1Jh1VXO43oWfddzZeaUZgR7fyjVwA
AlhhCucJGxxhXfMx3AaPzaZ9jrdjcUlmJ3iku9Mc89OwwXf9u+nxt3jVS/08vaTu9MPYls/DS+pf
RHi+wlUHe9e4zoGHE/F6wTG8wlHFt4Un/AG8MXbMJrT/h7Tz2o0bacP0DS0B5nDaOUlqZcsnhCRb
zGQxh6vfhwZ2pkU3uvHPngwG44Grq1jhC2/I9ukRYxhx1GZE/owr7dEx8Nt58qJF8+KmXhZ3yQPW
FHtAF8m8FMj9rvHeadUbiqCK9atSt+WyfxfGYUhLwuAjBnUIJVDkGoonXd1hmYEVHeR89Z11BAsS
aIdG3uKiNJPfGmOVej98b9Vjv+MtSmeDhgQ88FkKdIeLYMmRz+/ctUalcVsXNylv1SwK361uy4eP
f1FpKrtF/TUGNcPzYCzUZle+mwNZ1IIOoeCFLYxj1h8y9A0ol/IvS8olln0wWlJtfE6ooFBoh3/v
z21Imlm3ydrntliZZTXzl9WASfeGBuB9vXXSL7tMNljXtMm8/QycbUDbqpurr9UKKLaFiKXU3KgN
kbKFpgfoX+iHN2ji1c+1suZp0cKHyNrLqCgW6peFZaWzkCwycZxbkfW0uETzo5sf1WhbFE8UcLXs
qU32YbUwcUV3g4MSbjH8UXsQeuQ78zjeufgE1B6OhrPyI9RuhYcw9WuB6I2Hs8MShWICEnBC/hPM
bXBM6k+3WzTKon2wPuN6Jj6bo+kRHqN1PLd+YyGfVRsLgfpNupcoDof3gov5039pH8YyZbY0yo8K
D/X8I4k4Ti/qE5kULqrwIeYxllbd+IrOh1u0r5Ni0VY/gNA4L9Gd/56iQ4FzULksKBj5yEJLz1q6
CLtNX0Rr5955j56Nvblj7YtFcKPsGrIY0GqgXlCyWVcvuXo0lv4Gi+LgGGqrCAjSj0yZOW86vY6Z
ddd6q+AefuIiBbu2zT+KIwFGc6CQuccK5WA+uDdkLnzi/stZKEub/+ZscB4r4O/4mGBtqBc65ha8
YYLTxxeOCTHlVd2bG9QovbUdrwf1kFaHAKta6ibNQkKgWr4171BjV6gAFDc5wjO4oe76j+xTm5d3
UrMMPjEDWssP/i8Tp4zXAmkMd9uirSeek31O9ZaSdplusGDINu2+pTA/c94TsYlMOsiIzwTUnSrL
ocUJmo6EKSPs21PuXerUXKsHku43I3KOWpvt6UPu/YEl1AZamOo2K9ojDZoHw0huLVfcVJX2aEXt
wtX6rRnDsBzdg6uoW2mU0vg09p01qCN2fF5ZaDCYWbWuPIT6Fbul39jA181hAZVdQ3e3Kg4GZbrI
k4jrHCwlXQzog2bpFfTKi+rNrRGyVq07bInZGUEYgiSw/Dc0Ppy7lvrtbZQF4a1UoxdBR+QpLZtX
GzOGA3lFgJmQc+wbHOhEpm6r3vxlC5nEqlnWZbvUNW/lxN1bKPgkjbQjptiDgHxHeP5N0dLnMDS/
ciLKOCXGyVpOnmm0t65Z4aTd5o+GgelJ1GTeSgqtcNEX2hMSSo995L7WecMRQVXG1U0WWk4/g5hY
2MWZByttjQwEyERDtXqnBNGzqpAdxUn13NpSjYWvQzyWJl++k1CyLB3jdzT2XcXYgU3HXqzfOJ8R
7u3LLrXfRksNsDB3sLfob7Q3puSQwTfSCiVGLl+7WiG7z0ImCNWGTymdYZw/f9RRm80lufsRjn1k
3p187oickxxnT0gZPVCxHtbp2IBGB++niWwVxQenWIUiEr+kWNapIpYFhS+cVnub5aEHSWkup0BN
RBjTyOmHFE+d4SOvC2el9zRB8bNx77DuRLKexQ/HVno3NtWrVOAdalLONjNPvynG5nsytuFH6UUg
oXW7SRCnmLt4ieEKQeMer2LtGIzNfNMDYqv1DkVLOYtv0M1p1gbdf2MEB7eDdg9m1ljFI0QgtNuj
OcKN6SwOC9Hp6ZZ4fgtv4cONvHAe6AZCoLguNBilQX4O32O9+LJSzLGxXLp3POsuUzOxarHIkDvf
RjgZ6Xh34N2JKviiRQ3CYKgx05ASiipRZ4HVcLIt/VewE30eLpWquBtKom0MYz8Uufoo84Qric2D
fW/+1UHaX1V5gpu6xeXiyZgKNGLnDc6H1ZbPlhnzyuveAlu413iw3hyR5nsvVz/kmidHKTEmTxWj
BXtbvCNPUyKRrxxhf69TyZ5bqrlO05F6p+h3pUzT1RCzNE53Q1svk0R/yxIbE5lSQblJm/kFVZ3O
3UqAi5BB/UWrZJdF5QP20sfIUce3iSOFRo9654TasnBuveRpAMfS8gZx5cj6gxfeJQ4OODoqD69h
xC0HDrhy0ArCI0yYxnvmY7gbBeta779gKC9l/GoAu/rbspTW7D90DUpn3TjesnHaeI13GQ9hI0zM
WIy7yjZ+oad/1KXyhxEYwRFoh7QSFUl56To/I/ontukCaKZLIHfE8FZd/Ypd9yYbG0G43fVLNCOB
KrZ+vUTEOlj3KS9ib2kPTSLUgykoeameYR4DS74pJIdSYtve2F3wKrzoMVRB0Ka6DJ3WwC5Libyf
ch8wHH+U4fTjeAZRfRPjnNzR6IvjkORNDO+aPmKI7KdOGGSjEuhGIOJbg4RrPpTRb6F3NHt6ahJq
FLcbs27euiY+Br0SLjzYQdQAwmaR1Lm6dOuuBTqDw1ZocGfIA9ZXSQvqkktaVvrRP+YmMApvLWIa
G/Fg/lba6BjqNUKpiui2KWoioz+CP9cJUEliWDlsN+N7pdNo3ZjDLkqMdpXZ/B+e1L0mEg9jZ3bh
qm+rR88yBfq4OXtK775yYDAzq1b8TVhpt21NYNTr6LCFSkJP1PuJIE88wwMGVLxPdSexO2PuR4UO
17Lq1plFOkTOoS1LBHw8jb80S5wtWQ+L4jnOHGDzD1+jSGwX5fAk42jEbdM9aIJiY++nztywgnhl
1bo17xTQ4qZJAdkpOahgy4HGwRyoaKF3gy7Pa0WJ12BGj6VAtUfU/jHP6FOCd0DVcy63MbelpS4q
gOtB7N+1fW8siiZdWUHxYGnBPjHMaKnk/Wel5V80a2Hl6anHp45WqjyWIqWwWsYkSpCdlA+3C3hw
lNsSM7gQetIu5HxQmwvoYYf2LRoFw0pt6U/DzQz1MfOwtKUT1DdZPrwYM6UoX12niuapVz41urzL
2gJpWL+mmVBpdAJHR+yuogaXFBXduTCi/VPaHcWu6tMcKNPijd3MpbrtyJN1h/wr/8E1SVl/0Ity
PWLlHpS269edTvgmuVGxBAzfb4Mgb+dl0GfHpJaqu6xzsl0UoqajVIm1tCTPA79Ewomip3TEJDXd
JX6WbqsBMEJtUyv4P4Xtgtvu83YHMmbfKOvLuJYRbHNKaALWYliqDkHTstE90Cdsr6pOUQCuDfpn
TQ9NGnxX1ZSPOcZAwos3plxdk+RQpuyX6YgTOGeGAzktcyvfya4FprjZJmm7TqlCLS21Dpc8SCMF
7r5vXGlhuPnBjJxbuxok+lcxBpVxui1QveqC/hpD/cwPg9OlyAgJwP4x1clSBI4f11qe5Lg/VaNe
wSpN2HyU/vtrlLczcFMTAwYD3AZC4IY2WQJXbkKLb53TwiA78Q59Gc7HJOXypz03HxUBBqTVHSpR
+oT8iiAK4LQ0zneDYs7zinIuXb2qfzYH/comOjcfVZdl+EzoLkNs+g78cbXOtaH5ip0jwmPVWltn
KFaR5m4uT0gfmYCTzWpqyHOMOGC2rTUZRzURieoVM9/FdfBq+BGwqXjX5GNdJsYrJ5HcZ1CNX5KI
WNluSSN3V8kSOdfwpHvah9NmH1URryTXXiLevNYdSBhuZSxswhQIWwvXtT+CNt9iR772hDHvg+in
C6mTQ46Hum2ksAzVDzgVHu0WikAAaHOSVJpdOmaMYUNrIe6Kn5oz1LedbRy0wnhJSvVFdm3oBX1y
g8Tt59A7JSAE/TFO019FgWfP5VU6c6JNXVdpLQGZ1lmt7x+j6GU0VKQs3zkajUy6Bp75qWfE+rU+
k5HPvDzauU9/OtoEOa3IKOpUap0D7VR+RZq/aSv/ENEWuDzMub0MXw8InmrC65tqVVQgixEuYS97
6r3vPmUeWp/JfSP/r0rRI8rvdJzJDnM8pcdJkuk4Zr1uAgdcgMlbmP+HA3M6DDD+U6Qcerdq4Zh8
I8NdmaC9XGE/wId7vbxof1Zlel7wiUAkgdMJY3UCyAOa1TqBOqJ7G3C2rfRu1sqDRFs4zOli99Ym
znDq1rMbUXfbIdN/XBl//Pv/Hn8UGOG2A4U6wUyGiFflg84p1EF8gFnZpqbAddQ6QKbzZnlD7cwK
t6TCTxZRwCzI7Ofc9m8LRb4PsOUu82wb5mITCDAEhHbLyz/v3NalGOnoHBIZH4jJt/YMFVBp6uc7
tQ0PJYlUHQVbIV3zRzi3dQ3dQfgE0qmuTC8tNBeHNK48hlH6Fwx+j3Yg71UPiVmlfLk8o7NDsYFt
XAMsU1YmM/LTslAbdutOljA/zmQqMtHarfM9iiwPl4c6d8ugb8hgY/DAUzbZwXrtKCHgBCCnzTtq
vtUKyY8HkJ2UVcNPK7fU2f86ILwHR8P+BjqKhhjP9wG7lDsAfTiMPvvYmiVun80qW73TUVmIjPKn
4l1TJPx7e3wfcLJ5UdOV3EzCcbUaHZiDXHnI7eguwKb7yoV9baDxq57AZsfjE3dx2O7kHr1mpdbm
HXSNOHK11eUl/Pv5HGeEKYKjcY/KU/2nrBFynwOgoalHrm9G9Ucw+uq1GX7F9KLqzJLp5pL8SrF5
ZWf+fROgWQOvRsaIBxjbVLiid/vAdAez3vWyhGsxUhCQWfg1tO0e4uLFQo7/8lz/xiJ/H3CyqJ09
hF3ad/UuoUyi9SDhHPXr8hDn5wQnCtEwxLen94eIatvgdmUIy0FZKCg2JhVQybCP4dB+FQYEyVpc
e2/PzguRGJUykKYTrH7fLHqNdkqaWcWuyvGsr3uEk3PaT5dn9kdN6PvFzeoh/sBxc0aW/LiTTrZk
QLxtEohXO4ildFKdvFqrjSgfY6k1KPYb5hKi4boaQEQWpryQJao2rYXEZdnpN1ql3aSdeLdqsfWk
4DaHtpMH0ltZDDQq8bkM82RXlybNj8jEJ7df+ZRV7AY3wCQ81rrx4nv28fKMxs99YUJTmaLWFHlp
66LeWSKl7tC+ppEDRgLhf7BiV1bv7FgGLwuxt6lzRX5fPEhNlWWGXrEb6OTWGnMGgEUzeZZD5bo8
rXNXBynEP0ONt/TJd4rKLJexseDCz39X2c5onxvv9+Uhzm64kyHGU3AyBLbgUuQUzMZsBfh4Op/G
/eURrq3XZLPB6aHNrBisV1RwdPLXNqfZGb8lpbK9PNL55SIXMkfvJwta4re52LpnBXkcljurV9eV
pSz7jm7t/2w3AvNRhXVhm6SSmkLc832YLjCVIhZxuyNVucHTbaFF0aeUe9eEU8Y3drqpkVSSnTEh
svnH93GUWiGWUqx6lxd9+RoEvaBrEL9VZf5b6TEoSCO6wPZPm8LIQvUpv3clNARFDf7DFjn9HdMN
XxWuFVYcrrSSwCICcgutH5e/nCqfu21PB5ls9TYKms6N+gZZHQ8f+XbY+G2BnVVIrRmji68mindp
bG+8pJontJtTDxU0iTp8VczMSsETVllWnTujBLjwevJtF6qCpQD14y2kYP2V2zkFX/MmLZxl0z1Y
suCBoj/sPVnyfW7HYFKoLvve0ghpBdBf6KkYdc0yTUSw6Tq3xtoAdJwc0v3sIHXZ1VxTio0DRAvD
u0cDgmJn+/tK9t/L2IQLMeQzleZU72n3ppGmM0RM37RQpaUOTvqLVke8gtlO97ry5lWuUS36jcy7
N7zRdFRmJvDJ2LopFXveAYKFZHCP+dcTamUU/ezfjRc+Rna4tCowyVYO5hgbc9HMgQvMNbiFPv10
e8T70JdK1RuLAnxZ3uvusPaqDPyptE/TaGGk7aqht2e5LpAYAFsx2F2AbraTzVuhpCvFTXd6Yt06
4a1uQAV4rQp6Yl6FILwGWymW92XrLlJV3Yi2Bwz+mrgB9hL51ggBS/mg2snkSmosqoK0QLpN7HIe
9BxQw3hzwOOZrvGL/P62bAFxG0n3VcDzk2MbwHMyUwbpZ+HHt4nz4fGVUeRfia5fWe6XKIMbx//t
xzc2YFKXVpt9zGldtmgbml27jS1A4Em0ljVaah6wV7rEYd3tBmACujl2H6W5ZMBUKLRHqfxEU2SB
YSyoCOQ5gKX2owz80RSw5iN9hUDJPEjhcoIxl0S6gAeaLa0Co4rKp1tw1xa81gqqfSmsIt8KVl1g
rUWpoqJtUgdH5IECAg2Uha0A2MvzheJ8epB3XHhNYbSS42fLftfQ6opcA8i6PQ8Tc/x24LHKueRY
K07fWIrYV7a0NhvA8xg1UGnY5/oLFvarys2vRKznziJUaYNajwb+flpZshHaCBPHr3deVO79Rmy0
AHl5ra2opmb5WuTylkTkimTdn/B0et1xyRHAUmkyFHtyzahqQgU+0VBeGAxUESyjX2eO9OLoIQzK
/IFaPq1vA0otqBwleuEct3MjofcTdu2oVINXsYvWaQsezcyAnWvQDlMkG5sMKgFKDJaMoXzi7zJi
BLgTiDxFJewsvxR3FIppULr2fZAC1/cAGcsJ9f7UvI3RfpTccpMYEmoNZXHEyjqZBwpCVGnsP0nu
aIs+/oaULpHi2qQviXbQEb3fl5WAngrp0jGF9NSDVRXq/2qpND5FeMqSfGsGAZ08eYrMUigUO+Ni
Z9GPQUvk0FrSBtmRR7+AzKGIK4ZAyviCTr+RCecfuQAEsqw/FbyTaMGM3ZF/rVc7it8OSNIUOnoN
MEExlkVfrEVRHbVCcAGigGNJz0Mrb21wP6jyrS4/GMq5uAUxPkvRbHQz/1LqEkXfSZknil3n69bS
loe7PtS2fugubEDwCATtyKJ/WW1C2g/oOIXfp0k/Ez8+JEr9fPnH/KH1T5cFFUnsQcCxadRIv7/U
vtXyjWW3IjE3vyqY4Y0sgYociQSRMJR9aZZ4k4bwmCUZ2btElgB4mD9MgV+pGZu70jbHmo1O3hut
Q9ff1zp9+67aI6u3CmvxUIX1KqUi3oVcr6HRL4ZOIOZXL6O023su/uBwuF0/B3AYMOEadDUiHksg
aD2cOQnkjtytL0/6XLB1OudJhUDtq0IlMgClZ6g3qaTdNSq3bVz3V2Lgc+GjoZjIaDkqizsN6hwh
0aNU/XZnWPTYlTiaV9gv0Gh+DKDiX57TnwrKXx/yZLBx153sb9ss44yv1u6qGqi4Y1DG6nuw84kR
/iiq9An1vIMUaa+ZMSKW0KwZACKp0RWu7dn7V0OsikwauUlnEvgFlZmlbiRXO10uxVKoLQ5EMlyA
NDm4bWHM8nqLnll65YOeXeiTUcc/P5m7B3PWZ9uSQ5XmoyvyA0o7u8wRxFuD9V9iW5w9idMti46C
PE0KBPiCHvdZdIZkDITgMs9SZL+pNK1jtbw1LHFj6fov5LrmGgXNpMx2oaJ9Xv7cf8oSf33uf3+F
Mrk+aTR75oAY0w6FnZ4zk9sIPIT05QGu1725jWrpLtNgZeGYPM9b/TGw5ZsodXK8HsylL1pjpwt3
Z9jVfYDNmGi1ZeNr6Kwqq8GPtrVH0ycO+48wDg6kEtH75d9/7g4cnQiomZPMO9Of3/Y2KoQy+yQw
UwPugUkoHELpuDzK2YNOxZEjqNgIHk+yKgP4KntRxcapPMTRQ1SCZgqsK6f8/FSostimQ8brTG7Q
oouAKQkeFpG0T3YqdmFv/qeJGDLWQyZ1TYiD3zd4B/NfCsVQ7LKEiApozlslqrVwtdf/sGAn40yO
r+GLqHcNpdplCJaKNj8mprOTE+2KqP3ZJUP6YZTmwXrUmkynbzssG7Ws2IUVH97uzI9S+IvLU9HP
5aCQ/tG8BRdNVXbyXYQtKZ2wmEvVWL+EYTyppiNo2fs/W8+Zgxa6cdFeg4CQrcIh2Uhg+f1eu7dq
56FvvKXiRXf01SJ68cAM1GxrevEN3XyguUX8nOTaS+QjnVAnYl977XGoIOaUUZbPDM9+pnvRzUtQ
+fPOidedUqGyFoZ7TcswhWsCGCQhDx3FE3cTCkp0mgU61MFZKS2QuGDTXrm0zi/4v2sxefG8MpOr
rlKKnZT6e9mIH/umvDLE2bNGvV2hrWPQrp+ctcppwgBYXLUbhHWfiepXnuERmCvG4+XvOl6vf118
J+NM7vpOHjSrNMpqh6IkzASv3lGi+QRVuHds8Q7/cNuX6qMu4uzKZXL+hcV6lkh/3LrTiNW3nLFO
TenRpnU9ysQ8hTWSxDKWDK2CX5xW6h+ITDxpTlYDyMjI0qHW2ENwJZQ9+8b+EzlrzvjnJ69dAp+1
Ew4NjiovES6+U/13o8BpvXhW437W1FcnfvZ5xWYV+RrqrkjFfh8wJpOLashcO+A1DmxJtUUW8K5F
PXseROh1yn6/bDUZqxTNfsew7xZfSt68ZkB6sVhbMRDwQrHQF+zda72Xs7uOTUdN2MBt4Y/EzMla
4FKQhoVgE+g9FdPEV9/aOrwtTIhql7fd+TX4d6DJtqsVN+6q0Ct348bK3J8SDXr2mppF8/8wEHnB
eITksTf3fbEbWwXHmUbUHH3tzuc5LkJs08qEEo9DMenyYGeX72SwyX0vEFsGSxRwLwy3uPjNPL4m
nazl5VHOrp1NiYw0T7ewjfg+pXYgEXZwzwXuQU0Cu0AarOU69akRYYh5Zf3OXnUng002qwEcqtJM
3nxF0376fXYfZsXq8nzOZnB8n38mNDmBIk/7OuvdnJugnXdGsCSeOXpDhDisDzRaSuautYKsl2iP
Ajpo3g5LOr1kT9nm8i+5vLI0fL6vrONFvehKysal4N1wROZR0g8fgrS5C4roimT9H625v67ef6Zt
Tbem3GiyR42q3MWWju6CFUMhlpGisrq6fwjjPFkKC3WD0o1Bj6odmkJe9+m0FrzoLl6C3kaVqHf0
u6KQ7Q3cHvAogoA0zvwfHTbIixIKPnpo8VIvoZE4BVUzPYXGoBV6CGo3oZCVUUPV1OLGMbtgiQes
MS87dHIsqYfzUD83or6LYM1hW0zWfHmtz5+V//fREST8vtYJglHeEMA6lbpgbbbKHVRxGpJCffkv
44ynf5TrJy//Po5dWl7qiYrCSOr90vSYSmhm/rR74/PyOGefEfufcaaNp0yIrEXfp9jZkHYd/MRs
sAwySip+/dwFP5L/1S9sLPiclj0mh2aw0FuoY+4aJTLmATp9XnYtFD/3iU6GsCdJEcocPAbCrnZO
4x/8GjoeNrN94l1JN68NM4ksAzDuANfYCUYW3SVZ8tI30box9CsR1bnDfTqbyUug46rqDxYfKBG/
UvjmWGbPhuG5z7vF5Z1wbaDJzkbqWVP9lPvZyMt13PdbVRcI1vtPnpRc6XOdHcqkKcRmcDDtmnwh
GXQRtEc2NwD9uyDMRs7lGuuul5qg+j/M6mSoyVeqwlLVIwkP31oulxIE/FRSN02TQBVPr8zq7IYg
kwX4RwMP9fTvR7Z2AscF8k2zU6Zq7/4OlZ/RVbm8c+cV47F/Bpk8bFkIxbZzJUCg0jEJNnmFjEfz
3MUvefcz0q7ZZJ3/UP+ONjmt8mBCthgIMvUyOYyO9xolfD2iJhc7V7bfuRf7dGKTC4+wmpZ7TR8X
QeKlam+M4loh7uz3sWRwh+w45Ign6U/WupkZ2YzAlYpGa4io0EMgXXkex/Wfvo4mAaKsgGOhGjD5
PkJVIeWPsZTtvqJ1Bhs1wYf7LUbDsA7VzeXNfW6wEUZimYbjGOofKPNJ3BuFFrJbFhGI5peQ5wHX
IyvaVe0m7O+VXF5dHk0b44jp3E6Hm+wGq4Ne69VkAFKopguvNFHLYcsV3Qg1RW2CUs6Pupd/q5W9
LwIVgm4aLl3FfIpd6d7te4c3HBpM2fUZSgKujmKMbtwETf5GNWpvuwD8hxCKAIrcwRJehLpqsh4N
DHtdKkDwCliCXuegtBLLySHt2h9VC1St1KqrrZwrE53sxYQfoNQROLVAvUGkc2PGKU066cp6Xvl6
6uQWlIDCtX7G4UKWwu9/6V41H6InpH1WldRd2Snn9v7Jp5tix/NakczCDsCNuubSACLmNcEuLvQr
0ZEyboELW2RaawOwUluhB1YilfwvjOKfZR2p1dJM5YcggOWe2MgdBXL92OaIqCCSW8wzET749HaT
PFnh9PYZRMHOKlrUOiy0SkMYCJe38bk77XQpxqU6OTRK69WWTzN9V7bqImuQ1+p/Nz0U9jC4shrX
Fn38JScj1Umv6mFSgkFEnqBqUQyMdZxYHi/P59ookxuHnDp3NSq+O1OJrBnoapTeWmXmJ/WV/Xpt
oMnxb6GGuh3gjR1OUvIscJp7q9cfjbHadXlGo8vJpV005R8ECCOloakxpZRIFAbYptDlW8uAjodO
D/ClVRrW+zByb63aPmh6uddKDaEtmISVnh+QpF61ibZWGshYSD7NW795dsxyC2ZhTlIYXvm953cU
GCTVsLQR9Pb9O7u1CL3eCTnInbZGV8jKbm30O1Xlms/jn7/pr+M1QncA2CkUgCcjYY4JILmCm9La
aL2kycxQ8JTTtFkibMwJnJWE/LiJBmEXXbMWOjtJjYANJLJOMXVyJ9qOhDVLUeW7JO9faKjsReGg
vtt+ZE11pX2knL9G/h3MmszT1yJTcgW4hCiRZcRiOm1hG3UizfRSxfvYj0FDIFZCUWQfNAXSM6aF
s0bvHWDTLlUJ+Iut7lGvK2bCHx6B+286gdS1OgTNTIr8uwp6PepHN1iFvBSjPVbgbFqocytgUS4O
hd5b56lrrHH9R8kcupna9V9ulnr4H6AJkscH2Vd+NpXxrFfDDRZY7dwNKtTtUF9ycTZ04+bJGKyt
XqnzYgh+uBqENARmUCLL3gOf8q9aFo9t3d8Iy16mAg1CT5R7O8mWXqY+l7Yq8Gcr7zs7jhclSt4U
mZK9TeVpBleaW0vpXMivTYz6lDKzBX/h2Ev1Oj1ZC+G/1BbMzU4yqi2fcmEGyGjhSLL1PTiBCdoL
cta+VA1VbU9ujpUbHqwiR2rQ9JaBgThPGHvxukkd9DgD1OUUu9q0kKqzUWxVTazXEJmiAjUgOkvd
StGKhyAUN4qc3Psy9EYvlAcQNlhNgnlexCWiKa1hoHqhRsvIRiyqql0LnSqxSWyrWVmVf6sXqFer
DtUBW26ApajaIg7EsIg92Jh54Ozdgkzx8iVz9jY72WKTxEAKYTo35dgVsoy5yJNoHmf6VtNC+0pg
++dt/fvQ/nNypnFnqKld0ghCdj7kIUoRs6tShHlgw6IOZlj45pR3BhzNvONAD3mKulp7SOF5lq15
b3vd60D+WobBOoOqwDM1vDdVeajS4kHUyD3+/y3LpJYEDatNVQjiO7VLN7UtXvsYrZZSer08zLlo
39bptQD6wFLYGf/85GksBtfHfwUuW2UqC1svP3K1umalro1X0l8LfzLIuAVOBiEWj5DrAWIx5FFx
Szxnouej/9JTqNO1nFtbty8eHJQZdHBgQHTahUWTZtHq3SENpYXnjAx6++BzEOrar7Z5bEhbPfCO
WYehGyrISENFKz3Tj1ms7ErX3RplsTbUiDZwoS1CTb+rEN9Gh0tdyqI/WOqwD7gw0trH7Hu41ZH6
aYtGR92sT98vL/DZ4PJk7pPYI9fTOKp6gksH9dpB+6mzweDrzokB4bH8uDzY2VLo6eecxCABz7Mh
jXS2psCHwXTaZc/qiAgZC8KE0ESRBc92dneE1rEPS8GUFkEs37mm9NQiJHv555w92idznwQqStS3
QOJ16Iu6ctuH9rLX5KcSb5fLw5x9EXWYCrBmTIrJk0cKVBVSBiExtdDA0bm/9aFaBegjVnlzJWQ9
OyGDZBLDDjCfU/uPlF6hJhUD8RCqmb75M0y/YizALk/nT6nvr+NiQb1gKhQ2p6gNw8jyJIwKgouw
O8oCNRZX2fuWcRAJmj9Wd1+a8dYJo18jpqyq0AwwlKMsq+u0L3+kDh5QonuogVLKdbPKITKDU3to
CcRmrdqurDTe2J51W0bqLoz0tZlaT5Vj3vaxv9eda8DzMyxeW1Ogr+oG3RPIspMLJtVbWPQBZ7+S
u42hZvfo0i2Bce0LKA8yiipeo763WlTOPBq4s6HLhpkfN0v4VTujR3MauDDSHVeqrWdvpJMlnpxK
7E1tq6sgiJpI3w6oYqqobpIE4ce10hy6v4O77GxtfvnLnt0+J6NOTqdUVb4AVMZ5yItjUaKwJNrb
rIuunIezd/rJMJNjZ4sesycNbqJWy8++Lh8G8xqw6PwQbE5VwSYRx4jvN3psF40JSwFsXFS/OLFy
rzbXiGPnY2xb42XiZMM9nwQGjdE1EGQ51m7n/jBc6dYw8pVfqvNGgbarGi7SFcbSojaPl0ta/5dv
BRgC4xoAK9oUR9IEtaIFIXx3s04fe9T+IgGiKLkGBTh7d9G+1qBZybI19TS1ajW0vZazbqH/49Xd
Q9u0Lz0WL2ZSLS/vvvGzT6+VcUIMMhoDT69JXXFNHYk21rM2bHhq9ioQ0mJo2tuhqralLr/WTvgf
LkxH5ap0AP/Cwx5PxMnL79dt5uNRz/T66FeSlAevQ1oJv6Mrd+Y5PCmIM7ArXM0OJJDJgdb6WkLG
gj1PsL1EEOFBket72v/bLEzvAa0f1FLaGYm55BkGk4fovKifS56nK9vm/A+hUatjW0If/A/C82TG
Hrxk06h5Igrd+zD87Kh13VLqdeTM7DstwhQpYPB0eLE5MQ0pnFZ0yzpu7i5/7D+Z2eRr07L653dM
M9RWdsN48Kl/4jP80CLzgT74XrdQUI3FpvT0F9d37LXWC7S0KwPuB8h2wImbMKiXeAMBrNeA75sR
8mEBUYNSyntHQHXAmmZpWe3Kq7xn8KeL1ks+6mIAXuM+F7LxBPb+4Kf5UwQCeh4gGl2i4rDoYnfn
OkGPqqsHSDrbl5L42RXBPmvqte6hrhxw22pGgnlU6+xN4TzLiF/J2CnNoiS6j7DsxOuyhFWEYmWP
oLOmVb9xUH4TdfKIv1M49yFtLIXTLVrh7Nq2p6WZ3uhVtiDwxeNEaB9Bk32GwLINv/jh5toDXf+3
gSQWjTntyr4/cz/+X/bOpDlyHE3TfyWt7swmFm5t3XUg6atc+xbShaaQFCS4gRtIAr9+XkZmdoW8
NPKpmtOYjVkeMkLhopMEPnzr+zACqhk6qrAq+fER3kMTIy88B7mtuvqGA3AFt+/h6zf8yWGCdgQS
YH4fPTBwFj5uLVfQxtgKlsOq+03jipvALu9aN9t8fZlPrMYykcwJ+gLRZGkfXWaqssHFxoVzNYlN
b/SOVN7ZkKk09idor3JaHNqMnGrh/2dTxQCCR4/gkuawfwJkftlEWd5aYE3BaaaCfGNp8INm40G7
7FS/yue7FU2CS+MbBpSPB6FTVyuUKHW71xa5hNjVDgNsV1ByjdUAUdRAw49ENF12F4n2hkgouU4T
ufMgZPP1U16e4j/tVgyAMVgwAJgWpvCvdjKYKU+yhjf7nlthgRaGbmA3Psd2NN2/XhjBVSjm2tA0
i1s/ckKy0vFMUiGnlyWXY4edDeHU3HvmmGrx3FMez6f7gHDC0OzmuLDQH+8LyUAAt1wIfuhJ32Mg
a9OK8cQ++MSV++Bg0o+XKBJkQ6Seuj004h/qYVFx1c09IMF3bEqeieifmSmsCNC+E+fpZ+/sV8+W
fbww9aBCbwsUfcR437ZnDUcKHWJStnfKFTl1oaNDVOdkGfGFI0RSe5NZ5dY29hkHuiEQ7r+x8X69
p+Wr/LLxip6509zAL8bMIFT8nxBHR6BVfb3YP10U8EJ8aPtyzz6uTYishLQE0sH7aXbfiyGBYjCG
r76+xmfWEQXt/7nG8h1+uREMFwZTPiAQ7i1Q4Xt/NfUs7nJ5Yg18opyxhDf/uM7Ru4GYSQeJhqrb
T05fYsBOZytqvBSIuf5HYbMMNAcb6tEdBC7tGtN1XF6UKLTHX9/tZ71AH77G0XuzR+VK7uJrpIps
WafMZrD4jPwkRM+D1l4lw7wqR++6Gdtbq9Pgu0n5DcyvyzbJN3wYm5AXpl6p1kLBIlFiXXH+Kkyw
UpXMNw2rgTuCeinPIE5OWL8CFm5fgycZgjd0gSnOFSf5XWJnGwCT/QvbVVDmrlx/r8E4vuy9ysVn
vfnUwz/1ko9MWS4yEIxLDWLdLAEVyTESIxTaMnpAwAaLgnpbIkcnsgHyc/QsSEvArdEDaqwKerEc
0oZcYrJRGTDavn4fn65wtAY6cMDgAh53IGgzuFQRuL3CDb43wj8gN65PrPBPrcIv1zi6ea7MPHsZ
MndtMO4pFFA8SS7yHDpcVlueWF+n7ufoePJpElQ4lOEEFO6r5fTXFgL9E/ezfN/jIxDzZxRuBkXi
wz8ypyptGAQ7JZ7Z1P5wh+JG+92jP5ffClfcuWn78PUr+vzx/cNDO3p8gapLYxFg+iSbd8wfWOhV
zn7o2luj1YmF+vnj++taiPM+GiMXmiTtgHYEgEjb1YDsNu1PRcufuWn/cDgd+yhY5rN2vKlGMRX+
O3A4HlbegUxP1APBh1tgQF9//fjoqQseHbuwebyGQtWyxOfd2PBVPWY+BDSSCd30dR67aI/Z1nSh
js3+BTywdZAnfegaqAv28xm0sFaVCJ5BnYvZYC4sgVneGpRVU78R2R9sZp58CA/RcgKuBIrjTb/R
2py5JFh/fSenXs7RumutdFCss+FHtxlACO3lGFhP/3eXOFprSd8kbYE1sEdgf2W13YvXncwanrqN
oy1q52WW1Q22DwSWtrTAMHrGTjgHpy6xeGK/nKmDZSCwZKAS5aSQmsQfL4JJn8hdfbotFzEEgkFT
H2frx2tI1pZpRiCC5FfVmaNRYqMq7lJ/D0xi/G+8lV8udfTi0S9faiJRLcYg0oVxILfqmhO+9mcH
FLUxJoQ5V2fJS3y8G2UGAkV/rC2N6ilUAuOZ2FdDn958fSenLrO8uF9fzAxhqmKxZWMPnXXRtdDd
zraz8W6/vs6n3g5EBcDXdlExosf575L3vURmrIUqSxJbVO8UMlWDLONWZPeWmG8n0uzHhtxOTgJP
mJ2a9vtsdWC2wPahhYhk/3FKcEqGaSgchGsFGh7qDjCgytqiSrtq2/7fGDFglHrIcC55HO4sD/2X
h2pNGnPqCUL4AOIcHaB3Vc7vLeXHVnCq5e7T9/fLpZbb/uVSo+k1wwgjGhYLKLTCAQ89V268kZ14
f58dsXBH0OsJMq3nHEeZA1RgAViAd4+JlZjLR6++ZkStUCaKJvBpvl4sn74rvCMXg4VwkI/zE3Nf
FiNTywELvzCcsmCXT3asAno1lKfCls8sE+U+YR6GnZBgO9rKJHG4B4EvxLSQhphGdeHy5sRW/vTZ
/XKJoz3Gm9kdxozidhp1N8p2NQ4gh4gWxCnlhAXXJzJInz4+hyyNLGjNtY+ztZ5VjrJeGsWsGa2E
dIeTFQB3GxCOE4fTp4vPgVOC+gwWxnHTjK0UZmQZ1jnwSwBdk2hqz7V3qqj1mbsAIR24KAgvsZ+O
jifRUgI4PW4n8MrISVjc19amrP3zorMG4CBcoJ+AZf16CX52a+gDwiC9Z6O35Vh7DizuggSdh+I2
ZgRaDbFWAzyYOiXSuJx7x54rqnWLbgLmwFAx+Lh9c8iyaatDiqyzAEV1xvmQO/TByqzrrqk2RJJt
2oh4SE+Nh362JBlycsvjRMfTcYrXeONg+dJv9qp2ztDEsmJtDXrrGUHrRAUAy9cP89OrARIIUWWk
5PzjnNxYFPUYCKyTHuojdpF+G1A1MO1wnjLrmqTjiXb7z94dBvUXWdrAWwYMPz7Umucth7ZGB/Xf
AUrT1RuOT1A2cnPCJn62MCFRAimKJfGGAYyj6/TK6RP04+yh9b8tXWubj+LZA/Msncy3wDIujjFx
Yl0uv/N4wcBMcRwsULrjx7pPnW2cUtt5tx/JvEfD2hW1rZev39ZPkZPja/hOgFXhIqBC/u3jfdES
WbAp9fq9w5sVFfLVtmoclemmdwDcQ0U2NIRuuJm3eT0eDFBcFeaXuzR90lrsdGFt6SR3PnpCW/CK
p8bBIKd/nQVpC7Zqh+FavLaY1fUjmndiEMguJBAZxvLfVeYlkYGQCowpxh+BPK7WTvXWd9296RzU
X8xG1sFVEIw3FiEXnfHeRUGhdA4+U6g9pFllE2DqNutojDkBwCox1A9c97jXNTrAugasVzdjgO7k
7W1WDwCm6qtSTzFSjIe+NXGNhHhY0mqdSUjl1M6hFDYGvgAEgYp92QWgDKYPaVYdoJW0lqMN0lFw
XQbB+Tj1T8qg/0eq84kET8HU3LnKWYBqVmQ8uXbbamdDnSQZgovMa+MCI+CNV5/KXX1i+pEWWzSs
lkAYsjkfXx1k4ZhVltjXfVYC+p2ZPS2LVdA150inZquvF4r7yUZzONKzkOdkWCrHY2RwCUoMm6DF
j/rlmTNDMsRrbiqVoLlwpiNUOvlZrtFd7kDHHwOW4GW1dMZJkQgOWR0+vPSTHp4yNv/QUn0Ht2Kt
Kn/LMOwfauOiUxBjmithkou2d2D60/GlNMNWg/bOXPQpVIBcVxr1qaIQYo2mve8wB5CpAlcgxnyr
t4LM56Np/RVU8kWovFFDaKd9x+TFm8T7iCpRTxBGAhY1cdGcPjlAlthQuY8KOl/lHrkw/nSZO+0T
GeazXKAOJgz4gTNIe00qLis21Jd1il68iSWrvAJ+KkPuCgQtpF3jZCYAKbtgibH7E4/9gwmA9YQJ
/TllgfI53MzjId7ZaubSjIgMnLGvN1Mz3k5NcccEcFRFBbja11f7aLt/Xg3ab4uRQ0XKwVjExxVF
WDbRzoGUzQx/2WqyHbDSkwuAxqDRSFiccF0+mrflarBrkM0jqPlSB1KeH6/mMqYBusHQcecFUTOD
RarZ9usb+mzRIgaAdpOHe0KR7eMlUOmtKVpFIPDtma1XVyBDgP90Sn79s/IQqlBLuAHF8mXI/ONl
0FI5dx5acfayA2dS9/o+B56zGDAb4ZfAkfhkS3JQKy2D9s/KOHegIN63wXwuNEAyX9/yz+HpI4vu
wI/mP2WtAyTKPn6ZbPkrANzQkUAZyELQQ/a8Q8WTg5YUaiH6GpEotKem8xaybQPabTNHnHGTXiQ9
icvcv/76+3x8y5iFxNQYOgnQUYAuZLyFI68n4eVADUELiGePq8JRB0jNnLjEx2X7xyVc7BOklDFw
ilGrj3cMiYSKBrOH/C6rWUgBGAv89JDYNeiIfIf44pQtxO87fsIuSrZsURWA2310PZGAbSVH5JP1
1K68LN8Gkw232DsHyuREff4TG4/WbUSVKMV5ix7+x1uD4rZKZI+XWbn9KmDmLCN0PxPy4BVd/K+/
qF8vtbivv0SX3oCcuNOhBgfXFcp2TN8OCNdPWJijfOBPE4NpO3RfQDTYQ7fH0aZH8TkHPxruoZPw
3ezYmDXi96qQCzw7wbB8Nt/lvfnBynfqF2iAKC+kPUUp8PFent8af0TD9AsjwJnb6Y6UD8a2d0yc
+zKP50GFLTfr4CdAtXrCVSC7Zv1RlfqP1/k/03d59cd77v/+X/jzq2x0h5nW4eiPf7+TFf77r+Uz
//Nv/v7xj/jIn78yfhlePvxhVQ9i0NfqvdM3770qh58Xw8WXf/l/+sPf3n/+ljvdvP/3317ecHzF
oh868Tr87c8f7d7++29QOgpwamPV/MevF/nzX1y8VPjwXffy24Oos88/9/7SD8vvcX/HUCbmGCHJ
4qJWgV0+vf/xE+d3dLBgfeK8YGjew7VqmLls+dDvNvYjQUoL8TaDptbffuulWn4U/I4eYnw3hJFQ
G6VLIfuv7/fhDfzjjfxWq+pKinrof36box0Jz5VC1ylY4rclvX20TbgEaKyze+DfRbBQeaW1ArVq
CvMKfJsOZBR4DSA/yYKj9X+gBLBdbwjg3GpeAf/mu00Gghep8rWiYNoVSFhHOPHdMy8Jkg2tUidu
icGwXqrb/IoNUwKIswGOrYEMqoh5JhuADCF1AbFEC1masJpI3YYVoz7G36vce5wm2mwqjCRcSsCO
stDtLHDbfRv6M4Ib56LIaYY6VHeR9pgLhEbIdb20sfgZX4NWdpe1pogglgGSeedBvN738q09gS/J
0JJfM/VdVRTsCTE+41i5RQhTRQFCvtgZiqca3RF7xUr7vPQ1dFBwqUMGiacI+qci7ngtdxOEIXOM
kuftrql7ckGGdjpAvWjejLTbofGsCCfTXQ0SVdIs99DhlqAsVrUKiMmmB7mPBd8rx/5eaYmjVvQ3
LFGXVgMgqyrSBhrWlF+SSgK8nncpQI6gyAFej8eCVnkWZy7VG9fNg/sOKpAmNFpXIK1nbndfjEPx
zUrxcFA+53Bt24phtEBQ6PqHI9JhG88u26vRmdwnjiGbvZfTRWJRddthmhQG9KCB/nN3/EsG4Fy8
drKXP4aPm/6j1fh/zUwsvWH/ezNxeKl+i7E+/9lMLJ/7y0z4v6NlhEKqEYYAoiHY8X+ZCe93pPgg
toUhKJyd/zAS9Hd0QKHdEJMtPycLEID+aSQI+X1JAUGWzuVou0Ei+V8xEiDHHBsJmKelzwopEOBM
4Ct8POA6nOZz2VNErZiTjhQTb6b2XyBpGYQJo2XUGOjJT05eRLxtzHnbLCIOnnqeA3XtI/6PeOo/
ZT6GmVogdOMaGpOQ1cjWk2nlqs3VY0uCSyGUewGgV7/Kc6POHEQbYFY5fdTzVN43bn4HFZXiEjqL
9YE6i9UYAhtRrQJodfCD/WAcFg29lhd2YEOSp+NxM0J7xWlcNOsPG2sa521JsjlGufzcgXRHhLTc
RW4NHsQQG55cdBMFqka707Vv6u0kajSDg34B4voMHl6mHusKEiCd8p9nNW3Y4DURKwwqcUBhVWP1
bNM8OZsIJiYcUc+hPQGsniXVEyQ7VKhI+tz1C9geA1dxLg0NNWnR0eJNyHhnRMbTXG0E68h2bik8
3inhG8Qv2d7VEJBoemUipzUAs0EmIVQtg1E2/IUHANOnYNJqTO/mc/ek0QUuCb8YYLjXpiE8LETX
r6Ci5J35QdOEU5o+Tsx5Seb+oujb56xPO4jkBfcWydw7qJTBqjvcvbEHchaA8ALndgYoDkLHJpuK
uNKptXN4m6356Mqo6LseUkwVIOlLDsLy5g3txTefWM9uBmZwNlj9Y+l5r1qzJmRwGtY+rhElrklu
5xT4eSFov87RxXJeyaG+QnaziSav8zfT6M37SudQa7X8H6PNr7TQKq4Mlg/KPS1EoXUau7KqgLF1
Hx3UQwGBljdDV130EshQVKDPLel/Z5BKQgcllJA108DVpuCfBzDgtNbi3JWOiujSPZDk3n2mfbmy
rd6NG4xNrfiYmhBpBIhJ8wrNJZVUoefM6cPUUrGGCrC1sgaarMfMRSYklXWsKRT0E6SDNraY8PqD
8t7YZjelGppv9oBF23jRmA54FlrdU01uVM6vLQWdfUpaJ+ZOvoFq6ZWCxFYM0ds3CCJve0fMUTpj
niqwFOBIrIeb6SgIYNMcT628CUjyY55YGXsdeGmG1nvM+NwI6t2SeXrvyuCphkxwpBNvuGoIgMCK
DgwK7wK4y8njwP1mbWxpRPYy13YIWWUfgL/kNh8xcclZf9B++63qmjwyUHILWzA0tWwAs5Hf0WZ0
TgpUVAQnxXk3J2/j7HQ4Q421913oLmsPVPdqBlu2HJskzOkcMYzwEYtWm6BAqoA39I5aybbizQ1r
xwOgrRamtvm2nocbZDi2MAC3Y03faw3aqxidH7yxrwli03Tu7hG7smXt7Zq+ruNuHuAhBPBGJvtB
FdiKLVo7V0Li1tDPqbaOcFH8wexODIbZ6zDPhykrb2d75RXkrczVJUS7MM4D7q10yyyEa38gaf6e
IhEcQuKfhqKTjyUTfghzs5t7+7oaXQX6MFmXbj+HvAx4nBizG3l/pZWDs1aUW2Ig7g0ByzLUSbFv
2hywR3OR5ehmS5t50xKyt4ALh6x1fq5s8YCOdUhZAmAYubl88UxdRxNPHjzZEOz/bLyD0ukAYiWe
XooG4zVMyrXTNBdmKt4Szc/hV0JKfU5+4FeAJTrN99IHSs3uMa9St/K6sAUUbllyyDOt1402LEy4
+F76vt6krL7WFVSJoNnbYJPXOizdbI4Gm3UxgXWL3RaBhazMc0ObF9FWt8k0Z7EWGYyAr4aQ63xt
8Y5EaiguiGvukbksQyPJGLXleFimzoyH3Wzx56BIzssKY6nS2w2QPGeLBpI/vuZaXWawI4vcaFS5
6hkjJNsC1GmrBK49yUUIutabkSCCdaIBvTxg28xFJ7oQolsBq8s2OTNvFUNnNZ0zBkVh6FO3Nbi4
5EEmMNoQJEBGCy1TSgXfgFXcZa08swfvsjP8qfbY99pVL2Upr0uKHE7JnC1wNztjIU0hZFNuqhRk
7QSIlpylD3mZnxsPeuiqubRFfiea5noo1XWVNZgfrzOAkKv0KnWq1VBj+q+vkLmdJVEhxW8aizkP
67oFwTjVP5oKUopQS4tz7MyIWPahNuMVmI0baCyyUGPVCsdto4qqJ1tBFh9k38Oc8jvVq32m+q2q
6xerpnekc67dFIBfG2rDUVEG+9EdL4qZn4nMexUkubMruILcodctmshWjdJvY2VdG2Qj0ITebNPO
bGtJ14G0r21A4LMaLUlDm6PjTz8qaHLOpbXq9IRZ1sQPB5puqq7bsBKjd/UUV6LbQFJlO7TFChYe
W13vK0pu66m/TXS2MCKzkFTqktjlJQQON5xAgnWsQa21qnpb6m4tu/lHnrrnZZev7MpBPVyBW5wk
MZ3qy4IbCA52bK0T8g5EqAkru72vE2jmzzwhqM+4Z3jyl61V4sWrqErRHFB7kaTkQjXW24RprIAU
B3+U6ybDgpJMPPdAz1W12mRplqOxUCMTJddmoGXYEPAtCWQk/LTcpUUFS2l3b5iy3gtnvJMS20yR
5kaTbmNV3hZn+cFAYhPeR5bHUCqeQoZ8bthlnh06ZsBl55WwJpic9BGS+fqc1P05XCVk4n1LbjWr
oSxfD+MNl2K6rF3AihFQPZTTsAUc68XYQxPlmcjWo2dHENjuIk16d+0h/nZ7iSWOrKAGHi+EJjG0
KBKo6NNGhM4Eg0dsHtYwb2GTczxodZk65fesluedu4z00wX+OoO+ILbjhCGWHM37WabWqJheAY65
HrlQayZNBxybvFVLJZ2iNwnSYBWg2SRYOT3g46Mit3qY2rCtgxLZCeB80Vn7RmHaUBQZeZjpAJF5
2edhAr7TQo69Rr9TizDf9kJEzEA8lNYB5Wzcw1hfinQ0kQm8YeX4nQWlxXJfLLlq0ADmqAhQLFCQ
GY9mqLHFM2CLkQ8J0DDog31dQ06edBZ2Ai3VZlaBG0pH7E1fvbRwCkGVlBu02+GUat1vHeNVOEF2
JdPJnUOHW+DcMJrdiC6UnFnnQ+Zco8ucLNr+cj0xlPUnnet4HPiWdwLTl9mj4QrGFv0iqKMU32oO
jrq0HYw/JxacKO8Ojc0yao0JNsZBn5LJneuJVXkIajLmzms0iRcWmEIyoNe0yB9aTOlXQCycN9Q+
UNG/tylc1tTAGZ1NQNZDDZXWygUlom0hU45j00FVATz5DnqKkQd/Hc/T3+m6uXCVvR7mvA5rVuS3
4+B7+PbBj9yDi2mcrl+zFCNfrWLj1rN7dJikwaHwuvduKjmcGHKGfDFAjE4eob/Yi/0espDtz7Yz
QMNXg9uMsTc5L23eirAOiodGUdi+uUn3qQ04A9VgcAD4E8SdM6SrsrDeoIABYlFjY1f6YopK4lax
y42OPC4kBAL4JoftimfXLqKxGN6G3Fww7WEReX1zm3go3HQ2FHZsNcf2NOcH1L1gporJ3rhNf+f7
yCbAl0KDnKRnWWYufEcXu7xyzMoZMsgwV0mDYFe42A3dk1ukCv+jR0zS1lthqjMYodvZqx+ERd9T
GkAKgFQxEFpeVCJZtYYe52GsbQ6pc3LOnHoEspIFKxd01BDZ22olbO8ZdfkDBGOGMBcNVAZccT/X
ThoHVvs6T94c9krryAy2j+NhTNejjzSHzmHKtX2V8rIEpLh6LuyWboVdO+BfYtHwKRjOiFPtu8Fs
LcQ3uoH7gQihiKakztbz4Kl1suiBwVpe4Vy+pdY0hGCHj5Hte0/ZjLJahlxKJIRJoyTQd0kqz7Tp
kVdBonnh8Z35E2ZaAwqip03ry6QLAJd34RRog6kfAi9NANpA+wevxBiRrYENdzl5TzpA5Bctsi1k
kR5tmTy2MDebIFtOKzKoSDmi2AjiltvCkjykE1DBysLvTlHPKCQ8TDIp/uBoXr7jVMieWtCy13Pb
Na8dwyIhRKJ+iXaL0NP9D2h18Dif8UxYO+O+yY3t6TNAW+5Kf/gxozSDLdG5IXFkrCYPrdi2DzL1
dgCS4plRa5tBCiNCBe/e8uEpVP44oY18vla8AKwmqVr0cpPXgvA+tn3MejPO7xj40FHree/lRBxY
t+atQ6RxaKCUESY6aLbGmmHorfyHJ+BLjk5xhYXgR8yGHMeAq5SJ2FT5tFONGf6oY/z/NEvwZZol
epG/hS+fpVmWz/2VZnF/x8Arepig7rvwWP/KsTi/U1ShUMtfCvnLD/7MxFL2O9KwKE0h4fpn+uXP
HAtF+gXEZjQAOBDCQU9K8K/kWJzlO30sjaCLBsfGkhB2PRYcl2LSSpEWfAGQBJbwqVTkYfKTG0gF
Ql4HtN2I5PJSDYMHf9O+NiX7IeaCrlCh2iU0B1SFzucKjTLIG8xbYTn3UBxzI8cHxRydHjpKivY+
Z/IwJkMF/M04QG0FsCKe55jOI84dQWpnNbXNq1aoYVAkc1DRavOYKfeaGutqKmEme3xHrNwgjxPH
h2LpLEpkDJsfc6fK68xK2E6h++gBSaC7qQcNXvCgieokKG8EgRoWhu3E2va6PpalL0NIrsBpCHwI
1UyeG+YlMZe2AQtM5qTdAhtebWVNn1ORvyEembHr8SxqReaN3UpnRdV8mffZuOWSjYfEFd9bzcmh
pVpEvuQvU+3wcJytICwYcyJIJCWRU5Jb0+YLxWANjfDzeqrNWevx91EhFYPxNfy1YHCM4IghwiBT
OBicy13jjJHf9rtyxLgOmlH12hbqEhR6H3ltKN06HvSuEMt6m6Bn+6oof0gZ3ObcPAxDTlaTpXAa
4Eb2BUTUMaJZmLXSngWUEUrFprNI5Ez2awOR+EhMbAMnvT1IGI0HODKHcUBupiQE9ff6u9/6GAzs
6AVZRjKZqG+hiXVtcTqHaWkOMoU0xxTgfO/Yk2SOgHpVDao6IFlhgEgpdGa8F2Okdebl+M6BXz4i
tXHtSLaH1itfA++O9osCzeQWPmxy+Aai2WStgqclAc4a+8GJfAPHCyo2e6rGJ7+ZIAjkIJ81YdQz
SiGeiPR98a3xEHvldfAulsBwAltGJDbGUbMgHAlZub14tOl0g/L9jSXsYW0H+jrhjgCDcLoSQK3o
pJSRzsZnq4Ko0EytMcprjsegoQ5koHIUVt58hrgWxVjRXFkGMChVosFAVmhvqebuwpuaxwwyJmHS
yjurNeke2gh79OOhqAyWlq0z75tfJmeQ681jOY1BJC033encBBdz4dxi3s5ba037ECVahBDjgofq
2Bl0FFBGZODD+GbLLY4oP7fmZ+oNastmhHzadYet4ySvuVsHK1nhVF450EdCOixXDx4IAFdIsfir
oHLm7UjHlyJr8dsEAg63955cy9zPUvkbnY4MUuNqFmGpOd3XDkBiNnr5thXkfy9SqEIFuryzMRMM
138Sl6QmcINGComwwCBr5eY7q0VKqLLzRyzXW2JNWOdwCVeF8ds40Q06f6Zchr2X97E7mKu87xe5
fnzGHpDEDDg4by23cSLjr2rqXFW23quJQTsX6jKrvk58POcWLWToVYlSPuKqSxDH2gzuCEpPB1UQ
H2rFCPd8pZ1d5XZnDDgPnLiQM5ZtVq2gpSdjyONCakaUfF1209ZguCea5q5HpJreNKOeLqfU35kG
KTKhgIdCc1ev8bKn5Y2jhI6wrxjHb0gH0c0449CW2h/jSg1yo9BqDYd3xsOaMao0oBMps2obo1cE
bTY9vgot+rvES9xvrAreuF1f+IjXY5pXaI83HH5SoN6Znb9qnpZRJ0YVzg1LzxvW3QbSAs5Pes+q
R3IWZNyXcYQgNufuqxAtC127q6M2Y1dwzXeBKF59y0JgRBM0OMg9KQ1W50SD0CltLNpaiUimUxBy
ywcIrfWqFdZ8h9Er0cRSUL3vpLCiBnPnsRkwpQiyxLTqnPFbnVIVIlVsxQEMozcicJOW8Q+Jwiyt
BZ56PBF+H5Q1XSExO68Dhgg0oLratFyQlYIrubO7pHvtRzijxYw55NZ7EyViraKa3Tjoinz594is
6dQChZc9ogH5vnCqbNUQUNxKL7txLNS7WgysrBP8mg3075+7DpqZXj+bOG/LS02a9HpmI92VSByu
fE1ArZvFPpVA6zFrzLetNWDxJAlKBDIJIrvxrA10idgewXq1tlPnWkL1GJlk8NStzNZRPhL7Dh+H
Vz5X9cJkanYWcV9tNvtb00m4wrx7sX0LUu+6k3gz6l0O9ncHSxftcMEBUvP64Df81ocGbNjU40XQ
VO8yo8O6xDoIAxwGq3Iwt+UEbJMcNPCK3tJHLnonhGww9kY5bn1BnntowxwYpJakMg9eg74Vjbph
REw6RxAFa1YYsBFbCAv6+ww9JLcc2mChJyjE0ERZhGClQa4yTX2EVO6+EM55wLLv0DwbkZ9vxlCk
1uvQobhvOnVTZdX3EXlFwIIn5JEy/UxLDipd3+RA+dpI81bOelbm3Q/AIaIdEotNCpe0RjI8L1Cq
5RBxLmuBHjuwz0ouI9X3MM/VGXoCF2l8bNYzWnZiY7NxZ7DFUQSAfe/wcFYd6Z1NNbIxLsmkEYxr
JDwLsxfE/q4djVC5yzKIryD1z8y48xBmhGWqupULb3zFBoh5ge9+2WiEQ1ngPCamb6KyTBlKwRRB
ytjIsBrEN2T5aTy3Ad5yXkKn2faGUIA3salnDwyEXAYXBXolN34yHOaxvE4cna4k975La0BRIYH2
QkJkF7es7cOiFjtmglc3TzZ+6ncQh6teJ+3n+zTxDgh3Dg66BMxcIZdck34RabjPCju/hnAVXbd5
dkiJaVekRa4j4R28evRIRTwwKJZaWYPCdDcCUunQkI0c0sg2iGFLaq/s5Q2i83qbD34X53aZxURP
3zzeXmMiagw7WKZwcJI7YNFyGGJoyc1AYorCmmKrVHmUjEUDyT20ZTr/i7zz2LJU2c71q+gFOAMI
bPNilktvKl2HUVmViQ0g8PD0+ijdI23thu6Qehq3v3PXymQRMedvy7GhldFvbmf6jsmem96yJpsO
WW4TGIGwKc7F+NP3CoeMxKqGl2i9a9X5DZ9Lc243Pc1iRto0Tq1EBn2yDyNtPlzWtlsCIuZ/8qW5
0hrgt1LTQlb0bCc+2qgivuVUOsmbX7i/V3vOcUiDDpgGRYuT19s0ZZj3bjFmdCg5z1oumTG67P8l
0Po3Pfl/0g/9bUj+GxGZlW3VecgJLn3JDVyZbtQavTwM3dYHhbGHfmXzd5mUAwDmmgLYG2bQi/R7
3ogB0ghH0aerQo4i2LCVR0kHjF8M5nnamvk45SW727JBC47irSFwiS/jcOGbczcu7YNl9LeUbsZm
wQyuGxJva7s9bxNLnbNMJ3txDr613snBjKgoBeMV6dFqdCfsUwgtHBXnzOveUfOBf5sfDh3BlaZ9
T3ZzLtr+2sZJv0FeQZsC8lZ5+raI0eP2rd4btyHZ0HW+1OhdWbPzOBrubU7+RbTuWXollQLXokgj
KToRuqhd5h4OZPCGc+dOcTbJyN6mPNSr5GNFcsBXV1CviuZVy0i5lmSEZ+pY9pS0dkn9tupKC0Ru
IPDVuJpI+9xw9msPWua81CWglDUYx0qzDpaTPDb1evaTbGLA7Ym3Ypyv5iLm9wxn036DnzUufE7W
De2R0wGju9/EuVJG0OulGZrzdGLKrMJkKPQAifhnXxlfqCiePSEPTZ89MlD/trbi11T0PwsbBoZu
16O9zx5ZSalar7Q1GjrrRUMxH2ja2GOvWBBL+8mdrJMvs1/jFiin7drIaPdNaGnQOw2P7tb+2hJu
l3wgumXJz/rUkU5I6ye0mnNlZOXT0Ikf2KPuXGc9edv6sVoayCuBTCeh5i/L6vWwk/apFj7gRn/h
Bakj39ziVBvFk7vUr3on70rHfLF6Fp8iu9065+ci1AvcFa1MVAMEElYq9PfUYN9Uz+3+pXGUdcVe
cLQUOHSfHqeVhWl1L8O6HtEOoK9JfZ6vfICsv6Bwuy92zb5dtAd38shnaA6rdPkJcSWnaWfdnBPi
gbhw+3OHVQKQ0P/qUu12rUmodOWFJKsbj0fRLyI2lZWEjksxAuhdD9HgQi/m95rjXMzUOeu2deUJ
cV+lyQ+LWCMEJwyaSFK81CRvNLPHeGy7sy3yX34NE7eNQPJal8f6zDSYpsNnn++FoeMh77tDPpRk
5EyxXg7HcRB0CGkvc2Y9OOt8pt33XGT90Rb92SLaJnXsc1d5cT/Jkz2NvxLSZhK6FHLDyGLPWEM/
0599Ja6dESrDkrdVml9JFsIAWJ+wilrfm6VvjRyt9MaMpyd0PMrCOxmm/+743FzOt+mWdBe3P61c
3Om4taaNBdO0PgD6zolRPxJLd/QJA60Jg+ts49xRy9tYy9XYelQVF7HmMF5oxhpnnK6BnHQ3zJfi
1nRdSWA47ZapoXMaT096b1/n2kRgqhVzmMXOMjxrEHqlNz6gyD8NW0FAo3edussrWNWLXUx3hMOc
wbhu+yJBX6x/Ofr6MM/aQ91aP6tJ+9Ay8xuGDWrf0q6dYjxveTOEiWx+Yuz1rkxDfiViuSSI4CKZ
pkcjaeI/a1G1FVz7SXJcG+MlG5EbDeNZWOuzx1MPMgtbQuocPX+9HSz7KTHWl9zHmYAHvg/80rxm
3HtMpPNjsrbnMZV3hUrpmx/fe3e+QjC+RjZETZZuMUI3vvQTIRSlNBpw6Syuu+JKtUgoHKM4G2P2
g/yXNqgMaDAEWS9Tv8TzkB00JiEnTV/w9/KlGT7WrIm3CVSy6fWPvMr9g2HB3w/QCFstH3E21DAh
ybNjd7yc+Q3nhBb1cr6Wo/3u+YqWP9d76RgD6Hv9kS7Je53Wd7pXqSAxs5d2qF5wLFw80b45ufgq
s86FuenOScrhq/EJzaFlqJ9bJ6ikRnuwJn4JYqKjxmGCnRL7U9kWDHnCkC/rV7TNvEpi+a3R+ILq
HcFKllYiQIQFp4bMrCjaz0lWB3wfF6XGk4ElgOIoTCDbDowv63yTyPlukrI9qJ3qRxa5Rn2X+geS
dM71urphWyRPaqp+4+EnmsGiV3aryjWAxU4BTWqmw5JcXLvx3k0TxNuW/RRa0jQpXFZlRMTR7USv
Dr+P/F2ipA1Npd9Lq4rywvqp9fWDr7djQIzcR5o4n7ZCIFJ3m0EaPhMG2hYD7D1snfKQzsWr52Q/
aZ69kFd/WrOxIpYCwTRdS39QJNGO/cFU002ymafUGDvqmsVJd/CT5JR9+/NCLk//PY3uoz7b9yA4
p1Kn+dfI5aeLzUYb5Wtras9OZT3UqAwDpl2YHnc75lq5hOgx4MHS7UGbVj+WOihJJc9z0cd1Rle5
3/QGX5X8uxb3PeL8SrkE9mZuVC0EKZedzpme0ZWX51ZG2lVucweOMrb19LIJJxos9C5OPt5KVEzx
uBQvnlcck0mclLf310K9bO38rpT5Xg3Jsfa+FtQDqLjp+Pa9H8nYXXv7/rlNjXGVgOzhlGM7XVZD
BuSskpNbWHVY6PUEylJwYxWPXdnd9HQMPSbI/wJqLVeCE8l0TfX+IvY12FBtVCd2tN+7CKvnO6cp
n6ixONitPHm+dqvsRT5MWgsDzFbd5vUvb08ATjsLzGJfu/GsAK5AQwt3UTRsaN+1NR4rlnR339bz
fW8f9g1+1bXkuq7q2yxbSKoWLPqUN1uhsy//3Q4DbDsgMOzXM7ssZK99r++gwYJQLWgVnd47oJDu
0EIyUnm7beJh2GGHlqKoIMG1DUKYdZGZGiK2ldGF9pI8VSAXvPycHEN+9nZQo9fsOWhXZ0H7A+QB
hbYcMrt+rvXkYmn+dmvsAEmzQyVtT8cnJlnwk7Xi/1rhn+SwM38kFC98dIZz1buDEyS6juqHhS3I
jRzyZsdnjMQ/DCJpb0vTvFg7dkOILzCOs3pDMDmEmlngO2YlXyd9Wclwwxk4wE/361HAgAkhtLAw
3O8cYGhKBdG8nmfHNGMctXY4Ozt6hJjihbUfP5blP7GT/yiy7UwK612+kZI5A0B5jbofB7OkvVZ+
T4bPWF2Jt5xBkSeoo0VbgGg9R7tySBeOmxKhUocBKEjr5H7I2YukB2FjnOdxo3t7FCcfICwtsshD
YkPb66m0vKcKpGy2EDqNQm3EuzL7ZVl37+7AWgXCZmjdqwUIYg6Exxlr++SYmN4MEgpqzYUz9nQY
p410acbUNqnCAuyuSlZs+BDp/U6llc2J2tM0XhjOdCt53MD9NiQXuVPGKXIQgrKXcwY6aG3qBKkN
XLjsOJd920EiecK9ycfk1FbkoynrYC7D7ZLkesC8EWU78IhTOILU7GGxlncDXFKvtl32vlK89Ae0
HMWntrWHHChzBdK0uA3nlveCOcVdh32b4YSztq5DLLFdjVb64AGMOjtCmlr0wbdFXoZJ6976kxkv
K1ctvr2JCviCdprkJ+7eHEe5/S66LG76+lpQ/OZOYzTPHstvd5Nq1ZF4tx80mD4UdfvU2O6K5MN8
dXc4VzY2R4h3QIVbBqUiRql0f/SNy/otupdiB4MzUGF4MRFa4MTrDhgLO/NPg98wAm3dduhHLhpj
h5gZNVp62YgJQR79YuXuU6Ly78w1LqbpR4gAyoNfIEVoMLIzOppe7FX9Hc41hEAlyjzdU0xE+hQu
elEQ9bWD4C3LZj/UZ6WZVxMZRVE3y/O4Y+Yt4PnWJusVmMNNX2jxpLIHC5h90ZmvxVInYemsT0U9
vExW877J9kwIYZzoy3Wnax+FTn8sgoRjt46vQ8kdqENY9jlDUm21p4ps3t7kwTZe8TFkhnFZPPfH
trMBVpf+bqEHqo1fV9R5zzUIbWDsBAKRUMtPVNLwG6aLREoDHaykmqKp9YCDSmRXrQNanBttrPvI
UgeXNQe1VhtqQxnVbf3UQtMn3li9DJspzoaWVw/5znTMzHnSsMqwTShp63ZCJPX4Oej5exOuxEYK
FCWzXvybx+T/Z1JPIykVbTLkGTag/0o+nf9LmP0c/yqf/k8/+k9qT/zD331S0HQEm5i7Be+f7B5U
nWn8cXRQGYhY+T/oPfMfnsGHIDyBEFrH0c1/11Cbxj+ottrl2CSNWrg23f8Ov+f+sRz/Fbqgstg0
cYPwEQlg0v844f5iEmIq8HJ7sBL8rfmT9NOHcSkbCBRu0LybcDg448vSZB1CRG7DkRGY0JHpVHl9
HRgLJLFrV8CefOBLaTD09QaFIbkPN9b57145zLGreW+oXDib6BiysF6cMB2w6jN7H8tt+dVtq8Pw
p14MYcPaA1bpo3c/Kx3BomZ81NOu6mwxBdndI/vPuXC13+mQTSitm/QuaYV730DXhxLtbAAg+Kr6
+QnNsOQ6bNoosebpBsXDr1oBG+UWNqseQRgUPY3sSvljMJW9F1EW/eiOO5+2b5i5sdjH1GLw7bV6
ZaW1F8bsab1hYsWIweoVNnryhrVaBQ7mcWijtHhKpf+ZwafFHamcTVt+rb6V3YgWlECfnh1z+xxq
cse8TlBE2SpuinosAkd00IDEJwTNuk13oy7nE0M7gLu2NzCY1Kd4OgDJUq1u5IqlPElbrhGHjEul
RZvHdbk0IMY0UTdL9cF+7p8Yj2VsDdW1Lbfkg8OpIXO+f1kH/oyNvNU1d0MJgdx1xU8SSIRGrrOQ
S5+W7snYJ8zJhWmEJ1Un2lGt4zqhMG5nr4rJTXGOnYZcfUqq6hYMugzL1d0Ca0FK5cmOGubMDfjW
T4G3KXGzWXn5bHZpsy+yPkDcCHO85ETR25kEoKCS0u+t92xHyieF+LGYgPDm2VDhsFmvA5xJVGoi
DQds2ZhlOh0kf2sepgKFXEEmO4EmTheKMb8Hozxvo87q3re3xrJ802JjoU+T6QHxURE2nbRucmJV
Y3DUIjS6ymZblx4ouscg12sle7t8z1yzBoL2gTTr+TKvJTITIcYrYqvmyMmkdaz66XORgxfMsn+Y
XXm9iGI8bFxYl6xAvJj0yxL5Kn+Y2lpDDrxS9FEj16qMHAasmsxo1LTnvOzKi2cS/KmGtYUUS3Oy
gpI62ChpChu4z8jMfebQJEVll2UX4iYYyYf2uzCkOm02Dh/Nncc7p6TaaOrkTZ1sX6lwH5ZqTm4R
ewt0bwJSiq8Vhg2qUNq92W3DczCefRp6uVmXLljTAWx+Y0njj/hu1IzF6aaBRE1PXWNWZ3jB56bV
yquiKb4MwbRFfaCO7Kyt3rfMuRsRwQaZbdTBUGWvxWi/mbvOqpr7PPT95ipttPHY5X4VzqP3WKfq
3ptwm2sJN6LCpqEWlEK5V4RDuSWBm7Tr3bymM2xtMUSgLTeiTH6PREfGiW+PEZ7v18EoBazr1h1T
NIhxI/wkUNiqIhcjRSip2Q4ZHGTotUhApYcYrmtxkyroWDynqJfdJ2DAGx90ataa8jwYSx5aeJfo
Lk74l6HJYGWMAtUlTgUCZtBVGtW1xxAV9HtP1UAHc2hktAErt66hL/i2yGk4YAi+meydzslqtsiO
B6Mt6Z1VO7eVzlAhZ8uNBtO6p2HsnLfmdligNYK0NC4U15oUcnqUovd6H9hio9DW9+oYsVQaKpoZ
D+U037tu89HO2UutL99IlSK/du1D2ffEqTWDPKlK/EDBMEdEkzBPb+X1Kpe70s9YDGYNETpByGfR
zU6wzI11bYvmQbq0v69T3YQFFFjQitXAYOKqg0d0fzgAUMVWbQoWa5VfqFwg+GPxaPEZCigsq4lF
X+zDB0H6+oakw/BnJx5n6y6BWyAw/gwKK+NaTSxPbPiSdveLpqGOtLNhiryck65aVvcZF0sJoLzR
DKl3X2k+ANdO4ipfbe2aJo/1OM6oUPGxfU0Tf591penBzDCH8X/8tDfcA5ppvwwJCtTWnyo25X6O
Bib/g2SuPJH3jn58moLJW3z+MMOHp4zrLhfoTugjpLfL+lGtwouzdioO2Py0i6w7M3RgpJ9XweWX
zm56sbP62ur69uSnKR43RjqkevTtdLKEXu108dyq9TLo5U+a9nDByzZ5LdJyn1OVHxdzB+yzGmOY
Fz0R/faXqJy31SIkyd9s996uqhxs2B2DIYNXMWooob7hesyTR9fZuxPEr3Ie0CRu17pUA4qSDcAl
uyi7WeFE2jhx/fvZb48AplfE/7/w0I7bNLCZLrkXKYfHuhBQ40GioEtbkzibZ3GovTW5qNRvImMW
Dof8HFkCcXzhOo+msZ5RD3A78FEOU+09sqEdlWKHcCTSjdxkvWtWl7AHT+B+8cpPHETYMhAkmnJB
bDqjuMAjxRbT6PnJWjSWVmd+N1tOe8RmaTymCmyq4h2ahPtj9CGB5r53QndzO5L/SwKrau/Aa4iL
p17UHUHeSShaBKmku97k0mK19EYUp5WP9NEZ3LOb8l2fhMP8ryVxP0gv4OZO9m7m20UvX0Tt0oPI
jRbQHIPFHOU77U2QAnh/iCtJsEcuTCLEYkiQG4xUfiefZiXqwF87PlPDGZDhR9k3DjYlvGkhpWdI
uTuvP6jN+VrbEaU4OEm1KEYpi6HfVfvnUSBDXLENrihxsLJiQ4yLvwufXcOpYpCxp5/4mr42NbVa
jZjPRIjGG/qTYaNLxUpP6SpwUU5lYAx1bJXDQeTDHfp9LECOuoMAfDO3+pz3zPpAIDeeGgE+fIwX
tZ5VsY7yUjOzj04pJyYJ5tEavTN0u3t0tqw92q1FQouFujJZ3kBZyX7185c8W8rYUuVTMyhq16fJ
+NR0TTsN+viR+PV8zWx5WwwO5pDOuiGP8LtTBbEpXUtOPClhse+V1+bm31dTp07mqg3Qu8Tm5t3Y
H5vWuZpA/DnxCnEq3AETg8YIYpeLPEx9k4a85OCjnfm8+PYPo0YVaabyNzQFviWDb6ksE4aNylah
Zqh3x6NXq5pxTGD4DRiyP3td/8mVzLPbql92WWK4ajEV2yyLheTnScs2Tyz+DKVz81m5Hf6BblCn
Mue3LWkt4ILG6ZSpauQKx8bi4q0qnXK9cVJPvnRdj2s1W98G3aPNJMFj36PtDq1Kwe83tySwyJjV
e7k1FY7jwlrVuUocVC+6UFc4X7m4fYBeXnQMSlqXsb8BJ9udWmJAti1YG7rQ+Ot0TEq7RcItQtW7
NAukGSfmMmVHpic7LKy5j3oTFTUh99c93Wzh2hKkQtCIekHg/r1yRQZtulEKNpT9ORP2eCO9upph
JHOiIkTWHRJIn1AnhZxfHEuYXQ6EiK5Wfuj1sfmxINxxm62Jay/T0D7RMN5tAOmL63BPjeinusWf
4sIxEsbqUsJlMnqWtV6EUye+C7/KQlsv16OhLZcxt40rnV6u2MCLHNjGOkTWtJBJl1t4mPzZCBfo
tgMhONlLVRIcygAqMFes35xqeiDMtYoctG+crW12AY8qXtpFERYlp+SQarzNZtP9NFwNn6Fyi6ho
t/lYJtuNNZqhhopd+vovlCL8dxM7SKozK/m9R44qGWy4sVUTaT1gdbN4CX8ijVTkuUB6s7bv0u3I
SpI/e3NyocWWj95tuYvpUQvExpVCCvVv023tMHMQlrV5cpsN5RVxL1ciQ1ToCgPaZPnoZvvS9kh1
Cwt5mq0qXGp5EcwQNcdUM/tQQU16nntaGpxXNraoQ7fZ79nuf9MS0oxVtj55JaBpDkZdTyO14Q6S
6rSqQxoal2Ab7W/wzSTOh2UMvQQHBFP9jTWjPvvL9vt/Pfx/9ewjTvqbVPTvqySRAn/Nmyh028iK
ok/OXo4IrqffjtezutYk41dNaBnuBntlW8lAerDpIcUi3xX2pjnz97k0zGOq9Z/caT/Wrf5WbOlV
IoFDPAbvQNgYeHTkiGGiEY60OOnVMAoPBUp/asxMIwqAuKGpc7D3SONJ6OVHUlavVBYyMWrjHBeT
9T2k/XW9T5XLPl/Cmq53rujnUMOvrxm8S9Z6lWvtiUSLirbgitawvLjSrfGRoMF72PVYrr4dQA6b
EeYh8uv2GZdBOUqU/ll77lvPBJyiJuJes05p5V77M09Cc+98vZwiqODImfUqGjHyWrI6aaWHQSv7
XHbBm6ZVX9YybSCEwotIzgsN2z96lpjizdIfTa+K2qU/Zszm9Ac+MSBGc8KXiTfDprNPR96S8C/7
qgjBybF2YSExNVy44zmpjGPP8N8p+eW74m7aHQOyO9iifiQ63whGXbu0DrYeYlH7pYq2KTkmzXRu
tco95GtxVosMXdP8UoO83XByhqpzE7BncglS6dxgnnhrjOHBQyyDVab99vZdBQfNudm3F+DrnuAh
db365DKs+34j902ntKs8Wgn14g300JEMJcqHWVviRPjP3r4otVLD5KwMHmLySTYn5cQabSWupw24
aFiz0n3hoiuRJPZ9CUslytR9K9vXsypZ5ghXHCqwfXfb9i1u2vc5x6BcypIa8uXRPKdyiPCq/HD1
sr3voOiDRsuJLhDJqUJgFDHaXW0JpRSpfFrL1cAOpvuMw91dqux7tTKZq1yrLq0tJnooiUatJUTU
1llsFhOKTmT9vx1qm6GaH02FA9wsTQ2aevjUBv01S9mhpy2zQh7FGhBJnEbTgmpBiIpxvOaAadDv
D428cTJsW03iIehBndZ40GZzOn2jEXdjz583Sm4z7Dj7k0krrLMpyID0p0OjWicuRp/iPP+9RVUR
4Q++Sld7t1i7uAlKviIi0plrN3u5s7Lp2LtAymVx8dsupMb1uaAbM9NoZEms29wY3hTt0D5mdcc2
ooLZxebBC2Q6HGQXcPfj0JC+nq2hhifC5vCFp0GL5ImLMyQZIG4Ptpz+TtfllshSUBQTT6wCv3R7
bnHxPlTpA0jPpdrm6yKf3+yuvbWQgwU2ZjCEfa+qmNZo1jjE+bC173zPGhsI0lsqeMXATM2I2Ffr
bc6l3TTzr0x4B1HDLm7E1GVKv25TeZy6LCRnBM5J91+hQd8sV/5C0hrBv5VhbRgIZyasb7zZrg11
19ZHn/7isLXGn93qv/JuXfsmgBGUVRtawjhnNEcRghtPXGH6Nt5vRXqVuvOzGlh27MLhcE/Ey8qe
eA2o8qSX4mSSlIa0e2jjPrH1yJHaE3jESznwZ6mwLzNSZxei5Uc25eUkLCTuXeXebppz9iUSUvJi
z4jUcqZY5B8aqx6qcg6BfAZtYBC+TDCFzkZFKnA9i759pwNph4Mi/AxtFiCQLLaj0lDa+xpNiUbJ
PI0pgW4Ak5bZhEkZ8+73bLLceTWjcZVhFpVoy0NuZrwr1s3ibVloGgIKMOM/SNf0GZr3fnVKeZGW
xBqZFQBg5nEux/Wwgf8EMzksEz5mEqsw/Sa8SClYg1dkIYZ5FYwraB4G3XddotoqEvNUj/UQZmJy
YuV4D3T1HcdG3fXoWIQ5zkFKe2mtxmNLIJhrJ9nBBnAwCu+tybwX/ubRMjHGuwvKyWSsHivNfp93
H7SEzkc2K6/Ru60hrehfnsTb55S1xhDcX3UkJGpa8ViXdEbJtssO4zi/9iWjlNtnsGsMFQHlgGhC
K/+ah2MjU86+NoU9UolHiGi4yD438fEjLx385aZ1hh4Hrf3g2sOAcFFg9EyGuBUzDrq+DRTUd0jk
8l1mlgafSLvHMX7JdJzGW5aeuiaJ69m/61IT8q7deCYlev/Wea1bG5ZgpHCrEaeJfrFw8VFgmX1P
qIPaBDEE5gM3J9jGNF4x1fyC92PswHrNPazdmKX3NnT2SAjNNtGRilJan50vgx4eqsMG0s5Y6Qa3
ehX18jaMtg34sf3ekInY4/huQeGg2sCqOnrVEzGvKB4wDB9ny3rRkUQHkMKoq7NehqbPCuhpKdob
/ZsY2jeUtJz+SbaFk9s+T614yXXrWSbLF83RJRArnnePg/ZC3W4Gi0Sq66aYUxHwBiOHCqeXd5dM
7u9Sm955fE/OTsKpqf60G9QQmPwujuCPuXpgAmUh1sicsHPNNs1Coh3jzddkUE7eM43pZPR46sHQ
1TPjpgpKM22f1YJFsoWvfrKU9PfECeBQJT/WJvnB9IH8LFW/+0078GOkIfTpSz2Tg2eYa3aeh+1Q
+Em4rOsN4t8bSZCk6SAYA03tSGzD64FFZF/5PZVTPlh699sOCLib9+bP3lcGUrBCq4WmN4pnVKIp
kZmDdqvvOR7tUuHV3d6Eq91Q2cFBRppI/weLcBgQAlXmBotVdYc+sY2YD99tr35mBeHlBsnoiIc7
d9R2k5uk8dsnu6F+0PMrUplAd4iNjFff+SF3gGRxGhgpfbjRy/mDvJ/nbfGh5Uoepay1t4qN8DDW
bC9A1pd0B1+aHYbpV+2nVvXXXS9erB2lcSz3w7bLN5JDknDcoZweTEd6xWOh9LNnmOMR3KO6USwx
0inasOnHL3oUXsvWOhs9Sybu8QeFqyhUTV9cFr1BG7nDSMmmbSEfmq/Kp7M6jwtNYJHCBhEPTfor
nSokElM87XDUoqhmBp8awKkkdVqhXnh32w5fmbPAaLRDWnxxm1hT/ak3TR6Tks+4maglQwCtdigM
hT22vArSc1jQwmXDZVt4JPMf6MzUbgtdgFJoDvEDO7gmq4Tb2pnvm43tqlcGopJ+/VSFhcekuN7q
HAHnnP7MEuYyxBC7Svd2AbzrOZzUpn8u/fKS2iXQ3tB++nrWHWXVPPub+2xPjL7M1AcLmG5k0sas
/90AEpIR9XMp7DvAiAoPzY4jpgIT4My0mVu35bqd0mz+ao3ufdxBx2yHH7UVIFIrjEtlczFlO0jZ
jtuZhKn7aocv24b4Ony8twnIZtYBcYod7Bx32HND0F2Bg1o7IEpEKi7bHSRFZ2/9D+yE/8ti25z/
mlAki+lf/k/9Vz7xDzdo7T/2TzLR+YfLM/TIXbLIDv0rmWj/Y++RtEhDInod4dq/k4mkLpFpiBWQ
vFHL9iz/P1LbCHQTvuUQD4rR2kWm/t/hEsWfjoa/cokebCbtV4YBK2+4tv63wMFatqq3zc46uSmx
EBlpZyYWWLNmtOsb69foz4QCTvZR2OvbUvU/yDt9ciTlzk4235blErXYX+HXi2jzrbNecNS7UHCY
dK8JMnlQPeXm/dpaKI7s6kyiCSNaxXhmYe6TNUNv4TA9Witvq+0vr2SC1NdOrZB0YjEn/emWYHrk
8aJCd05Y+SERdX+ea2cNctden0dFBS3xQtzAq2NFiJ3ca0LYi7CukdEPJXELdI6xmwwdtjb8FiQE
D4Mido1Y/cesLPlH/EQ/F5qscAJwGNOZYEHpl++8who7/nYt7Ol3hdV5SNQjn+GJdI8nU6pnTRpr
IOiPopOI2A+4f3eoHy17X77onrNpp5koNp77DVXQ+OT3032lFVet578zeuIs1E3MlG5zwpQgwmUe
f61uflZWfbNNeBptW70VOnkDajE/lbeq0F7L13XY0MIWWGla5HUM8u/5uN2lbXpUWOmDlg8ZNHKf
fxpGZADdx7nIL3jMIX/IjNe2+WvNyI9L5dW8Nc/uhHuICpjkEQUoOh7MCIiR0I2OmK2SikZ1c4oc
s7iBBL3T9eHKTdvYsfubYk5MTEXZgxzTTzQtu/b3vRu7B3vlKzC7exKQk52sVbxXWTlEWT7dza2L
acHU22cCxxBZ8CFgA7annH3poMsCTFuSUOQkE5zMcFwWqjaBTFogIyoyJ5RoS4GOxFfJvZktftgT
LDcd/RLUK7InG12VTRDdCq2J4ckckq9uGhZMPWX/5fReEjXMFl2n/TDQek96cZekNHCs7RVgC93m
DQLSqSdRL7Ob9tg121OfzCB0hf9EOl9PefOmQ8pshC+IZbqfSAY8Wv7wxCrCXdZpW+SDOMTdRoev
jRDJzDzeEgGtVbrViP/USjFwMBl/EbJn31d6Zp9M8nKAHZb6uk977WeDmPTbHQvFYKkPr3Y7Iw50
BQ098KjLAwxorY766AxrrNlIjROt+20nc31MUpxRi/Dv5j9nuI1ksyaRATzJeiL39TonJ0zN5tO/
sndmy3Ej59Z9Fb8AFEAiMd1WoUYW55k3CIqUMAOJeXj6f4Ft2RK73f51d+LEcUc42t2mqlhD5jfs
vbaDUpZR1+VC3GEKhwsyb/domNlUE+KzODobuM1RBmeNLNbLHsIKA21WJS4fD3pzYeOmyQhrf3F0
tRnpmG/BOC42eLLckYz2N5jCRj/tLPMsQGT1aMks5EOQduyIpzIe9xZK68u4DtSBuXj47BBYutI1
YxGzRrkmyBfSKL+mYhAbu+5p/8pFYtNaWkd3jo/Ru6sUWoY6I/aUYoZx21xP87wlRglRWCkFMDGV
G9GhDcfhBAXYRJqFXAibsczuxxoO8oageabMiOgqP6y9M89ROJed0P4eFdGpYMmntGZnt23BKtEm
qDuv12mSPGv4ufwy6iTpU8jtbQ9GiIxSuZK1Fq8r5mY3kawI/46YvoIsKiUuogoqQhKHm0KLjrnR
XmAbRAQh9JdZSW81tmADWuMUDwYj0FSt2bDa9FFc6yBZoQV48cHShhfRQSyxw/7oyThe9zEAC8Lg
QDoanK5ZdhvptW+C8+APHJ5aUQrAXslF4wXn8BeW82KizM/A8Q7qvfO820yal4Tq1tvKHMlhC1Kx
4qR/yyKYKdK7y2rSvT9Gjb8lOvrrq/8XfuvuW7kAUZvPSMflcf5Fef2fhHV1uZn/s+BoYTX+4y56
VX+uEJYf/FEhQG9FumRLYMZIezxqhx9yI+sLURhYW5FEL6UD49t/c10Z+oFZBeoK7Np10Cj9QDbq
X8jwRL3jkMVNsvFv0QSEvhihfq0QSBuxBMhZBEzgCz4ZpZTnxsowtRkFHUEBSdI/VHxRGQrnDUsi
ZPDbmdhQn3UdJhC+uetiEsl+yNglrKlP8W/mIwdEhK+qmDXybCbUpp7BooixOo193WIZnZuvBmcB
bktgJ3a32B2l4PzxLoSi36OoTdfYYYC3dNmxw7p5hKaBEqO1xG6mtV07WR6sM9Uy0Aqsi14U+7Fh
OmfRbK17VJa7UNTxw9CFLAI1aV6Lkom0O3vFThPilhLAoTN10S4MMRKDsT0DSmPfpG524bBj3CIa
sdeayyZ1FQ3YSm+yuqqZyxdp+RgtR0/DhizeukZQyOUbWR/r5ZhSy4Els9Sw21UHSE36UyHc7fhx
vsnlqIs/Tj3j4wTs4omEu/qdVQaqhNx8YblQbLsmf4i5ehI9cDZAd547G9RYj9RgpZnYxjReWFNj
FQFUC6Zc43qPrCnOzRjdqmbSh9oothMt3Q5GcGQVfyynaM9n7qFT+hEB3KsWUG3UmCR00Z63YgkA
kAez58yqTbXSCvU1IY56zhIYCJi4mNpHzNvURQGacltJ473tSaLUE/OFa5J1TNnaoBoKi8UzhICr
sB/UJZzS5N5rKvyKAAb9MYymE57L4azr8gFzkAHPpTVEdBGHXnzFmPqOKIE3GNaowNE1b5Y9zyEM
5/FUFEikMcbODNRa79EZ6oZVn3YFDvKFKVjHxCxNtumYpQs/m92T61Is9Z6FcyCdzujcxRW0K/MF
CTRTZSv3ymqllVglBqPW/bhg1OJ29Xg9YWCiwBrzh9Kr+m2O6X4Hw6zGbDem/tQ45GwGXJpJH21N
jGhpFMRXhqtM5DSRataFwwIVr4eOfQeRChHfoR/LGvt4yaQrj1sKNUGHp8ZbY3EYujqQx3muYZra
oA6n9Kk02TDYPb3/BJp7nqunXkXNdZgGfN5GxpsyxewmQLKFGbUFhSbksAb8EBJ2sTCInjxjEpQC
ZaplK0RGg7tRs0WFWNihcVnLGBhoZrjrkDsWHV4WqSMMZ+GHYaD/gYf/rfP/fxmw94dydOnB/uYO
uAANxx3Qvf7SJv7ywz/uAe+LoENDLI2wa2nv/n0PuF8siwMQVxwN4y/3gPhiUOXrng1t5gMt8+97
wPhigvl1PUjvLjAY+7fQvShbf7kGHMPm+Nd1mljYMt5HNMlPolPU4W4AsKk6WOb3kEkH64lVwBr6
p5fmLzaSHwlWP982y8MQesY9Q1QSf/HS/ryQtBu7CeKEh8lMbD2hogUrELfMzYWupxetqQ5jQoqt
HhQ+w6vvf//o5kco3q8P73y8wK5wllzTz7+lY+UwSDINfkE144YcuwFyeHeIypRQl6Qpz/nmTCuy
AG6aSv/GHJoJq9WjyxzKlU3Y6orR2QWZG99dFD8yR6iZ6tBXWz3YSM15ANRxIWS6OEo2nKUkhBHP
gkygfncTyag6IHEToxCc4LnU2TjB+ksmlvOu13XbzlTJe0qu2U7QVvtMBwUCEEh2U1pt84YxlzmY
3nZs5u7gtHJea2P/kNklGLegvIPayrlrR/f9xFGfGPRkIwijHShTNp6zfMoT9L4qj74xmUfFq24g
G+xkY3+r2w7fqSEQXU1tu21l+N6WI6SzBtSj4Ohja8EOLJ+rwM9p/w46fibLQwsWpUgcvBpiWmzd
MTBwGOEG4CqZWztadcG4+yS4qVNBQRCHyJKs9muNVFha3qGOtPPQQuAbT9fZMF/mboqyQqt3c9PT
v2og4OLl2DSIfBg52tdMwGhPe2/fkT8/Z+5938f3WlhcIRQ6q5Kh3+lJEDMC1jDElVrue3Pz5Bhm
SBMQQ8a0D0r0Yjtl5bD2iKVDOPhSJ9NGt+H+zCFAlTahf2LDh/rGJYF9bttzsNPzoYoiE8URRntd
Y5QclmJ84jDVLxtY+gfIG/IsElW4tcWoLq0YAsAc4kQTODikObAORXS7rVwuBKCh4PCbIfc7QUfn
dumFaJzLjByoVRUaRwYMiFFl9FhJxoFdNzKvaLyLqnKv6wQ6pquq21CCeS2tfD0nXbhKaGQZb6JX
RPTDBT4NKYBC78ZzHGD7HbvGujaKU6TU0yBKg98uYu0xDReFmqKTGcBsSSMBJiSITX/K9UOtEJPm
mRpXWVNtW+GeowF/VqgDN6E7nk1S/yZUwYpoqfoSXXtzVfc4Zc2FNdqXVcdERCbeeQH6eZtAJo4Q
Z1VPpixxtk3YonXEeVltHiwJn3asHdpxYeurIc3RVRtGs2YEMK9Gx/keZFRhWnQ+LvTiwOWqVDPa
JW2AbUyIKx29Ss+qxn4O6K4QYRtXQaYfabDmdbAwkltgyQbQZNsJzrtgOOZ5/py36Gcab8CWBWXZ
hBOhW/ZlLkD+cwsUO4lN2Q/gq/q1oYMhGRGtuGxH/DksoHWC/HuwASvwxiFM4ogr19RRbFFyr9rM
GihoT0DoCGx539kRO9YFGJ23ZXzeI4T3le7E/EmW2FoCF2Go3K+J0x1as7uTAkUhhSuokRlyciof
ddUa6zRFndBAqdRhWGPBhXSycK0J177SAV0j4V6cvNTVkcyQqAlgJEFsZ+cRSohtWzKWY3oQ3KZt
WuNXdLXNvKC1cxjbBkI5XEskgzap92LCz4VUOe4myNyOF/crBiVYaQpyu+0F4I10IjhMC9Tbcdhe
dCnLqNDSH7S6j55Q9IBaWpDgJV4riXZd9CTVl4UC/ySJ9xYGxaxeJPWd1+NgjM3mqHXpvpoXpEAT
RlccPAGaBRex1cCbcalNVMit576ZdV9CmegRKk68z4uWbwZBwU4/t7yvZjE/QWC8CK3W2+qmhuTe
jb7V5bDTPOUgxOlflYFmA0nHxHABvzAo363Vi2dWAB6CRsgJWDv7266doa2LoPljIE6z+tehGfR8
ny7VX6+b5d//dKmWXamhd+e2m6APo8dcZT0gQ/ZzvIkfV9tv1V9/3X//j22taVz/pqy6pqAK/8Gw
4M+t9fKDP0oqshDoj8HQ6jqZvpRA/2qtyULAyGMTWEJiiaP/NHy3v/CPLek6lkFHrluUQj9aa7nk
rJDjSJXmcI2TnPMbkSl/Kql0QVYVQVDkrxhSLvP/n999vCoJH3ycsZbN/DxL6kcXp8WG/2/7X8qq
//ZIn2Rew0BArlV01qEw36sKs4OGNVne//T6/0Xt9qcP88evY1M56baFaepTqhB0JS9AKmAd3MFS
qK4yUgqLk+YoFko1k9y/f7TlKf9SqfFoLmMO03VYktA//vriaTokDzEM1mGMrFPZJY/QtQ5//xDm
Z5AiSQE8BsEYEhYtxein36iV0bL6lhYOFfOlGXqyBqrMAa7GyiLrB5BFdTg/J7H9lhnJ1dSWrDJ5
yvAvJsFpjXAkKou3aQiPKOaitdLVjiPsVs+6Z1U3uwodkxcUV5FVsc5Ipm+IMZ6rWd555fCY99x9
wugO3RSJ7d//Yp9HOh+/15IDolPQ8yH+tPTB4VU1Y29Yh7SYU+S26Y0RWfd1xIQ9o6dn5OyXnXX7
9w9qLB/nz++YZzKrIpVU0s4sH9KfDrs5gjqiRxpusPSljIiI6iEf00DHC241fUyqGlUwpnLkMXYt
Dp3NkDPV/ksuuv2x0fr0NBwXZJIBsdLxTPPTL2+2ISqymeWooeFatZVx7RhOA4DI8SitJu6IwWbt
HoNzTLNZ7u0IPwdG53MHZSum3gkpZJOB53cSGFi6BkqzGH02D+PN4lMPIUbDe+zBl5cBWrhpGpeK
AvVX7hXndhefFWJ6laN3lScM01ENC9h/IvVdvQeTIlWxlVls7dUUFg+GLG8TC6tbpzUC45Bkw6OG
6mg0ztalkEevNm+zBsdF0h7jsrwaTYv7wzkZ6eRPRnrP8vzci0qkSEZ/NHP9RrYjdaVjXQJU1/zc
LXdgxO+QDD4Etvk6qO4pNeuzYnbP9SrTdxSw4S5BiwzmH85X3l7iR6Q9MTBnOwDbiZJoH41yqnxz
4jVpPKPxJ/IkaSucRw7lSx1GjD9GUXUFVQFXddil69nEK5IWzSkl4/HCbbR51SArwg7V2etU8JHA
G9PvO6dFNeUFV3KAasXB8iTHZmP2iNzixqlutbwSG1I23jpLe4Dta/j68jq2i41w6qezaLlQh1Y8
oCehZytmhmopADOvbr41itY1BR638vIcr2KGVwLyd8u4JUQio2WPvHHfyTxdAKZ24bN5kZABGqos
Qz9CcX135gTOH2AuEzYH8gGQ+zPtHh7BB41mgvcJvpY2Er6kzUeWgMSg2dltuHDZGrSZDhWwHzPg
8im44cuwQ9ApUfhirgF1sR/tdGidVJEJ9QsNfsZHg8wHT3nPSbqs6MfmwdLLh56PxyrAd4BxHvu0
O+i48xG+4KSi+UELM/X88nVaQoeDWi07+1ELQamaJVkxYzvh05mD5OQmTbHN7bRPD24466mfIosI
tzkzx2YPsZKUAy3Jixv0NlRRmgOeKGsdsTXrOtlJzjz8Rp1TfbV0o0ASQbu8ivoIf9OoXyQ1RBa+
bzA9H6p0woakkfYD1hqVNukPhp2g7bD1Qw4Mp0snIO6wuRj5Dieb0J+x6C9hL+wGHEaroYuqlTOk
De+yla4JBrppQusOkx2oAEDpEUpmPTSwK8z48KrnErvIxgynt4gLfpUoN1ne5Ss07ZavJ/3WcKca
tFGfnDtMXdblUCN6rOz+HoaBeDJ6tmGiamHmUWf6Tl6BoexGFD5ofD1s51ZfZGesOh/7uUv2WiAq
fwqRqw7dAzm/z8A5nFcrNZGrDAbMmQh6uikCei6XgBRIkUOwHSbN2+uFRfyRwSfCyRCxRMTIXutY
/NZeYU53BtjQAxqS7hRm5cJIN27CQD51Wq0dOhRcZ3qNykegOcNRcEWoyslr2nfGNYNv2ow0c95D
dmyIhC3zqpi9aNMJ6/uwrKCJie0RbrNJdpDJrcixZfddG1dazrbcw/1Pu2Wz09Ty/mrIpc0GttNO
4eKfmURnrIMadI+wwyvbS1+mbrzPNbBwget0mHNxacylrUDtZQEeJ3EzJYz6pURs2LQyJswt46lW
ln3uMVJeeWzzrnllz2h2l3kG89uiyW/jjLvUXjpdlPRseFn9n5yoeend9sawUCaXI0NfMzJcP7Xn
q6zI8xWkGr6AdGJ8ObGZYLTrj0XJrmwa8TGEFhDzMBzwXZChNJJKCiOflcXoBO+BDU2rnnvtZgYQ
3zWmDrEgP5k2BHStXhBwTRz74E3ylYSqwYWBotyBPV/28oYrAIRCpvKVCtLS596wV1oVhldAaZH8
uea3puhehPIu4rw6j4wJ1EJw7DUTCo6Gt0sgi/I1Kz9Jgz1DqzkX6EZeErd8aFM4Fdl4nZpJuZkK
2ewHg9JAOPXXWqWvWVg+l3VzE/bjUVXQ9VMmwS0WzHVdT5Nvx5mHV248RXV+qGPwfEJ7KzsMGg5y
VZWGew+yMqLQ/lJr6FRDB+wQObQBTA/OjVm2t0NpHCozlqcRx9E6NEoSLAp2jr0OiLwGDMeQJF6r
GHEm2rxbT2rHWE/2hPUi6IR4ze4EFEeswF+KWt220YISq8trrXFGH07s0cOguGoiq/Uzy0Q8qrQH
3lx3JQgtuywjxhlBW+V+Irl0pcCuJoZm3SYjtprcJnAAvjp5HU+52YNKLNhj2HzZ8NncsZs4pM4y
/9bQ1zLHWa7Qib8LtHtp0VVXSmyVx8oUAcEBozwRAj10aKqD1ynw7q0mfJqc1mCe7r1bxnwyenlp
RuaVypu9UOlbYdP/G6a+g9rK+d+Elz0M5ZUkD5lBin1OlOCwqkY2QER3TIfJ9MAwGs6wYggBxtNt
T9QJL6qcLmFVHGDUnNygu3TaxvOTLv4WBJwSMsSNoKJzk8xzZlN3uDYwMiszWruhjizYCU6WgYnI
qftvSW28yAgGKDOJ4pSb6jTpBQoRB+WESlw/kzZCSHYa66zAn6s0Ej4182XOm+QQW3qLVswm58Cz
3vPQuNBUzbiFqMmVPZdftbydsQV6oAXK/kJWdbqFK3MRpqQWSAC0SCAwxvdtyqkCR4MFtfkakGIY
satcw00I8RqVd0YcGqSOt2LN/l7bVDKMLo0BwF8b3bCfMT5oyuRTmd1BdfZLoclNNgxXZFweSFzI
zzLMzUEr4e1ar56YDrWt7Ya4Zh5dQD2yxgEUTFT0R6tD9k2uQO6bM/31xC7+otDycOPZcH6kBgDI
FGbwYuW1s2WvdAmNyFqLKTWJUoKKq1wDEp/WP+guCFBAZpWvO8mV0UT4EM1ebaisUJJw711C4fQw
XikUH2P1TSQxjGzHWARJ8XOjY5aWk33tjMG97QI6L3W+O73Wi3ujCk6dbt0PQ8D404OFnSvjFM1l
7uvpeJxG1R3NqX8ZalTXXN54pAMwAQbrta2mJCxGg/8JevbWdKxHlTOvMRLzq6jwEGdBsRkMM1sv
Rfd1HAXeVyPVGT52WDBQYzWMTBOX7X//z9iA//+xhk5XpgPQsJkieqbzqd2kvjEh7PXWQRfXLRbd
MIUAfIPs4o8G7beGGv/Llkp/yActOrb/rCr45+gjfI3/YvbBT/6YfXhfDLotj/W9jrRvyWP9IStw
WTRZjg2PZAmRJ2/gX7IC64tkx8RIBAkjEP2fKCaG/GKhT/D4D922pB3+ndnHxyLn1zaMPElGBZZA
dOgxAfm1G/QqGzY/4oeDG5HQjb013crRfMiUfaQn/l6qaW+bpICIxRMVIkNf1bqlrXHxFJsch9ja
y5zcDx17X+dVsK2XDJKfXtS/mGf8eRel8/KYBOqixfQkM4Bfn2I3jzhToloe7PCuLl7HBpEb8kHv
VpvOYHK39IplcPb3D8oqgz/10wvjecu2b1noIbf49ML0JSvwSrOpl018ZVna3aYatWloTPdm47yP
Tj74KieCryPMjtZybtZDYt7URUlKbVsCNEZjRLSgfM7qHr11hqo7axNcALNzjfUCAnhjv+E0uC2F
OneUdoE1Chh9hsOBQMfbsaIoQJK+laiufID5R5M0W5yLD3PdPkYs7pswB5Y/ob0bTbEMj++5BF5T
h3Vyk3FJ93SOB3SbOUNed08Y1xVRa2dVm8lNHHaP1mg6vh7Et6buvmNWYIEQnfG+guXkwjIl++yO
4si3xPCe4yXaDio+TmRSzmN7a2CK0pKACAG9O28HhH7EFDbrusoOFOnnkS4v61mFm6qqX/Aoub6M
vVvlasbJAhhNPEQN8D+sXGwheNCmwoY66hVbyx4eHAB4YZ4/xQLSPaU9dexU+o7efU8q4801Em0d
jJBIQx0BVV4/9AG/B1b4F7LoT3lZ65vWxvwUYKIiNhSzGYZBIdgvdUkDADgqjlx3x5oWBy8SzEA9
yS/UOF+QEhMxLcryLZpF5AFVMfttOsJPc60W71kjdlkbnsta7gTsmVgM3SbQxH1XIvpINFZ+8dSP
u1nyRWk0r19rVZ+yRmSP72lEF0HmmdN8ry8222QKtGQ3oBsTPMlxejLyLMbOg+aP0oUrfMswhOsU
eSS9khfEqQeFxqnOwtYA8WbU7rruE8+PHOvWSUCOT61qtmT2GUc3bMb9lM5vPQg8YjkkEFVaHTZR
IauJYd1SPcY8nzSZ3t1Wgn5ICIHMWsQUVcEe1S68PX399zjOT6S+wh7CHFpZgD5naT8pWW11/Npu
r9ARuXTvVda+Rsh8LxUZFscQyfu8sqeMSDUbwgFJ1q/V5B2WyFYUEhYF6giRZbCRBseYPwaNqmpi
vZBGW2V1lMcNd32bn5kVZkm7uywTpXbCypKnkU6SV56ddxQbOxqgbU/jlaT62mmDB6gTZ3YePuQZ
37rMDjDCquA+qTRtE4r0yjXtY9Syd6QP36EYpOdKyNjGegTMecfulbBqy8RYF0cgI9sFzd73W97n
iz4rQWcY2YvZm4w2wP8cmQQyKkCORVzWMj/ImuyqxmaAnya7VSUzjIolebXwKBEpr8OSOYTFQCKd
Kz4py4yidtJHbZlaaG10F2UA3pNQ7tJB3nR67exFS8Uz26xVW9l/hwD1GBMxvKAI2tW0+N0tSqFT
tsxNHEnDGLcEwTl1Ya10vQHjsAxawkR/iJfRC8laZ7j0Mem4vMcJqVvbSh+eJ687c2ICZ5JliCOX
cQ5996ZLTZx81Nm95171y+iHhX+/T5MF1DEre90uIyJvGRa5g4k3exkg9Vr5TVtGSmHGcKnVDHXV
mHbg473FieVgD2zE1narZyfD5QEuYFyNSYvJcmgfyQYd1k2Pa5gpcLQ2mW1lOawYMw6vh3Rh2+oJ
gU5ac98zFUN/8VoyJQNHeZfrxa5exmdNYAJv6JbYtenGduky1QgfiZmb3cb3hEusNP0ptPcZEzn8
6wdIkw+hITdV2e1RMG3TxQjPgnfr6UV1ZKEP02cZ9DFScqEblrcga3IMIYwDKd2LrbOMCPPl1Wx4
/7egHO4KQ+Gpi+55ro9ey84ShBHtcnbfV/Mt48ObIWXK6TCAhz8QXTiyfDRd4zlCelbZDjEDTbdi
SdFfTF4KLiQPh3UyEZI29Ipjk2zziZV3Y3m0OrNvpCEY+/GGvLCXxiguc+Vsq3K6xqdJwmw+uGu3
m+kw8mjYlUH/mg8scd0y2DNJ79fZYL3rgXFVj9axq2IsqkHz1mbVUxDKu7ECEYH559YFfOhXNIiw
CUCdSFJv/CH2jm0vH8dhfFPluGmM5ZwssIulpK/5Q6PeG6npr4PhoRmxbmCcdOvInSCiUM3sEhIf
gcI607rQasyxgb6Za4p8qcS+bZxsH6TFQSQ5pFaRcVdhaYsrFMKjMeSMosds17lJABHA2CvTLbax
rB6aQJ5ae5hv5MinvDfB6kz3Xmnp+8yiv9LT6DjXwgcbBgTbsHmwcsDHGgYZ0EfyU5ErvtmVw7Ee
ki9he+rMhqiwsvm8MTE072JOQBg7pXZqikH6OEzUqpNm50f1+NyQwNR47WVed7u/Lz+WrcmvxYcl
wW8LTxcCc8nHDP+nGT327aolx8w6VLN6RF9BohH7iT59rVhS9nr9/PFw/1fALzvD/1zA35Zv/7ir
/zJgbPnBH/W7/UUshbjJNo1acCk/f9TvGIekZEn5ASf8CULofaHbcqmn2U2ygjNZd/5zc4m0TErY
g4ZpIlmw+eHfqd6xL336oLiCXsC2KFTZqwpT8Eg/L3M8lXF8Q+7bky2bPNeRGNCCEKi6Jm7lAtC+
C7qyyO8MK7Q2AMvsTdB1OFjAs7jMuvPge4vA9YwkYsS9qUeiRum4h9KqTd9ph+CUp5Y6M/gm7qba
izdgCgm/jZt+U4k5RBvL7V03uPRxbF7FY5kcrX4ADxMxGUvmsdoyABSrli8axiCtBTJTJvXtzFH9
kNjDLl+GQ64rta3ZEJPW14hw2hD6DWFd7VNGUDL5ir2s1TnhrSI6osdNn9LIru9hAgeHSk8caP5h
vuB7Eu8+tsW004Vm+pqTOI/hENT+oCznElO5viML3Gghkw2Tb/SuzRxdTza1bqMkluUhkO3LKCqe
EuqrRo2URoTgqPEBvM9XGNRHLdaKjeExcAuZVmr59O4g9AEz+JpWzS4vR5Y9xrCDbl/4eJsjKq4Q
zqqZWe+TlgHD6fVJbHpTdl/JEkjg0acORofKHneNO7uHgrdOgGJiP5lkBLrozvC1bgHKEBBFQpzO
RCVahledik8YRIt1buKOHLrxKozHSz4f32bhXdmxbR1Jmf5KGbyNIB5ZZIohqSCvOmxP8US2p2Hk
+Bj0B+CO2I4shuqKfQmywn0TGc8fliZ0vG8fkUiMU+ztgEgNfxUj7wEeQu9T/tMetOFuxkbpdJCA
HcjFyk8NEgCoV6GXO1ZF2WhfhQUJ9QOw49qyyNS0TKxZeKISTbfPSbomZAVZOrPYOGHUpfKPSDWm
Zo131jXjY6D1O+Es+PVeLA0naRMQJlhFDa+MeDFqFMN70EHZHkG1ZVGJMG6wiK5fJH/WeA+KqeTg
1++aqLvyZndfTMSq9OWpQZRmze6Lq+i7kmij9caDVQfJahT2Nk3avTX2J1Wmlzk1KMOnC7RvW5kI
ss8SCv8gmTf45M6KVruuy4bFxpwMzEyxLfUVxBS9dPejFTy6kTymjbyTDWE7o3WTChdQkYIbMQ4z
RT2z/MxE5lMLXDmiVfewd650xIAAzLim7VBR1icUi8McXerFvCktde/p+ZLIqZ/PmAANgwWOlP0h
ImUp0MwjRKdbh4nYCvgxnzA3f1K192TJ6Maa1VlvE/QGTlO+M/FP/BaRS8InLpEPbR7hf2qA6w7i
GmGZ+GPn/H/3y8KE/c/3yx8DoiUN/M8DouUn/33BgKvF3OFwzzAHohj49wUDHJz+kvX4knDJv/nh
O3G/6C6eEtB7XDVcST+UMfYXT+iMctDlcwWhLPid++Xz7WJzvVlk9vDEsKaKz8oYXPKKMO3COkQs
O/yUzdKKmdS7AuHtMQ73evIMgoye9adX6S8mPvJP4oDPD/xpckl0nhm4ZiaYhENScAv90e08NLkZ
rnRIRCyaSE5buNYTkkT9dbKcK3K4yKULDb6bQKFaKMU42+vrrJADm8y225Z6WaxdQg0SvNs0SpX0
DcJH/Gmm4MOMCmVVJddYHa4KSwTXgOnf5krcKoJ5FugNWU7qGy58e1vVU/7kAG0BYE9SXGdb127O
pLircIzLrHgq44l1lKH36qGczaRe9mzhyhnVS5NHbGMNKgSXrG+M6OvOUE6/7Rg8x5tMZyp+Xo52
Rh2rZwSQR62Y0GcW0FqjV3ZryAzNsa5oUaeUnYgqrCsXDWUt2uvJnECDNFmQ13CAMvkE2zVm3xeB
5jDikm1H1MziO4K68BB4bb+fG6c/L+ehxOmQ3VpFa2/dsNSBaSNVzhxm3CPxk4Pdfk1MaCiKXLsN
EXbdimivGw/HHrB+8v0q0VxbTv8N6Ae9pp3GZ2gfHRTIKSgkaP5+FXcVWsOk3FV6Ae5EJDAZZ32j
Um2hM7LqZFyQbIqCST4zr4FZhh6u0q5u9l4n3H1WQr6RuGQO5BtWOzPk7cJmisnfKKDdepj00rYA
jCoI8gyAsanYhffZwT9k377PGQjBBItWVsCCr8E/eRctwUF09XU+vMya+YBZ9bXRqm1WEVUABHiP
zYsznuEONCiyofAYxTvYwskm5lUGvqboN7RsOMR5cxya8IZtMsFHORlKwtJ6YGIKDHDKhQRSKbmo
nNyBtgiPvOypGeqKHClDUTUFAffAPLOxCyrHZp8Wmkzu4u+8RNco87sd8AfUjw6RPJMZdi9pT0fY
9ugPpoKtfRTX7qZbCCWppwcQymiHZ9a1KGofcPDec3nQvTsaVCkyAdWozQcmDfZi+mr3HiF+Pnwn
/dkctW7vWvpzxPQNLSmCWNaNl0kNjTo33EOVkhew4A/LyVjJVmf24rWviYFCKQ1Z/E1VcJHilY3j
uN5gEmK6wYcWudiTMPgs8vgob2vD2hXS6jfEnfEFqOt+G7bsu4OZIVWvZ6SfMcIgUl2sjFxRXwIP
2rGkeuuJ8yFw1qAZ1EzSiCisq2twrHTnEzdyV9f8V0x2XxboGXFu8Dj6WgSk8IBpm8oZdxDVxn3Q
8l2zzfFGY8C5zoF3rEUCqNslAm1jhOgknMh5abvS2IMBIPnaCu3VUNtfc9Rhvj7aJmIXHDtAh9Qa
5SrAVraTx9Kz3tK4Lg69CYGv6cPvWlkTEJZIdTGUDnp2jwZWNZbN8QPlTlPTY0TGGpa3Ufmy5Bsr
NXr9aLAmv64BdFTkaK7yLmE7HPLqxdr8OM6EVIzCe1L4ZreynEPG8fw9qvKupi5e2y2YYn9Yeuw0
r1970KF+VMCx74LykEs4mRmockg9BLFD4L1IVPjktlTRg3yyzPzZg5uxS+z2m57WcoUHabyJdHCv
g1tbl1RjOkYDkhrdBtwnYwGGVeQngZ35xpYg8GkmyNug+ANZN1frJhVk1gXgrQCE5xsoir1fpOnZ
3JhfIxUyPemy70MwkI/Tn/OcgQyL6iyfwtdZJUeE3aDhCEldWgp7VbQNxlv3XrUu9EmmZwYB3OgR
MMIbVbbq8VRXofUgGhso9+RkfjPP+UqzRzzDtgvcw3QPoQhfLbJc1q0+3hFFATPX6G7rlNK2tMnV
ddSQHkzRF1tN/3/knceS5MaapV+FNnvQoOFYzCxC60itNrCsykxo7Q719POh7mWzyCva2DaLnhkz
rlhMRlRkwP0X53wn+hANNFbN6KK9HRntFuGK3FJhFwthAa4JvandEV5UIBOj8PR8eRcOdrRyosDY
5HYBOEFaR8vN8m1kudssxj4i1ZTBYmZTnEbkcEaeGC9d7b80WfhF5oSxFqBSt6kgtNRL5QtjRtQH
peyXZmx0MweIzKAwyw6J5kDsKb1T2vcDFAZ51Cc4KC6x92QiI+JR7C5J0zCOXagKDhKTpHV93vDW
D02sa/C3xVXPoO5ZxWhjUgE+OYrU2JaSoZwnbMKi+H6SCUmlbUcxp3Eepnddjw6gqnA9pJIol4GZ
4joM5s+CaSac49pf/fvbn+LlD7MP7n5nNjnR+OGzErMi+OeWNizc2HYmFKVB32+qoDo6bX9pWufu
37/Mn2WyP17Gc3EtwBbTnT/rDw2aLnCavIyq+k3SHe2q3ZIDmrb/ySbJ+KcvJFwHlhJLNtf6099n
pD2ojdBxMBBwU4FqHxy1G+IrK/SDzG8Vt5Jon5AnLImbXCiA4AbgTzvJlypt1hhB/hPV6T++H8ei
Z5ytxLwjxkx//Hw9bShrdvnOXouZK3YB0rbq2PbtPbmUPz7i/5/L/t/8gpgAf/q6rd7l+y+fhYzl
ONvm/+f/2JUEXMS/YOuPfiFycPy5/v/D/+K3FsD7FecWSRc2TBl2xSicf2sB3DmUHkuhg/EbgTV/
8lsLYGA51PkHLyBmPSLjf+8CgNOwabZ9RzBqmpk2f6UL+PMDKTAA2h4jK/Svxmxn/+MXxo6ERZC4
5uzs7L4L66Mc6eMDc/3TB/RPin6Wqn948IFxokgWLo8+7QujrPnv8/ODb4M9g+eYuMCDnWkDEn6b
NAl5iM0ZOLp9DFB/rQZT3KHLP9flUHD+p8VtV+cffVO+G4FzqyuhVhN/Ba7WOc3P4CqYXsnrei+y
jFgNT32U4JGTpDyINjjrAbqLoUHmySG3NGwSA8FlvmHtaTZJppMDY5M22IHX6vLme5XjzoEP5q4y
XEKUmvn3XEtuYq9DvTb2941yN4Xhv8ZRBd1ROBRGCM8oKwr6Fv0hrQXhFDXs38hinymSwQXbRqjZ
0Kp3fEaE5NVUmCGGzqXB57QcC6mfZVSWj64+dcu0BZCrdLjrScesZ3gEm8ImDWfSeoowSYIHyVFO
cv3VA+M2IpXLiyPacBOFVv5ujf6wK4eyuaUHpUQWY0L4HvswN2rRuBVt9FZSG9JAcFge4ZX1m8kr
LkhmnszUaTZTLR+ESHcIekOMlRlqO62bt2lQxGxUf8TOU3k1ZEHvvD5/dvEm7HBK74cRcnjaWk9l
qpyFlxUkqad+9d4aOJ9JjbhTYvTWxmRhisybbhtH+zRPVl3ZXuohkyvyHLDWD690dpQzVvIS5hEa
W52FCqLMRZqJ23AWJRbD9Cw91FyUkeUygo6Q60ZyCjvYklkMeyMbgs9waK+8lztz6vdOF9cLQr4f
o0DdDWULsDzkkzTEm8odbj6xBZz/mov6qSekslP5XdS377z/b03dP02EvrrJNG3xKo5Lrx0PKWkN
kxrwj5sA4pjXMV/t+s9+5EYN9PzshNFtmrkD/O2pQsjYvsG/RYcVDQ/YeduTOcfelT7zGz+G4oA8
FZgsUEj4vt06LlW8G2cUPnsi0gTM4UbmSQc6HkJi1JkRIm3ilv0RvSEF+LSI6latiiZFrhwRya5i
A0qpgWiXA+YswoxwwbSALm+8gnR9MeYWBO9LuZoL5oVWde+o5/1N2+dY6pCqrqeq8U6ZHuDRKiXE
9cl4GnobAktXd1sJRHeB8vQ2ZSK7jIOezXAbMFYjRzyIMndvzdKSEjnnGm4nz0WjD3MCY7jse0xq
eiZWJSID9uzxPXXBjSiQEkNHTKibGP6+Wy5UaN+DRmxNxhVN5j3oRkjdoUnr6vbgeq2muPOI/tqa
BhNtO9vjg7uDQHkg+uNd2fAyUjcfEfkrmvQQbbHQSfUyi2SZCo+3hiaRKhRtBkiAcuN1bnXXV7W3
8qI6+rCLppiDR6F7r+ivkFsQlOEvBfgjwxnRMYIbUzVlLZL+Vf8DljQJUjtmfhJJObtpJirF9KMb
mpj78gdtqUY1Cfy/erC7kDhUoEygneUKKc5rMeOaDLaT9kxwsmR164F08l3SvqPkG57H23hmPo1R
A0Id7mnZHUugUKPKzsQjdisJLmrMrJMz46NmjpSX+RpxLDNbahhhi4ObyqbiOICfCsBQkQzBSWUj
55ySQwaoygNmDvZ14tOYKVbxrEDQSuwHAK7Qy7wy81gS2M3Jmcx4/CB/HnPyh8fM+RbPnKyskC+a
gTy9smn3QWn1ILWqma2VF/UOT8y4zH6IngFw0UleRRleQs+4GSZwZkFkXSOwXQzLNtD774aZ59WF
7ounBRd3sFFEWvpjCPoLgBVkqPpufkhSkX/pWslLOvZd6qXfoBtSK2uCWU3wEtWKJWYPzZNucWlZ
sKsgBp4NxDjnEIbf3iwL73tbRcMG4y4YijbVkhMYwR/6fEV6xahunDy9NfJ0x+K5XgIXS3eibX1i
HvTa5YGEAutoEX8w3xWm/TQNpTgZOdIostfpOBSECLs/hjNzzEeIUWp72623vU6gXoZllUCdBWkK
O1+vr9gmt0UPi9E0l9Fdu2MeMv5twvaXKrN/bkP8GfDzv/6vwwD5DAr/9Tx2nsT+chOp8vvP9djf
pH7zT/5ejNnUTEwlZ0k0lfLPxRiPnuOjqXQNz5jJEL8VYyZLQmE4FGPU+KQP8EO/jWRn/oOBjA//
2t+Lu79gVkSa94cyyWP25OB45B0yiDAM15jLqJ92wwUVSIkmB1V45m+xUcP9DO9KMV1I/b41re4c
lzaifudqFmSQGdj1vWCLoeUAiGc9SffeqZy1zryBORS+//agWmyCVbDTovpSRtVNP+b7wBx2eqy+
QTS5KfP2kgfqMAKVkYVLNl9rHsYEn0eaFo9cuq+1Mg5F0DzXenyJm/Y19MY74VefoR9ts3KaTVrt
WWLujlu5J2DpOSjSRy9PV1FqziyCj1j1Rxy4eKjo8bW0J2Fc5We9MfZUiocMpRPCt3eyBzeYOm4M
mX3oDULD0moR/3DfjqW3bmHVIQbn+G5OtixIVKW8cYb0ggj2NqkpEuJGfmqVqWAbN5/YttbcMuBW
K1Kwo3OdlmuV+VgFWvtMLOsm5L0Nnly7Mcjv3LzEpnJXndtnCNK664gcYcqbm2CaPjF1nv2cI70x
7T306mvuV5siVm+sZpdo3g4M1nYgwdYIm2DPGR4fr3wy/PGEzaZB0a66haXp32ov26beyNhPAhD3
U1QyAG1gnaNrN2z2QGO8bPr8G/madbJ3WSi6xzGe8be+ILbdyI+BMZuLeuviCeLV6l49qLRn9+l3
zHUaE24553GrBxjOkV6sHaqGe+Ym/VYl06XHakEOPKFkfLNWUticQl35WNdk1OYGsyOzAdAXTrmH
EZyMsxS/haWYCntWPGOqQ22PljtZttEYAh/nv/Dy4qmaA62sRLyjvvMRCAl/zXMEFNb0zS0Zs0yD
FWmvqPgFq+mFUaZvXSz2NpJuPQlPfSm4leSDU2k7Ogd3xVi1IDJXf4didDON06ZOsIjHfHsYUVvf
ygFmWhP0H6rQ70c3fFSgrqnLHRTlCZ8+Qu1y6eTQ34holfDZmjcsOnLbKRVwDGP7sWvIRmXvvjbZ
wDA8/W6kxoeTlij1vIIwOJHvZJkA3UT2F9c9oqHqLCu5nwKxyUJytHS04nVNnFnwqCGdUaRwFz2Y
7SGcbhoPIbhbxh/U4tFNGBFMYBb9rqihR5nZcA1Naimkp8OC6dMFWXcLy7aH2zXy0pOtdpCL7mWd
HUnExXbYZfoiHZy3tCcrqLFumNajy4qDpyizDk2rvRAqcDAQEsZGQ9qBxYNVFcnnUPfDEigTFA3C
ZhbI9Q9GH21ppfBuVcGqG6FSBAHpNi6dheFU5nIi7ZoxbjneJC5tghXoROsm5K9bfjdRaoKE6HXW
MUHg3/mGeSCAuYS4OB7TKdXvIIjyME4DnFO6O8HofZSPfaTaRZKJI2lkq2aMEZnNiBeQFm0qn83W
wRPZ7E3A3KCykP2256xk6KYy/Qja66TGeG9ydPlZsTKN8urF7cXWgm2ldec5UdvHLrEQQ3zL6vtu
cvKXxK4fSAQ+10I/ZWHz1nfNOmM6KSIElNLur3NfykLUvY1CPveyLD7sUs+R7olHxD83wM/2wOE/
cA/tG7veE/Z3AId4Jj6HEIbABexuty8CX5Eqkxtmff0ickmiNb1z0sX4jvt5mWurZ1I9yCYvGes3
jjj4fnffDjYc+ukb6uHndMxvqoikOiVfi3Y6+eO4UTK9CJiJGJTGa+JAiTIz48rCYUuc4ClzgpV0
jCe90h8bKzs3QcsMkr0AKIaHvp73SKojDCk4l8zIgU7cQZ5mzKrVTx0hhLDiZzOR2z+HQfUK+OK9
J8I+kOz67aG41QbvORXBpyuHY1tpV3Qc1aKL/OMUlXBBa+2tJIuJ5GvrI/HTd98AeB2F8RkNpPfa
SJZuVOH10ieVdZ125JZAai+WvuyBSAhw7clgHlMtBNSRNTSl/KZWynFJUzBZDbXCZs2APGc5TZy8
RtQRK0CGg0XCnhclr2mA5A1F8ZMinGjRVx0jYGm/sadKLtKM7jqJsJeLkQ+f+q3OHqLaPDvjxCBb
S5/zPn8MNUEVa1hyCakNp3ht7aO0ZsKeZldEkd1ac923uvOOkWxv9LC8s3rvszb0Ye9lrrEYNU8y
LaW6NZhZrsKa2V3jE2Y4cvU1oO/cRnwXCA2zKLhJc4e6POPY8h6Cjj7Nn9JiRbTtLozVKkSuXTnd
UYuMS02shC3d3Rh3J1xKxyQWJ36Bu8LKKc41+0mUw3NUudBJANRU+fCWh1B8u6o+yEHbeATyKRoz
btPYKh9lpn2vJb/fgsw32ZlqVZn2fSMR6ML7h4wJyI/cQh5mYMGbKR/dFRtPwC9TSxpvGYEjb241
oRB59OKktOJFc7w16+HZUVWfiyYml6WGQoqUJauOwQBgNqRRcrt+XAyOe+m6AOdvvtF1Lmt0tG9A
47Yje1wYwyysRL1ESPGdteSwqbSQF5ZNuNKrhnwal8NCay+N4dGxIQjqO548YZZnxOxvrY0zMIRG
lLrVBkUM1FzLxKeqvkeqWvcmqNU2kZso9Zf5HIsMVm85yug+N7V3rF0Hjqw70nGeUmdiLcbCTWRX
MzKfHV8QTh0eoiYhem/cAlh5ED5QxclN2m0n/duMngtL70ELzXPrJ7s04DVN9630WGB4bv9Wx2Sn
lD1uWZml55ggigWqTuYgyHwGUz4oa8gXnpXsJ6d9TlO5l5P25aXDWnl3iWC9CWvfOqZx+y4jQtZ9
m0+vDIKFQpesEv3OtCinCBww42gT9+E2bZk0RCb3KQycAxnYm8zyTmJGmrOlouVReElNjbApEHj+
Mips4PONjjs2OFdxiMydbe4ylV0ORSYjTJJjnqAvmpqiMtudZhIFBdZ1XlKMB6vz3ks611yRst1U
5lrmU3JxGHatp8GwLihDz1rD4wTilSQuZc6AIeB4O1VBUM04jfpON7kxWBnCfD6xV+83GmSvRafk
Kcg0azGZdcyV7WrLziP3vU+mu2IioT7QmQWOuhPAQiKnxCixYkZiKq4tYwKs2/Zw8IaEHq0XEfta
d89Y6IrA19y7MVmUtjZcczfydqmORNiurm7nf49tOvxCZ6+eSQBivoK7wCiMN9ATB4WsyPtIbH4Z
o/YUqHheF4TcD40DFW3CAxE4BL2EdvUgtfjLlKF+yOezNsaB6itRrfyWZPs0DyUHm3ZppvFklfxG
TNaOhNeoYWVU5nPq5S54ZpI30s5oNrlvXZFA3DnJyIYihYhtuOkzV1ew7CkaDyQCQVPONqEYGQHJ
KtuFScAKQSHzD7S02BR+OO3E2BH423x1aXztc0QNmN9Rtcc3RT3eud2wxlleLobB3aZkrCflyFiA
5WdWvTSO0QAoyD6kyzRxqOJrPrjPPaREXMcdC+gw32QqhnRJ2cEuh5WfQWbjSVBi1M7FDZN9WpfG
KqWhWplBMO6TeELBGw7GhhLDW8aj/j3Uykc/oBZRTtlsdRujSx13uJ0D3P+NmxPyV+5JE9yhZ8JJ
jPNCuXx1gnAXp86zF+WvxszACxs+Y9PECu/vCK9p/gvN8v9j9rbfdxD/VsC0ek9/ucDO/bld/sOP
/tYxi1/pRC3I+kDG0ECbv3fM4H10F9+WxUxkTur+uWMWBn+Gs8r8AVRkrfB7xwzLAPYi9DObfYD/
l4iJnvcPamoDARWclZkxBKSRbcgfOuYescyA0o5JVMC3HC7fp7CCE4qD/uzZwTHhx5d6ZRkg64aY
gDP/q6lCpuJu1W/HnrjVFJAt2pZq0+jxSpQVFHEgpJI6eCA9ZQ/EHuIXpPxllThk6GZ2vZJNam56
tqPLuMP7Hrjqs8SfpDxfO7tZ8mqQuGcH9q1gALEwfS5hLaZl65kDL4rMu82N5stNDWdHnVJiHaVg
KMjTi5BIAKCHhZA1ZIB0GTHi0o+enSZ+SFxn1/v0TbP+aAHQttyUJpiyzMdKg5ZiVynaMRy1i8mf
E5XH5j4eg4dQS0+1ZeeLXFgvbA1t7PnF1tUaMtDa/B287IGMQI8DOVNbHTMKmSWM+ab5WtQRV9kI
IMguQteUz5EjesyWuIu7YSla0LcEHR5s0WiYhSK1rmGEo4IpruizkGdk2mkU4Hm80vYAF45gr8Pu
1h80Qriy+ePMBsF1NpCaFY4HjvoPR5kTLQyDN3xHbASUcW+3UAv41a/DGudV3rTRQnpuue0N8gHK
qVmCo9XW2J8OopIXozCxv3TbREPwmWt01J6R7DD5nqHkoh0hnCQuynPflt+irr/6nbPLS0r7Jszj
pVLxQ6RbrzlbLBJmu30IzDyrtW1QTE9OWz7Bvrrzo07f2ML90uLwJiNMZW24hUH9kSJDUDvfD55I
q6SQiWQ/e807RpgFwBXiPdu+QpaktfNxT3F9p+WskZwayKOeFd/digQzXYvx9oC0JeNmNxnNNhgL
EJHoGBKne9Dj7hA26iNKc1gTKt97BooO6t6TLslgIGxh0wcQFGHkYtxQW0Ruq8qK38g6gvymV5sh
TMBpNIcqJI6aTIWxICk99ACvJMs+N5/iJLkWEWMHOzCYlnNbcm0+wmaeFlNgfCI62LQaHonSinYi
Sm+tkilIoT10cbkx8Ig45PSkoUtxwI0LTwTNjLtjBJ0sbZKK0Am3W1PPrkPSX62+h5BlxhsmK/eF
adwHFB4jrXpEqqvUyx3X7lZkcAs6sL5xvVUmQ+rQE8A/GbVEBInp9ms79c8Q5filmlgMQ+8mKPXb
JOYSaqadMusdmxqgvqlPLM74EXtevi49m1Ev9VpkBA+x5X9PBvvY483JMv/Qlnm9BFJP0S2927A0
H5RTvXdGtNWlODi58ajTszHEUzTu5msRZSXTCuetDEOdNaGDY0neZInJsN7pYTYUa5SKw5Lv91eT
swRU6ZAsjCojLA2pnfA0NGsFwUpQ7NdTHt4gLWf1obc6Uj91O5bFrV5mD5OqrpaVXuMsOccWEUoF
32Vy7D5op7NtB7IGDVi2J093l5oSd3tW3k7t8F56TExGDF2mtE7l5B3CPtlL5b/kwbgeohKXW4CW
Rteax6AuXlNveESZSZXtxyT/lj5pr4GC0ggqh1hancQSGReL0FRfEYcnJxOqK0ibbzZRaqEhm12A
budgTB2DHvbNdDJonGTV+9sxsN96fQpXVo3oPUgxv9akiKxF07NLyQtnKS1jnfbLIlpqOXzWmAx4
eNriNi/khvBtOh29PIq6a4joQvbTgQRd2HqM7w2sIr/LCoZU4JI7ZQwcEBNB24yVROudEHUfyXym
4AuH93byT6aUN3iqOB8GXq3uRmYEyTyEmeeZZZZs68649OAcmGsFjE/dd932ALE3F52v3sLSFW4h
lHtRa71MTvYYwhOQzfiObp9prKHdEqIbkHbblBstnqytpjIQXJPfLls4irT20D60on13O/3UEKpE
LUsoBrOmA+q5t9gNHtHTPSC8rYkNbD57o6cslmF1X/r2Q5pn/bJ2mKAROrWMhXcTTg7FKN2dyOAS
RCLXcXOTLtaZtAB87p+RXUnKLSPkqpAXp4jRC4E86qTGOjFsAeMwAtwRuX7XFYHNUEBuJt+47RE4
qiHJNqqaTsj8IHzGqPoa+F2oD+u4v5EofUhIGJ6rqlRLlh4xtbLPxsdAMTZZJ1vreQcuVxPzeJ/A
qPFEYC7aL6sNjr05mWz43XFTdjlP+xS9wX/EDWdle3QUB9dRNBnK3aqcdVzKrQLBlXuamaKHB9Fr
V/ooM6xwhKNkgbhwJL2Xsa42TGGD5VjSR/WwYFhXPriNj1JP39kOXvKEGfTVa7Pmpkmn17RGZwYd
FhGWhRU+yGCsBBzulo2nw4OoI7zyzsFoNyg737sBFrm+46Fq55DNeoxWFZkV+1Zj/Db2OlpelEZ4
y3f1AJLDofP33aKn6nX2oN4eVdx5C1Jc56gtJ9vg4L66OoSlbsQbAen/UvqBuWOxRrycz7UXpNNT
PtjWEl/YgV0hTyHIJa/5tM9SZWt/aNnajg+yjhE3Q/OXLcQcz4m/afb0gbxs3brc541oOAFcmRzC
0jh3RnUtRhSOWfqVhRld5yWui1MsTSw+VOl9nxIljyLBC4qdVmlHjbSAZadb3wy324WBd52q7iVx
QI1YRD+7Q7ptG5SDnp7LI1Hqq5htcwm/1fMPRYySQOqUDSTN7EoItp3VWkvZGtpSwGyl1Ih38MU+
DRNB3DD4a6fVLlo7HtFg424uWDPmEbvIOoIESqG3xIt+Ta2IqZ03YevWIZMMhLeP6lYBlFyVrQnj
r/XfUBb3i6yynxNbDIukDvGYjv1XgCqLJriH9wIKX/dGe0XYHM1erz0XZn4whvQbgoCPJhPPWZaA
kwPGuzQDNCR9Qzgnd0dxcCItXJWagg2j+keJZI/vjwOdvkjWI8cVKpYQSaDH1G3KkLcGTRuv9No3
V8WIYE/2pVzS6SWnwIqxVJvptA571h2hQvPpuQ30n/C2c5MHd1bb+pLMzNrV56iiAM9mjJBAQ/S3
wunDanKQT7rCiB5lcbqCT/deFoovztycMmZokA3HxTJ1uaYwed/wWt260hPQrDWyyVRtYs3/6tnk
N1H1KFR2mmKB4GRY2W29TTpno5p6/4NCq1n1gzlRRwUm5d24sxCU66679aR8coPmJrH9fcWKKZDi
RaWE3W55SLkIknlAnBbDETVGuaRnADzh33XzMJncJBY8Qz2t6sTUmLEydLbYNixAbY03hUDgIyR+
UiXZROsmAxGVf3Sdi8QOvKFVy6XOWBtd5iHpcx7XABaWr4dqWebJZzJPw6N5Lh5l0c5j2lMzME/n
vZMan9z5mpR9f9XLeUTpvBVJBY2IT4apu31C9XmvtXIH0GYeGLTks86zegNgNTOHFkUN6CiDgX4+
T/bdSt9OghzfOdrqxmH8X897ABkNN/m8GTCrchOwKvAd77GtCVcIyOaL5WpkpRAxA0+xrS2tQF45
vHfocpAH/thHsJjoWVBYVKBGg3ZVpSznIk3QS1T+Fhvi0k2KapWH4zt5MnKFQhjo9rwBMWP6jHze
imhwE3E9OXeNIZ8KB3aSBYuA8tr65jYQ7kZIWIuRPUvbalfyIt5Ti2jCQp/lGEV1TMoU4pJx6IW2
iQTR0/QfHlMXVLFv3o+FjlvPkSWbfF71hC1BpmmGnLZzYm/lk5W1bEij/y8ID//5envekP83C7D5
j4ZaoAz918vrp78vr/+wu/7Dz/7WjDu/kluAwMzFvEPH/dP62vkVhyhuVXIibYxDrLz/vr42jV8d
j7BgH+UtmkLHpU//ezPOHxmOAQPFdV26ciqZv6IlNI0/c1Uwp2FaZXltkRBK5/8nNaGMe1hzU5ge
8ox99FiL/MZSxvSueRk4wZKEpEiHVwGl5EALe1+3lAjMfb9NVXxj981L38x1V+t8cUKmi7xs05Xu
+M9R4gGA19+jKTriT6rYX4bEnzSBtiHJ4OgpHsrUTK/2SJHNaAw6XVRYS/CRX7z6fZYh4xAd0Lo4
RzLdcce1rrEBkc9r6DzCc+gX0d7ivWhqtuX5kzMGKxaKl4DtsmUmj6NdfaO5TlZKp6M1nX6NoHDT
iHSfhsWbbiiS9ZLqFPHxL8YGpz3hJFuzsTG0C4aBKNXwRkiF+H384mC+idFCEufMyigIzHDjUxAS
UQbYrXGTdZqGp6iIT6Nn33dQG6pKf9AS7zgE5f2UG+je0pUjtfVYZZuZbOiaxlW3xmtp+msfLssi
mnLJeH4KDyMb9vUoIXYO3px3NahLOQncCB4wcBKr6cw8izz1cMLNGz2RP2su4a1r8PWtV+GUHAOA
2reWS+CYzLMMe3zabjKkTDjsq55Pr6u5Wsx9alRymXcNSWedzgFjssYJfLtcjqY+HJWIHgfdvUKH
azZEjk87agBS0jwvJO4FqUxIzU2rcg3ZQ3H8qc+ArnrBlvkdWAzKSMkyyp8cNDWawVDRH98YFBm7
0isee0vBdxfyGOkMW/QcBQDugHxTtq27JbicGUOfgegxg23aeAfYNFwi5huxdegJI++bmTFPrjxU
OBHMhMAbv/TEfS4zhijhpOvLwjDSlTb6rBX8cC1yR62pH7M18xv23DQV2Du+1zbVdBTTLaE5ImrR
j/iL5c5LXcSHXGPwaSWAA8s3vGcutiNzhohYb/WkxoVXIK3C2UHUTuavYSKoVd07VJU5w9sMb+1V
5qgZex1Nn0V45DIwyRNlPblte5pMVmov+AmKA60nUUN6UR4GK/EXrZMNez32nJ3juxG/8IRtqwpM
A0OW1RNNAG3O88ktSJxwwiZR7NqkBXWn4QX0wyDY6HnNXdkBltUabMaOFbTXsNfkVWaoxbTyPcRp
Qo4aueh/07D/H9Av/Tc84P8mMBKcw//6dN/G77+c3uOfB62//9hvB7v4VXj4MB3MCvj9fwaJeb/a
SI8gZPlkNNni94MdWpgL5tnw8ZCahk5f9B8Hu2H+iqpc6CCYf+DV/9rB7tnzFPUPzArD1rlB5vEv
MGv7H+TbuYlqOEQIMXDykHsocJzwzKzMMasPQZuiMzYszdeXjl5pa1+FkqOJHIoB8mGVW4dWdShC
HYGhaiCbr9Vedc90lmFBNzyM9TlpyP1DNJkue4loU2E9smr4W1M6fA+k/wXtCqdnQj09yQEktPRf
kpH+M1b2fW0VNUXueJiS5BaLEFFd0FHmdFLkm7r2niiURG1KvTwVRb81B5r/NAkBx9BTAeqieFQ+
70OlxDGqlpSZrqVI70kgR/mLkcao0hZlczwrJ62PPNEpdthkFOc0z69cQnc6SZyVSR3NmJHA+OFQ
aPVdMGoHtyEoY9LoNpoEsk8fNcQPyvI7UVygSFnK7vM2Dmi4W8KZx+DT66szNJ+bWqkvVTUvwJhv
C7yS2uSvHDdLVxwsDTGIFPRD0ezqHHpPMuERZ2NMimcK2UgPBddjDWM2Jy5Eb/p9O+s5R3iOUAgQ
y3riw8VFycop/KJaC5aeWbynoXYxpC135HgX69HI96OnoxvImYzIqXtooh44QBC+aiR64a+kgyT3
3loWrZ2vdfRRXNbgd/F2fZsE3XlQGTGtEkktrojK9aAX50SL7jFoEqI6wlwzo55gVkbo+xJA+qrr
8ufaI8e24zt4NAeddAxDY1xai5e0MZ+EQYg6mW0HUN6X1HI5KQ0lD3YIBbOw7XRTgJ1dMVF+oQkn
vdEVTy7YhhWLMrgQ6YRzwLJZyzZIY3T/Ky4rpDz6xR3plPiAEeQ34DlLh7hQ146WjM825hyVOYSw
jXA6LtvBuVW1duhLrMWN32lLyOLcva2fg/lOKk7/Cb0Z24hNkESwrpj4760eeVySz3Jxy/8AkUvG
i0jEppxic411LztlCYhIYA/9yWwQ5cIkEhiGLAJcHGeNaqO5SlVbwIuL14hM30/fxCAKBSlfByl5
3BCUiUOyjbccW+2R8TeaG5GyHG9FsgRhRRgtyDn4BVhkp7ySaxTe7YI2TFsFQayh8yfK23SRl6cW
9IPU1dcqF3d5Q+ZdjACCQQeC/Kx+Yz3wWAqW0H7Bv3ZUfzV8ZK8adsy1ZlJC1UH5LDT8Cq6X0vO0
QPz6rrVWYaePa1toB1042jkvyMluTFTQlV8f285g8DQ8dgU23qkXZwsuv1sr/TIp5x7H3zHFNwqN
jHARC9sahQO8ER4mS/akx7ZOuzJ77S7Ng2rB11KxX2YuUXkjfPQcbZM16kc19WAM21zDmJ3DzhMz
PxbLxjoPo31YMZYbqkAtSvCkfPAMt2ukSFY63shWPOZJYq55lgzOseae0mfiyzIn1Jt3Ra6cIzl2
PB4zOyifKULJzBMCNfzgzYQhb2YNsRBgkeEUxGnVTXEp67re1W5nrCxn6jaNJ0kSn5JAW9sWw16N
aq7DRbQemim+TqbmkVyOhJvu4VgLxBRo7u4ZNrMXyK5xp19rRsg7KXt/nZosp9za1xddXoG5tVwS
95rmxRERD6hkIP+/uTuz5caRNEu/yrwAygCHO5ZbEtxESqQkar2BhZbAvu94+v4QU9kTmVWTY913
03VRlmUVGaGQCMfv5z/nO0JkLzFvnpXfl+nJUvh0Wqr0OOic6CVO07sicH7MZuLw7TKpIBsMDPU5
oian1tuoDESduTaIh9JgpAYHBGHUX10di76L0WzlWsm93w/ROssYAMsavjRgaL5hem2uLBi1vKfu
giJ5yHurw7/Z3fZiuX3L4Wciy/fONQ5D3Hwl8G1Wdas+SzX0iFf0FmgLSWagIIBCskMz67t2gHcP
jeyG5c8PZ7aXD31c4NFh8Aea8FKgEq7MXO4QGN/5DoEoaetsq6yx3jo5kkKip7gh6uARMsMiAGpU
LqXNoR26AyhgjDATw/JolC+j3RyNKNqjU1N/HLlnkQ7nwqjPXTpXXmaXt5Wb67dsiM4kSNJjSELX
AEJnlg7O8nF4gDv4nOZVBkCzjtd6Pz1CaH+ZG75rUJ8s8HG8zWRuJ7DZIqxuo97cO/CAt83oMl5G
gTxC3yL7E8ftFbpgfWqIj6zGzH7IWpZotU0qA17KvgpFuY2C4jrEKnrKK/+HiJwPvQeuHzcl4P04
/CxD4N5QhfR12EG0xRD4jfXzwjYTUCIyMQggC4NTxK+ascCunIQsRz3a9JpJl3keEyQ/zthgY8mO
kg1Nt21bv9vTssyzlxjxpotDKpDQOPFWip9ygIfSFzPKmTlBRE/Ngqezk/eBCOyVcsqXgGdvmzry
taZX0xOmGa3RdsEnOA1p1CS9lGa1tE2qYt2D9KPEC6kBt2xVzS7LFgyHHUQkj50qiQKoOvDDSCzk
fNk0eULSC3igI4tDWKbOKwGD9wCbCd9qcWinkeM2KYNDrLQb7hd4DXn+j3Nd7CbehDipctdLAkEx
sqZ3uCZntUvllG/SHhFb2iLwZg0h3nYnCqhCZ9eFLdhOxwpgFGghuYJYP3R28sWNtz5FcxLtyjh7
0PB9ew03YUq6+bEIjkuvQhvFjShSXpvwhsH+5cl7OHVxzi6nrC+NVo1sQEINrIAKSZ2YpeZOh8yJ
TbWA6VktFwPBAg8DJDVe0Xy1U5tvol1ftE5fngnB674jmT5kKZmRrIVqDpATqMAbPYnBlr0Un5CI
u5w5qje4DgRYiuLR1VktsVbsvZ53xNosxVdVZeyhWJ/J1j6Noflppexs68j9QVKJkgTLuWiyOTd+
eek1hxtLNjxSvvUoFnK21pio/BiO+z59Y8HAtNhF3L5rrkFcTUaEXuBIv9ClszUaIDOovjIaaOG+
G0iIFUFzNhQgWsFSZDXmOn4VDV5tlWQJjtesWyfMxJuq4nWsquzZGacnLYFbBAebt5j2wxqJZ6Dw
Plipfyv16tVt8QRnQXpv4UohXtZ/8Kq6ytnvDph1dgNRolWR9nxlCYq0wiGAMdp8nstwPwbDverp
VA/jU2sM7MlMLEYC+ngFO8CynG2pZvzfbX/jJD47vi4Q67KnPotE9pqm03PqY4bNogLyXfk80Hy+
q22cm35nBocga9+KvNDXugsotVS7Qopj3OgHN1pW3Cz1flGVihjHgn3o7XofW8Y1WMrcK85zz2wm
Ay9Ru0MW/fJn6Pay7NdtwGSBZR8v4EggbHQn+ulspwH+N9/oaYKNVfVvI446j+XXTwPzwYV9i8oD
QvDKXPWuPj1rAu1Fhm58UwvsPInpvNpGfu/Y1XdpphfyS9Rr5IiScST3fRptTBtGt4510u8anII1
zWPN0vlriNJL5+6VJSQiAj+WDSsjcgdV8EjPhbEJUqKetrgkRKoVVEHP7YglOKQm+DDDnSx8bNUt
YyZqPiZ+Ng5Ac++iwvIvwwASxSzdZJ0FeQvOMTz5SfOo94XJu8L8TCgpXsNy0sBetj+42/BKU0hP
XQjPyvcVkcd8fLMrrKJ1UboHIxq9iJUApgkruI3c/Ki65NrIeCNUe6t6usz9oaARRv4gePIplYVP
sTJPcc5ufMWHdAIZwHbcqjT7ME/GHT3F6T6CEOJgVpfGdCUrfxZZdJlsc+dWeNl9QW+dSocLEXfd
K8GKsVBloZLJah92owXnQlb/DTPUv5dWf1dW//9LDjl/a4Ta//hfVyaof3M9/xPGSRkGM6oC180V
HWHzjww39eG6yQLA4W7sILH+p+5qcKXXFWiAJfS8AAJ+u57b/3CRAAzEWktIKkDlf0V3NZAA/nQ7
X3xPzlJRLnDfu8JYPFK/pYairvcDza2tQ6dNJGXdq5MN+76tFHJ/Vnn+4Hzl9nhOcuOWf597aBDt
ZGYgPrFUWkmFvvObvvFv8t6/GJa/6wW/viLaF8BLmxJb7l+E4FHZmpXapQXWe3ifYrxClQzZuQ4p
+hXszq5lllD0otJBU50A84aQXYCeFnhNyrp7/fsv56/qxa+vxtEXKgSOtH+hNLiVJmQzWqyNGC65
h2w6n7cGgN2//2P+9ceAOkJITGFmpKLtr7j1yHWcoTFa6zCzMgqsD2v4+fd/wJL++vN3VeqE03TL
ZjHMj3yR33/7Ocd1OoxzD/N/Ukc/o7Qg8UTxbvm7ybpyGP/vRQuP8r8vTkT//9c/byGTLRsCLH7Q
0v/853WupkSbTJLJOGJ+XvhLCSvKtV4TJCtkg69hMQQMDkUY/AeRAYaTlKN+UBESv7MQnsDYNNzy
uKyWC/8pW0hQU+I020kvsfpjNF5XVRNshoUdVaIT+MLJd+XCldJxax+aPnkhWkIzQyaaU8R+A/tP
UyD5ol4LLRT3me7cM3zdRHV8q+dc7coieghKWSfc+VBEV3ECrc9PCbzNSl8VbWae0UVe8X2PnmZh
rJLaaaH8s1DrjhOe3jjUtkXc/nTc9jQSLgHW81ZU+jOsyGIzjCOlPHy0Y2H85CvscbtgWUsCKDxB
27xx/XeMtUyCZNp1svEfDcj8KwmVxRXwadzRhv7CjQGRIZq4t00X35ldTncdvkEXRY/EiTeyargR
9+Wu6cavOHF3VmY9w5H/nvOw91zTrVf+yGZBUarCVjBcSO5l7pVWqi6z3YX22sKr7q55o3LD60c6
Zleg0Fgu9hHPYF/jyevL7OKUzq3r27yQJ/foAoahcLRqM/pdWtAwOzeu1D62VXvvpwGPrWyMod+T
vWWMURUVHmx5V6GpPqfE/zmrwD5mBo+Y7KL2Ca1/PndjN1E+glunsJBzoJhluAlmAwpwCWYhk9jN
3RbQsIXa1Ll+9ybG7LvzbYDYdYnl27XSQxfwweldCKSo9g8t7p11IbhbudC0w2p0sFxVLhQtdtZ1
8S7JDg+EwyhTMdga+BRK+WB6di1Ua+i6Dr6K5BaP1UC/j/jM1fRZNRWyx2zBsW/zQ8cvgqEAjHiq
bNyDhYy3rs+5xOD/Tu/aSxMgASlV3Yxj8gabVLBm53doKvYmzPpvHH3L+rVv1hTZ3VkxWbkQGBEY
g6Hc9r3zmCTuK4oOTH7J79ql7XqOIKTG4l7wYic35N7HpZi8RuuM9WRpb50sFZcGPmqD22m42iJz
rxmWfGi6qT85UHtAjLM+b60ZblFD5DI1bvwJpbYDVE5BSsM+KAwfJ7oWvc4OMkJ0MaW2WfWI6nvp
x+J2oqzASzUHB0mTmGsOy8/BwloatKmXdzm4/YJlCAUQL7FhgZVBWkqaCqCyzewW59dhUo9zZz2I
Nuu81mAfbaF4YItYtgs0cXl53qBXdQbbpqURye6jk5uKm56ncNNE3T5OufngSqMEyCzeBFEoZ2Ba
Fn502wT1GwZlgbaCcmh14UtuJRofF1SgYo5xoQW2uxEDbQyVRUWMDBbutItT1eGcd3uKltOx3LMq
bLwRz6fOoqckVmRMWAbUGO/dNGb9Y0b2TkaG89CygCJmYN7OuUy3eZObu7CazH3IjXOp2tbWompN
0oY+ejiQscNY5NFGsT0DmNhf/a78IR3xDn1374eMkBbxjpytYq4tEb0u4JyLyOqISENqcDRMxVgy
YgmLNsF9nwsWP/6gjXyt4eeQo1Y3XMaoJ7pD+2qh0o/JUz7FxcGMYuWFEued2yIOTVXFjwkbItAp
KhfqvhS3Od/n9RTHRykHfFEtkmUWchUz5VRsgJk8MQ/Q6xawvvJrW641v3/Ay3c/+iQEap9PSlkU
6SbWwQa4Wf5AguRqONVNNXJaB2F7iVTA9YdTINJD2r6aGc0Z3iTJARAWSRici4g+8xwc62oO0dxH
cmkOq4GVFnIE+W1ae47g/lfS4Nb304dTA/UOxEwUtP05GLiE2ky8+dl0BwcQeF2SU4oos+96FOaq
9bNxn+WuuRoMEBAzOcSjMXbuvm4T3Zuj8YCfOz6AM/6Mpvm5TpKHpJD6Rkj8QXpoEbuzHu0ghgxI
fcVqEjaq5Yj+ljv5h2jsA3Y50skU+qwDX0cGItNAhMdot5y7GrdlfSZGlmmrojSv42iXe5HBt5O4
feBONMgoXX4nTFV4jG/sJcs0ZHcGI6+qLemNaNZ7ayHo+T6cfxuoXo7A8cv3QwMR+cVlIxwHYPj0
Uh/XYM4uKpFP0xjne2MB9rWgXjcpGL8+mZn1APsNMsFBrGD9NaXJWQr9b6C84K1sVeo5CxswWSiB
qZ3TBQg4cMbatyFRk4AuGbU14xN7CYr0vLYhYphyuG6svKQCZQETxguicFxghf2CLfQXgCGGpH5n
wzTU/eSnuUAO3QV3OC3UEVGXkRdW1pNeU4hXmAmdUZac11MUwUz0rehuDlOs6T1ERdhvPdvVhbK4
8BZppH4gNnxjLiRGomzzAyk8NjwLpzFHOnRHsU0s8I30MIp149szhXtzsCfue5ghPk6QH+n1e6/w
0dVsHa6pbhsQdtDBpSDxziOx//vZ7F9nzAW5BXJMGiCeYLr+eVaSfkdCwgeI0rYuj7WVXDi0Uw/j
0N3f/0FLrOKvU6DkDS8MCAZslpZmod+nQNn6GrU8WCJcOuOlSX1fMH3MzIJWIC/dmM20nh2Rln/U
FqyNCkcshsDuv3FV/B+bm+E7/n/f5nJd/Esj9n8adWz+xT/2udY/2LwuYAhWO4tV5/cLow3gE+Y8
3U/EX/h3/jDq6P8gRiP49f/EU/yfC6MA+gV8gi7df0Zt/kvQL367v36G6Avlz7bJzmAk4uP6589Q
bVKs01ANC3gw2DfkuFaWH+yijCk6Le9G8RnH18mggm7CtbfUPhXBcBqMFv/kND6HKn4vq/YHqgTu
SY4m7s7ADOk4WQJ95W7K1Y1ql4qSkqd9QAJpBoos3Ps2B2UahGu9Og4c2D1zgyS0iSPOwYw9qCvd
K/slqJ1yLpQoIX3hBe28k9XwOKfy3WHsALqLuB+/YgdcJbxZI0TjCCR7owYv6iVnjxJXGqy242x8
Fc63Ju7MwdkOBSbbqCVS755zRJ0VRLRV0c9sHioCkM5u1tibLZM7DmmM2iEJziT80SMqAzInAXPu
fcXhWASbLKezyZY3DXz5gkSKC1Ffd9nExgE6Ut5tpvRn2OJFHW2aKXrVrlTTXwfRXuNu2Cv2Y1BF
9wFxIxdZBwuHcWwa+olyHBhUwGQ3A+6gsZ8fYjBKMz7Uom0/xIRrpEhRgALQtuzCk4/cye6dyGLY
aaKHaNkMOvOEXxPOBZCbnYFZh/M59CxBnSY7iMafjkP5bOYL7Z3Ewjy6p6bk8HX7lzyRTPNsg6fY
P2B5OpojYzafDJRgOgRDba/Ryjpge8V1uG3jZu127rUq5SPrEy9ppif69Oj94c3tDh0ABcZR21fP
k9TstdRR5ePgzRmiC1jrU28VN5le3nRUKCNd+1taMOQKuXSTp1tpRWdNte9RybJ2MZFDAZHPVuYc
+4A8uGFSluJkDLp+ZrYXM+EvAhpL9yqZPxW2+EiVrPhAAKrq0uhtqLJHosM5f0dBLrFrLiy2flRB
VOBZSs/k95dQedJ7IgA63YTmhUYyvuD+zanijYzmA7ZaXk9a2PGppT8KD1V9k5bMLa07sIFigee2
4EEaNX/NSfJOGOtLkCWt5jnEx0D3IjIrIP7RpNPXaYmSp+oxo1iFTel+8K/h6NyPxm5Kr91UAkoG
tRrW41mvPmKSuY6MbuuC92DDwgSjdxVCEIHuKiJsOm3t+VmzmUDnTW7/QKdI58kk3ORh95SxFUvh
NKzsgAZsW+MZVDpckTJkje/fpMOD06f5WrfCcyGjg2s2r+Rxt1TlfpspW80QSjY1sjeJ/x0a2Q1T
JY7ZUOL76v0ThVIrKdt404x0SXTfON221fzoWE+KnljHRc0RPE0JcBrPYqE4OXT+TFGOkarJThrZ
z1wPKQAiJkZBFldfUzuMyQByNmGWUt2jG+l3O10zrqZJdpr9N6PqOmKtk836vvQP/cI81vVTYowe
4v6uh6kxx/TR9MFlrgGK+PG9E5OsiYBmDdO4CzJtQ1/UtG1cl6Lu7MkXmANM+ck4M65dnSNk5GOc
tlAFXX/bM3qEzggDbYxZNAe4bOu3ya6f6NdZRybtQtNz6Y+HKh7tVSryRx7frebgEKlFuRZGuxnq
jBjARAYXWnRD/llLJ1R3riG80Sdo1/4ThPMbxRddWPqHclm2p9OlYY1fuCQTO/WCXf1GI3PVJsV3
OYvryBnJOq7D/AeUthC7cejw43bR2c3D3RjWsG+XfiWKeAKi74UR3fa5/SLK7CUt2kNZGkd2UhRV
l8HkQXn9Rpwkyl9WpJl68CK5frUi/wKU8JIq4ynnmAirS5K/dqB5dGs8wYvHmOh4lG+AT2zAiRQI
P+n43E3OnaUBgJ6xahMmf0xc47vrFJcah2Wh5jlM106ArMDiisqRZhPSnxUZmCxh8Lj+F16XTV1Y
e3eqV4nyIfD6Jg6Hf3Zm/o92liEy/u0sgrnszxledGVX/bKJ/TGK0GRDoMzGMqxL4S7z4h/atfwH
738T0fKXPL0U0Pwxipj/YMK0kablopfai9T4h2dYgCa1AJJApyLCC67qv6Jdo4v+ZRQx6CezYZza
SJumbv0St38TNSvfl5PTR+lNC6TxGNIAg6II6cYQkbkxLbngoSr4CjBVdr0fsuiKX3F7PRShydnl
4F3h+nLHBwoHf2qSQCnEJ3Lg4HVlfpKRf5s4zhba/aF3p2949V94pZ6B+0lPD7EWj8bJSJ33McE7
FuJaSSarZcvdf+h6+9YptdNkfqFSx2BV1L8V7K9XyUwRGhMBKItJ0y99xrWx1SZkNbOMcbGVmG2o
29VC3M3a7O8CFwBiQPX2qhH4X1JoiTsuB7mX9Ca4vZ77a5WC6gk0430mXLaSmBvWk6E+4hZhYoxd
Hlo3v+fCA6cIi+cxnUpnxz0wORIeuO2QTwg3lpseyvwmbPSfmhU9x7r8doSstzIdvkNllyTerC+h
M2uRcWi5pG5USY6ZTIk8sowNPdtG1ag17NFoRO+ljC28Axk17CI/g03jrwv75lx14ausavTEJj/q
su0QYKtxy8coZx1XEg12fBLTSj1jMn6Benky2nHPSU0hZaK+YvbUjV7SnU0OzetMvi4nsSmWG+ky
aEoATxzRDbvyyaEKkqWgZQUvbGeRNtpGrfUlGpSWQIuyvE5JYqMRmehWq1DvwnNpo9PRep9j3ALF
gZDZrsrKCTYNMF2vN5r+ZGO9Ysr29zrdNT+SOfiJXOrDbXXj28GuYUukY7zRdCa3cIgfqriyNnEU
zft8tOmvDoJrFMLG1qexor8wf+UvsJN1z9+nr2F7NlAEh4kcdJtVG0NbKqJjtJMJz+/eyFpW1Fpk
bSRljugpNIHmyrmnlxWUjEvLUthNx9j1j6nk9k0QFHrLHN6Mbs3j4HZPMQjWVVxHumcN5efkczFn
tpuudouc5OTFRy0ImEyN06yzqn8JA3p9zBQW+kyzjFfTHnocNXVnVNYj4KEXp4cPZGm0BLbmvbIz
2hha8rr2Ych0FC9q63OfqvZE72+l1Nq16Luzr1fhkgXHztFQuE7BBfGUOPZB5vJTr0HdEqgxaSUH
B7/ynfIke+spKXW5y1RUbSZqDQ8zf437rgx2dPthuhpBTJXYTWYqurWmn3Z1ZI1bMuqgyV1+Auwl
1ilUL4Sl8CluUf8EAShfTIbnY03epHyuvTittVU5y690nA5tD4vdqP36s4dGBs8pMjb8+mznm2Ax
7DACBpnmYoMG8eSDwvIyjdBdqc0Lh2d0tn43nqu80ry5xdlCH9Tr1M6wVewJ0ZLPHVpspK0Hy59u
mjgqPY0PDlWbIV3QErhFHgzuSpTEzyUBvZXoEH91GjbwzVmst8ziTOCtWuvg2ekv/Ir4OSCmkmFA
VaMElDaEsiLa6utM/ENhv4ugAm/Ti4c2DsNbVDLshW6Srucy+2yNkeFAlisBAs5zRtA6AYY5mblf
vtHYr9TXkYMFP0/KNmCO7/RNaGoUnervbpG5N2M8Z8chn2gGx9q7bieKWWE3kHOj/7HG4+5Njfs6
FTukHTYeWrgtR/mWC/UC7tje+0SENg3uDsRq/qV60trdCGMFETbxt91Y6SvUYT7/Blga1XVyq4ao
w51Dd+uyMrp0tR+h39JzkhtTc27ztj4EvaTgHGM/wYwgvRg88yvCS98m/9MrjfZDawrqUwk3XLo0
NzZagxttCqKPpC3JbzPCiqwuTzpi8Lbmc04IfuQqQw62TTLAr45G2Ufe1PspTB9NJyYkbHiE+OAq
5Jk45BaJySDsH3Gi3I5hU16zYnrUQ368Kp73rQnmgFlv6+NSOI1t/FYpzeWzrj1GWoAFX34LGyPk
aLLANwhT3lOzo9aWw1mb1zwNk2MO16TmdyBMA6uguS+oDTmxaqkJ8qUo+A5c0tDBXj1IK/WM5Z9c
oD+rutUo/XDjhNssCFKTztVTY7gwESKGfG4h2lpzSWkoGHZcjzhf6ab66migH3QDR5vAcj25+a1u
ZF/xmJaEakAsTSU2n6IKHlJzsXSKPCO5WAXwLvL53pr1o1Yl+oaW2mehBWcnYFHiKJvzmHapXV/w
KE/pEzsNVmtR8zFNKtgXfZ2dAOwm3sBHfjeAXtzgbY82GSvgPa478IMzI6ANH5sxfHqhUL15HRpq
PrGPcCGwxEUFbG4S/mEmwcoZg/Fo7DGg1cNt0pQOLDvD2huGcaYyyNoa/OhXdmLtAoe2ZdpqAwqO
odRpmRruRGXkX9kYW8+hH0wb2x8fspAtTxHVt3VkPiGOnn5FB1PslG5iQYNn0RAOPLzGlJ3U7L4A
dqTqp9FSr665g7mss7YVz9yHJauJl1+1sR2enDKDCEGQem3Nw5ngvOZFJmuQNhluCgM7EKRLbOgJ
UXOjDtJnoeMP4HpkjHwOkp8cQP3B12r8OyoNNzAW0n3puKlHdgnH76QFW76O0guN9iL4brACKYfV
FOPf62JhHvEGcA+2knwHMoXzYaHs1Gk1sIbjhKhLUpepg29lbG+jicVc10b+QTUp9IOaN5U06L6Y
oyk5FAKrXkw97zpvhxS7qdK5NTnRI/V2Yu8axn5WA/frvD8Rc0E7sQpgmDbO/XpIudTpYKf0oN4O
opgoJHStNcNXgBuB/wIT4hxi9NF65v6XhFq7BN3bG3RyClPofeF5aV7YsPi0PXEy5g7RgSx16ysm
cHVrNLSftcKGB0qulPBvdtQNtqWqsrMVvaDFytGyh0l0UMFIIOwnawL7UgHvLpYreDbj4sFgQ5Qp
LAhhz1W4rgNetKqpfwZJ426LarY9X0buDl8lH1GAY6umb1Ku6Lzw/CXfOJltsvSe+OxhSBqYDUdL
NFUvYW1+zC133UBDztHifNwGs/lUifZZNg5HjVigrdoRFsRJBgA8KnF1a3eTl7rFVRXNi66gd14u
1V5BsoBrhd9nztkPCuuqEL9XwBJxITrYKnsC3iprzF02ah95MO0K3b2rjOYR0sQ+bYxjFYRP4Cee
3IBL5zQaP1OtQeoh/8t9G9Acpzzb5djE1/rx2x3k37g/ECb/HzP98v//NtOrvgw7ypvSm1mLe4a8
Uu5kZ7HkdyskcRzih17mP6vEpSAx0GZvKiN1r+FlSNxoC73lUaMibDlOYEd05bev2xtRcN238IZa
ubo3QdXxTRb1ShkjpLScuH8sqXDlHqs7wyn1l4VWHl7aqr7Qg/hs8XCWDnpmNndbS7KPDBSsLzsA
4eaMrO+DPHXIQun0BzXiter7e/bJJB1MY5+06dYp9LMhhie2YadEZDo794kAHqdxX3pVhifCNenQ
BXpHEhajdCdWHYdKXqunnEMmXU4bLdQfguX80SLp4wAcf0YTk4uGh39n1215aJKE8G/V84AGqEvw
0NyQdYkVuherGe/D5WQL+/6iUvwlvC38TTib56HRtb1IS29gu+SWHYdMEz6GjQ1GaO7Psx9lO5y4
Z7mcp1LJSyaohKFcMl2Nik6aOjZerOUcZs8vVnXqFqSQHW3N5gC5k6XpZlyO73E5yJ3lSEcLK8A5
qB7JNKOpt+3vhExue94CA2+DVO9cj3vDDwLP0PI4wRliok9ho1PUZDDNIrvaPU8Re7TDjAH7QeOg
XGOf+tnnwYUgAi8hK75PYjbDk2HxveZwZ2jMviCA3sIvkusBkynhhKWXqvzkGIo8a3nlzVrBc728
BsOiKVY6MwFc1VmdYlkmCC/FtRcOIEtop9RgEkYteMDYzSOHgErw4B/zT3bxRrHXTRqUWCQM6nKU
7VunThlnEHb7psf1kJXxZu6Vea1IpT5Zes0yKqd/ka3pfG+kPu/9ZQKYGQUiesxdRgOzBGTTFtaL
GKR98nn5T7O1YzytaIOZ99YUUgpVtM8EOR4xGpRXyfDh27QFGfourTEEOoyIYCmL5dnXAReoU82y
NtZM3JEh3/JQ1LYXOfLeLosbEioxq2rtTfXQ9KnBuMsiQSpAQbVZoq6zv+U18zMx6W0dmZzqnvI9
v2iNTa0K8xI7mNgJdn/EKX5mexTfcQCBHeeAdu6WwWwwZ8IUy7CGjazhs8UA13URhWHLUBct451c
Br3ZigSsHPcXxBeE3DILtstUGBQhZ6Y+3hXDSA8dE2O1zI55Qo9OnGLorJeh0l3GS7UMml2ZvqW1
099xOcQUwArWmINz5mDqcM2KHEh+cp3ktVnm12KZZG0F6RfL/r4MHGsFYTA7ho3r3JhMvpFF6agv
Un2nZfHFCqprWnCj6FhZ2xAtRn7H1SB7ePLxdF/Z2iF1kdLrlOiAE5OmNK2Rhx2k8soImi0hCcQs
vdhKOY+Huc5M0LDtOdJo90l9m3PKup2wOx/nXo+9Mg6oyg2GRdEAe2Gnie+FnfEjYQ/tGbwvt7Et
6g3QeORM372oKTiDbSUsMsBLEK3MPKNtxsNIJDhbtTYXcXAWmJyCKt8ENffn2S7qHxj7JJ7oFFHQ
td8H0BbXNMdl5E7aiF6edaci7A5KxjAfC/3Vr2IQ0C1BGqvqN3xRy9GHNdW2wlvk4BK3vySt4Ihv
0wGuK3m64tp87mMHfmhgLxef9GMYGq+nYtWvin7tqIrvX5Cf7Dq5TpwE3YxMohfgckJXRWtIbujt
LcloVfU3BZ9iGx8Z3BEa99waa6IdH/AmC4jH3YG7wdJjcO/bHQuEEFhj7GWmeyr6YKtX1IQYEH6s
EenISYUX5NmRYe8onOBQTpAL7YHLbts/2ZNxH4/UUswiuZ/ZtKyqWT71BtbzaUhPje4SFtPmbRcQ
N4qz6Fgk00YP8h9+op3DhogBYAUVIHamA7us8qXBwLAeTYgZ5YATQcXpqvGLa5DbXw0LOJ4Q46Vt
iSJ1TvUUF9wwEt0+MmY9lobOR9MKMX/YtjhoQ+Pctaq86UsTqnTfPkrhHwPNvOQl6Ueyw1uwRqk3
WcxOQl+3HeLHIOxbC3aJriydt4s1ray6oTCsr34Ufvk6zwULg0K90bpFYYKSE8wJbls0LVK5DoJi
lWpd5AmFfa9tJlSfmOZKKjE/h4FA0pKLrB1jTxEF7qvY3hUquYCvJVrjo3ClETddv2TPVOMx8cY4
eLK0/JiO5qmpq0eE8le7H25FYcNXqpfehfgO9uiNFamXII5faytUdwm4zDq230wtNFcFAnRYhPOq
KkLeTbZPZwpH76ofgc63ruYVcf+cJNF1cGYwAN0tTnrrxHYkhdUTOut8AlMH6eYAO/g5NXgoKZsA
J/IrARdY91zGz3IQOe+ziWTTuIUtx2pODhTGOQhSrJnw6sRa5UVTC4vEcD/nqTyEGuYyIB/PQy8f
6qg6k8vgPg8/LZ9sgguDyc60F3tqBe6msYVGFTYJ4Rq1w6yB/WG4m1lFbMYoPuWKXZemO48+L8z1
UNQ3iS3xYUXg+BqL1zPK1VOnxw8JT/c6H4ZsrcMxSADrbIukyO9GjvfRkF/1AtOlGmfCT8aGo1vq
csgsVmy5ujc6BDHyI+2bwvKyevCYUXbYEakfU9eJ3gw7Sveq7Tb4l7wu6CCeQwSYIV8FAZa85kUB
K4WmCNMwgzWfAr3qmlckpLNuwARjKzE1MAT7+s5s08fApA68zx8iu9gmZXaaDPyTWn72UYIshpgV
0GqAyzVtQHN51jq5Y7Sz2T9oWzVmEVDl/BqA4r6xCk5QyjiiuATkYgAK1f2PLOKDUabGu5OwRwyM
9pZwEcdIGZwHx/5ShfEepO4JZMG34xLqpAGRkTv62Zg+07ibeSSyvEEPWK7+B3dnslw3cmbhV+kX
QAXGBLDpxR15B86TyA1CpEgAiSkxJoCn7w+y1VaVq+xQRC8cvbAXdoiiSFzkn+c/5zsD3eh9KcBa
SU+sSOnex6Ldu2CJEM9RcY0FN166xk5nzbfeinFYdgX1KbZ7hmR7k8iQtyCq1VaMHI66rL4EAmIO
zw/ZpAHAhBlO9+ng30xFTGDLc7tNo+1nIwSB+n2+/qU1xv9X78Wynfjrfcf3ko/NH8z6/2u/WP7s
j51HiF/CEYQ2QtNhwYG/4cfOIyA0b9mBuRSffXfe/9h5EKenCM3GvcM6wiWnwTrk7zsPy/nNA5RC
NJ8MvG+HbvhLO48/3I58jJ2mCIHg4f9YEvq/vx3lFQ46swIITox6i+WDOF/ISUQyNk//xlL4Sw/3
Hy9iy18lPOguBGX4WXikE36+iAEbU5wbwUSLeLDmRsbdtehf2zT4N6akP/t7QjfwUZD4EbLF+P3f
U4BCzFQysC3v1cGqmW5sIutFiHH0p9/3n9wt/+ix5x9EmMLDlC6g0vpLpuLnf5CysjHHSWoe6kg+
zrV5XxfG+d/8FR4WHPWzz375S2zXtS1utpi37T/8gpxyxHoX+zjPPDbFtEKdZJQTc3PDh37Ur5Sb
zCv81jHHOmxOkFsnrJr39LNp2pkdvVx6ypWA/rfiF6C3orAY39ORaot40k/w+u8KK8dK4yzFpQNV
a4073XaNOZDqKvFhZOpksilfYx9Q65pdOPsnADEhmTBNMFKbxkn57oPpYQ2MPePFqBN8Mk32Unpl
cNePDr6w0ck2bpH7CKk0e00VPlyXZd4q9XmP2dJgbVJHYjP51byPujRc4YCUbANgdZdxd01vKP/g
vsT/x3QJjlsMNE3nb6DxTr1w1k1ZwLPvH81R0YU0QZiNwjy8GCVFS/xzjW0qEueS7gGOlogXulxW
9JRt7Cov+Bxaf9yIoZ4ZstxPsFRYVomgrZOCUSuo7upZHNIAjKp05K6BerRCtdi6fcvCvzvPzBes
CC1QO1440gfnjVsvJkdYV5/4+jG3mDRnzJGod2YUvplZjqgn7AyudXhKYW4D+VIvyuuY8TTuGt9t
TlwU9pb2bnLYo2u/aMWlKDyXn0CGNMx/EowKKlxXljr5EjalFacPQxzRgRYwy9IVdZWa7vugjXxf
C0qwHMgNW2IVn1zlvg2EPvO1PVX6PRgin74JhBhgOXI9dgy2lB3iXijtvd06L2kabCzZP8POsY6y
Tu1nK7G4iCdSp3vt2fkatc9YWW5yiFzvTRsI/l6FRUrozF+bbVdferl4mWbnmabQKzOYb3uMvTfQ
mm17kzStOtVlBPs1FLAgwuaq9vD8eyYO/SylGwg7tr/pZnaAXAs4hzWdhN4SoBXGBWbdj7nh97JO
cJThALIH9yFy3WpT9w1xQxXN1JqOLL9qkA5OR5OZR63zXnTuYz3OV2i4V7lDPqDtM7pyq/7I5u1i
yuoAY76BKxUwUEAycW27yY5LxSHP9GnC08vS2sRfjQCk49dOkIBA6fzoEkF/BQu/wIugJZvTe2D2
n0ZAAWMsBigWVXqIPfklqNVGCP3EVmM3lzijS0WA1WSpwlIW6B7v6MXcbFvnKhT3jaKyTngVTZGc
9fxWr1OnuWzrHHlG8ZPCT8cQ31/6I/O2qQTbh+Z+9l34kvJY5nx8QqP7hsYywa6lZAxYHFcgJ9ja
TnKyhvB6rMy3jM2iGB1/U5vNcwMOa0vE5OQ6xnXjCSIHtD32IE8OJkgBdJnUWwO//Ep9+GM3mfey
qvncq+mWPRkNFs2BHwnrK4EKajbdc2NlT7473MeliwsP7PoAoY0sw1Ke7bOd6XmDEONmM8jC1FaX
pRvdpbUJiEAlKD5F+Tg2ETp33upNMtdiTa6K5hAUTdUk1Z7XnbsbpXPXjkQcutZlrdQk4XryC71p
GE41hGkFimHfglCwQSmkJiihfFYrKKo+PR7wFvAvtGuKcQAO6T3XVHNLejtbmQujYQQouzyC/Rr+
/imtEf3rhemgcV6vlYuJ3EbG22hfdlxZtdqrfIAJsdAhDJeLG2nqJ3uqDxh1H6TBwr1qDLmbY+ex
X0ATCcSJTJoXQrrpCbJlsp0XNEVVR0fS0sAq4tLZWAvAwltQFv4CtVDQLaIFc+E3uc0eEokqHPvr
YIFh4G3nFhA2j03TPXAh7PE38z/zQXgo6uhOwtSQC1zDHqmrTDOWt0Bl6GFKMBzhLUDJq1jF47QD
3LhcVaoF2+GSOoHvCsrDC+B981qKT205vxoTKetwQX9Q/1lsg8X0h3RJaSiEkLYHFWJ4QENc24VS
Rdi3r4GP2KqnmBh6xTFMidHyEkOZXBAkYRxCMVuwJNzhvw3KRAKNNc1UC7ykJ5gDfwWgSbygTQIY
tPgYwZ2wawov6gWBMiwwlMgJcRSwQF4wKZ0wd9YCTjEKvSOhknDyAFURgfc6uyY0CD++ohPwRQBf
AV+8sYGxYIbD7QCexVo4LcVCbOEj5296IC5O06S84akIpPppU7iQXrCoIRYRhT1KBw5M2JpXRjYc
/YUQI0HFAM/7wkUlXlkLRaZfeDImK34Qxl6zERZ9gQIKE6jJ5ZAASX50x+hdgGHexBZuzDZr7gwZ
pHxoPX43wYhG042UgwoIj2VEoU476i3Ge3OlNNERFV5kFJ7NQzMf/s0c8s9TCHZyC0f5Eh+Fq/f7
UQcAT63nVJmHFCUYxWk9Anj713/FPyVHmXSw3ixTDvOuCSLy938H3DE2IEXC3GYQje8q+8ZHG1wX
43zNnCyPFO+8NAlcoWRI5LoySkwcXYr/I8Tsku4TSxeb79/SL11u/jyDvHyJ/zC849+8VstP7V/c
Wb6+/9c5/ej/OV+8/Lkf9xXvt4Cycp9LCy2tyz7lx3XF+426ZBdJGs/433zkf7dohb8JkvMe9xiq
lRcDF7P9368rIYXTIREBAsHChNkFp/EXWgm5lfzhSQz4OnwS8Z4vcEnm7t8/JXHnaG9sSkgfg5xI
RNKTt/Zl6G7asLdezKiR5roay7nb1DTK7lnw1aTSRnFrdyh56TxYN45CYA6kczV1CMyYwA2XpYax
LxypoNRH/T5uoHN3ioUMxI4Yu3GWPhU5zNaJy1ER2/dJNl1iK2Axy+L5CdQBmzyVzxLpy3C/+VhU
1+6sTrklnrnd3c0KCYwUBZkmHy3MW9lBfk9o8thl6YXnDgfbUiHDn7xvp/E6KZkE+6n5qJV/Zyw9
ZePQvXtjciySxaZqU27slaxdUWgGF4NA5ji8DzvvGGhA+eDJeqL5A1zoRkV0947XfKK/JGI+xYr3
Yp+KXZ17u24s2k0qTL5Tqcl1tXrbNOHtbBcnm40S/gpMVMiowRjcBem0Y3F0BT7mqqqya3SHs+k0
FyVLv7AgTT0jdQ8uJ6SxaREb87K47lLx2uXBIxeXczUNu6T0L7qkvxn0xKTmQFUeh0dbd1cyQ01W
EbwNQlNno6d7zdPdt4CdJy/9/msFlh1lGEvCBH9r7fjeW+H0+96dnzkETow3r3UBt9pPixe+yQt7
1vCLxl3OaJIZpqAEQBXMGVAjWs87h5itYE0GpzAWN9ZiZbckZIlW0roaxI2pNvBtK4jTKDJdvDcA
VZxlFQ8c3ix/aKgczhVVDhVa/aa2oXZrxeKFJxmzjfmtkylE6wgHQDiFcJys9qYPhoH+HX1D1I5e
v3h4NWLsUpMieiY68Am57XN8JofZzatN2o3cwqkhZIWUbbG9PBVqvMtj/ZlGLPlcHhkye+195Lcf
fZxgkZYX/li8yYkUTuDeKJXfVGnCmBZG17VGbrVA6iOyYiyPJv/U9MmTSaaRpuPh2KqU8F9e3ogM
QGhqd8HGDoqvhmMhMCcc7xQDLP8+BLsy23WOPLLlv0/UoCAFeY9g6S6UWb6G6aAPfsDAGcFrWjkA
IlfOzOSR9hVZBafeVSJrN65EEtNaOuemkfIOhkTOGYu2S9hjW+qp3qgZv3aziJYsNrlaUG3Ojsb8
VI19V8TyszC6EbFSCZz97Qvtv0fOdCYF6GQs3AlY5U67jTxd7bB03IkeroCyjA/qt1pcyXlwT7g4
YV+Z4bS34KOvrDLc2yHCpMrRDDvCByo/GpVDp7ln2GKrBqqM1Ti9TZolBjfdLWPweVocRXFPcg+Y
yMCVJYi+KmFUN7Tc5QcvpEMhHoCET23UPPklNXpOwTM+NVgQTHcJVubxJjTkq1s012Mf7LLZhkwa
UfFnNDcQCy+JK56dmAWFNL3LyTNusf3dWZo7tDd6N4Vnuax7zeTSzYxqo8Nx3DXZ4scaCt6GPrtg
E1U35BW6MzSxi6JLKdnLCY1g75Hrfu7kTnuTBra8ENNpX6Vz0WJodZK3QBCLj7mErBsnw9vO15hz
82szV4dgnNknGmQkJ/C00KrY7I2qSbfNINmVtSJbB0Swt1lgfxvj0YS+SA2TUwD4/PWT+f+r7Ogx
XP31EX7xtazSn8/v/5Uclz/34wgXv5k2565HFzAn9pLr+ukMD02cynilze9miR8ua+s3J/AWaodF
/BBkLV/th8va/I3D1gw4JSxO3CWh9QtHOMu4PxzhAuc3s4KJsOULkK+LgPeTI8N0Z4g9RUPgaxp3
Q5VdshRytyZh2YOceu7E5cwmuGMzjgPgqWhYzoU+IZek5X/ido++HeVUiNAF0mFzXhEOd7aNSREJ
NXU5MQybNee6Suxx3aj24HfigeHpCgaSfyQ7ABbOnCK0LP9zoewdwtwsdzhz8o2ym2Psxu4OO+yl
4mV8S4k2Nz45sjIU3QBALF6cQ2FywdYDDifpkl2h2ekmhY9Aw+y/IfrBQpFIjJ+rRyhn+1aS8MZ9
tfMSuP2lW0C5b62tbvpuJ1KVbOHlp2vlOFhPWhcEGd5TKHvqw68JGU8BdGX4JeZmslgia2XFW8eO
7QemD3qARd+SapmNExQHMKUsmrZ9rZuzLSfWVq6FmXN2b7uOehR2z5Qkego0EfUc69Gv03NrgLNL
quK2pveG5LDWu85Lbt1yuFQWUhtywLyBm68PuL/X+VQdLSBpkXaeRpsYp3a9XVhhJ2m7hLAMK2v6
L8CNZdPGitpd44G65K6y5llgy+61byIpHsplA9I4VG7K4TO21N0Y6kdroO5RR++JaXCydHi/KVyD
tVXkD4Ucr+KR1Ww8UUbRoV7xfj8XvtyUnfEIP/GWkuD7YfKePDV+BUD4QY6wJcGlqj11F1/GjBvy
2LR3dqxvtLLvvZRxB87GDsjUtKejA3cav5uboHLXrPcVT04LS8vsrcswSO9C0e6wWTJlHWniiCq+
8dK+jCg/om8RF8qw7boJsBkzJZ7qks1gh0RmpRid6y9aQ6aITOy35RxdUHwVs5sR17Ps7n0PSLhl
vhpmuB+nCrN3i6IGqeCEJ8deGZa8CZfWdlk82jOi7WQlGGGy5tnuEEe563EGpiZPfxl9NQfesNXY
f/Qpxle1bMaZcYwcqHhYNlc9PcljXJ+mzLQ23pQ+TqGq1gz6b9DqLNwRHZ3MxamKu+gtHAt3NxS0
2Ge5vjApO9gKh4gdHvNqY2Lz3rqqvRVBTSNJK58o+zPJMrrGsR7SZyXAiKgRSKZF3iCmuGrE8CnS
itmiTh6yTDzSROTwoE7301IuMuj66LKbXal2fgQ0IWE6cvmbmuZc1NZJmIgrWQgYKCjEM5bjAD+A
ukWTP4DHWPuqthgEqKzNINNJKmPqBSZesmSg+qK9svQIF6aDxjq52tmmcRMfww5AVkJL18pgwxF2
4nry5utpouQKhnnOPyuBaT7BNu8shUQ47Yk2IDdh+6J46C4Fhp4N0akFjv49Ew8kjzRDp+kQFDGR
jXDM116k73j1fY5R+TZG5DytxDWYpZJ2PzfuQ5iNZFxhtLdDXazzuHxFkzmwyNjZFLJ0C9a9XgDv
WKnfXIjvUTfelm1yZU2gUqfqCYvu1oQQTycEvMEFGh/aKbEPOPKULJCzRCwTEx6kpMHhKSb7Zqpp
iXHh3q2VzXI9FORV26m4Fqj6K7NJTk5R1XvgZ+ARDZj2KXB70Y9foVIcyMxQo05erlk4+PNkf5Zw
G1cufFuscjcWyHy1sPO7OLzvIe3EC1W/X/j6M44UHHbF/JVNbnjfVHzIxnRCIFOSdG7omNV9LaR/
7Gr8AKZRTfvpO+AbrW08dGNbbf1yYsjyYhFsmxJhMdSFs0MIlU/ZlJooNXm4KuyULqia3Cc9VsQF
zrjFigMxhGpPc0x2zOugeygTw3jMqQ87tEzqJ90zuczYxG6UA9CUDJ8D6mGqsGhapBNL/FZNNN9M
BskPuBW8S/tk20m1TdnhtgXtAFlhQ3IsgjXgZW8fAclhgiqGU5b714bSMD0T8gqqUufQitAQg6bY
9qz69kmSS+DM1Khgsqz2eKbI/0YUkcq4TfbYad7nyt6FjKfrsc31WfIi3LRJa17MHV1ZkEig5Ko3
jExwEhOYuY5vsuKY6flwYiAqQfo+quwO4/htPrv3QW4+TJgC97FvkEKp62o999UFOL2Z/QuWrzTi
GehUf8x7jEWUy2yYZMOLBB6+pJsDVQrNSl8lY3fOKBqmmsRAg6Q3RIV0thS3CTYhnWA9zX2xVKdg
OW1dajy8zu/XOIYh8A8Y1dzMNrdsAK+degbFW3ePfPYAcVTlwa7SYD1W7kPR2ycEZnrmA1wXReY+
J/345inn1qHoyemt59IL70KrfU40jO4B3mdZUjJtm7ytQu4cUWjydPBe8Z3iFpX4rVkKfkwXdMc4
iBKFl2ZEDC25GvZeVbxG0/A8pf2JjdyXwgkuMRvt4jHamzbPEkh8tY+a3Hvsu5AYMUabXUurxdaC
ZwBrLbtU9BYzfMOxtBx81u0kjjmQ/CEtt7UybqMZ0yku2pX0xaFeSJVmX19wcn0Lh/ZcZPFVZprv
ARY504QaqR3WdbHokRzZCbWBd+XjT9wUE7Z7u7rqZXyrmukpqjL+1d4xjQ3YOb7+TBwxsDBxcWVh
OazcaCspm6x4wSCl0oRl2CNaRc3BxNzepRaPGzFbIIMhezxRRSC0SqwTrF6cGBXCzKtg4yY+uz/t
wUaBAXM2GwPP9xIb/fUx/s8Ftp/1tf/+y0n/P1CG+8c4ztD912P8CiXu9LX880GeP/mPQd5GaeOY
paVUBP7vxDh3KV0JEYipWnFZTv+Y5O3ffKZ1KiBhvxGPNPlyPyZ5CwygSygzREbjv8xfQzd8l2R/
Xk5zK7AYEwJXBHgVSHr+fpIf8qpwE0qDjwbEtLUmZgtqum0g/1hcN5Gw901TkGk2LPsWwhBWJDON
j/lSqJGF80cOk3IpPS6IvJU3tIKoFa/P5iWl0GJP5K//SB2k9rJvXpyhIFwT0vQ8pwVLY3qooHNO
D1Rm4u8TS/9GOKLWYZypuRxskdAeU5kxIyXtuSbqxaMePIg4c3eJqXezP3oXXut+wLzJtiOgHmKP
zrB3UkZpXb11kv6gBp5QahcvrrdIce0RzNs7iX61Fjpk8dUhj8UeJ6bybjuQqquQ3R+G3BY7XviC
u/wYudIlUsxeZFBKHcMYb6Qv3MdILdf0SnhMhWx+OfmiBQ6Gatcr1EmOTk9jxZRLJ/ngz8nOQhFZ
Dd+PEF4FLHNxfWkvGhi1mwINQlAXOTwkhnXmjVwyF+bMJC7+Vi9cqqvNgR7uQX2JWkoru7jgtRmz
1Mhn0NMTYT+mr4ohAsnxbtbhVZoRIfS7+FutRxBkNS3V0fhCg9gdmUu9MzWw0wS60loQQ91IdmEH
ehTLbeKzuQ1673Ksky9mGHwzMq/Y2cpud57pQs3pLnnQK7zIlvOYTEimtiBwhzUSiaWpXeCuVoj4
RiEAKFqx7r3oAaPrNRPp9dB6+ap0q1sVz19qRBEeqqzekozT+6Kt7ig0p2EBX3Y+1R9dl33tHPtB
1gTdcsdifRYiXEjZ2mvDBcCg8OcxowOIamRyBkJBsn0w5O3UdY81DTxbqhUp2WvSd+k05yQiWzUF
8miG1XsYBw0SS7T3VfzNXDAGS0rW9gEgZCCT18ro2h2ovbd+cONtOJS3YdRx0ZLO3pNVeOWLqT/W
/Bj2jokTtRTBeADCgi5UYBctWWi0NYqYHOaOoQPPKQ5Wtba082wVBQ5xa7p2O54XBHkK1GQFpwIN
gOOtGQ4qUs8s8AB1eITXpWXCbTCPsz3NWKO5/JUDgVeI6wSJZVZs01ASQ0tSer3nBq5YQOIzNmKu
uDyfJ0aaE+64g+8w1uba3k/ttJ8VSQHmeR5oWBf0qJ0WGOkCv/pk6KKkrTJviJsuC12XvVYyvQ4V
anSW0nBjzcvj3Ou7nrIiClSNdxzzMIKrCtswulNctoc5je5jaglW+VIqWaWE+o3Qr7axCZ6za+sS
7XEOjvM0Q8CyWUkCWmJhp5wOgzHSoernJxo07/gEuudgnCgLGC6oJEPZqiqPb5h0a+ww7BQ6qRnb
5/vRJE1ZBKCpVWJ3u2SSH23vXkcCVN4YcK3NM2++GP3wzC+a57Qz33TcfjhoeWs+TthVC2pZ4zTZ
zQ7scxm771mUEGcbDLQzPmwbgyvyw6yHCQiV4W8YUylpr/iE2ln8phLLAww8F0c/mM7w0K96opAH
SxXWqxc593lipJzcTH/SiU7JmME7M9Mri4t0y9i7tvM83Y90JsW+957ZxES41VorslFv4Dey64JA
77GlU2o9AbDUZpLDGhY3KWoAa2MgEWJcDNtB6m+riLBXmFLrk83cdHElhRsFPnElSlns7Y61Rd6F
B+BvGd3yaKex5PLIluRcJt1iOO43fosi0HNhwqxiPDUap4zFGLiC2BVsZkSmdeKanzwoATG19N3r
gicdxB+h1ywdBdatqPDOlzSfPhRszdlB13zLAY2eksKqQvNcmRXIeb5As3Gr+LLyRYHObb0NutlD
w8b3P3yrGawGO4UZNywRL6e+wzmCWOlrPE0zYHHsUij4NMkjL50L/FU7vh7e8xqneefml4OCzyPr
4GUaCYXKaNqneQPOawCd6ZX5AbxtR9Ktc3lNJcGx8yNQ0A65aFaRwzbVdYQnerqUaCupSQVMafKB
86H2ywGSdCu2Q9o9GZlmlZEHb54mH1XbryxGgRJ66ZXRBdlV2brPkbCPs8XQ5VHXCBfDN7BpFQ+2
EpdVyIdyDgosxUMCgYdYE7CS4c2Zg3VqTCdAJHDi+BCdaI3+5Of9lFh5wmcfmbY2SJw1jgy2uIfc
NSRV+NR9f2nEA42YrvVObO4VB8REaybnczgE0/Kz8YifsTUYXV53Mu+RzTiEemTmjdME58mUby2y
Ue3iBXcDfuV5+04EJoOdQGcF/Fh300u82nGtrsK0Otpun91WUU/qW9dvgPmDLe2hSDEtn6nGcIHH
65T88pI6YvvEKVe1N9Cwj1YseW0bZE8IxNC/jDB3Cmuqda3IyfjO9GVLFzLO2umeMSLFV8VynYbc
c97U5ygciHNM+KplTBDZ9VnWTNPkr4OB12YPlLgKaRkvHW7WSdp9S+JFzInVrcPegAh1eBUa7SMd
MxTWiuYqzEAV2JNHlFUaFrJ6RA2a4x3/r6bk/8D5929r6GUc/evh9+Wj/K/Vn5VQLX/sx+S7sKzN
AC06CBex+idomfNbELCbRjg2A2gg/D//mHzRrwMvEL6DwdRfrLb/mHwdhmVo2T7TqsA6+ysaNp6Q
P2rYDlYFtuFYZn2X7/APa2ilyVgrVSXHbKaTIKYqhKpKlW0Gj9xw7Q4flaCsNpQ2QQhhAoWETjU4
2lmlXnXpgx9mDO3l2gpaH4ZkfG0M43MVDcmpxyG0J6/S7YyZXtHJGooVfvv0vqgSPg5VfZMgHMrO
uvcMfFLWhPCsKggRdUT0C5MqmRbKM1knyjX9BJRYE4fmlVfdk5fw2CNy8LSS92FJYzp8h4JNFeIU
Wdqz1hiNTEUTusURvKfxE0CuGD/9Wn1BFuI1XIZn12GWBm7/2WN23wERO3VSt9sut9oLL7beKkfd
qcLut3UYViuHAQ1ABHqqpncRncDP9+AyAd9KrdcEju+0cMu1KIq7GfMaHIOGOGRYISK2yTbJ2jvH
LFjMY1+tQq8/xJZF8Ts2ynVbqMe6s72V8PwnOeivYChyMEfNK22D90Lbr7rGkwVxvzeBd1lFBVNp
7izAyv5lC7IISTF4zlyJHf/7JrdpuPGaNJL2ebjP2VcvyZ84E3dGGm8bUnbDaF2QZzv0rToE83Bs
aoNy9FEzHS1yRVJwUPltvzChyXIYOWbqGWWMbPqEaZTvnI1rW+y5tzGE29aB0pJjKYnf06AVlpy/
Jc7NqMpP83ItYk5tVg6sztWQfJfx22NYaSLVprOD4gnLSAm8PyJhQrRn9OJM0WJdWzPkJfVO5GW6
SlnbbauOsShqI29N5nbaOHHFRa3OT46In/wEKmzufpgpWBDP65+EDC5jSfQiaXACB6U665I0f9gX
zHitH6/cnmEtqLDtknjukPuBOSUs+VGRSICpegkdmSMUD1m7267CCuygPxUCDFzYcfo5sbmPveDa
URkFv/R1B0W8oeYsAt2X3NlEXFfNIvbTnVvincWL3g2AAjy/A/xak3iyVLAk3ea73hyeJuXdmZp+
VzyCi6N3TpFDl5OcvNSGFTNXiCr+pvzpsdIFtjNZXNqzZAxss7tmZAFQTlwImug5BZUyTeppMLlN
KiNqt9yjpgvfwm3aj/HdNLAkyGbxSYfjvrEF+Vfy+H1KML4DyL+y+RSu+yLa6zmkFD30nsou+aIh
BJULKihaoEFNiQs9mQJ7Gy1IodwhMWwYfnfuluCzQwJaY3okxoQdsjBw5QIZ/YyWwHTS249ZW7Op
MZq9BZmtIVoda4OWpGlfjsabNc7OXi8pbPq96PkgmB3S4o5TRDyUS2a7iblNCGLc5izUhUGwWy4J
70qR9Y4IfQeEv+M5OzCGn4s4OoEMBmdcivu6bZ4I9j7yggM8uCTJS0U8KSVcLgmZy4QrCSm2BPO0
Ey78kvLacQNeRrnxzvX8quzEBWIbzg4HT+FQL4iASlz3Lv6HIYgpCR54oKye2pgy9v2NWnblIDVu
5kwdynD+piM5YkNUlxna3KaUlrfAcrs1RImPeTJwMY6sHdhGr+lPYcGBDNvSMb2SRXStDOqFJOU5
a52E2E1SVuUyJCnZp/aHX3AX9vtJrCG494R8wku4pcx1nR4wWZAa9Kvqtona20SkUAZpn7pIcq7s
LbdS9pvBJucuxKW9uWidHsuhP4JigyEPBsC5b0r3CW5KjyIBgbbqPE0o3N7ZdLhXkftOzvetlPU3
2mEuKrO6g1lwWeIX8srkkPhA2Vt+PxdmO0Igws806uIV/n2y7u3yNUhIU0ctdLN2LvJtQ8n9Gpxx
vGnoYKotXkIyh0ioC8/HZqC/cDciuZt53TYm+YQyKgDd2OVNHCbwEFz2hLHpw6dOh27dtxXnQeS9
BJLtIl6pC3ALzrab25fOd26zyvmcKpzRU6Kvskhfzg2QWUgDD7FFMVTh46AuHH8VGjiczc7ks6Ua
XtCS1xNldfTSJbejnFA5zfGLp9Ek4zC0jnzyrB2mPgvxkrd/ZSxRMQAdbTPrM8SNbFOxtkVZ4DA1
kgbReLZGONBtvIZvxFYqsYs1n4tLmdUH1rRfM1wt26TJ3vWkX3IKUntbAhJh43mED83+Y5rZV2mI
67hm95CYMPLwRbYycaAcuSyY59F5M2schp5d9KcoET2iO1EqEOL+tW0bQEaU9t+smbh+aoqXjt6W
S2E7EbcUEv6VNC7TETXWbo10HcEXyCiVwnZPgZplOM6NW8bvTdJE58IoLmNnvmlkEO07jy0rdxVA
Nal6o23vctbc09j7JLshEnKDDovJ2zCHNSzLW9LupBaI2a8j3JSvXPDINrgZrlp4C2tbiid3Kuyr
xsbWlkQ27dplf+8M/XMe4iGKFXfhUMFcLyrmjzYZcLv5BoR/9yA5xEfcnsVg9ueon1+H2nQ3c0+w
2ibk62J+Dqfq2QCkwJVqfFd46/elYdZUG3n+3tfzyVn2YoERfBnzhQ7RzS8ylN+yoOEWydACoym0
L7oiuS1K+4uX8fDxNUpY6W21YykJiHqMrv2Ri0bAQc4ni31721k57ycEnGJmW8A1jTZKkzW1yfrT
jjx2QU5FyqSQpF2qDCNXhpOmqr5VfXSRLY1aNZeIQLPwkCDTdqOa9DGJLI9S3fHZTWJ7w6ukpm7N
euuC+VBjZseNlIsHAWpE2Q66fkm1WgXweueTw4V9Nm/zriu3gSPxkTEnbv2+eIoo9VmZmklJZ7T/
2En8lrvqCw60fktC99qdmxnHke0fhGnGKGr8UEN3cTKOmO6YlKJ1hOVQm/YHXiKTJPFc8zYn7MFS
qdv6C9R77KPddwtTR7fehi7uw6g5ykcvuPADEJUY2Sq8BfVzXIny2M4OaFmfhjeB1WtDPWKwTXLz
jL34KW/saict5z3JITsM3NfHLHqLJlKDg5lF/KrDjygoHly6xMhTsPzzeAfO1XDpGX186InLbGgv
yy8ix4MUY4rPpC4+dNHAkSz5uIaIpxu/4HsK7PQ+S9OUwcGnerXpeSdMGLPLOLWPlPzBaJBOvM2N
ivK1gb96aMVLqfD2l1Ejrum2ltzU4ADXGcYwz/LkdgSstu87F1STG/GyIcuG+OAA9FW93GsXC7mW
EzUrjS43VLsWTEqiYBRU/NzdtKaRI5xPVQKf2i2dT2Jpt7F0yxW7Y7BChGnPXoaslyCkHkPND0Ja
gO9cBCd3FPgLPXGX1AkO/oWpBa6U88FPVnoOHiUrxm7imcE7mDBQqJd60JhMnInoRiltKDPRJWLO
Qy6dJ6648/LEWKB+8tvAyiHKu8k2S53rqaNxobcoYfj1a+VfblZ+t3/58xXNf+7l8196oB+SnpKl
JOUOetF//LyA+fvV9ScndPCbhfYaYsLHD/q9T+mHjcrH1ox9Cic8pn2xMK3/h70z6Y0cSbfsXyn0
nglOZiQXvfF5kFzzuCFCUgTn2Tj++j4WrxIZVdlZjVw00A28TSGrshQKudxp9n333nP/OYNaEvXF
AYfuEOoEICz/UF8sQREyVJPAE/wry4Nx+Td8VI52ZP1rNNC0xM9MqeVbyD0amfmrj8rFP5sDWLOP
c0OLSRFxjaHiYeZekLf7VCkq/XhraQbhBa/0cBvmJlNNQXpQZiEc4ca5rU22WH7BKT0wNWNB6XCq
9nz6mKx+BDznoBUO34a5JIcw+1tjQIAJk8DRn9hh5yfLR2zC76lGHpR9Ybv3wCvs9eLyRAzBvnVk
PqGY4Gqlmxv39UyoBz8PO6h84ekvSrFh/UrgHLmGEiTYflbPFLNYb9SvLNCBy/s+iaFBySV4Y3ZU
L/gKgp0XdIgFOTQRrNwfdOuCEcnJ2JtG5MOdQFjAbVJsKtewLoNluA9TzkmJkcE8JUhESCAOxcRp
pq4MLLV7Gp7FVaK785qJsoQi/Mwiz91PNpV/ixvUR090/m62y3MHxls19ffSKxhx2mGXUhrTyZlL
n7JeUlu9iSk5e0b9hJ53qTw67WY8Rk0jbEzGBEaWrDsrK4qh8SzXsTs38jxPzj7TR99IPjGcTWPD
yY0v+qcXHHAeNQZmWR07inNxE4dsJhMUYWlX8c6BbUvMhYZH/Xu87sSMvqB7NXyZPk9WfXJyVmjh
5F+D57tK2xT4MFajHQ7u+Bp/3TlV2VdXm3m9zrHJppcoQS8/VXNf4SBhMywpfRQ2fLPegs0G8gzj
gB9N5ZcxFILW15zanymmfLAaHmwe2OvMDZ4iirgPoV0L2lznnC2rAqwNyaKsO8WWInqrPMbwqLQO
bY9PIlyWHzThIi3YJhbS6sGt04thp8MpIitcMKYWbsE/DxjPhxs/y+d9RKL94Cyq2NZjw7wDXK5d
kP1WAGa3c1tOuiMFcjhopTzpcH2XA3tOq1Vb4CnRYYBfuB7L7muiI3LlLiMX8wifAJBDdYoa84lt
FN3MFo5nNlCPZlR47243jqg83bgeM7a/2kuIPACQ3UOjXS8mLvKEizntOf3HkAbj1kefWs9FucDm
c98yk9feYcTaeANBLkmJ1Xay4/ueRdbWNokVWDgZzuzB5UbU8nkp5A3xxCdZR8Em6o3y4Drpq+ux
r225WW+MDqSol2L0ISnO1baXtES6zrzzOhYCg1JvbjJ9ksfw+GlbCcfUffIWl/eexE4jUHLmjqMo
77+Eoz6c0DJ3leHc5jFGMyRFQqgZuyCJ+8V0i2OkUKQyp7miSeoSVDM4s0Uiz/TeK0Oni83Zj59Y
L5XEJqfxFC3md2t2oHvPbGTJ9IBts8B7MeflRyp5sdmV5bcYcxSuBeKOIgXuUjMHElk9mA7tpJFm
WbNRbVeKHw+0PsUuk/dmAOrbJf3M5qhlHcXdr9vkPROvnMCLtGVFNsmQ8aNIEE4KMaxllvTraRmf
8f3hvjArhtIAa3s1cUSP2topHJhC2OdWtjP2Z/6Yj3bwnE0fZjpwOXs7DyVi3YTK30VhskDZrW77
AJqQNwxP7pK8OnGXr/3eu48aupkE5BnTzDEz+W9FUn/HlfQ6VMWzpD9za+T4UAwPjocqmAZ6N7WP
pP+mdTTAbPAq9Wim/MlUEFAh6oTP9O7c45Tl9a3mu6iz35eZq4PTuwoD7OyfhG3dMDrZ+sM7oL4m
1aY0qOot5/IaiPF7gzv4MPtUlSjSl9F0VlqvsgMWElnBRAIAK5XLrR1b/qacXKDyNGuyex/uZdy9
O26kzu7gXPhTLmJW55qTbV11xUNYlOSzYCJiIU+umqzu73yeKKiGrNbSWlAxK2kS8gUQPeE1N0Vm
h+ssJIAZjiNRWFkfJ+kzq0xIEjQqjwC9picRZO9l5Fyxui2v//umg4lDuPI/rtkvwCn+oTEVf77k
6C/8fdFOO4jehyMYsx7HbPKrV1y4ujsQzAEMr4Cv+X3Rbv7GPYa/AuOJjzvF4+rxz0W7Feg6SSLc
JlWUrJu9v7Vot/83ZnH8axhVHNOmdcSy/s0sXjIg0/LlRqcxGcxXzjqGvCgMdqPKxRaE0wIgfsmh
fLr9hWzldCygQ2/9AkWxXgp3M4q43lq1LL/Srsxvm3lQJ0W76bJJwP58gxD/DPqUyqpKcGHi0xx/
y5flbo7pquFoGFggzc4VWFzC7B7tSTJIHjMJSK4rE6ptHABkBuZMPlZeyMxdvApZvrQFlUO4iO/t
yZ2Q++hn4ubUn1jGNqz/8HB7/TieSrwMKHmoymMQfoZjNCKQN/01i0yW9Bh51gOu6UNv1rAJlwBY
dRCfwoQx0IuDc0AN1LZY+CABmH7ISMeACMt3hSv3Ocz7yDEeCBMTGgaGz/gUbzp8aKta0om75EO3
a2z85cJu8MM3uBrpIz7xlPqaRfdFTjY9JKGBm5zMEr3L/cRKQjzWufrASiZATrcvECNYw9e6ACAe
Prwl5AFOpuwSxNNxUDhO8rohlBO9wFGysAQVF0bCU9fGPyZk1N3ECm9LbqdcG5X3Otvtsh7pSVyF
Xsll1qhvCgFxgoZDuN3zrvWjPUZ3VnMJjz+HnCprkeoDx8mbMfnBOlg0XF18Dsq7KYPyKZjV96iM
PyazPjuNewcs8dwkyclx86OqvBeOmVMrpxenNS+DmxKzH5l2PalWWa8udawWiOSxS5ZnbLaOYZb3
vrlANffNZIcZNoAGS2VFuki634QVX6qOH6kzneGWN9OxK9KnzBjC68SgcyEJ8+AMMzc4DnMCsFZl
lwkFZdPlNUXOcyYJ+/lUJi3wrNKarugwctcWnn/UheTS6lOjysccXQFHDx89lFh2eqtGts2lCgVL
VnzYIaA2iEFiPyb5oyIkvq1pgXrupPHNEM5xWvw9Wk62Trz0lm6rjD1Uu3BJt776rvhok1StS3KO
9A47/o7Gnrchq15qI6C/RIHJzm1xrsbKITBE8IdgUL/v8mI899rtQmHLrpkVUUE7wBXBomedygh+
V97XT9hX75rOOIk5BYgc+98L2nFul3B8npbsBqzcu+Nk924dHhTlFNR4TP2Bib/eLJjEew+eGaWw
1m7scIWEVc2qeVI7E0anZYaUUwuWBsZSv9Pj1ftsBtmBWWq+MWVh35AtS6Dx2zVMNxi089JD/LSA
iRhgTdaSNdiqGd3qavLirxxo3aYcq4HObvdJsGm944mEQeK/j6KfR5EG1/y14vsYf0v+4ijSX/jH
UaQBQQzW5L85PP44iTijTHrgkW4tTcBCbf3jJPL0LG1ydOkiK4ka/M+TiJ4qPPMUTTiOD3rIk/Lv
jNtM8P82bkuXJRqSCRAjCy1Z/Jvku0yTmCYWYqe0nSgdgReXP1rEi+9IdZ7LmhDuih53HB7OYKL8
1uEuLUqa5/qkevf8yrzuATZes8fFT+dAqkmtKAB3E8uNmc4td8ict2g5PQcuwDUXduu2qGMmjKUo
5Q3AvewAZC3FEUEXgl/1HAlVZvDQIxTa1XkOfBf7RKzZ7dlSjjjOdfxVLOQb7TE/900S7bkZzutE
9MEqd+FrGlipN9yAl1UUzFcjWDiMv0a5DnAn7cpKBBe7IzOAaeKOkia4FmlRgz/uIYvzb7eJBe7O
NavsioCoRRGl6V3VTXHMCs5OPwuGMy5NsaLw9I4h3r8W/YDbYxmuE3fYz2a7s6Kx2QQzqGbDtN/i
KQleVQIwCB+sdeSZwc12SDK6If3P2m9eI0optjWrw2dR8jgk5NVi5/MxMEvj2gzde1YuLQaS7M5w
o7tmaPQ+ldYM08257ueNtxlc/4wpDdcbaIc9fvqPKmral0LEoCQCGe2oktznlcuLSfDZrvJPiHvm
YaZi8DEwG3YfYnqQOKHWeK8uszPeW2mQ36Vl/cYM92y6c3TVdOCCfRE9FKq6Mv147y8BqSARLxsV
e9OrE8bRvtalT3NGNQBeRo9EE/FMRUVUFVXWo1s76VkMTfTpy8A4dG5HdYIunzJ8OkXKsYC+A3Bv
yygJh32o4R0VaKYLb96v2StpJKHPoJVueQUaAq5Is4gdVFY0ksF0NqNvPxRt2a6KOZTLymHo2hQF
1h9e1HJr5nSh5V0wX1zPIwFmhVV5UiazlNuXNzaxqYNjdt1hrrnF1+TNyN+ArqNMl6rVuTLuVTbH
L1LJ8gCZ1NqkrvJOQ87hKpEPdPiBVsmMcTOMAQxDqMLJlZY5qZHo2VrarP7v5+1/rSnFf7z6P1Tl
P66+/fner7/q94etICMqcIGbGFl47PIY/n256fxmw4OzNZDDdkwXgNrvT1v7NxNbKs9i0pvQOjTD
44+nrcAJg/+GrSSb0b/zrA2CP9lrENlMCzOHLrD0HD1f/Lra5HnSwAW3gqPqA7EZonjaToX3kncY
4aLUeuj0OnFszNsinB/NeLG3feX9AJM0ocXj3vMstpKNZz2nFiZJIwCdTCfyrqeTvnLVIxe6R2pg
7/N5hLw8YcZNhKKrI2jSvYJOAtiysrfZFN/KuT67XCLJRoTkpiPxjqD/3k7jfVQpuQ0MmCx4bhB6
kXWt3EMbCSXNutjA13TKL3eeCr5TxJFti3B66iaMIqUg1JbYQLEaV6OJTZsWgJTgVxx8KzvyhzPx
dzJiL4NFjD2JumVlw+lUVTIe+rbS7ePREfLV96XiFkgMdOODmwgGUR4Tq79tW56nk6aqyxALdN7e
SUdgkfPH72Pa1zwfbYMVK+yHbLTeVe3bJ0cgyMmsvhEODlaOlXUfpN9ac3xMk/iqz7gsFfjp1h7L
Ny5QDP1VWevWBpNONqGunNCJdnbuTbcmvM9t0wYRGVxvfCUBFr/ycBM3fRbFu2RuMbv64Gp65RWn
hITNxgvrct+J+Ba7v7kytTKZz0QIUhVCBsfKtKlKbPyRIhXHkXYuzI7eRBHllyag1j2Ds8rY92EF
43fRZiRMQ3ujFEGzuvQPftKpbYKWi08PQADo0pzzcZvn9gsYAht9U+wKX3PPZtcDpMMuRfaGtzVC
cYb2mYPiZS8YwOJGVMRiQtbwyBPrM/fi+GoCFsG0YiV7eoUJITTC5X7bW/dG20+XttFeazZFXDsN
OsbEeZhcIsNz7kJUSsgfly3WLzjrmziTJ0suDctKB2tEvA1+yj9jedd5TE6Bloagezy3aEXsha7x
49qn5qeMNFW0DZXlXW2FNyhzWKbcqdxy+cDJqnUoyL/07zjFdYdxSThwRRytWpntQoWOYtsdImkl
Wtvi18+0tRAodfv0ReHBXdtaAlOl8UkEYdzUWiLDS7ac/ZGQrlml0Q6HabEpK8gddtVSdKSFtklL
bl5N9sPIw8/ES+ib6lH77HJsj3lkePs8XCg9iUqCYiVaf4m3+5A4qdjCR582DmYZbBpOqBEtEdkM
LviV1gcXVo2bkr/rqoojlGQHY6gWFQn6ZYiww+ekFcccA7eHBGnHJtFqrUoWGiqFC5RbC5KlRLqM
On1xoXKUE7V4DJE3R61zGlrxZGD9hJzar/JiucssRFHubjuvD58tz7oKtG7qaQU18tFSlVZVKxZv
wM26l3KAIO1r7dXSKizBfC25x48eNnB47DO0CcvYDXGMtscSd9vFNY+lntXxxBJeu0QoqsueIx/5
19dCMPGyHOs/4nA62/M26321m+b8WWj52EVHTuXU4/mp2UJGH5OWmmF64R3T8nOZZ88TO5UtoDqs
7ixL78fRHo+tVrADDOKEK+3D0LvisRnxf/UI3vT9fDRaAY9MaW2iZXpJtDo+a52cT5q104f9yvyp
ojvmuUZWN6f8C0/NNS3ogCi08l5qDT6M7IAVBrr80kGWRMYoDyWiPcETiB5ax2+1op8NoyIfjJ9A
ZB4Pet0NuXgzpVeD/MYFD2v+1NRbKLbdqQjCW7OPHmjtwbQbetdByNKxMSg6MClz3Zq9+EHGjROg
rMt1IvuHaugFd4yJ9hI+C01hPpCZo75K2wmd1HmjOgqsDcY2zTk5tNgOY4PtCJd8b69vwytlJl8Z
oK9V02E8GhKiqun07vjLhYCcJG+izrlMWCyEFxiTFO/QlQhXDbbfOMFKxs7BB76iCYfycQmd/jgs
5kvYNaDA67eBJ9CmbowAsyPlHqkm/NJvBTEQt+ZhksRHB6j2e2MM3i0WM+6Qv1edeqgb87Uc5bgv
G0LwtmcQV4GyHhtYwqfUDnfNBMWwt7P0WamaCnMfw9ASWCyAJqwloDGJW89keaeOz6FdFdVN2pFh
xNIKlRuv/HpCSjiKgaNNWrPaxHxyMd5RcWDLwTrbxnQKOuoyDJ6CFHEl79zvCG7X9Xmx/QQMDzfK
wZvC1TCRZ057TrnUmZeNcPntRopHFuAXFzdVd2FbfM/SCbvS3L0MWXdyxeDQAgSz1Kv0RjrHH9tD
pAC/nZIk7ZL3qmFvrWQebsiZoBIoQLLRMPFwJgdFAERhzWiRz8uFy7Ix+gO+JA47S3b3Tsbnz+jc
26EJ+2s+wM2T0UUAD81oOmLmo7zS+fDiqNzFYzXCjlVXYEJvklKDbdySzUJGCzoSZAx0IW2OopHU
5YU+/adl8y11WfMJQxASTiJ1ZeIMGwO5x2h2aBPjhpKK42RFTz5Ubw3EezTs4SEL5U3ijY9Ojc3S
6mhV6aea8W4qo02txmuLxySuiextsVuGtk7dFPl88bmFFzRWJBVle3F0Skt1sPzla+a9DrWyei3V
hJHSMsutW7XR0ZzrfN23Pk4ZAwIBtCqf/F38DCRJX5XMjHgQjD+hbe0DNvlN30re3UNZ75ImLI9d
m52LMAPa2FGQ0sdtu0d7IqVGpfOxc9N+qwCKMHYmHjQJjs3Yj/MNoZKBsjnJ/y16bCLKFJJy/rbU
fr6LSEoT+aq2aWFRuj4Je5PPZrOiKr0+tANCiAUzXHTlRzMSESLGPRzMBq3IdCJjL9123i3om+s6
CL4XtIpA6JnSG9dU6uANnXmRKnpjXF+uii4/9dFwv4jivV/MUz0sXG4I96yaGvAh+EibN275pWLx
FSVeu618NqCVQXIrTBwgEihMA3IgBaF1uuu9RtOy+KUq2bSEHgNvG3IVND26CHPYPfsh52FRuPh/
W1AMK+6s9bpHgVt3SebyKYjwby5fGaa6Kwf6BLnuIT1ZeWqwpyaShpuNr6olpahpYX5SkLfz5/7a
7LunjLFrVVEuzz6A/cIgX2G1mluK7Fnlcc/BwVgpSiqEopMjvJosIjyL8h8aQJfcGKtHe+h/zFb9
JjPzvvUIhkfzXTYF71U8fld9TUVHFT0PofUYK2tf1s3D3NoPsstOSZHvge2B+TTtd8uhx2Qc2y8x
29cuz+e+sw9OsNyHhjp7SqTrIRkjbifOADwTl6hD4Fz4DY61BAtVqZ7nrivWY2sVZ9Qs9J80P0d0
KRWj5579OHx0ycvTXJDcI4Xfsn3FCVaXP0wRmg9dhmxGRSVOu+E2S1np0SrcrYy+HLZEu6gTqP1x
Qztn9ZiH8bmW4r3DKbRq8MzG7rglW0IrA6I4LzTlzkUBFTM79pkd4G11XpvO5sVXMy42NXq0avp7
c6FK2y3Cbdj277lf46bwsIyWTsLq3Om9bTEAJKRDEOqTFgvayHqxOuOsWuJl2nB/yavldTHs159N
I8JecKSG6T0PGbaZi0+zVTljaIyHWyULPMyBemdTfM0jcVsPxAXCfH5zq9Je16o/S5vSOuobTzl8
MrkY9yIGidkprEdwC/J9jc6zaVN106RC90TjFnf5qPM7I9hvGOXOM1R0yjiE9r7jEjIboqNjECOv
a8aFpM3yXVwMWORBjGhX5f1AIfnazWS4VcJ4ads2vxVLfzcDGFhZMpJ7ph4WRf6ABEBaLLWB0Mxu
3etfWbtyW0TqLs+vRISJv+t7cw2X3sBpHXwghTuoyLh9oTF/L3PjLbOGU0qpKmAeugCaaqHh0izP
EW5aw0LyUHS2HWtTPix98YIhnb6uNH82hDwZQRbu+V/2XdM36zDlCA+XLiLCxR0kBQWwmehrzyq0
dTlaYPPG24L2vVVm4UBVPFyLGEacg98+yZF4KYB9K0aIyBgIJOxo71FWMuGvHt3RLzOtyjmLQJgG
WBdq6G+TV3lE5OIIs5eS6wXxHCwyAbeYuFqOBWKzGB5OWU5GQ4Rns64vmOslj+du7/g/ucZUCfXK
fmoj4KNe5n0xM87bYk7Tc57NEVYCRXNLJqpthxjBXgykf0MNquPVh2gy6AlaCP/G4QUSM31ky+Cu
4CSnEKd5z0AqtO8UNntYDP5jX9AvE1jRugp4gbw0j7aL/s15gbsnhgL9TYFJBw0w0SJES0Zg+EQI
2MITnez5DAs6ZIiV++Bws2odzUZythI7PhtThQtizO5n1zlXeIzJeQ2sgQIIM+KdSCMIgegQh1AT
+UBsjYayy7RIN2rM3zOLp0lDD1STOvdu3HFNBZUwUMq+Um3+2iKEURYCtTiezQ/HJ+Kog31bIPXo
zJI7QqfXBNl9zVYpV95ZosKv4gzEQTOyTwIS/S01OFYc9HHlqz1SUrAa6hnERcU6LIRGP3uwpPqG
jsY5V8eoWt7aELgjI8C5rXJKo1qCqHme3jjdcuUUNfHQ4VH11B56g4Eq4TV7CuEk0bthN8zOpuuH
SwN4MHfih2mKAjIo5oubG8Y258m4pyVqHf68SUtKqW2aAsmtPAyG870daN+rs0taqB9NPEynxkVr
ko7/AJHmeyP17dsO6n2Qcn9TNNuvRIwuOIvmGmiEvW091ETeFz56W/6E4ctkv9pSk+KgcA7DGNEP
C1/HnqdwnQztrtKZYsfhnipnih2tPtp1UQdBK/V3opDJ1iwBQtP7NJMWpq/T7Qik5IPzkRvuI7gY
VCg3JvROcugShZBj1GggT3XtcLaoml9Pvtltm1Gde7aeuKrrDq9Gax2EQb67DcN734P94XUQVhLR
DhvZYEzL8g5NsvR2QV2c26C2tnMTJf/VEqBNidH36p/0/u6nv+6zquc2iWL1b//1r7kS/z+7Hz10
ib8WYg7Vt7/QYfTX/bEa9AUfUuSWwHZ83Tnw+2rQ/c1HXHUt0zWRXH4VYqzfWNcJPASuDt7xj7+u
Bh1Edxor2OoRwvt7lgChqzT+xfeIEOOyhfTwZvp8R4fN5a/LQZfQWhraTnSyYVq+25p72LVXxeDd
z44X7nJpN1upxdtGy7g5eq5XhliLWUKPWurF0nPp0H4tNGDWhi8umrBjwW5xl5OLVjyiGYNP+Yi6
4UKmlFhBtsmdknbq+ZKa5kdSGE90/1KsifoMUfUDzYiwuxamhZaonZQFPQcJ0fhvBbBKklf1Da4W
aw2tFfR/VtLdiOaNDIJjyuqS7awFcbe1uI3bOWsyw9nUWfrCaNowB2EGR1KftLbuJMm4cpHbOwgG
G5rGUOBD9WLNk4Dpqj7m2nv0tFqvtG4fawW/1Fr+hKiPRfsbGYgzXWqP5BVttHlQdbIk5iaCaFy1
rkb3J2GG1wgvk1MXLwTZ5Za+T0Hwufuc0orJK8em6Fb2PqAYsJ8Qr5vFfgSY+h2G2ldkNcMnb6v5
GNA8jfUceEysMTJmCRLbXFL2jFMETSye7VUTlD9KDaAh0xWtRgsHvZG6zk5yLNMnd11res040ZwK
nPRcA7Zx0Mhoe3J3qsJbX1rLDzACUHC4BARgcUAbPiswOfHUXHJMkuw9i43veJcUoA4ZDhZJJYKa
pWk7pqxPPB4/wyC+hOB42CV8dcRxWs3pcRr/aGpyD4L4qWnx6YH0AcNyY2b+KV66cE1PY0tHMvwf
VuvZNfyHb0rCBmII4AjQvCBDk4Nm2yIYEbIoLH370LiULVpKXBlwh3K4/vE87tWgHgK4ROMAoKge
CIGbS0trIPSiwcnuYo0zCp1l18XstfOfqKNe3mPIOiQagkSz8ksaGPdWsrwQpnkir3Kt5PIZOtZL
7MEIp0jrds77dyOXP0aWyJD3SZ6FGr7kxu2Tq3FMQdT9QGtqN61GNZkiBTDnGf0af7G5czTSiT/K
WGGXj9cJvKfZqO6sxN9h6DvZ8KDodgO9SgOrBSkKuzsULOcjgSDVaJQUR86m0HCp2u1OqcZNyRR4
lRhwImM1PUz8xzrWeKqkBZEGj/FxcuWD1yZ31Fre+2RlKIx8SDXiapl6vp3GXiW0umEEqT9mM2h2
vuS0ceeQQgTNy8LdOF7V9ugyjli7HqhWpularuZsRa4mbmn21qgpXMlPHpcmc9WNw09rDGBZWJfC
qMKdSgfyjSiC/tz35N47Gbp7oalfcBFs1tDVq6Stj/fNVvURMwjnGF0uMJiHZkd1XAsOxqP3sWDD
UYdawZOtR59fRx/oqi4M/t/kylgXOtdW2e5tgierbGq+yDtptDRM9wzm9iqa7AOLiGizZNEhF6Ha
FthqplZ8sla7kqp6LyeySvAiz+BaYO61aLPu05LKI11yy87u5XbJGkKbggv3kLETKTHIJqAyl8r9
Kk0yUWHt7dhgw32wYqiRU/GqIui5c9d/9FVd7SJHt9N2o9jkNsyZeXCIRwRFenCTRFBe6l4ElilE
2fbeFu1daSRsZvWVS8KDWHOBT/EexzcxKvGOeY0uXVtJlkUDmvBcLld+SVkaEsIudXpCN3OTbufe
Iui3lBRQt5KAI2M2pBKFfD5JRlobb3FGKYyKmi8zKW7aIVpOjlQd5ULwr/BK06vbDeji9rynQufS
NeomHyEfxrULy4yoogdIH5r/d7r8vrcBY5RleDQF2piFLEQFI5vvMRjYax9k9KWPWNLGbLkM4H+r
kbzRZtL6RKk8TLNas1i0esHiEeOOZ3A/V8YxDAzJvhO1I9e6R6wVEIduvnUwde5WZ993sxZJLC2X
1Fo4WbSEgpI03dpaVkm1wJJoqcUdiy+SChCyhTHhe0WQYflXIUWDsFH9o0KzMWgCXgeNdyC0cmNr
WafTAs8IJrQs8G0RASbrrWUgHz1oBhNB1nOpKRCuv+JlvvYYg32tJGFdB7+C0Thhj+AhNjmITmGQ
Yqcd5XAoBvng1I65Vxyx60CIL8oo5C4WPVnadFtpGatHzxqMoN8KLXFxKLEPgY5SaflLZQbbnqh7
NGrD33Sh/dXHoa43NZKDBXh6rRjTwQS6hOkr+9MaB9h+Wmur4hJ+Rt/fs614V8hxttbl2NbVa4y1
Z1CoN6PW7kQyW3ed1vPMtEv2fbcAOwthIsqy6FH2uBjLxLB0C2FxTTcE0YMap3PeB7S59QjuHeax
DpvBesS4t8MMa60MRfuzaw+PXsD205PJ0fWK45wM3yJ63pg2vGd6Ru/UMH3QSjhvMpsyULb9+5IY
xt7Qw6Ls4gVqKxQWUaQL1vKeRjsWSjuMjdHacDAiJ3xeVk3PH0j3Csci1ox90DuCDVyHV3lYmI3w
oq3qxSOlJMJvXQh1YuFtilJEWQssXfLkqLcsRxZqh5TzY0mq6SiX5BvGZw5viQ/Lx7mPpobroHJv
AWyFD4zMLnUe6VNDKGJT1wNruqHvMLGYFgSCkZEuTprr0RVnf1l4bWL/wzXLQ0DL1BUbc7kyO94r
9hBuLCvdGfb45s2IGNlUPYRON4Fix9bGLozWjcCqj7OJLtCAJVlHWRI8Fbl+o8HghOSYY9am2gUv
Wwqp1nctCuWXko1iwLZw1NY5Dw9dm1aIR7EdHGNtsIu11S7Vpjsaap+YIY6ttuOV2pintEUv0Wa9
VNv2Cm3g+7/l6/rLyNX/s3kq7an664niNu7/AdDjz14D/WW/DxQBfmFf+JqWYfrYuP4YKKjA82wa
I5CNfUwFfM3vQSrnNyZ1noA4twCCWfqLfvcYQ7gjWMVwAkratrCE/R23gfWnHBU+B8/mbwHKw5Pg
r/91niiX1vIjC+vw2HDliSEAWP2Vs7SfJAF2Ab33pTu8dBXXL99K35uBgh6K34jaFm+/vHD/HEn/
UfYF/P1Sdf/zf2gH2a84PW240GMNpX5EM36STX4dbOa4FvYwUdzrhjwBXY0jTgiqYCdq6v1//la8
eH/+VoEtXGFj7qZt5V9/5iU0MrcNJx4LbNpYhwaPcioO//l7/PnHYd7zrcDBeIR772d+7RfOt/LH
IDaWdDpW/b3rWzQgt6upYoEWh7u//514Vzm8vfDtWdqx8usLJxGtutnyx2NO1xa3vm+ptneRW6Av
7vU/f6s/v3CuhRqIJwX7i0dv2b9+KzaBUWQmAd/Kaq/8fNpXvfF/+Gn4ZPzpt0NRiuQn4kcSGGr+
7bfDtdovh1ipo99YoFdT62kwUW77/NMu2O51cXhsBhDGrGCjtVxcPYqUJEcWQjawiHEEt9dBgWMg
YdVnivzbKAJcJuwyV8S39mENsajpqBqj0sjmMKDfeaLI/SBosGL9/D5qhvVkeN2m0pcbmYpPxMqM
W2NW3daEf7YpJNZNTVRl1VhcOVL85VzGR0WPSMBJIROGlnx5YWl0n4Sxte/cBe5x3/H45iSGPWyg
upG96eHD0Y5eG+clCB9ENp0c3xdbrwU6FftYBGrAddsRsZuWtOxh8dyrABM9PUzhvdGAHU67mVmv
BD/H/dRcki9/bHcYJK5j7vD7AIvjtgvjezWEP4Z+8M4+N7Vr8HFnc0HtSh1wjllCnsVODHfVsLHe
dr6xx0aZIMjLJ68YLoFgs2+GBJFgUy3rzqk0+0NFByOcsHxk/icEayruXO0PxHEPWxGFz6lu5mW6
J9Z2l2fAOKxuoj+YoMXar7nIBmW6hWD/0LoF2Acld75lsEpM5qvQ8eDgZPabnSfV2uIiSOu7+V1y
Akac7sLZJKNBo4hnW8QEuDI4W3eQ1a03VOZTIAHfUf1mM2fSMUHasdv5TUNbyrJcKDOnYWwpvH02
hxaRz+EJA8T3bhKvrjnuaSe+Wwzj0hckvLqI21Y6pXfkqPBh4oN8mEbMekHKS1CYNHkwSDo9kLEG
cwPJoY2iTnzlp/xFcmyiwk8vIe2YINvT52iA9bVAsygd9Mcg8cHMdka5qv4Xe2eyHDmSZdlfKek9
UgCFYlr0xmYzjsaZvoFwxDxDMX19HUR0lDjpLFKyelvbjHSHwwCo6nvv3nM7+7JLMVRDlnhFYNAz
zzLEutRLwaCFlmXWahdEir95jVsugigmxwRP2uR6T1HZvJa0XIj8buD0iOpAIvxbJYt92zHMyIwc
m7bfRUvmitf2fIQwZuhjOgITB6AwI8nSo2Z016z+/YJ56Zkug/PasA2A0oFaGU5Lkygzd4EW34qI
ZMPRuHbJNF/Z5nhlqux8hFcohxYwn6k2FtjFrQPr8sqr+nmKuG/88s6sgGAE6XBmdP2vyK+O3PSb
mtwHkTW7ouRfl2REzQmdxkrFprHCo/II12/uJhkPkVO9jR4/mMH4EnbbtA97sFAjvRffWLfusBmd
4CkvSYSMCzBEYd1ssY8cHc1GWxWdt0Z3IzjMLWnsr0fCDyQ9qo3dja9dnT17KUMIG6PbKrGrneM7
FSnP8VmbtRssB2cRaQyVWa4cAgMQFu9la8Ntiyky9fcsDFb52N6ScnnmdsPb2CXU7nQ91iky7dMw
R4mPuY3PAazNckiGnQpxHCgA4EhVrcuBTLU1q8KhRMKxtB3juibZcxu2IZg3surUkJ7IPINNo8SN
EaanZpqcJHV3H9QIgKHObhsdmFSWkv4SD+vIF8Z539PNa4DEvLajZpwNjU4AkXNMJD7GSasv5p1q
LUigWYTCyFZ+mxsraFOY7u36QHZesq3m0FEfFQQpUeEE/VXaK2TgPaGHHpj9mNp8mKNLa4dACnOO
M8UtaywE6yYOzQtfsWRUId0azSmNi7w1TTL1tMfJov4tHHnTa3DHUX3RC6kf4whSTeh3O6gPdOuS
5pyAHS7gQ1xVTFErBamgi+V1mdTvbge/MevCDCVVdzXMwa26w/9EwY/AxCwx1dX0bTSN+WUX6HQI
gx7QDjmwk6MdujkY1nPYLjqdf37LRA5IAe8e5W13MgzJrT4HxjVaCJjW2xlptEPtR6RcQ7hciXGC
VxN/EJqop3qOoONhM7EUY3Takk9XSCZlzhxZl6vpKegz9+AlALcI+wu2iRZej3p+BpAClrty4vN8
7B5oHjcrQhyfkcInGwOaHkQmma3lEK56E/JRQRgx8oDycoqqXd77D52sMD8x5Qq0hiC8kWrPBsQo
+wDqrNm3uybxSN5Ln+Dwj0uNLtc2dtxXg71wAdt07/iQX2n57osM8UXjViz1WeauoBrO7O6Kt3fq
9jTAul2f1zvLD/Qls0CqPRvqUK27q6JudubQHDO3eCiVendFdpm0+UVZRi8jahjqHscjNwHLMqkg
6ULJ9KWDVYO+O0U3MUPvLdLlUYCRjjNyQvTTMyeXW3LNWZKJFap87SrOSM3qKufMJJdhGdqDRBxj
vg4JNpSkSJpF4ObZmpfcO0DqaZdJJ9C7d/BltRYDuWrRoVZuddk6zKzYm+KFVoubEcvPCnyUTWlJ
Uqqla09TgWZi4q9FnAigsovDIxXs0badgXLUvVctQeE8pl864Ut8xWQJjQHSgzHU9w40XnOyXrMs
Zhhv+6uhRXA6DvSxkpqGZAsJR8sKUM7IHPCLao+6bOELWO5LrSigC1D7nknCu8T6NbhWs6FK19a6
qXk6mkRkKgvlu+Vh7IktdTMYeFHe3GNdpeoTldoQJWatSpsWSphZAhcSyMuxASxVdT6xnmXInzc5
/jQZ6Q4NvuVSvchsLqeTnD521/JwsOZSWFsag7NEIxMFsSv9oDWcJaKSCOja0xkkOQrNL6ikqFgn
OfktPqwTMMv7trR2hd6VqGGaXS4yDOhN82L7yRZN4m2uPBbAGcReUCM0/nRWEm1GqxXYsKHrqMsy
LdzFUTFDhtN6zQoJvSVv5UKB1NmWPseKDvhTTANnoIebBoF3qZewHfQ6u5m0gMNRhn25JXc6MukW
15p+YbjYugsR0e2FqrZMSK6wiuEyrJJLz+quzDrdtbzzfWvTWO8vyLqig42Hett4HU4Rmx5g5UW0
bWgMeVrHIqBbOQKImZ/xX5XhFwXOF+da0+KIzuF2PtjacyX2W0XARBlFYuxQdSgbGSsI4gxAUHX7
11X+d7TnUIz818+9emqf/uMNIHQ7nj9lb//3/5yET/h9GfD9WYrPf/C3UpzKxZI8iFmrT9H2z2yP
Upz/oluYAv4f7eSfUlyQCOnyHykUXZfCh+f6Tyn+F1HeMoBxmnO2vSH+nVL8q/cDpZinG67DsMai
G/D7+wE0AgVqo6m9D9IIlMHetSbwB9MPxe8XFT9eLgaLUDhs3M3zrPL367gwbUs/8tUeJTPL3+zj
0bNdAPPMwoRLcdFvDahpiH6T+qbotdM+647sHdr6twf0xfcw2xg+Fvwf/x1zBf3b98DJwGhr3VD7
wtf4tvszUxYPga1vSXIAYzilZ75OP/v7i35Rwc5GNtO2BKAa1/30EWYVrpuItK19lGtXRD9uosR+
/h9cghaNw9iUGbL7qR53Gg0OlR4r9K7Azkvn4E7p3feX+OpVcR0G0Z7BozStT49wJC0pwbSh9nno
XJqANaIhvur8/IdX5YvLSABANDAkwgrv84pllXmnKBfUntigzWAhj1DR1oFK9u/eDe0sumM2+dWe
/kckWoMQeeg17kbWVYZlu9oRJf806MEPz/7P2+E6lmXQXjB1CUX34wuH0tBP2B2gN8NmsH13iUmh
zoP193czv7YfX+uPV5nfwN9eaw6DLYxeT+01e+dYt7lnbKOEmS7i8O8vNMMJvrgSYgUXRQLEpU8L
hkCdMtmq5/Hk9a2Zy5Pa0XvESVpNWgOWD8avb6Debc4/QPLHEh1L6AB6tY0MPiwpQk39y6wz9C7p
LfHbO08F4nwU3k1VE/6qoIXCABvJ/NSum95+zyftFkHsmZbL6FQq607Tm2mTAbdc2mZfrkGcs4F2
2XXX67cFdOgFWzmaZhT8bNHEAU2WjpPIuMWg/Svxiz3jDMRjcrjSinab5EwD4lo+5RatgIqsVOZw
3dEY1LsTNGRUa/rmh9/vq5/PFjqWWn7Bv5UWvz0ohUG7ieh47o3hPk8v5hmCZl1+f435W//jZXAJ
7fU8no/zeS0YWoAohafg+IXpLoUvU+s3vRqJH2PI7L9/f7Gv3jymLxJcBEuP8OYF97cbmrXm4ZT5
7V7P3tPuJIsxSFED6LX44c376q5cXbgQvnQKQfvTCudPZjkKrGQYscgIsH3aml5rOCvTaewTrC4G
xLjhh6fFXvrHT2nqZK6IudGpY9v6eHe2zUucDVq7x0lEpTfq286clY/kG7bBhdW69341XEQmyg/N
vqu88i7L0397aefo5kB5xqHNdyc/tSYdBMsqtiK1V7GxTF1zkwTR8fuH+MUi9fslLP3jbc4LFzMl
ftsS6eYk70yvOVWN/cOv+cUT5B4IwrTnVx8p0cerFDJLtKHWyJww3/rxuVIINZ3H0M2WJSaO7+/o
q2sRlOMJ/Da8lJ8f3ERinGH2Ybu3f9VduClMcVopb9Ok6tIsfrjWV7+ewWHMcpnxzSOVj/flkM5O
PlvU7o0ONkXp4H5sjsAib7+/pT+PLkQaWwiKOUPotuV+Wnk9J6adHPPzJc7DlHmrBm8CeSvAuKaV
3+AeQDzx/RW/ujH4MAbgd14B5GQfb6zgdRwc8if3U2LhYFPgpAjyybUfvuwvvzKyLSyEO7pkOvLp
0zYl/p8w5WHRmrutMrpr+UCbwK+Hm7TpnnMw3aVV7NMIDWVVOW/RkLHOy/pvgeIHfeLvw6Avb9ee
vzNeHERzn243G+wSlbrDGDO2UOnUZ23Y/+pKrf3hfue/59P6zEUk2jyDI7H8DNhJy7RiQjDiJmng
p3cdWWKuhRS0e0YWck1gz7DEJbutdDP/4cpf3eFcNIBJdLjRzw9UNL1JoJPR7IcMEJZKyDurN06R
/PCh/3UI+OMOOYXy8jA7MJEfftgUwhDrUBdk7b5ykfZU9ToxkXSLJevs0vCuS13HGordhLAKnSjY
799aY16tvrv6p3VGG8yASiZu91KR4xfYm6HC8JfVu2Zq1yFoFoVU0CelPverH6791Q9MdAGSTBAZ
82n/443bhA66MSLCPfQ8uhlo2KcTdL7/g8dou6jNdbqhzPo+rQRWqirhtzxGv0DbkNjrAm2+aLv1
Dz/kn3ULOmd8h7N2gfXmr6Lut729H0dR1nbc7DFJz0wfB80VMe2qJs1EWruaDJ0eiUtj9fsgtvY+
+eSp7W+DETVBMfz0XP96az49V8lq7nKoEUwDP7+9npYbygGYuQ+jhnyg4pBrxgYM/oD5O7r3J7hK
ZltlwINA0pgTHjHEf6G5m/ESC6MIbijDAR8abwT5jRupkGmJ0KHxq216g4leR1iUj7zLHVuN+Ysy
F7g6r0PGXSPBrYTwHKUrme6VuGp776IL7WPSG4Q6juZJEkZq3fftdV36+xHAxhKy7GnsiAtGdMem
qfd2QoEJtPghx5nE698ewhqZqDDvgko/zpuTLQgS1Nz7gXN82ylIEZabMYQjKbE2945HFJc/XmlZ
8KjbI+aBlKs2j7KWZ8j9wVxD719iyuhX0p9u8NPjMhmrdI2CqVkriRYzc/ERcpphGoiwj0Zf8MOL
+cUWxRNCcYyFDZKA8em7h81ZhgWXglAuQDYi6MGzjxMIgyqIRMsGyuG8tkP/w4H3q8uiI8CTL2wC
Gj7X1/pY9AJ+Ed8DndRsoPmXee2SoNNjFeIT0OrTQeoX338cXxwwmOQTh8Icl+L+8xKX0d3TXCJ3
IE9husOJSJOzUvayREK2FK56RpaR/vDzfrWufrjop5Ut0VAk2zXLS1qW11qF21lXFv1ZZ5vps74x
mkCtK3HQY+s+gp7CsAsP5fc3/tWPDZWAphXKc4QMn55x6LplKJq6JpqeRq4j8vXseEf8ezNhN11l
oA3dpPrhCdt/LumSIppCgw2FR/xpa7Zy0biDqOq95x8s5MJ9ERyK8sZjJv393X11Ic926MiRzE6/
5tPdBUPVSltxITPpGEfP8IpLX4QrmB1/IxL/29PGl1eatYxSot7/Y6tow2ioSSSo99lIirKBtAy/
1Kosy9eI4Ljv7+qLE4c1Q0IsvnWbD/TTzxe7cmwZz7BuVc0W+Nsek8smtDGGx2b/GnscOCaDGXjp
q/+/KzufKos+NYpoKmGFs2uuG89bwNTAVvSGXwWdzcngmEvZRj9c9It9C96zQJqCNYLj3KeHaLom
mb3E+uzdkdCIlLBAuHjf/6JfXIIeFTJLwNPgsz5//mlBWWgSKLTva0I0hJskaxOvz/cX+eI0wfs+
C7jo7jhgtT6eJnqPmYcmM17G/sGYAOrCfJ5orXx/lS9exPmrQitGcfnnKV8fXBUwcKv2hgDDWlzZ
OZMk56oJqx8u9NXtOBZ8XQp4Yy7OPt4OckiBqEFV+3qG3hGC6Tc3cnj5/m7EV0+GPrvNAZ6A1L+h
Yr8dWsYM5aQOvX9fVfZVH2QXRdHuWsFRU/Ose6Qkj6Gpkw6vgFk7gQVXSX+cNIuhGykGC/KjjGVN
thQy3Esrqe+bKn+eNO8iTkFljf3Rb4ZtWxfnvQzMHx43/f0PyxziI+DiwIFMmuTuX1Kxj79Qr7AP
gLXH5+7VTcz0uB5P0VDCPjSHG83FqVyH4iGRbbLSNYLZ6opAdxwKTFQJ6QPcfRMGHtNg9zRNcknY
PXv9SBhoXQY1UnI0TANNNneGsdjxzhjs86Bgbh2G3QlDCLFg/HY1ovFdomcZF16THtNKzK5Qb+0T
/QIWuC62g98wyC/x5btdhc4gJSNTDu9a37wlrDGYbEWwsaj2MbV7l5lVPE16r+8KuzaWknOTKclC
9yZCSXp9qFD4OUcu7qzKON0rH8t5FTPNTgrJoR2jpIr8Z8gnETnpxR6PBulHyQl2/Qf29+1gYzs3
5SliWHdhhzj2mfc/BpoZrxLNOnUKa99M+gUsrx0c4l1oUcQ2bXqmN2TBp9le+M5K6S5Ioqq7qHIa
VwjCr5UVrYJopOnTIQ4XyDlkOq3zso2QWCNLDhJxZ9nZHTPC1WjXGHLwU7MV69dkukBE5ti+irQa
Kb1LRhOtt+hgh5W5DIT+Zgb9Seam524c703d3cwoTduazuIiIBkq3WBJPWmMDK9Ox9RyqDDkNIiy
N/EUPlRt9oAzYtwQRHVjjw2QG45wdpU/RHVBDncMJM+SeKQDlyxN2H3oiWJrWoOi9NhimmLpg/A5
8cmaCIZunwsc2jTbH9s038W2jI5hHbRb2xxi7Bz5RVMFxcL10NzEjLOl+25J+ZxgnBGOi7nLq/yF
qO2aIXd81hP+saZ94S4qeyQPpYB0owKJqqccL93auRMq1Hd5RPiShVEbEvN6lnJ0zJ4Ng6wbY1xF
ClZ3GRHoSchTWhcnvYH4pJvY8T06pa7+4DYEnPGK2Qi9zaMZN499Wx8M17/u6FgthoGXdsDomiT1
Q+Y695oT8f5P3bVt4ZAeB+eGBJxTjko7FJr7gdSoHUXDviC5S2Zqk1T6I3wqWB0Vq0ZMELiYUa+1
c2y9aDNyW3bLB4XZzDmr0GMRbDY2C9OIiAvxkHhUmbgaXCQyKOYXJXiJlKlWZ6qnPkKIHqbdlVPq
Vy3B3im63WU3yfOsDre9OR6nBF8Z6nH8bM3wy01D81FLNTKsEtev5qzxBCTpGNB71KSJsi0lOxFi
a7Bspv6ySb1qrQ26XIAdBCintPCoo55daGa/6aLojpiNK9hHz74GQsIDWrNwpd/uAjzAi7zzyaiv
LzUYqIsojs2NYmcFE+PbpJ6ByzMiB/9HNc2hKtb11BZbMSXnU4aDNVYKS1wHoFXVeHHBGLwgO443
ZWte+bF1ZaS+2qSxvOGRISJMXTwY2OTzXrPBCOpnpWafGK2hI+UQxNrMISC9RZKlBlNhVbd9sTGx
jy3yOtrTRnn1QvMwDDgsxtS4HzPiB4bYfmA6cOjG9FbmerIyuoC6G5QSdwjmGxvtoy8VEKd02NHn
BTUYdBtFkBIGV3I0m0HVh7KGH0Qtf9Rj+OSgx87rhLkJdsarXugvo8jOK4N039YjPUYfWbLCsj9z
9QQvMsFtk+F3G39ST3RXYGVZpxGRMmur6x8NOcebZtE7vTXMRZ54KtpGIP6ScqHjkcu8IYNp0K+V
X14GBuIFd5wHoojggGVgGdJjdD+OV9/lQ/AKmideNg2WeqPoz7PEgOAXmTuEyi2KlFpbqJJUQTOD
uJ6FHmyWWO28ToRLtyjP8nw8AmaZ1m0t70aqB2xAco8Jh9aBSWRaA65qjJirVNdyQgdlgXZhKsaw
dpM1zizRIA7WMSfCdKdCrbvSMy5xJj14hXEri24XajEpgPa7NfTxygjkLbPBYWMGMfLFrjgLRYQO
bbSMlRg6Qthy7Biq0ogiZl3P/fFS8+LzJOwO+JiP+C02QGovUbVX62hSe6vP3rHAH6M6A7Jk66gR
maXJlqZxlZJIVNfmQbnue4GwykqRlDmIcidRGwtEgHdkYQ13rPUpAGFhEP/EmZBQYhxSlvHKkzkM
9gwQKNVW6MAMCAM7Ae45ByNk457A6gzYO+ASDPrnsd1twsYj2TfGsTVWDlw0IU6T0JJElkIdiiTR
3U4XgMEs9QGWmX6SOHW8zimV8XDkuDy8Fq1uq6/yKvTW2E3ys8CJUaB2N5xpRiST6Q2t+GfNpIqt
2MWX+C0TkrjiDHtacxxd2qTYoU4z4pBX4dAcmjR67yS3F2Rmv1I9iKdM3moGrn0xn3vtAnxbmXhP
RqtfglTdO/VE5kabXmeSApI8XwodsCRzOmOxGNPqMCJrAh6SgIQrhjeCzsJl1xHiJwr7KTfVuZEO
1VJpAjY//Tw/7R5DuDGjcN70EffvmJ/kwUDXLQ/AN4/+VetOR6vnhRmsVRGRQKSlkCM65zoU8HtU
Yw4rXGOIUGU5q3tuAfBrJNChdnTiNcCEX8jbyLOLk3vQ9Vu++YuUKI7ITLtF6icnlag3DHFYNgby
NBJFcrLWOavW7DzUWMjkvKF9cHREvy6ZTtqUnbY6CcqT3GtCnjalVy6bTO31Nj12TXpaZCS/i1G9
GqF34Odm0xQiQOplwYVwR2+na9513Yenmqq2zjTtUIMdwRKdKtWfo2W4rEU1cYYxTkL+phWb0l0F
hfYvzxqPwuJfwGhO2RzACM/LtrWJgLkUw1XRRcP71CY9Uk/+33fTSOpeqxv3tqUfcTZVKyu2x01Y
IV/sLf1c6CH2IeCkW29WWPcKrXVowGR0NdISTWNtlFGxLRBmu3W1KWR0N5/ACaBL3vOhPw9qtNwc
Ga54N4AtJuapgdybYEi2l6mCPjBrwXOkt0s568OBXBwKNzr2VXKqFdJ9UShaizCG8DBLyyFbNWB0
kFi26M5HHUVFjBLdt/p70vyQktP9WQD4ipZDm95UA1+Up7vtczHr22FogclW4qVvUdAxSm9WPYlq
izyqf0kE8umQlDt71sxr0DCXY4caS5sV9VYldpbrgHPHwEvSZv9E1tfM3RB3BYJ8NapzZbIZEIiG
rXtW7UeBCBAoo5um7tkbs7a/s6IXJ+32EaL/uu6mfeGU2dpvxZGU7xNfC977YdojD/7VpIQUDsLH
D1uQjBnYXr5tfbJczFKPTkUJdRiAPfp8298RjHNXYrM+qCR+KPuCz8dH6Wzm8WOl1HBhVOrNQEXO
Jko7FbMMdPTJnRCWV4BkMMHuQysz13ZqPaRquJym9skfrDtX0ErLmv5mbnfuJovEsaCaful09vFq
k2g5hj7y2fYyYUUObPMqLVnURkGmuT4kL2UfmOduk2krR5Ucv3SQTqMyrxw/eiylM+1Aq8zstTxG
Kc5vg/BxPUQcnvLIOKeZ9Kx19cEBEskrKh/Ntm6QDsobPmET4B1EkTSD61F3JhmaWkJiV4gZX6B3
WEaie5Q4HfZ/ydC9rD16zbTyqpYXn0PMboTsFroKIp2QwUmDqH4VGWm7NeuYzQz8VOTGOC/AFKPY
OWV3h3YDZ39pTf26EigByPvFK18kz/D6rgqLmOtRVXehY5UrW06EkGlVseZM8YaKZVjZ8+kTM92F
bqKZJDf11VCKw2VUPw8FUsiqPx3DGCYhObTLqiseTLM5NWeMXZL614jb3UUeg0aFFYDTvKNWTmpD
sl2RZd2K1rwsKNhhouT83JUrVlXqPepD/zYUyaUvcdEDNDoaokAzXvkkb9cO5N+2RQpPq3cKDbkw
smorZMFwNGgftCBgKpaNiCLN2DsrFXZeOdgXeEiIhaxp9mkvTTaUgJFytYyC8Y3kuZOCe16DB3sM
PfushC3m66wdZuM8DUlPFHhkrmLW4KXZaAJAXks2O5kOKL3rhWdXEPuGgc3aqfPTTA28dsw8EGdA
pyRlZut5Od8O3pwFtmuEqrGiFMFqiqeyeHLK6rpzumRdVu6RnZGDLt6XEvkwB7OZVpxzyg6MQ9JY
LK2Vd+EwjKJHxnG76RlBtw7WabelOrT4vGQlCHgpWuguyZ7Q8aNJEMMidXyxscRQXuBFCOCmgbOq
kfTvxzTUL2KdlR77q2/sSxyhnLaraT+27VmDZ1mYyt1/33f4qnSnQUIIGdNShiZz8+O3tgPMC1NE
MbIlmocrv9jiQGaJ0XdBb/xwpY9tlL+bBJxNpCAJxLH0OQnt9yvZsRwiF8v/3q+MbUezADAihXG7
+fdvCOI0B3YGTPRdP12mg18jrQr1LV7RbSbTM5m9QAE6ZEZ19/2VPnZs/r4hiUDSpSfkmLSgPt5Q
1Q9VOirylHIywNpWrpw+uPrrEv8rUJ0fy38vUD19yoP/gEz9pz51/nP/6FOdfwGYmfPxGKsh0KRb
+o8+1f4Xs3A6djPmf1af/JdVVIh/oQuAZG0ywKbHOo/0/8FSG/+C1c8rM2NrmAShU/g3Mvf+lrf8
PvWjaS2M+U2XFn8lY6WPb4ffRLUWxqI+xO5IYrpwj3xl5SnEXgW4rHu1Va7YJsmcaXV/nPGLnIB9
/8xM+9dpIC3OjWw8Y7Z/56bdaU36hdcGYBMwOm3aKIkvi7Z7kKl12bjWa6gcqL6WvYbCn9CjJEcL
f/o6iwCpz7wLgUh1LUXkLerGuEtb98nS7GeR0l7TtXJg6McOoU2IMwayN+Z8mU0b+Pd5Jh/jOnzy
/HhmesTJSjrWNvaNy2SwmgXxX09x6vdL0RgseaGPR6Yq78YsDU4zJDJ6Nd1bqQxWmp6fu31z2/v2
s6TuBRYSLYCS5ksrSO4oTdUm19t3E+AdLnCqvKHonwOIHVresxy19UU1Yx78orfYU0lNqQNvSR4W
zRFFDhZ5PPrSLtxHP0Q/xxfLPybO3RUktGPX5il8M/YjMzOiFZ3A91I2t05dkeyW4EC3CEOus0St
ktx+w3cE7jj12XUwC0yR9pLVDhdgRLHwytYlwn7wTkpPvQypcwhRka76PDrNDbpNHeKPxVTX1jor
p3Kv0XYDHVwaGPOqmz5wnsfB1ldZqR4gDqeHLp8OediejjLC7R9WdHycblh6It0GibbjWe1kCJi0
5yhFjq5FAzOss7MRZPNJ0RrVysmbacd86axI1Tqc7Ce6hcUFzigEJ+FTP6v3o7RhE1IkyIFLzmr4
WK0/wqNWoA41F/DAIEvxEDqZvS2QtV6BOetXdebLpbLKbKPlprcODeyPy9Yxf4U6LRwVF+FJEgco
ING8cW7q6pXIqWKUjJ5dA/kAuaq3YFZfpF2QIKd0n4T6ySMZzcwutDhKVuM4vPaCBpzfQiGUOZHX
ekLSxOiinYys2UsDAGXCc4zvCVdHMyA/dUtgkGOJoXLmqxL/7ZNKDumGF1p7xUoKnxXQpTGdTHHx
YkzOvveC58rNXk2XRm8QIDRynJQwifbXkJavQC3qQ4i5aeEMyfXgdxh7ytRb9V256wYyKrTEeGbW
9uYnTLgwm+R0TMHJyiEtlmrS8pWJSEPyZ5lmpttWjo9YccCSp+auqQTZyDRnNXDv66mDLWNZ6k6G
IS+9OWkAZ+P6JHe05CQm2fyyLtp8wUoCtCdWFKYj35Ejs6sQo+cC3ih8BivcM47aNHQ1FzAJ+rWM
2naBtm/Y0YLU1pZV32E/ZK7fPziF0eyaIo9WnoXZJQwhfxCkuK37YieEIMtck8UJLvyDz7EaGmX1
CO9cX0zSzEl/Bq5jU5+c0kDeJL3/kvdludONpLuWghWLQ/h16ek0YIY63kx1f9EiZDtaUVBsILSc
jL2LfWysINNpMZ2Fnq5p5PzVHZiFq2Q+u4PjbIdO4nHFYrtt4sK/jwz5oEc8yL7wFuVcqDp+u+2K
otrZo43DuCqpAdTM6DJviMTGj8y4hM5OBck0jUnQmPYwdg65ImBotDkAiwFklUUOaJz2O5HCd5xB
UZ6I8bw5zj5qMUaOqUkLQhwzYFjMI/ILn7PQUksnHTaPe5Up467PDJbIOrSWQZwxn4/tm25mGwGE
uuzdxjr4jY/1dsLXZRc0gYdGvqKleSjZtXaGzDjEt/QhUBBqy6DMd6VDjmecPk1lzQhEL32SAng1
9YJpXyh5p1MiDNe6DtmlCDT7vIY1DdyeEBj6kPmGrBesmEnzFErHgB7Mp9PSQtj0WvMgvTHHgDcV
54YLusbGx7f0a1jbPgSYZWTjTxxKnwxBt71Who4wxDvRXUs7wjTwF4Y9YKAYKTo7WZi3utVTocEX
bQdxZZTMYvzEyjaT5762aEEcZdH/oV/g8XmsIwZAe6ueupVCQIaViWZpprvdRgudq6DrHlWeqlXZ
D3ukXS+ZH10pQ7z2qjJuUruxmauChyZyyZn/ge0u602clV35ENqVN9fXOSEI1ZsbpSVrRJiTaSl3
bRs91JF1CEL0IrICXD04VFzK5t/du3W2FiH9kLhvw01n44xNPZ+1phwTONT5ZUjAOWbPwuc9Aq0O
ttMikq2mCBjELbxb5nxMtA+uP3GytzTgtXhrmtyju90cObfCnS2oG2hQH43ACpdShW9Nnd9ZPFK0
LOJFHyZ69N7tMGQY4sdjnGTVUp+FXZAxIxqmFH1FFJ/qvflO6x4fXzUimQkfRAMzqoBdtKwVINCq
72npidTc1GZ4Jcwx3lixmaxHlvHJyK9janL2YXWFE65YNS7ylTAZfrWipPrMyb+Ohv5CpQlpjbXh
EIKRrczIubJjcc+mXCz8UOdzlaSN+xUzjdSsj6KGH0wimjdjmO7s1PnlTh1dfjJzl72IfiFCWjMu
UFskFdj+s+y24SLrvnKCdR0oAn/pNpStc+3k46vZqJMoUQM94czDsGqfZKrrVlIpYxk78En1NpnZ
BRi8NDiaQ27v456s4KjLN9CX4TUnLfw5LWJgYScI86OAhuIkrjI/N0/Jj4WE7pmHZkxfeys57TDM
zz9HuZ5/WAPh/SpE68cQCcugVZDnMxpGewr850mBWDvzZaOvYB/cA9mMVxhA3zgO7SUDtHWVujSd
ouzaicVJ7Gu72VEZzN1DLQEL6lYTxujiHp31bOmEUKrH4UPXi/DgVzRMeDDWMtTtNzz1RDu5Xgi8
CnFo03Q3bjwd9C5YWzKGakxzeODzYB86tEWwhQIKkjwYiD6X+noihycLyEHPbPuhML1zgDSk/rnn
6UAH2S7CJ6FIU9Vs672P02dygk6MVOLlY6Owap2fYdwamr9H2MiAUhgXPQ25BezVjvUQA6TJgjZx
ctvGme+zocRvTa895eResN+RFwSeDIoQjtKVXpHER+D5krYYdfbAiWgETA5Utbxjj7t3RoPcIFq/
izyL7qpmAlaYlW+2Xby0/XgqAxBF+GF3ZL5O+A6RBGh9cp0Sk8CXF/tw44oawJsLBBi18i98ZNe6
R4bJjIRNRxLSfXOoEb05gMI6snxp5lxqTgK2tGTcJ+ifr+vUecLkCl1fkNfkp5xkZbSRjbXGIqGv
Yp8f1MnDbBEUMx2w+E/2zmvJcSNb168yL4AOZMIlLg99kcXy/gZRpgveI+Gefn+QtuZIGml2zP3c
KEYxqu4iCWau9Vvc/9FIe7VCGux0tFp0XFzrrBiuY2OO0OUDZkXNJ9KUG/cXsJEqorXKCKOwebPP
KR/bGpU2+aRKUvdreQNGb8Sv8N/uxrDSYmO28kalrUtCFjeErpz3pNYHGYRXcKl7UiHehtw5SWKC
3Uk+UJdwU+egjq6P9tIvYfGoFEag2PjftD8ZWD6gZHMosp3Z4ofnRD1SMDZsnRTkeZi8dttYPbcN
sZebbHBuCkAa6h0ISa28Cqc/JHWypDKWVvOUVfjdVSOZENLxAmf/jI/XPqXA37vewsJrtIY6TDl5
gAlgSZYG9UGEPT0CI6Ob9kZyJfhwScKI5LPjd2fbi+JDY5JaFzYkPloIMI8QgJ8WYxZsE4rEofiO
TJVc0C7TwTbC50llfhoY7HbK7B8KR4pDLIf3BBCfI4J8B6n7r8mi86BV1vVIlfWKsEng33a69Thi
1ogK32wq+oBfJm+Jtr5tRXlpGTzZk0VRme/J/wte+CVS5d8tdn9StzSFRijaDProuRz8TFtrsDTa
fMb5UUzB3nbtU5kxBOk2YEWSTr9JKutGxnyjk7q9y1yNd8A8BkWw8wWoD894raq3fgxOYdQf6jC8
rXP4Wt6bLafDx+h9T1ABK4PYtLIMXi2lH70lOB46W29wiB1NJ73JZ1KQPZl3m87uFwvw+EiP1nmU
OfWf2VNlpV9J2J2kV98UNs7y1uuIdo72tIXuzFxdx6Kh+10/1zatBA7pbVVRI92wb0lERXoRjess
CDeRHPAsB+QXE0I2t9bWaee916r7ojbPrjvdWlGxbap+16bLQW7cRSlw9LCEobEZzF38gAbhwqax
zkgGf2+H3MfxyABUE3AJKEnyG8Q7BzAYfxBqtN7e7eQ6KDniK+SMG2Dc60WMs6G0GYFBqe6QMTyO
hHYGEa1MdXhNTnu8Cq2RbL8w3A2tzRvtXpZmc9UV9YkwEhD0Tu1bxyWosXxPivihsbrbcrBtrjB/
FxbuYU671yT1wecya5volrlmnDgQbRR8fgJaqSp664o0ZI1SZeRD9zZMuVPMLzqM05aSTkzxCYw8
UBfxcQUN7tQObCLgolXsGz8xWQB5Oh7oa9EfDWs6tZriKZQuVHLrgYvDDm+hbYEe/f5jduBkoNcZ
UB61HD+iCrCeMBmxbdpOrQfmKSuCce2Z+z0btLgW2l/zXb0mvO5ioi5wZZm5scRf8x+RZtE1Vn0s
jfYhJYVh7dFDBwfFAzWTqLjualqIZl9+yzpz1+TCMsQrFpQ5DLBIcTEmyr9Jo+apEtVToe1LDKif
WUmmv9F9+I34iYKmYQlcalDS9j4r9DXa8q8utO7gFY9xDOs6O1s/aSmnDpnAisHcEvZ4gWbs0oKH
JPPyyhHOjdDzU+Y5b4rzbq2ouoKc4hYFOUX+R7g+eZzlqSeY3ujca0CQcNP5otkQ73zwO8iZMd5k
89Du4VheSrekDsyoj2aeV6vA54NEHEdLRF+iv2jct3nKT1Etb7Kp+Z51f92mzGMVugVXlzfGDCec
kLhnNUO2CSoBH08KcGxFL7POf/pwqHR1wdtaxvwEK+vAsUISm3F8b9GLvU285knOajc4xSYc2m2Y
sevlveq2UMt6VVL20MfIRXT/kVfxNSD9A0Wm7xbwwMrPCqzFChyjOxmaIHjfQFJky6skNo99OK57
z3ywEvXVFsFHqvS2LcSeaNs7s6a9wGy790mR1SlqmlGYlNaFMx9ba3j0e/dm0s2ptbO92Zjf/uyd
4+6zTdTRrYeFbosuM8fqVokTLekQYO958RwVxrNFWvxqyDtSh9RT0HbxoZ/DUxDEx9pMt4relw5P
XYNjjyZxWigxK7u9faDA79pNxTYLs8sW+m6IQmPVONlTmGQvbZJSx2BR4x71ijQUvIVOkFw4PaUu
POQQIJkJJTDP88od5FUTWMuXUB911fpbv/AeneXJ7QO95RNyNnPvnuekZdWTObhXWD76ZkKhGfXP
dIxdQNVcMnCjKoq2iSTlvCjbeu+kutkOMzxcSoDUJouAnjoagtfFBLdo9SXzvmUuVWM6WPNNgcPp
moM2cr0WWrBrBM13PBZHLCRyi1aJnV536z5BEDEvP+JJ/wuC5EWNrv88m0swZKAQy2sM7MtKnCbQ
YCbqDh99IeurwYXJ8lx4EPS+J+aLOex+jst6Pav4ZC8LN2I2/zAVZCBZWl8Xy0ZeLru5x5LeVsb9
KLyHopmPSURgtFHP6alFi7SOiv47db1PkxW/TiN5WfhQQm7mzkfDMJ6cfHo2k/kuzsVVJ52zGwQs
+ViLfOvRTYPbuQvv2JY3qE2IEwNVsKcWBMQt1wiGL/OwOasqjjfugkNYATrvODkbQXLr99WTlxFt
MrT61Vqwi9CqyIaVwJ/BGHH0Ffm+8hgGEDeJYmILqUm3bWT5XLrICgsHkG5BSOgp4uUkNULIOolv
Sk/TEml330ZP/nQYOOmGdylbDXGyBeKLVjboixOSjjdbxiHxbb210Q6v5lIBuU48mqC3nA4sX4Yk
P1fXN5WT3w5kk/HIcJTKKL8xW7pc5HjClMFotoBCenJ+qtR6g/fLybUisfYXAGmBklyjPmcmw6I/
u/3SQr61nPEQ586RKKh7EnX2bj9f1dnwZiUFMcblVR3J2ykFAq6ArJguP0wgLMuuPzFqnHDJvZij
8TihXuHS2tIiXhJQDVoAi4s+1G5uaaSZVt6CkVE5q9bo7bv1tCBoRK3FaxZloreA19J48uFygQ2C
yV21PLybIebqaDXwolOwphYphTLusBGomMqRDziHiISC9tlxgfLCmm+VocfPUMvHms/RcN1dKucL
0bqHwaZroK8U8n1QQdLiaalekEI3bAWUvOTmSckcqmpBO4wHFZjQWLXNmyTf1Qvo6C7wY7EAkeEC
SQ4LODn56dadpYdQxaMjJBqIAJP1Q1AiIYXkFMs3dsO1ESPntwH6SuJRZvXkNO0rOWIXYWA7e7/n
YJG8Z/6krmdV7/I8ODvVdGZQvEfF/O4Opr9y6uAtqRLvWATRdVAp3GZuyuA7FuBnRsUR068jhBYy
Tz+1BRMOQluOZN2C2MYtqi1YOkJZXVaLxtKXicOMR+f6ESb7JW0p7gAYXYXC/2BEfogIEhdRwwyj
rLMzlbtswYzJrL4ocM2utNmd6Ve6kF0EgMX9F9tc0j1Qc7hgzhNbYZ3KPW5pTmwQaTJ5aCyyPo2p
ajhhLYf3Btx6AsDuOq3WOTCx6unQ/S89ZTq0Dyw06N/TU1dh9PMf/++v2Cl+7Dd2yvmxsKm/NUo7
8K6/sVPWD1ghWksR+kvF//gnOyX8HxCWUFCWa6Gat/4/OSXUD6wdZFgsxQmYLuR/FJ6i1EI+/XGH
EXjsscjBgRFaYS/U5u9YXxX4leunqX0BvllcSIsAs6olilCLz17IT5Wq4cD/f/aGXq2o8lqhrZz3
aDpHmq4EGD/sElj4dG+52dto1fsxBMDn66VuqAr2kEMNd22OpZgUrzt6g73tXObE7JNRdhqdPt/l
FiGKlJ4AOzvj9JRlmEmqjuUmh/nqsFasyRtHMmPlCAlcI6Q+M5svm6SZr+ki6B5TiN0RUg5KYGgu
u3YiPi+pveBmMIcd3WvoHNm8O75KJhpUZG0x9rJGnlJL3ViWfZXG+Uc6EOniy+E0lYp6eb5gg0MG
O/B9uJ0i7K2GhvwnXiOlGqD+RFX85EF+VBWVMjL5rqSsmQiKs6jU1cxygbKo3o0WkCH1ZdnVyN15
R1ei+xp4yXNaDUcZFt2u9VtiDQInvyw7PRFdnYfV2XV0ctNIs2ZtsCTNp965R/wUDe0lmhYQYLun
XSC/MiP9qZchN57XVYMAo3DGswzmZ2UEwyYrk0dLzxNND727r7JoOkaQ8UcxoVBFQb+dB3ZqUs7d
QyQbMt+oEJSzEEj/pg4QG9Q2NNgii/h7lP2NSJZGinYeXwstoi3NT3TKuNbOoRYyNpILLhrUwH3y
aEwIJKvo3CUdGVZ+urLI1W5U1h5sDWVpTaK6JjrmkAWUK1RUaZCoj4/gYnTiN2uZgIdK7a0MK0cz
orFXciT13Kl24OfhCi3vZ7l8SMHS71tnPJd9exR2/e1aoC5hxQUT5lw8rvCMQxMNzy0S3AvbDS7D
2v7J1+IBicPJ1RS0ZTH7Dj6iU6HqZ2qrUNdM3VdnMDETPr+LTAy2oU/KeT9Pj0Y+vJlG7azpbrhK
p65iA7fDQ+ug1nfjhgI59wFIsHEL82R0cfvKlTrshqI0VpmpLmDs0BJW+pGkv9tQjV9doBCoVijf
s050G4cStYrSwlVWq6daFdO2q1BMYqNODhXDMaBSaZwUbPY+Cd0P29O3GWm/+4pn/eBP7WJZa049
+PwbViJKD4axJzt9cjcBsx0Z6JqIji5kcs2J8jdz3KCtGOgdc28Nd+YBN68hmEZKOaJrilm3rS2u
ZtoQVhE0aVL2LBfFfTBQH9pa16ndViuMly+9bJ9mj7BOJyRi03Hs+7irrnMvfoN0QWNhnue+2xP1
yOORIpYhL/xV+RDLcAxwKEgMwcRqNvTcvqrn9pNqVdA0ZX0Euj0jjGnXiaQDA8wHradJBookO4D0
D3UpdfEVzWxGFFJts0He0GT/6vjhCLHQfASWS8lr5fIGVktDXTMRDthOZznat7KgjrOyjCvYhw/S
GK/xhoBS2tYjCz7yYANsEOk97UIIy99iY8RJ00TwlDhCYe4SvrKmu047+7rMqQidmNN2Qcj22EYd
1KwoDV5BU23Q9/lrUwOXOOFUkR/fvtYBvY+amPJ1gXZ41YYmja6z5e9EDYbiQ6zmjnDWrUgulPC2
eBk+piYrN47P95DlRm2HSXkrj1N8zcHy5aD33SUdWXoipyCmoPVu2UJuc1IgVzRG+FsDl+OqdL3u
YMxlsyc3/uy403XoTje0ARBSn6qXNGVcGnLL3Yx5dEcoIdh4Fr00VK3APqL0Td3iPPQhIZeBoBRj
nqlELhHwZVn3ChRyF5qgbXkZ3qB1ok9k3GuzAgkmwGXfhr3YBAmQDp7X18IY9TUJFP2Kuku99rSN
y1o4uzjyv2xnqvZjPZAAH7UvumQFoU5k2M+ZW6y9zhhfqedT69ib+5XbIy+jkQHOZSDGjscqP1dl
QMBxzBlVOCb8s0MyXm8o5jHnQQfTdOGOlIE7qmL2M51qbcbZR5JHpy6Sax/1Bd5IVGWlhTq/RmG7
5oWzIWBggphBZBe12tsFpXyH94N3akNv1fphss7BP1eFbFJmfqrGQKadVTXKk+4pQh74w3K/2peE
86E4tbYiMn/OuiKAtoXiigyB5DOxNvQIDKt49Opzu5SCciVia+oJgaxGP9rUrZQEe7Xwxtj/j25W
n62BtKc0Ke+wkHEd5PIFme1eVeHPiowu3rgBLhlBLmaBdKcdBQ1UmPfBiPIN8xAa8tzwILzwBKks
ztb0OgwYqTObEo/0vaIWFHEpMTTx0rJSVPxBqdc/Bpr6DHIloXPox9hoPts12jqIS6NrN4YbPchg
PCSS2yVGZLnOJ+dN1GRvdlBcvcqgD8pm2pDobm1Hoz95lFBvEsimo4jpw/XDB1fZMSmbNm4m+KuV
nKcN4ZvP3ULFtcsXsU31UTmMA6gjv+ckucQ0PG5YOO11hW5zA3Uo0GnQXegXDWIH6y41a2xWLhrN
SZvXRZ2/i0XnMZEwuoptZVw2xBleACypXSOcjyzGqVEDV+FAQlRfUdB0K+Qi6kJNQYMdX10vbml5
IjZVCn2aFO6tuH9g1x5XrZU/eorKFoA7wHEXDz+X1wraWV1VIWWipo7PcUYzeF2zh5LNlNy7EgeK
M8/3uAr3foGMZkQjQzgZ6cjTOF5Zkfudo0XOLUtj0ikKeplutZVTTkljUnDSCrp4/HZrvFqwylsj
De4yQ4YPbYSKvQ+MiFq6bBPXYFaF3zMLYJe1RpAGbLLFuhSwHpWqHpzElKvKK27TNq6uCqfnOI/o
8Oywa9id997olJYfDlL0qjreJWNabrxEHPJI0TUyAbVUhX3LV5vrvltcadFHWwrKcm2e1ljci8q/
rtMZ2YUlcKVgsZ6mwiKOoXmLKibKekTRLLX5akfVC3ddfjm0iGODoBk5xDQCYyJaV/NMbWeP+FjM
4Vb4DYYJ87N1cRXJpfkmUcwYiffuJeWraUblXYpHcpM70MEAAuZWu/nEgc10Y0/8zLhkWpgDEa/O
stXVpXGea/GRjslXaFcGXheO8YywurVQ8qouvRvC0wkhF4A53tC0MaeMa9zOFcWndJmbyIFmY98J
ujrnuk1fwzBDrtLrpzaFpYiWHGt/boK1GSXttmiCR0M5Z62aESx57K+g7xcHvBFD4Jh8KaNJrGun
pInQ7X1wfFvftuNiU0zq6DZIouFist3rumkp3iQXYm8aOe9sL9NNFbSwV3N6LvikN37jHzi49U3q
OxNBp4xntITg17HaagtAJFdzDXXg9rj/xkF8GuzINV8QHly47DyiJyXVamMGbrjtAdSuphQX74De
OooqsWcMSbc9Mf5bJes3G8PyPsjgYMviva+Xp1PL+lAtlBQGvmnXRJlDS7kluLMM6+RWc4EDraTR
WD4QS4zdsqM+xuXl8o/0EXcfcuyu+GBVYvZvM6S3HXePdsyTP1DlY0TlbSRYQqgAm9daTrsOlgd5
53BsulIgwcIB4sfTZxRO00NtimYHp4b+yxF3ESHZazlO5joKG29NJyzCMX+YV3kE1pp5FvBeQo1K
0c1YMmOyV2JhRKecfu61q6A0vSkh0rjAFzfXtGSVdBTVTeJuMsM8xWb2hCFkJI4+VsBtFJ0wq9ar
0h5fW/CZjej6n8FAVF9XeNm6ACeu8I8ZIU1wmUWaNKpkzKkTFHMasBnYqB83JBi/JrP/EmPjPM0I
KXbC6/x1jqeF0pqGsOd8YocKy00zBc9mzfThJ8K7yB0UDlEjSBWPWSASUoAZcrIb0XM1x3EVHpCy
yXWUVk+1RY/jjL6dkdMo7ozOHvexIJIBj805tNJsOxcC93CPJSVIr9UUXDeam3kebGdnCQKgTSux
N5GB7q6Y2xujRlWv+wgdS+dHPHVwQoWF7xAASewrHxtPZUTYP2jZQRxnk5lsYuVIM3ta+37+VRJD
t6ksQlAGFwFNlw3ehtHsPrWnb9pwSd9Ffr+i3+iWPfVKtiYfS9DSvSlJvPfbJSY9JrkPFqbdVQOW
iT7sanYq3iO/S9H1G2hqpgq+O+ug6Ihrd1dDn74CA34nfTqstQcI7ttHbIcoMBhmaArGx4SpAFuh
0b15GB732CmCjZ5GTo1MHPs0+hlJi/ZVuGlaQgVfYj31l5WR1Y92a2T73tcGGxC5xnNOBj6t7a/t
PIt1XEmaoTzjNq/4PXQiby2iMIkH7NamZaOoNEp6Bf2XRAT3c2RVOzMM+OYl8VseERJMGDKmsbF5
ZaomCDRgi48ddOPDmL5SBjTvBoTvUSDeVDDSCF3aCbFCXnIoFZx7B1P9KyT0t/EQ/5JiRPiESaae
dGwpHII9/5SckCRA1H1buhd1ii+ssz+9YleRyzw26WfYe5/ZEF+l0nkVBU6x/8JRv8JRYET/Bo56
z/+xiYvoL9TS/NxveJT7A0eRIP2SGFRkXeiof8OjnB9EwWBE9AQyFNpy/olHSfMHaQdY+sX/YlW/
A6T8H4r/GPwKBTzJbpb7n6il5SLK/wMeZTMEmku4gg3WRIzJH/GodpgLr81qxg+zXxBhwne422Ks
uSkXD951Vsfk2RzqK5ows31S0AooHfqBtSPrHcn936mNCUk1+C98X/e7dAbu7dNEbPFR9pe1K/Xa
7k15xjPcI1qiVYCYhdbPT+hzjj6OpcxS94xj0a/P5N9+H6T1R9+Dp1ybIhKfMDqhiNKlvuaPr82y
CBNxGNCOWJPTDV8BzPLuoPcmL/O79ilnC6laWRdWnh5il6L4GLhfDP5lrJTalz1KGQdfFYUUYXCW
yXTpxNmpzyiOjg0YCgfhzdbsMZazdDODBywZG4glx7mJ88l88hOlb6g5SZ8zqkAiv6aEfVgH3qKz
TUiK9+Co74YyxuYv8BD7FI1tZk1lY84gkJNINEIfJ324F62899h77uzAOniRg8xGC5qmc7unhMIz
N44TBkipc3c9dL5/l8L4YSnxjft58g9uB0mD9X4xRM3VuUkpqDaA27a2OwJAdW5xEA3cjh8W5VFP
JYHDY6w3S/nxvhZDsJkrF2WWSZI6GXXGwdEFLiIBCUfywJFqt6nAZeyG+6JwvPXsEdWhpmUfT4kc
tGOP39afULVoE+2QjSNc9oDoqJiMvdvI6r517eIycyvagLzixRsV079rD/Wq7ZFBqT7tVqPGIF0O
ebwPfYTZGfoLykQVUJc/NGswqju7Nvut34p5pwLnKUsXwsRUP/ssTtZGwx8WpVG27SJW0jnUX7Qo
s+6aZNqHMSxN1spx6/nw4q5TnLt4qld5nFPNgiIMnC1/MBt2RW8K5NYsYaMlrxzjq0GrAoWunYBt
nJDFMdAoLFykE6jUPPeye/A8/c1rR6tD6d/K8Tr0ovCleVqc9ehc8rm/SkAM35u2Xmpdjb59WzRI
0DMDnjuDpVPcXvXByXw0oSC3m2A0152avoRfkC9gPiSLmhdR2Y0/Dpg8LbfZaiOgX6EJjYu6ob8F
P928RlYiMVNCrLBIFvlZNh3Lbt29+2X0lkwjcgIXEHokyGUiygBOS6/CpL4VdZutG6t4lOaIrbXB
Z1fWEKaAm4gaDKYbfKQ+poVwVdLo+Fn4CFoJ6nixrGKgKj4Wp9YlMj8JIqTwKPsvwta7q8HF4Iyz
ZymTF6wkBN275TmN20vmcnQaXV7tYqIEtmU0f6UN4qba5ygB66JRJObJGyPgs2gab5GakriOCwGo
PG+ok4/jZ6u3sxfHG3yuW9+7ZT+OHieVd0erUekNuSbFVxl4JTqIyN6kXt6u9TCLbTrn40VSl9Up
4Lg4pnTo3FBE4EDqBP7OMXDID3VkvpCZHdOMYSSQbuLnf6/RX65RH6nW31+joPLRPx4i/f4XxM7y
k79dpOoHprIlVhf+8o8XKYYk3yYVSwoC9SyPi+C3WHwBfeOYBLrykx7iy3+6jgRXrII49x0oIf8X
Q9J/4jr60zVKXixJ3SQ7eZIWba7mP141WHXogAjJh3E81O+N7Z96y7rKbL4+KMeOEVLq9e/eoptf
r+jfZ4/+S7QbbimxmN/gsSRGpz8H8VcAlb41F+FFWUYryA8G+rvesimx3Qf+MTOOWf0xClSYU3vx
7/9qrIP/8nJ5r5f5RNnSk7yzf3y5sq/DxAo8/1APo6b9ceqQcsONH8s6sF9dqxuuXe6o26aQ5drm
ULiIy9khZwFSfctrCTb1wJW/0miEX0uc7TtUMGQRYB99s4vokBPAeaJQimJ6xqpNKljBAmbZLzgL
mm/TlpgXNVbrvCJERllVhPho6f5K+oTOITIGUoODvywKXApjI1GsMdD3N17aTbDswuwfU9xDcN/G
2bbSh8kg2DSPr9BRTqcstE0aVIaV647XduMeCbZ4bGXBIZD6iD1drO70KHeUyi51bOxeB1T09qYY
fPu5D7Xz2OIXWw0A4zuqIQ6jJTdlW+3J4cMbAHaOPjEGXVXUqgiymu6iiWN6rAGn7BDbU6pZKwXA
b5VPDCABJTJUbmYfY1cULw578y2KLn6Ptn0Jkzm9sHR6Z5g8ea5xaGPLPhUtY1gXg35UldMeHTnP
O1ENH3HpTg88yA6iv6AYENphMgrCKTkNIUPRoKD7K4UgNJPUYKMBGut9T53cfdoFDpdXGIOMuOic
jOyZPtQzUa1HE2/LZvKKZgucnGxsMYhVM2m9bvUMit0khI9lQ/3SuO0XaVRwa+FGivSbquMFA89x
+CS+3NsEh2ytJuz33Mxkanrhhw7iamXadnzsqjJ/jWvYstYa4EGGjxFqTwz6po3s6caqoY3iILvK
yJFaYamA6wmsb6NFssbWTpiRBiXKgYPwcZFyNGcEIxTjuB9V9DNd/paSZ4y68uHKLuYXmXofcwXy
OjVqPs4B9GVY9QAbdtOXJ+2rzy6wrW1aNvqmdE2P+WPqgvXcifBGBDOBFGZ3BL84Br3ISedImgf2
Nbpt/JmdssxLXG/obXsEfhnaanPheUsRPWuLETu13gfhP6UWWrmCJIoj3RJ0pycwdVVvCwKSwoYG
o7KjOsh5nD37AN59geRc74dQAgKBXPKUhqsuZuZhqJpxoxg2ka9xdOy71KOLfL41o+K1g7Da1tP4
yXLuUBbfqM0sWKDTkjcRYE8gBXMxOhnmc46wDid59NWOaIHcmPose6zQ8ckkQH2WvHnAnwlWlw3o
JWCYNe5B2968xSrYiuZZuR3ewHCK1iWiarxtCIAEnYlyoP1wUe6ogngDs4rTdzlQnN1FwQmPF8L0
ENU9+fDMoj1ot6n3duUeSb3AQV429gZrAdrSND35HaBoVDMUev68zih9+lboLmlni9LrzoweGFiK
x0qytWcjzxEtRPpUzUGznQgHuZos73qymmfbTsvtNLSkfyfpbgJn3IQk4tPt7byaonLAJluSx/Qb
vzUpXZUxnQfBENig/Dv5JsBVCfKF5NN5p37tC6TPBSWzOsab4QLzzZ6kX4sMgeaMJ8NcynbvVExE
m2sk3yZxTCu6EmryneG2mK0UGaTNVz4g5yQx8GdiEMVRcx88CJWfMmG35GhMPIx5vc09f7y00dds
EEoxM89Ee2KqCxD/Ggft5OabUHObHrDW0InkqIJ67sYl4TbAvBM336CkD3TYn6ZO3OHa2lkTHb+5
KsAFp/a7W9KX0awDaPIDawRA05mFB430wgFKcrhf3cnOfspB208w4RoBsecDZBrhzhq8M0lVNoIY
JIDa8ZL9LKr+howJk6Q09NJhEi7kD7G0VXTSbf4zrKd7RG93Rexwd2QLcl6PC52+G03/ug3979Au
nh0ERUmknppwRqHUNC/ac+6xYKEkm3c6D3ZshUyi5V6kwaf0sg961TiPPKSZbScJqumSY5By5jYu
iUJiaX83GjSxlN2ir2tyoqA6AzaMk3tNusWd7HHiJEBrq9pUl4Gy1g26zV76n3GRY/NFmptH/ABx
DcUqMPJ3VEK3S2PEMESfKBWx0vTTdY8KEcsqBZYVPxQYg7Uph/nFyLiyvLm9Lab00fQBh5M8e4H0
fmtiPawZsXbFyFottV9vhi7F08Hl57bjcYqjLw7tDUmgoIYNACaG4qewc0eoy/oltFW2DXTkbIMq
/zIMxHNRRx6S4YCeicC9zYzhWvQ8YhkY+KpT9glNMkBypO9Fa73nMoWKGYYLz+53biaIr+kIhqGL
cyZhLanGvRjDcTUqnM4ljhliaagX6+vlXzGrHGxhiRUrIPXwPm/zWLn5RhC/nKh9kS5pIWUD1QeJ
uA69+ac0bA+scqrcD3xv+UPE8vxWDaLdMtJ7B3O07tzB3bo9yvt2rOonOUzVfd5QJ8JFs9VaU3vZ
QGDZA0pu116GEovoZKeIzk2TXrWldXRKlNAz/LgxN3TTsz3RfYp2UTfvsZ9+UES0sRYTA2fWXezJ
Q9whMG9MMFlbI0EG4rgAtL9THWkKcrqY7eK+zMf7Zciap/jg0edOJwkZYQVSgMCoTxASwwKpPOo4
y7ZYvK6R8WtiGYMDHCGqXGYHnCLBuPclvhCfG9uwp+z/AAfl4o34Pc5DKoNnS3oAFHU/JI3/CQtB
fuHEgYk4IOgz7v/YxbNmIZioHeexnyqUL9H0gCXoMiRbAdaqOGfzL5fltalfnNo5lUJejub8ZIi2
Rc45+rsZ6AH7T3zRSZDo0W01pqIiv/33w6b469/cXUhAYpPRYv1x1iQONgjaiN/cq1+SzriQoTyR
R3ZoZcLWnd8PtTq0g3xpkB47GjoaW5ilxv8inJR3LYI7Mhr+fjW7fC//sX6P/wLg5Md+28vsH6w+
5KYq4m0RGvNo/QZwWj+WxUopYQOfySW99H/3MuIgFKsLECZNYp7H2vbPxUwKVHosZgp13K/L3H+w
lxHf+qcHn5QQ/gIqrolnJiDqFwD0d4I7L8mA+0w3OiqUGLgjAso/1UAcaqCGyzwO0GM4zEUl7CUP
Nb6iQhkENuTyiHW53kTm+DIlWGRAkm7DscTC11NbG7YgSQxn5nKIP81RRVbVEJGmRZxNNjkARpl7
QUDD2c311Vz6M5ny1rf2rFs9t6/G5Fhbg9OFpl6o8069gtsjaOpnrEFodvEWCcYOTVFmK6qbvg/I
iBDITsLM6ba1Re+ZN00vZex7pAtxATZCYf8kSdRkD8WMijUqbdtsq9sJZcLANd/L4s2JggiYryJ0
isLLkh3rIvSwzrFxXeRzdbKm+lyY5R0xSIc8qb/C0v0YSvkpvPLOriy2GeTL/8PemexGjqVZ+lUS
vWeA0+UAdPXCSBslk2meNoRcLnG85OU8PH1/jOxARURGRXXuC8hFOjxcspH87/nP+U7isF1TKdnJ
urSf1Ww9KKvidxa9t8UwN975dd8ccjV985Z4YSOix7gg5NuWY37wK1XuSq2/86rqDhP4QABLx78y
I/JFhn/2bYQnDysVbjxtXcuZX7nP31U4QcIp8asw73Avy5xXZsriW08DWjnlQMS8LsPX0JBT9PKX
edboeJLpl5FARKuy9f5G7WxIcOasLOved9tXwx1/xqRV/GI9p8yxF+JzqjfkUoYNJnYUQJuI61I5
F4aGcSMtInxSDYSHO+eQFzAfWe9kGhpYPDvfDQ6NTc+NXcO1jLNrWPAjFQU+kZYSlIkcnWZDxVE1
QEQKan2ykc23Zozc9vWeze/QF7sJiiBrPILgamLtOsM82yzOnIbmbJWHegLl4GvyniPZQqha/KQ3
l9gh8Zk6LwHieSlAwpZxoQAOjQxQaG3QWnjCiepHW93tmZnM6g5PEHQMFPAThdHdtl1A1eVODroY
/mJuS1wXNpWV7A/Z0prVHNQ6Zw5Dj87tyEbYtirGTU519GzJMOva/JUKXBZ2g3mY9QogQJsaJ0pd
CVmOHHVspLbAmdDRmkVP9rLBNo/HbXnRzWTemYuOJ9zLH1tF6mcAirFhGTFeNG+RWB2MIiAcIK80
L8MParbQdvsJ/c/nLB9Xs3aVYSfao9tOVNDmxr03MS36jCchsYvs0o84sfXYuFCu7N6yAyUGD4oM
ldAhBtenM/3mJD1HzXzILMEd3sDWmKTyOHRd9kLWXeLYL4fdpMllX1X4UAqzexYjN1DNZGU46ekn
O+THvNQ5jjK6uGNKUouucj7MDlNUhI+K3pCy35F7MgK6p69VAvcVsXUHc303m6I8uYONfplpxFIs
ZXPaHjiZ9XJ4lsT6PiwJxMIfbbm34uHBiP3hkLbZ/OIXxrdTATT0JaFgHq9F+jr6rPN8D7n93p4F
rkliC3u7xK0BrvAq9xgnfRefyCQeR20N0c/TB7XAQEIj6hN1uwqU9MVtjbIUpp3GWah2L1GDAUar
+rfabrjatDn78Ukw5FL6/MH8tVUjHiacHc0rP9y8tsnnhyi/SNIqTV47maOy0oYhQVEgK4Bj1h1v
Cl1jzg74ppbdLNou8Jak3ubZMAY+v5Ri5EgV+9on/WYZbbTNxeq7r6YKr09KRQtbn1ARXt/IGnxl
U7hPORwGjjIIPbpPRCX1r2MB7I0Qxk2j+nvyss4mH/u11956nXRUGNsgi4b68eqo6Lmvpw++km8l
IJwHs5lv23qlXGpjF3ojKDwiGDMGUMcnD1j+ULogKZ70+XXbE93ANXvtNDnuHyChpGfdIGoHOHH9
TdcakolLaUHWavmWXl/FfkB6W+4PAhtpywhj0QVWNtI+y4m3gjV8vFOx/ZVy4OTUXd5gPwDfwQrb
7NPbkaAdnIweCE1HfNVyG6BrYNqvNdrwsMmNik8STot2kjXkVQSp0aiDdFgz0HWF+7OLZei19ht8
8GLrj0Z0vYwa4pVw6jNAnPxxras6w2PncubmGCBBnfqE3LkmWtPG9HHf9VFR3FTVcqnS+ilTMj9V
I8cMJ8XSaYKH2hszdmqw58vG08l86x0Hmjn1nAOKGtfVqdynAthoLBMgLZq7hGYlMW3rx6Rqn/2U
SyplwNG71RXXUYvRt+DQdygn/O6u6vYyn1aynEpBkkwuhBY5h4415fAec4LyjKtOTtd5WTTDVnSc
OgjFjYdyXnhLGEfg52L/6EoM6paqdT5BltxxufhJuv6H1pZvsvefWMQk53FKvmonvTfw23Fd93+I
Ns4eROGQ0tS4VcRrMS6TcuDx9mEHGOZzBkxmVwj1YeHGPmqkYw7CLJPbxOJoqOU477mXTJySqrPT
yx+DwQNoV4tLnXmQms3lVlrVuU6a6Hr0UsAr87ka8a9gqPM3mX8xZsCIWWmanJLqb3NYkdLYVjei
yrRz70zPwrSIbJusUxLdeVMmYlimRvdH37XyqfZ992I5hKaQJ4atY3JVMOrSBfRo/YBqyFkoIayo
8Gdv9XaoQyQA3Oyj+ZkQYUJITAtQSTWKnJlJXCPFdpjHtxh7QUbsbDu77QcdkhCP1XnB4h3k41yF
qd5ir1uMiTb5Rv03O14Gwr8f76w/mR4sDOhxbxGBFFb64lZevoF0Q3y6GM6UWLznznDVaP2OQpnX
CbI5SdvSwqXr4RKuLDgrTChcMgcv/tmv19BpxAnnrtfViAtsFVXNMc+z7BIn1nPmy8dp1uTeXq/J
td+2Oz0zkuPAtbpYL9qcMQucIqi2Pv4o0Ufahu0d+FoHruqpicUOpvme7RZmYJyNsjRu+6hD4ulB
ifPV5ai93jas9QZSmgWTjY66pJvmm1saj50qPrnBPNmiuPJrBk4Vj8+jNlubKK+NIIpFOErvpe7p
Ikrm7Byt969stLLAAqy46Zwu2/oDmRPhpdg1OSVH/ufAvU8jK8VGmduhayXwxUgjjHaxjW1oMaOd
X/J5YdvmpDybxD0s3E+79cY6a8DjcWa94i5I1vEjJk3J/bfNLSRJizO0t96Yrc5xAieeXuM67egY
1R+d3ITZOq15MsEuLSqLbJuaBgqpdL/xu71z7h5e5qm5X5riqR/VBPNDv60sVZ7rqMIQSB6j0U2S
DPCAAMAwiuITuyzm8DiMxcmzcOxWUb2tNDAsdh0VG8Z59vVpvpL4p0PeZB9Ufd719vSFFq0h94Ra
2sFQSc+Nwilsa6wtyJOBTFfj6su3bpIIzd7vzGeP/uNN69qwQ+b4Wu8igjSW+2hXxae1YH1Wbii7
dtl0Y/dz8vKntiw+J98vAg1LBduDib0EHQIyG250r3Zho7QW8Kv5PXcVFH2D75geu84NmYZTZYs3
UywHIWvCrcvOUm6y63VxAxvr1+RygeexMzbjWJPhhDsB5Da+I09UcbGZxsAZIVAplXKtcmPcs4Kb
JV7Vc5oxlc4+G9bWg2HSj2WLJbM8ctn9hhUOBiOboCM3/L8UA/4kNZ+3idjsVB+i3PuJtW/H0e6m
9/KTMapzF615Ol9x6UPfte130GkAvVcH2nJKkx/1UD4KiPgSHoej4WTVp/0aW1Ksx1vLB4KeviSO
v5G9s61xJkgF2xlFf+nRvEHREjjshzMQlW6zKmRODkVX1tduYvEuJNl1ruYPvq8YP2V9MTteEaGT
LmFq4xHfTnGztWvQaKZ+NQPPaIe027Hmtvclyscudmp24mxTOFddaZN/F8nqJCSwmNIMHTN/LsjA
eLJP2SsQA62s9ASWGLRPHfL4t3UruAi75YrVzcyDHIgUwtUgjgkHI4SHMMPAGTQ00fTSEr9+8dXk
hEvmvTfafHFljpNyccB/sr6jUuFN1BkRlbjxcarWM2K/f2Vb6Y/OSc8GcvY27acnMWuh01jbFLAw
WQXtk4VTtBVRrW+zJHY4rFDpIJjjwzFOq0PqOnQMOMTZR40s48K9far4MJouXp4GaScmSym03ZyN
3GnkWZb1vp8IQS18+NsGPrqNnhYN7VXXReUWrAHo6gIYWcPnD9wq/mj/XReL3FBLTmAMbqqfpwe6
cJ/j2P1s147u2HuVefM2cufcjH71Tv/CoeNbDdn80DvxQ9JltPx5V1pSn5rEuKuteld46QVydLrJ
mulNT6kbmQwTRns07/sGCa8V/Q7R9RNPJAYPIS5MNze5sdAAYp+ckci61fm31eJja/G+lsHf63nq
bISUJ5lgZEQXhPFT93cAJZjkshujhAOTs256l8P0zPHXDWwQCoHLcCdN89cigq3ndT9dT956vbqD
DILiWs1HE5HSmP3TYurPtcYRMmVM1IlN12V/bOcqRfYGeOC17Zuwo2874ziFNz+O53u0tFPdtmfL
1S5tVdyOrX+0mEATky+kK17Jz2OIGby3NpPvttu9YTH6cPT4pce1kEzikGnZfZ/Gx6ZjPWPOzbvn
TLiL1om3bEkDWh24Ij7nq3if5zoemmTPnFai6ZM29v0X+DW4OYbXgcmH0xcxjHW0btYhW++IUWtq
eVDr8E2y1mJ9x0AOlZ6d5Tqka0zVW89xxKuReVcYqQ+60F/cdZ6HFn+Vj+236Wg3ijtRoIR3dNbB
33Hqr9wwPoYmwUc0SMJfDp/KYugea74V1Cr8aNeDA3H25LXo8tua5gQ8aX4X9i6e2bzEF85astj1
dkYezCqarS7qPkgGGxuQfvDsGegDp5Ts1wOLPw4HsC/PbiT2EWeZgnMLZt3HuvIvyXrScar8Z11q
r9V6AGLbdxw08a2aIvRmCYIM7f9XFe1/8LJrB+p/LScePtJ/0AhVxv8qKK7/8DdB0fmFfKxleMRP
Vpgrdo7fBEXnFyIgTCjeijF2fy8oGr+YFv4qRliYwAI3xn8KivovpFkQO/mZukM387/lmOSH/mnk
xFaIn9gycW3aghQgv+n3EV7RK9DQiDunqZnvUJvjvZ3AN2u66Kru2m6f2CYJKMEnzVA3MY50vlz5
nelaTWCsl52BgsDQpm4C4W0stkbbeM8xSTXw+91rknif+ZDCwQaxHegyNY+J5mqB0Yw+q6OCnTbd
t2hak4faY8CUFKgymRbtpd9gwl64wS0NmbR6Me/Mwn5HNCFDk+Ik0JxPd8lu8268rfOi5riRnPRU
fdUNgDAOAfO5GB4mr2oPcePM2BudO9ABYCJguMIUiB5puDxkgNtDpck8cGSR3yU0yYSdM6NIaT1U
1fbG9+avTLbzzu5tGmjG6ir1hzvbzfuD5pNOMn2xHXxsIJSR0zfpFM1hwqu9n5n+gqxC/5Dq6AEx
2yySWahcEg99gj8qaR7HepWAGAG6RBigjojcA17a2MpmId/uaqyEwdoltnU6UYUozClV7y5KVIYM
KpjssHq9M72e09i+geL3qMR8mZr+rFV0wqjq2q+6G9k350zDSNeLg25E4SjmhxmYzOiWP1VFOjl2
qEiPfe15Fg1uRsZg1ZlchNQz+99ny+zfKJgsydJI0pEA52birgs5RY5L/n25NOl2MWb0zMm5jdOV
TOdxyBQq2kYF8IvR+56JS92RWHyL0lLsDDb0lCCk4szlFzVxPVU1Xf1zHusxzDzgfVXNjGxWBS+A
Rz29058HKoeCKIIXJRO6TOkk64g/muiTGQAkk1GFA7qpB3RkEHecqwHliGNJoTeUIazVPW4CZqUS
HJZ01VK8Vjt5IOP83VHO81S3Z+FSH6Cw5ZO2OLP2fyBwTFGOW11XSyqOYrS1sPZxfORLdNNiAMMB
YPyoWwIKEEDmrSlR4z2nODZFnweDMLIgmbrvwdY+AUXHW6vOr8j63jM67mDfEblKmLlYgTNB31PA
8swZYWuMxa7kxXHA3zTV+MEN8LZTOVMrjsieLqa9L8EPjuCbAa7lHqx8W0d9A6qJZxIIW2+7Afg5
bIW59ZlDx+UwHQXCIflptnSJ6DkzeWGsrKZ2+GEu7gXm5I8odbqw1sY3u0SgswFQZJP4IoAxwyAb
7r1ZfE+siplcnTdfLZ+T4hxiKEheS63Au6nqM9JcovGk2+jgbXX9kWTRqxWb4BTd8YJUrR95LiiI
mpeHKURhHDv6E+1b8XaZE+fAa5yEVT2kyNdFfBhyYwg7WXyY2DMPC+YWuHusF/qFjFg6uP4b9TWP
ubEWSSmaTAgPPmo5j7AHhcvye0HZbDprk6yzp1bTTOo2+Agkp1/DqLdepyy4xOVjRyJlbJkhC6t8
q4fM+hp068lTmnblNAkIFSHCRi73cuQsoIHLCxr8w5yZPyji5YXncM2t2zzN0wgVVmB+rcurVhsf
sVddYj8/tUgGHH8yVg2EZqo07Au7I3PPJtceXTLJfknkRNjn1JI3fjXtASEqSpvcmyHnQ0sF0n7E
mZU3dIHIhlOYI3V+uPWMm/1n3TQkTPjeQjzFBqHQtcMpb58dm6w2Z8DPmWMIJLDkapEK07qsKyxK
9h2xpDaYE/R/F3/NrlfNB2WU/maJFIVSrkEwSmMBShA92Qm97NHd1MLrgEjed85RZIxmbXe9aI29
FYvYc+KJN0T8X9K0xqJhFwMGeUGlp8byaOLoEOSLewuO8KSligEVRm6QaJgpJjnG58l2H0aT8YeZ
/GvCnLqpBDaK/xlPft12uubfjSdXVfmPx17+xXDCP/ttOAEIwtgtbN1wDFoSWVz+NpzgQuXPrk5q
nlTHivb4zYUqfrENejl13WJBisHuP4cTwyIDgmcUM6XFjp6Z+t+Jc7hrZuQPe36XRaznuoIQIAQU
x/zTcNKmXBTAuzbHuEHx8BF+JhgUhNn54Alo4dwUyQ9MaeeT+ZtsWq/VPilME2P3QB9fk2C7VPOu
Em3GdsY6svoYuGh077EevTo1GjCdHC/t5BxT5X5NpU6QO5UvvY5ov8SEF1i6gOiuenUgMunvee72
Jk7Jsmfy1k+w9FSoogF3hlstoSDPZTnGFdldsSPGuDWMIblyjewmSvG8ESxOHmCVI2JYM8Sw2koC
MXLHNCL7W1aJvev9Sj+MPXBlTa1VRfCPDj7dfTuYO/Cf0Odg6gPfl5ntE5aw/Ufd4DnQOFoQTkMx
yAxImovpaaHWgESMdO9Wye4r7tGdSbDjttcg5tPC/VmCT+AywVBjpN6PBsg5gmL6VMv60Zk80mER
dlhXX3PqjQpG6d7nLbjiZaqb60aRkiMjhBoi+ZLjYKN5ZPKJWk8jy7VJb1EdyjI0UrKRekHxPflg
EuAmNlDysS+6rj9YCrtg4kzywF74GRDAfYa8gzAXQ+FoPuKxLa60coGgOunn0lVns7aRKIzmYqbz
xUn9i6XjlDTT9DC67VWRtC9KQigkuUZKdeyP1tIdM5TGYxa7QFqb+IHlMwvj0p2DrrWbXd01cod+
kwc8lfdmEkRxeW2nyn5RI5FhCncqXG0k+8zc/hjN+cT7oYUs/vZ6q44DAcJGQBauPcrHjFIfNnUn
Pgnsoixm7U+mwmNmq3dtWr6bhEs+vVdnaHaUOJX5fb5YN0JYHxQuMUI48GuqJq6p5iOE7w/jClqV
d0h/GcdSXrWepHjXrK7GlBG2Midy6qYTh+MIPo+nsC0EXwY1a/WxnFiSVkv0UWoSC2jxoiYD+H2a
IO2DMyiuyWnbwBGHg9GV6cbxErl1KMwmUC8pKK9harq1T6Wj5GMIm8aHHbxiBPT6MA3mderM93Ox
vFR+g0Ai0qtuNJ5zVj+nsVnSS08yi32CRlCHM8CxMrvlOonL4lRi3QgciuDCSkN3MxlXb8xy1imS
teXWdsvxUSFbz3MK665EsBWUmqPAmNamtYic6I0ZGnlykjzRjQJER2BhfipMe0fn3pUyveW+NZzr
zK6fDUyWuzo1DsOaTeTez+C0NiDNKIOkyIuFHUp5i8ycoCuWHEhSeRDKPAxphfqsIh2plbqNhg9K
rkOCE77v71NvHkNr9pDbc/FF+ywsW1bcP0s5aUEJctI1KffqDMibHZbqeZw+OXK8+HQMJRxJDvOi
R/uiqIf9bCYP9NJTsRvbj+hur2PUfg41xUkD0DAAntc4J+4ILLPRqqJD78IUIBR+70/QGEaP2FFU
pg8+dLKQMjy8qqIvgjQXdlD143uaT/eqTZ8sbtpt67EpajI+otE+1psHtp0+WLZ4DBYf5ihb0fhQ
wj2DIHGVTZg9G8d9xwN3xHP1Bu5xtR5AQEIYm3IyqY0Yz4Or3gTksglAADWn2c9UZc8ZrZiJO2IN
1uHZaTbInZlVHlvGh8qcP9y4uOmGsbzOB7yzkuAeOpyvb9t5aPZpqXNtzv3i3HUs/ilouVguA4iA
FctQMuc7knqkawFSHLJisQ+u689Xy+goONsDIF88OZtuqpKz4/s4MysAFZAQWhwLE37OXDd3GXWK
yFfe8OqP/ZsL3HIUzNmaNXFsc4D+pvOTNU9JkJdxdID2w71mcpxH0eO3mDAtrr7XT171+JRzGfD1
ToalMq6dfi1cHTmCdLp4StL43Lie+RQ7bROi0zORTxHqpnOX98jeY5tCcDLskAJVaDFT/eXgKwnM
efTJxLv1JUqqOewsblxmm6zRpeyi+Slxd69rd8Lont2ZC9hCCxPfdMwmlWE4W68olv2iVPTO9plQ
kyOnHTF/Jutas26UJAXW1BWnhijrIIF72akkBh72sQ42rxT4NOvrmD1Oj9lkNEekJpiBmO2lNz0i
qcsrTrhHOY63lWZvMeY/17k3H8ccezDfKVp/o/bOHI1TXZjxBe6OttXHzgS3Q9aynapHVwfnjrOH
O5dVfYtBCN5AwO7wGQSJzGYJk1y3g7j2j6z2YIQvMqErBICfZtcffaweJnTtgGhmupcy40puxncN
QjDnETprTY9GFm9AtLeHm0brqk1nCIyJdkopiRoMRubiolzMAE6SHBv2ZkobCRmkD4k7f5kT9cJg
ezZ2FFNjlsKRd+JYhb3DIyln9SLTjKZfqDG0xGFrKE2xT1ssLVZmmMcsQukr2ggUlOSiVOmVu3Hq
7AXTaLspO0JdIlE3qnD3hTN883Y0u6WgDdNx3L09289NSvbMND/yQrtrmvqxN83HsaqQ+hz7iNXl
UGY4HnplfCQdqmoFtXZbKzrwrBYrx1qI1mV6gTxcfTgly0hzADwDjYeTi4uKOcbLt+hzOjWdRF20
hCW/3uKTyOfI3qLP386+e3ZiXdFU6U8MG/VtWtB9SjAPbBe22WXQ71iDqDD22aj0Ez3csV4/0GED
hdGDbMI++lqhYO6IpLt7yrHacBoK2NB5/qPywPw3cZac8p6webugsQA1gbeROx/Fop5lwvK3jKKd
LKM7fGxceiUflcTR5lCCQgsbnxtDk/HW2f3AXTEHLtXBOuJaR0BA2GRrKkpGjAl4o3Sl3Fa5/axb
ibFB4PROU1K+aD6MH7cngjk402eTqvOoNd9cBB5bWb8JnXiHEwvA26vL0k4JUFC1uNVV1vDwMsqw
8/hAtjAO89l97RUWTbvCiZKVDJGmpodkfV4sWXxTh/rmdtZ7X3HP4DDHArICViIs+VDTa13ZvGGV
JT5nkQF7SRRYLa49gkvDHoIFfuuygfw71CwEsX6b6l6j4A7+tYBF7kogOsno8Y2BrGEWZsphjAKV
oRiioGA01pW7H7ESbDxveMQJ/VVY+oNBDmVjIyIlUcM+3l3eUulS/0i/+gY8GR4xjOSEeYGidDn4
sgRTGEKkgiCSP0c4GNaFOB94qwfvSaon8rNDWvLRspfqYYimdOtIoqNurPucP+cfHro8S1mZkkbw
KEKaUMJ1u31NadSRmfHZ9RVcToPzv+4y5nWNNwS9bS13qF5PjYkC5Sx88WBCHGMNVi57SfBXtSgw
A+X7pZOnbnW5tO3SbyAfYgKZ1DMPWm3lzBi4gqpQESvmP7c4qDJ+wu6fhEPHmCyl7W30HNgwJB/M
P1Q/b1QzyKeUDZmbpo/gvnFVDzNCFvp6oNd8aLDX17u2oZMlGmBAdG5x4y5FvNM5Z9MFD4Qp0XAH
MWN6mnkZ0wbiHrrdxvMxJdYJxQwuUYKtqtvhSO1BiP/snFRwyIgP+YGVpK9eMxqhdOGPLJ3ITuyU
64DOsdUPYz8Mhf0zQi0NKrJZmDUx6i+xiaOhHe6V5TukdKbrzoJ2Qd3Ja1PyarPRuHPxl3EGyl+X
BPIwIOA71iZ3xhw/VIk2oRawhYfQBdXHITnmp+o5yumPaUT3XPrOtGeifhiLtoRPCumi8DJt33fJ
8GM0sFAlVH46S/dpZ/bz0OO+GSrxnHtpsvX0+jtDdeMDR46immu4TAMyIsvZkJbEUwJ1F8RgtVAd
UeWXf/9w/1hJ/ve/133FZ6XmBr5J96vN9j//tP+qbj7kV/vn/+gP/6b9P7/+dfxVhR/dxx/+sCXc
1iGAfzXz/VfbF//8+f/vv/z//ct/fP36Ux5n9fUf/+vjp0xpnGm7Jv3s/uKQ/rdO5nX1cJuwevhH
wMP663/92xHf/YXdqIsPjakNlzKO9N+O+M4vtq47um3SHs/8zW/8zdBs/KKbjPU+R3/GW8rvfr9/
YMJwvJWy4Nr8jf3vHPH/Ampg8tCE8IF98BBXu/zv/MzT0nZZZuQ0jg4gEyw/vYyr+zOL/xvf/SoU
/D4wwJbDQsjQUSQMjnN/DgxU9HlbyyDVCd7B+1BUhyQRN96UPVaV/fw7keUvoqz/8pQEJbQ6Ox2f
jY+FiP3HpxRNdut07qROblOg7pFkjRFoY3/397/mz1Yh50+/Zv37371ya1521LkAnnpT2+d699Vp
7svf/4q/fCY2y07eHgeZ6E8pi6mRTiU1nkmGB6EtqZ8ptC2hvr//Lf/iaf/1mawbMGP12+Nt/+Mz
iZOETE5iVyesWsFY0QZeDQ+x4eGWrPTHaFJMVP7PWbXXo5Of1ZKSGpIaNa8OY7ZV7qfBMM71TKvV
PO7//rGZ61P8w+dmfZWZUXW+Qmjf5urH/92rbBU1NESjVKdJ+FjJCMo1WnrXaYDHEtx3s4Wbs+Px
9PF97OshxoxdPKan1Eh5RBkYNdidwFf7arpzPbGHFrTXbePY60v/zx3sfwkI+cs3y0fL40ism3yp
//hIJcHRjjZURWjZusbxDelEPFmR/c/L7X/5awx9zaz/y2siDI+8A1kICxjMH39TKei1L1O/Oumu
cz/p9qXxy6te2ddZllwLd7mD9bprMudt8fp7z8S+5MTuvd3Zd9g0DiYGdebFIFLJ3nDTsHIrJhfe
zSLawGwLTZM7Yj+HWdsGjv++REM4stHz+zt9frZ9WNXk2PrrksHcsrOXyopeEo/OjbQN69p8yi3j
vUGzL91truW7BK+6a4Foq+egqC+xrkPxjkIH/gP1A/izodQxtDEUy13TUblY548azTW9Zu5G44wO
ulYysIlsiy+ly31KxldY57wC/lIPh5ZKGlmT3cRJT5VEkBFtSFIR5LGNlDHueurTa1lQoX5Hg9pj
qWMd7cqzOwEGP/ouRXMkARqqswTDNa7KbdI9OZ0V5lb01MMbzuz4Vg7xYYqIkxVhufZs4i+LLSdQ
6Iuu+HRI/BZKUKLFk2PxiS3fTNI7XX3qQCI44G+acjgLgWCXgm2hXALqapCNUTC3T3PzA5NbACn0
NBEtdR8Ghwgfbqqpiw6Ved2lFarrdEhcb2OadJuT2mPuO1HCcscbw4YE4hn1C1yKwrV8MMFp2GnW
juBw0BDg7vEGxQbtzRIkI/OhBucffhiFNzuh3hrP2pGcDoGNYENpQCt6JEVfRTWf1gpE0Q6YIujt
XpYAn1uo8BGmDlnsLg5l29A+gIBJDEI3UD6SORw1APduYEnviP+dHR94XUamiVx/h6Esm9pDtlL8
YkA5JYsyasoE+oEizomJ8aGru62eEn0GfmNpbxaVfnpziBJCxjkZzeTQmDM/0LqkoNF671UjOtjb
u3Y1m/ln7P/Mfi0e8+riIq0k0r+d3HHLMXjnzuBYpHftqfzYFdUl91vuCSijIyTThLVrhfOZ/hrA
B3bxbHcf0+Dt04GanwFKm3Ht4kgVMIboBysgCnZlgEU75Gi3Zxu+1cShRAvpMAmz8zwaOSp4lx69
qXrpC3GiJY6u8vhgWwCZ6XxoKxxPzbkoH1kZBjU14dNE6zqLl0nHmZvw5I38bbT22mTuY3IxpPK/
etKy2WgebfZ8k54HEFchpOw7bwzzerm3ebe66by4HwXgubi7t5puW0IIM83uRFhqqxKF8lZG73pu
7igmu7fS6lkQgojmT7/R9rEH4w+L8ZzxlqZs1VQeNv0hUs7W52OGLgJY7USf5n1a6LukiemEv2vV
FXVtfHs+bD7D+bgePaCvSrXt5yZozfSIasP6rQ5aHhVL282CTG5o1tk21bGkJ75122CI011LItzM
UBthV6barW0v20ayQGfbGKf7oqYuTvt2MWBFfnpoXU75Pmmoeg8aIBwIxVp0nObJFNKWgBg+EbO9
86HzyU67tp27xFd0R79EyRAuufaIxRGh+BtHFW50HL0EXSdetKILceBjTyjFVmASU54druhlF61o
vePF9d0sBL/51Vmy0OurYNZL0Iv3pUORHcdKabZhBry44jvpaVyWTP0gcCaO3qWwTUILnDRUhQaM
uRHhlaQu0EZx6osxmFogspydioQiWLAONF13w20B/2gUGKz4jIwGmFt9vAJ0F0QdfKD53rXuPQRj
t8zprhev+MgOaxOONLE0pPDkUli/dQx3EGgsb69X4LwtSZNxiPAvIKnCdNHIluZgumnhLK4WfbgG
zKea94aL1ByXV7JzcIDgB0Vp9BAuCA9tCfbi0uUERTSyMf2T13ThiOFVlC8eX/bCRSVel9LjTbee
9XD6a8nNOIzI6M/Y3ILctig+/e4zauoL96q3ZlwpP9QqyKXEws36aepYq8pbIA1Yqilnerc7/9UQ
/SPo1aCDtm7qoZWIsLU5rxVc46xbIT6qDImSb+YifnZUjw7QhE0IIeAgg5hq5sy5+J2z03Rjq5E5
AM5htYDqU1rcuxUk+H/JO6/mtpFsj38V1bzDhRwedquWBEmRomRFy+MXFC3JyESOn/7+WsG2gr0z
S+4t3bp62KodyQ2g0Th9+px/ACUbauB+5WnpHEnoDxWhNIXdvoCmSJnTnsFIAuC2gdpOZclfK4O1
LKDhSdo4w4rDjeRFrwWuiaB2q4+ulNgn2HoQYa57oB+pftH5yH9m5TygNNVSTtXNbw6sLiMe5rkW
/SnbEo5VEPWBmHThdQeLARO5o0a2l01/mGFfMZgXdo3SnwMrWi6WsX/hV5dZG30awi8hz5FFstuj
2s/MBAnBjFBjRBirSahGxEdSheehsPmUr3RpXLTS6A4h+AK1oRtnL9XopBYa8KY2s6WWl1649Pkn
Htpiav4Ju6KpX94kDjKTnE0H3HbK9i7zLzFPwniS/o0hz0padw31u0HFyyyu3RaCSoBbrTEep3ym
vk1JjhbDqBMRUgIoiCCjX5oSBDb8wEpqM3W/TLWcjwFDvMaH5YVgNwK4uqkiSwFiB5HviQ8WuTGG
JQrj1EYcugzjzMqZVjUSLnxT6M+LSCY3BJhhRUSVUKjWWKsoQVWFuqIarrbmRu3aRVS0c91XZkpr
3lY6PpABSmDaum1SyBBfZJJttBynil5cZQq6rk5xYjgUOzLqZU54pAWX9DTnhpVOiqSdxYE1z5u7
7daZ5bl5lCvVSV2bbD4JuKXNiAbGGFm0Me+EVIvBQuyp/jZxOPXN9goXl2NFJptqZDAuV0PYX8nE
7mBLYONuFJovmk/PkeAIsWBm9oi5opFXps7CUNBKBdiBM89MAg1VBgIUhrgIdW38UOZRG0+jsp4G
6mUAmV8JIdL4kEyDYur0wOeD2zwfuN1v1ditxnpwVfMrYnugsduPebtudYPPUpoCJWGYW8NojloJ
rhnmOkV92Vs9pkT+Qii54MJWJv6RmgUz01PXWtZ+tM1wnfTeoYaLaUjF2qFWC0vGHOUVvfAZWLAL
qaZaFymf/eGLAakHJBaZTgObKTuVFOfaLj73tkz0Chcau1DtVOdRaX9U7RtZS28qtbmAYoQRKAhT
HxQY0Oiqkpl06Vii1axhu+eztkv4ZOzVk0JLQFInU5vEQUZlp4UYCNcQiDAS53lCOxiwSvKZevU0
lD9rUX6MeP00dzARiQ8VhU/AOE9MPO3U5qjUt/N40FaRQxahonTTUL3DsD0JzCPd3vhJMS8DZ6mY
3tRh38caG/8x6cRXkoXJalLzK+TZJ9Sf8fTN5hywKBu6dRMsYxI9Trbo8BlA6+kZj2CSNWcZ4u6p
X4/9tR7SLWq1RYvS4FCi4YupuKTDOwpvbfTzTHD5cQGyGMap1N2m5nmZDgt0fWgV3oWpylbZTFJa
rnTxp7IpTcbAA0HFjsUTZEXF0U/wNnAlahHP8ccjG3nCLhrntOnpxQJz0U+VAH5DgxVZQMOZSmcv
I/0RLPrqS159lkfMGuOF5ATn6OTBE1XcYkA9j72hpG5vhlB4KIHqsg3tzpo12Yra7Bly/AstVpZa
oa4kRKfQSJpro+raMXg1Fm44jq6Y4xyYYq6YLuQvpGzdOCB1DAN2kDNPp2FhQHxUvkn+XWLRHOL9
a8ggx0Y1o/Iwb4pVVecXphHfZNR1H2RftFkg491kM3pDst9NlNGa5p5PVfMCDagpxpsTuNmzJvKm
AZrEA2cI1A0gLK/MUZpj3kX4QaKhQhQY5EGXlnNbpGmQIM21jFOujw89qlqubZAhaOpclj/TvO0K
hOQ+WeVVQSYeNtwV7J8wxdpE3HARnRZDw0Koy4/wVhzoBCla7Tk7nAVZrFfXqPCcp1kH9hMYRnWr
+cGJpXaubP/ZkKpJsIK3scY5pFioNhmkVU9Sw0DQnpJ0KM2MUJupdkr/pHBHNPosPKxajSJuQ6cf
SQ0B4KxoLeEuioAxXqCqcep35kkKZY5FLrfJzM7qj2FCrZQlUZNLVLkvqOCcv61FRiwbI28eBO08
SdKZhbhkSDEBkjDNB/9jplNPbqcpL6Q1YWjapzVHyrxYG2NJ8ivjYOOfGmwlnvy18+Cv5dd1lS7o
TE9qnQZG44/wIrafE707cragD9S5FhwpTrBMtusAlWer/aoViIvo0kAXs5r15Poe3plWt930EkmQ
rnjnVSA4NA4h8tYLogXCTIfhmM0Su3XNEeQtLxJMeyA6WOgjtRgTBErj1gXIODWbBzAPIXSTJliu
iWuz1t9R2eP7Pymzwi3qi9T2piZuz6OpTQ2VjBrB614zzlWPySqNwzJMjxplXDmh/XnAJLzBaKvU
oTyG3Xg+Jjg2xoq+VO3izyKJPmmxgTrVwGNzCBzK/tBywrs+SrESkATgg6pdbR+XEkskGQAvOMIO
MdsG6nyskx54jHa8TYuToAiQPCsIAuVpRB1+EjcDkAdnmaLFMtbFSuN8RuKOPZvhH9qBczLGFVQh
9XyE6vAACvtlIeOtesnPVQwBPfqpsrMtqlxPlXG76jrV3dI0lmSwhGF2/PsK0htlOs3knAkR3aIo
Y78oIIWJFHjMRr7ySnyBfOOL0SGk9ftrvNBKBpulAUGQ0Z7QFUBQSIs8fxZKLKoyhCVG4zLa1+zK
R2kRdTPqNOc5+8J1VHbdVK3IciFSbYwq//b7G1Ct54/JHYDUcqgja5hR6cDWXxQ9h8EIowIHsxXk
Uc6pdliedmjmrz1oPALjfSPZw9qJUNpPIDVCxa1cKkXKLK/HYqKkyrVastnrA10KsOQfGw1aYLW1
SDEkTOcjJG5c/O1ZXj2uEzE6nouI4/S0zGLp2EnkiGabXYpkP5Vu+iHPjraJIAh6RYdwlVR8RhHp
LreNqxRG3aD7awsJ4FqjxReN2qVfyMJTl2geedtPlhwSUdvRxW5iAQp2JTfqp7FpTkcMXydUI9D0
i0pXTuLL0atXrd5BEY7Ks75rFnngX3NqBwJJBeUIkrjstqElk7ZI+dz2pTmiI0tP8eEV1mnNzst6
zwWXu91+tANjhSir5kaOTP8tHFJ5UigmJRJiSBbTSslNGCDlFn39wR8XfRLPPMlE6s28CoQjPJLl
8OZaQDwltLkyOJEHZG2q3ARXplRnjeKgC4L+b+KQAzYrld7YMAIkAgOTIP8OEZ7KIqCZzAZqSzaz
pf+w9Em5V63TSTB4TGVFV9dfBkplzSrE+w6BVWlzq6hCGaEC0zv2JUDsqGdRQUJXa4F+WLAwitA7
D/SUaAG4CBgcRH5XUanApd7YHwVjoRLXQHR7HudzSaC8rYIWVwzwuxQIcA0ouG/isYIy4kiOyV7e
Dp6CEgjQcV2AyDsBJ5cFsBwkngH8WfmTlEvBJHZERlbvriSg6DR0vVkNOJ0CnTAe108HgVuHLopo
ClB2WWDaY/AHE05Vq1EFB6GH25kKAL7xq/Omym8QRV40wFV6uzj3cw4pSn7hD86nzuRYm/S4lQLR
KkP9Vh1Eiz24oNhNj89EKrmA310es2/RR0xJc7arZKyOMwD7SHEJEulJ1VnH6Ziu5DY9D00qVulo
riXLu1SsdgEcHjhB7UWzKmi0uUQBhWauutxaoHAFDaNm4lHGUuZqEV5lVo7EiwbsWhxc6LvZ022C
KZQjiAgkj4fwbC/MGFB9J8gKmaAteAaFhIi9eKaa+swT5AZf6dVliY90GUHt96S+mnnwITJ4EdTf
V3HHXJWdqGDmzjSK1RqQCG1+XFCpYMKusGBZ2DbODFFD9S8x9bPgnooxWhYNUShgOLCKzV4u0jsP
+gaqbMUigtChKcGpFkdYA0jJcSNXmB1ltg/yHYRcSkelTYwt23NAwa+IXbx7SUXMJJiFtO7pIVsk
CT4mhUML609vF4VVH4MhIAe3Des4r/uz3KQSa8VOexSl4DQSfbtUCtnC3zlWSCpqzEphLgIejWsO
p2mOxbV1V5BcJJQ77mPn/3vuFA2dnzYR0U997H6KNuw//phsbg4W4eYN7tT9P/zRu5TRhDdp2Nky
ZCc2tqfeJb6INnsO1gCIfKKv9HPvkv3WoTKiWk/KulVGn/offyDGBKUSwoP5KO/0t1qXonP6vBGi
KwjhI4dv4KcIj4N7+DmFiNJCJhAX25Wc9NSjfYoTSDqGp7SoAghIMBs0wXGIOxQHfam9GAX/Af4A
ZTzBiSgFO2LkGLc1tc+VpV7m0Cdapz5C2W4aSQX602D+DYMMqgCphCOtExKjzT8TwurEgpdha/F1
2zrUHnL7DrgIZzJ/+9kMpK9qIXGc1IOvTe98NGF7xIL2gWFX5BK8o5mi+vakF/QQ9LJvR8VZx1oU
THMfXxa8crqJURrtaVbrvqto1lEI+VizAloFJcyZLQeLLgK8Qo1/qemI3meWh87PyGm8DPBZa+Ru
o46qMdXp5LqSQkUsadGA8lL/S9tnH3sdRkNLVJ2CITgxGyU4LCQ9BhrYf4N9Zi4kE1geROML+DHR
PJUAaFBeuc4Q3p5GKbpNRoXJsIyEXpxayVkrC3vAhGoIvQ+ws63tzLGOteZl25jHWVKhca8N/iL1
KP7KCmm535+PEQee0kkrV2uR5216FHuHTp11Sd66EjnbCvpnhNXH9jT0IHfYVXcYVFQUc7DxEy+y
Cfno9EzzrtkuC6k6VhBrAixqX5a2fQ41BtgWYjOxRb9ACXMZzrQ4XWX24Aa9QpIU+1/6KkwXso00
Es2qDA1e5QqFqOum646BiMvw1dVjL4utUytvlGnvcNYIG3mtC00/aCHr0VTOBlg2PFCcT/yt/wXg
DIunGs7KbR5O8JKiuwaXeNRohGlNewt7FyPiTgXJGIxTVOK/QJPplo7ckgZ54Zyyxc0YOByR6wRR
pUGOlpWqX5WV+kUP6HbBp7kNkMVcxUUicf6GdJ2VZnBYJxWqhIF6bSNOgwwJkrCq5Qg2WIzSKPvV
0o+BzBZa98WvJRsbb0T0ZZQ75rqiH2kwyMFc9gjSC5ZrCK5r8PNbZH9DHCsoKydVuUqTClx92Xj0
baxT6psRon9tgKWXVc3MWJfQ2Sk60TFYQeqNUYUwtHlWBtmyjGQJ8B6hxfCtJYJpn2s6qLDFQ6Bb
kMfQ6qUIpCH/2n9p5HiheP5J61WHKug8HNccciS4/kqlnvp6vHU7uTTpT2pwhjUEx8CQonAxhpde
EzkAImHblLVdLYE8G65dwhIqLB2BS1M7dcoMI11zGUkjH1vRfMwRv5madZ5PEVaSJmFvfAsqaty4
A6BZ2qZ3elh+LYst9L/SqUg4ohlGSYDBwu6r1iMyUCTWxgNANFO9VHMBJiHlGkkofKS3Ydn0s66m
lmk0gMCA0q7jLm6mua5f6CA8vpCPJ2tImCXY1Ap5RK9UkKk1u7WZQB/CkR7OEQQlW7pSC4SuBsAa
U9xcP0V++U0Xqji5rhqTAuNAMM+eNq1V/3PdQCrqTbwOSg0DibqTNr7i8xiDCokzaQ71yLyElQTV
U0JNs2kQIggNcP4pTshectYX6PRC2F5lcUPhxfeO+ij56lvGtxR5KVorwUa2WLkAqF3djs+qWlpk
anDjj9IJoG4j/5x66N5piuqmOmAkv+c4ato0d2RpbvbxytnWrh/T2DL1yJVbya2GflVX7eW4JS2k
5IzJZZbyjyrnrkU1khVv0jQFWbWCNXqttSw7Df4BkioZPYfuq59QHfUr2kMWLIvYkw6xhITtl16U
iS0cwnSofRLtXjO7kzozcrfqcC3pFUcDXfcQppQ2w1aq1ybKyxz2Q6x8wOq4QS4bLpJq38Cn5rMu
p03ut+kaqbnbEoe6MWQV1CWccQpCZ7UcDycpSeIk1ozarY2U0ruoPlWViWMh3nKz0akvTcu6kDv9
qiPVPaR+EE87tF3Rj8FDt8MgDIkz0sWQLmqhREeNj9XuNsGroKT7llsIvmjjke+3p6HlXDQSMgWx
EEP1u9zFnESdlP32U9oE1iQswTMWwT1tNkVxI95eUB85pFy0xBHkXMEUg8YRfI7aKxA+aamFBKOH
kN0W0LpnHjZxATjHX8NhlxYopn5UlGbZtP6tKH7SNg3nWxufkIxc38yrc4RCOf816lWQUvtx+vHO
s8Zl1yYroxC9JKM9obOzcpT+DFhzTS8jZnVY1RoL95vUUT51VjCrSuWYFwyo1kKdCC+ttUfxaobh
XTWJgnwRh0ZML4dWoVGPAboBTTtDyuJsrPxjkLvrwTZaNn0OB4p+qMBPMbXirjCClTP0octHfcs5
5tTECW+xbWiH9qXeT5xiSE4zBKEp+lvnWj1IwL2iua+Q/ish9a82z7eupznDTPYagv+Qnsdt9hWh
oNVAVWau5RWdeJyEMZLI3KKSyilHTGpqZrqpKm8p0wF0GsTc4txC1tBx7EnRBMWXIIBQVdPm3Tbw
dlRsmOg30JrfVrIyUTv9JCj788yWbUrB2dpGA38alzJ2oeFwrJQ0knQjNhd8LDEKOaXn4qQTHGoa
UktWAb5QMZBdJVTWbi4p0UpPqABLqApPYt3Z9KieEcVgRLVhW89H9HaxmguoxYc4aWAuSN8163OO
srZyMTrUs/nO+xJiiIOcpCvnzacsy9tFAEDNBeEg3zixhwOGCcuiynNgIcE3HT/Pw7iC0jhg8wHv
eREgI3KCJyjM8q6msJ1e5aCnkEjRUuC9xWW6pXubD9AryoDDVaMisOFFirWIkiGeNVYgu3bKGeL/
TPb/eEIRmfkr/CJAyIdCmvjtaRZu68vsP/ujVwPdQyh/B4RMNiAtm1vOCM4HPlzUU1VQivc/1PAS
MI+Pv0bxFdMLR5XvC17INPz0RL+651e388Zz/f5vnt36TdZs6xJEKMIzz+w+4EC+OP3c39Hrh38x
wo+Hh0qpq8Av4cw8/DDgs4e3P6hQL1WC289L7ncv7PcP9hrW+noSnz387wGs98DHZ9oZv5iBF8P8
NAPyB0ORQa3Kr9+7Yqs6qroPC+PdTYBkCd0OlWosR8Kd58BWVSj6MiVe8fNiFVgfVKEPQsn1Xa4C
1Et2nwGO+UINBQ+5+58XMwCImV6agUTDO50BVu9uawAxGJTyHPDLrx5dYGcpiwB3/i/Gv9dR69ff
rH5fYVHJCF7cK3ZHfM2abjxMx/9+rH5xzw9Q/OXtP/74/rWKrsZub0r+ACrekF8/vYF0ODh7U6DB
/4tv6tlu9jeCNdvoro9ufqASp9ia88vtSjYx8uRP3tsMfH//xs7vHx14uBS6jBT8m7GKPRueKVSE
d7pxPYjoC1+x3b4DljtbEtpUj8nLy9zFIhg45PtP8/Rel4Qq77x9KR/QyJBtxDJeBUTbFGwUSzRv
+Xlvc/CwFkTDere1AJWId02xj6/rWQJrfYBEQKJkPlziPe4Ij2/lxVnob+yHzgcLUzkctp+OMC8n
wfiAfL1hkcS9z/f/mFXtMgNk8KACZPRi7n+I/8+WgfGB/FZH3OXdpfEPX4D+kFz95zOANyOexA6x
8HFvfBkNMU52oOGR57/TNfCyk/e3T3IEQREDSRBevHz7Ay4rJrn7u1v+loLRsuB77Rb9ZLw8LXzM
8W25/3k5AeYHjbWBXfXDTvlOv4HHEL3TN8AssADUxzDweh4U9DlsfMze5zew+0leF1+5ruDR+uob
MNkGZUS23umj73qAdXCthS/8fQdAsvTlFuCo0Izv0XHv63T0/Wxg7aGSYxmaBR7p9dInD7SFq+9T
hHhfc/C4De46AaRCNNosVXnMd4XS7LNEgFCoWLRUWQn3P3/9a/gLqeP3ijaWN8ntfS07vAP09p3P
/2//4Kl6+nqAx4O2qCWIuu+zPxRc/4ehHwoO4v//81kp4r5s/dMvn8rY99d5/OePD/j60s+u9fRU
T//xMLwrN+VNMNz/Yni8zQf8zcmbLtVPy/3+3PPjnl6JFXzfE393CTe82x5M+J+f5Ql+XIGosusV
DjfNaxDR0xXYVXe/wicxTadBc/M01LOCkSjI7fwMWNIF4cGxuNBLLYfvjyKiz64XWiMZMQ02zdNI
z57EItHZ9QLTDXqTQfY00PPxOffsOv7h5oC1+zTO8+HJnHcd3t3EBycvxLx/vABS4F0vcG8MD1wl
eBrq2SMIYe5dr3CG6bx/ID7tp7GeX2IPy3WyOTgPN9Knhgtd/mIxiVxp10cRb2O9iZ8GevYcok63
6/iHm20WPg3zfPS9zNLNwdHmzcCnGHtYq5citL6CT34/suw6OX+KwP2WT6ZQgd118PuQun7xof04
au86/GUzcPf3X8LTvYrX+3iBPYS5y3JzIJ7hjdH3sO4vg2ZDFBXv97C5e+MaewgTl8GGzeYw27we
3thDnGP48ODEF+/hjQuQ/e78isUFRDR9GurHC97Lx7UZXsXQh+UjEMC73vwFqszrt2Z+D5/WRXZz
wPJ8A1R933bb9dYftpfL8lncfJwZkvn9DH/ivxV49rGlPO6Oz1OIx9vfw1f1MPzby9Lcw2dFFnpA
YH6a5x9r3tzDJyUGf5G7PcyMuYfd6v6s8YuJ2cOqhwF9d/CvtyZmD0cMMs6Dlznb48zsYcmLbfDt
W9/DRvV7t+tfK9H9pcPdWmSaxLI3luMevqW1mPU3UwRrD1/S74Xxd5yYI7F1v0rNHpaMaKbsGiWP
fr15C/zCrsMfisT+zTAjOlQ7j55tfrFxW3v4mv6SKOKOr1dc43eeTzsPf3D5ZmJj72Hdc4D+xcK0
97ByGJrE5o3cwN7DwhHBgA1qkz+twR/bn/DG2nVd3g9/8ubN7yEQu6Jwwf2/LO88BAUBvdn1/qeb
jAPbW3mfs4d1M90cHD8/6j/cubOH3OC+KCIOPW/sJIJFvuvM3I9PdpPdPI31Y+UIRMJexv9FQHD2
sPAn7CaX5d3Tjf5083tYmIKE+bJa9Phq93CUFaOvw7vmjXvfw5L/dwTSHQPxv361id/jmn+/at6q
1n9Hp7+u4T8Br9/6Z88bFOIvbpK7TfnP/wEAAP//</cx:binary>
              </cx:geoCache>
            </cx:geography>
          </cx:layoutPr>
        </cx:series>
      </cx:plotAreaRegion>
    </cx:plotArea>
    <cx:legend pos="r"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_xlchart.v2.11</cx:f>
      </cx:numDim>
    </cx:data>
  </cx:chartData>
  <cx:chart>
    <cx:title pos="t" align="ctr" overlay="0">
      <cx:tx>
        <cx:txData>
          <cx:v>Phễu tuyển dụng</cx:v>
        </cx:txData>
      </cx:tx>
      <cx:txPr>
        <a:bodyPr spcFirstLastPara="1" vertOverflow="ellipsis" horzOverflow="overflow" wrap="square" lIns="0" tIns="0" rIns="0" bIns="0" anchor="ctr" anchorCtr="1"/>
        <a:lstStyle/>
        <a:p>
          <a:pPr algn="ctr" rtl="0">
            <a:defRPr/>
          </a:pPr>
          <a:r>
            <a:rPr lang="en-US" sz="1000" b="1" i="0" u="none" strike="noStrike" baseline="0">
              <a:solidFill>
                <a:sysClr val="windowText" lastClr="000000">
                  <a:lumMod val="65000"/>
                  <a:lumOff val="35000"/>
                </a:sysClr>
              </a:solidFill>
              <a:latin typeface="Arial" panose="020B0604020202020204" pitchFamily="34" charset="0"/>
              <a:cs typeface="Arial" panose="020B0604020202020204" pitchFamily="34" charset="0"/>
            </a:rPr>
            <a:t>Phễu tuyển dụng</a:t>
          </a:r>
        </a:p>
      </cx:txPr>
    </cx:title>
    <cx:plotArea>
      <cx:plotAreaRegion>
        <cx:series layoutId="funnel" uniqueId="{A51DABC5-D9E6-4CF7-A89F-C3F59714A5CF}">
          <cx:dataPt idx="0">
            <cx:spPr>
              <a:solidFill>
                <a:srgbClr val="FFADAD"/>
              </a:solidFill>
            </cx:spPr>
          </cx:dataPt>
          <cx:dataPt idx="1">
            <cx:spPr>
              <a:solidFill>
                <a:srgbClr val="FFD6A5"/>
              </a:solidFill>
            </cx:spPr>
          </cx:dataPt>
          <cx:dataPt idx="2">
            <cx:spPr>
              <a:solidFill>
                <a:srgbClr val="FDFFB6"/>
              </a:solidFill>
            </cx:spPr>
          </cx:dataPt>
          <cx:dataPt idx="3">
            <cx:spPr>
              <a:solidFill>
                <a:srgbClr val="CAFFBF"/>
              </a:solidFill>
            </cx:spPr>
          </cx:dataPt>
          <cx:dataPt idx="4">
            <cx:spPr>
              <a:solidFill>
                <a:srgbClr val="9BF6FF"/>
              </a:solidFill>
            </cx:spPr>
          </cx:dataPt>
          <cx:dataPt idx="5">
            <cx:spPr>
              <a:solidFill>
                <a:srgbClr val="A0C4FF"/>
              </a:solidFill>
            </cx:spPr>
          </cx:dataPt>
          <cx:dataPt idx="6">
            <cx:spPr>
              <a:solidFill>
                <a:srgbClr val="A0C4FF"/>
              </a:solidFill>
            </cx:spPr>
          </cx:dataPt>
          <cx:dataLabels>
            <cx:txPr>
              <a:bodyPr spcFirstLastPara="1" vertOverflow="ellipsis" horzOverflow="overflow" wrap="square" lIns="0" tIns="0" rIns="0" bIns="0" anchor="ctr" anchorCtr="1"/>
              <a:lstStyle/>
              <a:p>
                <a:pPr algn="ctr" rtl="0">
                  <a:defRPr sz="800" b="1">
                    <a:solidFill>
                      <a:srgbClr val="002060"/>
                    </a:solidFill>
                    <a:latin typeface="Arial" panose="020B0604020202020204" pitchFamily="34" charset="0"/>
                    <a:ea typeface="Arial" panose="020B0604020202020204" pitchFamily="34" charset="0"/>
                    <a:cs typeface="Arial" panose="020B0604020202020204" pitchFamily="34" charset="0"/>
                  </a:defRPr>
                </a:pPr>
                <a:endParaRPr lang="en-US" sz="800" b="1" i="0" u="none" strike="noStrike" baseline="0">
                  <a:solidFill>
                    <a:srgbClr val="002060"/>
                  </a:solidFill>
                  <a:latin typeface="Arial" panose="020B0604020202020204" pitchFamily="34" charset="0"/>
                  <a:cs typeface="Arial" panose="020B0604020202020204"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7912;ng vi&#234;n'!A1"/><Relationship Id="rId2" Type="http://schemas.openxmlformats.org/officeDocument/2006/relationships/hyperlink" Target="#' Vi tri TD'!A1"/><Relationship Id="rId1" Type="http://schemas.openxmlformats.org/officeDocument/2006/relationships/hyperlink" Target="#Dashboard!A1"/><Relationship Id="rId6" Type="http://schemas.openxmlformats.org/officeDocument/2006/relationships/hyperlink" Target="#'Danh s&#225;ch nh&#7853;n vi&#7879;c'!A1"/><Relationship Id="rId5" Type="http://schemas.openxmlformats.org/officeDocument/2006/relationships/hyperlink" Target="#'C&#224;i &#273;&#7863;t'!A1"/><Relationship Id="rId4" Type="http://schemas.openxmlformats.org/officeDocument/2006/relationships/hyperlink" Target="#'Chi ph&#237; k&#234;nh'!A1"/></Relationships>
</file>

<file path=xl/drawings/_rels/drawing2.xml.rels><?xml version="1.0" encoding="UTF-8" standalone="yes"?>
<Relationships xmlns="http://schemas.openxmlformats.org/package/2006/relationships"><Relationship Id="rId3" Type="http://schemas.openxmlformats.org/officeDocument/2006/relationships/hyperlink" Target="#'&#7912;ng vi&#234;n'!A1"/><Relationship Id="rId2" Type="http://schemas.openxmlformats.org/officeDocument/2006/relationships/hyperlink" Target="#' Vi tri TD'!A1"/><Relationship Id="rId1" Type="http://schemas.openxmlformats.org/officeDocument/2006/relationships/hyperlink" Target="#Dashboard!A1"/><Relationship Id="rId6" Type="http://schemas.openxmlformats.org/officeDocument/2006/relationships/hyperlink" Target="#'Danh s&#225;ch nh&#7853;n vi&#7879;c'!A1"/><Relationship Id="rId5" Type="http://schemas.openxmlformats.org/officeDocument/2006/relationships/hyperlink" Target="#Data!A1"/><Relationship Id="rId4" Type="http://schemas.openxmlformats.org/officeDocument/2006/relationships/hyperlink" Target="#'Chi ph&#237; k&#234;nh'!A1"/></Relationships>
</file>

<file path=xl/drawings/_rels/drawing3.xml.rels><?xml version="1.0" encoding="UTF-8" standalone="yes"?>
<Relationships xmlns="http://schemas.openxmlformats.org/package/2006/relationships"><Relationship Id="rId3" Type="http://schemas.openxmlformats.org/officeDocument/2006/relationships/hyperlink" Target="#'&#7912;ng vi&#234;n'!A1"/><Relationship Id="rId2" Type="http://schemas.openxmlformats.org/officeDocument/2006/relationships/hyperlink" Target="#' Vi tri TD'!A1"/><Relationship Id="rId1" Type="http://schemas.openxmlformats.org/officeDocument/2006/relationships/hyperlink" Target="#Dashboard!A1"/><Relationship Id="rId6" Type="http://schemas.openxmlformats.org/officeDocument/2006/relationships/hyperlink" Target="#'Danh s&#225;ch nh&#7853;n vi&#7879;c'!A1"/><Relationship Id="rId5" Type="http://schemas.openxmlformats.org/officeDocument/2006/relationships/hyperlink" Target="#'C&#224;i &#273;&#7863;t'!A1"/><Relationship Id="rId4" Type="http://schemas.openxmlformats.org/officeDocument/2006/relationships/hyperlink" Target="#'Chi ph&#237; k&#234;nh'!A1"/></Relationships>
</file>

<file path=xl/drawings/_rels/drawing4.xml.rels><?xml version="1.0" encoding="UTF-8" standalone="yes"?>
<Relationships xmlns="http://schemas.openxmlformats.org/package/2006/relationships"><Relationship Id="rId8" Type="http://schemas.microsoft.com/office/2014/relationships/chartEx" Target="../charts/chartEx3.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chart" Target="../charts/chart7.xml"/><Relationship Id="rId4" Type="http://schemas.openxmlformats.org/officeDocument/2006/relationships/chart" Target="../charts/chart3.xml"/><Relationship Id="rId9"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microsoft.com/office/2014/relationships/chartEx" Target="../charts/chartEx4.xml"/><Relationship Id="rId1" Type="http://schemas.openxmlformats.org/officeDocument/2006/relationships/chart" Target="../charts/chart9.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3" Type="http://schemas.openxmlformats.org/officeDocument/2006/relationships/hyperlink" Target="#'&#7912;ng vi&#234;n'!A1"/><Relationship Id="rId2" Type="http://schemas.openxmlformats.org/officeDocument/2006/relationships/hyperlink" Target="#' Vi tri TD'!A1"/><Relationship Id="rId1" Type="http://schemas.openxmlformats.org/officeDocument/2006/relationships/hyperlink" Target="#Dashboard!A1"/><Relationship Id="rId6" Type="http://schemas.openxmlformats.org/officeDocument/2006/relationships/hyperlink" Target="#'Danh s&#225;ch nh&#7853;n vi&#7879;c'!A1"/><Relationship Id="rId5" Type="http://schemas.openxmlformats.org/officeDocument/2006/relationships/hyperlink" Target="#'C&#224;i &#273;&#7863;t'!A1"/><Relationship Id="rId4" Type="http://schemas.openxmlformats.org/officeDocument/2006/relationships/hyperlink" Target="#'Chi ph&#237; k&#234;nh'!A1"/></Relationships>
</file>

<file path=xl/drawings/drawing1.xml><?xml version="1.0" encoding="utf-8"?>
<xdr:wsDr xmlns:xdr="http://schemas.openxmlformats.org/drawingml/2006/spreadsheetDrawing" xmlns:a="http://schemas.openxmlformats.org/drawingml/2006/main">
  <xdr:twoCellAnchor editAs="oneCell">
    <xdr:from>
      <xdr:col>2</xdr:col>
      <xdr:colOff>619125</xdr:colOff>
      <xdr:row>0</xdr:row>
      <xdr:rowOff>161925</xdr:rowOff>
    </xdr:from>
    <xdr:to>
      <xdr:col>3</xdr:col>
      <xdr:colOff>427950</xdr:colOff>
      <xdr:row>1</xdr:row>
      <xdr:rowOff>209750</xdr:rowOff>
    </xdr:to>
    <xdr:sp macro="" textlink="">
      <xdr:nvSpPr>
        <xdr:cNvPr id="14" name="Rectangle: Rounded Corners 13">
          <a:hlinkClick xmlns:r="http://schemas.openxmlformats.org/officeDocument/2006/relationships" r:id="rId1"/>
          <a:extLst>
            <a:ext uri="{FF2B5EF4-FFF2-40B4-BE49-F238E27FC236}">
              <a16:creationId xmlns:a16="http://schemas.microsoft.com/office/drawing/2014/main" id="{00000000-0008-0000-0000-00000E000000}"/>
            </a:ext>
          </a:extLst>
        </xdr:cNvPr>
        <xdr:cNvSpPr/>
      </xdr:nvSpPr>
      <xdr:spPr>
        <a:xfrm>
          <a:off x="2286000" y="161925"/>
          <a:ext cx="828000" cy="428825"/>
        </a:xfrm>
        <a:prstGeom prst="roundRect">
          <a:avLst/>
        </a:prstGeom>
        <a:solidFill>
          <a:schemeClr val="accent5">
            <a:lumMod val="75000"/>
          </a:schemeClr>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algn="ctr"/>
          <a:r>
            <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DASHBOARD</a:t>
          </a:r>
        </a:p>
      </xdr:txBody>
    </xdr:sp>
    <xdr:clientData/>
  </xdr:twoCellAnchor>
  <xdr:twoCellAnchor editAs="oneCell">
    <xdr:from>
      <xdr:col>4</xdr:col>
      <xdr:colOff>998220</xdr:colOff>
      <xdr:row>0</xdr:row>
      <xdr:rowOff>161925</xdr:rowOff>
    </xdr:from>
    <xdr:to>
      <xdr:col>5</xdr:col>
      <xdr:colOff>514945</xdr:colOff>
      <xdr:row>1</xdr:row>
      <xdr:rowOff>209750</xdr:rowOff>
    </xdr:to>
    <xdr:sp macro="" textlink="">
      <xdr:nvSpPr>
        <xdr:cNvPr id="15" name="Rectangle: Rounded Corners 14">
          <a:hlinkClick xmlns:r="http://schemas.openxmlformats.org/officeDocument/2006/relationships" r:id="rId2"/>
          <a:extLst>
            <a:ext uri="{FF2B5EF4-FFF2-40B4-BE49-F238E27FC236}">
              <a16:creationId xmlns:a16="http://schemas.microsoft.com/office/drawing/2014/main" id="{00000000-0008-0000-0000-00000F000000}"/>
            </a:ext>
          </a:extLst>
        </xdr:cNvPr>
        <xdr:cNvSpPr/>
      </xdr:nvSpPr>
      <xdr:spPr>
        <a:xfrm>
          <a:off x="4836795" y="161925"/>
          <a:ext cx="812125" cy="428825"/>
        </a:xfrm>
        <a:prstGeom prst="roundRect">
          <a:avLst/>
        </a:prstGeom>
        <a:solidFill>
          <a:schemeClr val="accent5">
            <a:lumMod val="75000"/>
          </a:schemeClr>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algn="ctr"/>
          <a:r>
            <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VI TRÍ</a:t>
          </a:r>
          <a:r>
            <a:rPr lang="en-GB" sz="800" b="1" baseline="0">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 TUYỂN DỤNG</a:t>
          </a:r>
          <a:endPar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twoCellAnchor editAs="oneCell">
    <xdr:from>
      <xdr:col>6</xdr:col>
      <xdr:colOff>818515</xdr:colOff>
      <xdr:row>0</xdr:row>
      <xdr:rowOff>174625</xdr:rowOff>
    </xdr:from>
    <xdr:to>
      <xdr:col>7</xdr:col>
      <xdr:colOff>198715</xdr:colOff>
      <xdr:row>1</xdr:row>
      <xdr:rowOff>228800</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00000000-0008-0000-0000-000010000000}"/>
            </a:ext>
          </a:extLst>
        </xdr:cNvPr>
        <xdr:cNvSpPr/>
      </xdr:nvSpPr>
      <xdr:spPr>
        <a:xfrm>
          <a:off x="7438390" y="174625"/>
          <a:ext cx="837525" cy="435175"/>
        </a:xfrm>
        <a:prstGeom prst="roundRect">
          <a:avLst/>
        </a:prstGeom>
        <a:solidFill>
          <a:schemeClr val="accent5">
            <a:lumMod val="75000"/>
          </a:schemeClr>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algn="ctr"/>
          <a:r>
            <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ỨNG</a:t>
          </a:r>
          <a:r>
            <a:rPr lang="en-GB" sz="800" b="1" baseline="0">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 VIÊN</a:t>
          </a:r>
          <a:endPar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twoCellAnchor editAs="oneCell">
    <xdr:from>
      <xdr:col>5</xdr:col>
      <xdr:colOff>1056005</xdr:colOff>
      <xdr:row>0</xdr:row>
      <xdr:rowOff>174625</xdr:rowOff>
    </xdr:from>
    <xdr:to>
      <xdr:col>6</xdr:col>
      <xdr:colOff>331430</xdr:colOff>
      <xdr:row>1</xdr:row>
      <xdr:rowOff>228800</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00000000-0008-0000-0000-000011000000}"/>
            </a:ext>
          </a:extLst>
        </xdr:cNvPr>
        <xdr:cNvSpPr/>
      </xdr:nvSpPr>
      <xdr:spPr>
        <a:xfrm>
          <a:off x="6189980" y="174625"/>
          <a:ext cx="761325" cy="435175"/>
        </a:xfrm>
        <a:prstGeom prst="roundRect">
          <a:avLst>
            <a:gd name="adj" fmla="val 0"/>
          </a:avLst>
        </a:prstGeom>
        <a:solidFill>
          <a:schemeClr val="accent5">
            <a:lumMod val="75000"/>
          </a:schemeClr>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algn="ctr"/>
          <a:r>
            <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CHI PHÍ</a:t>
          </a:r>
          <a:r>
            <a:rPr lang="en-GB" sz="800" b="1" baseline="0">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 KÊNH</a:t>
          </a:r>
          <a:endPar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twoCellAnchor editAs="oneCell">
    <xdr:from>
      <xdr:col>3</xdr:col>
      <xdr:colOff>918210</xdr:colOff>
      <xdr:row>0</xdr:row>
      <xdr:rowOff>161925</xdr:rowOff>
    </xdr:from>
    <xdr:to>
      <xdr:col>4</xdr:col>
      <xdr:colOff>590510</xdr:colOff>
      <xdr:row>1</xdr:row>
      <xdr:rowOff>209750</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00000000-0008-0000-0000-000012000000}"/>
            </a:ext>
          </a:extLst>
        </xdr:cNvPr>
        <xdr:cNvSpPr/>
      </xdr:nvSpPr>
      <xdr:spPr>
        <a:xfrm>
          <a:off x="3604260" y="161925"/>
          <a:ext cx="824825" cy="428825"/>
        </a:xfrm>
        <a:prstGeom prst="roundRect">
          <a:avLst/>
        </a:prstGeom>
        <a:solidFill>
          <a:schemeClr val="accent5">
            <a:lumMod val="75000"/>
          </a:schemeClr>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algn="ctr"/>
          <a:r>
            <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CÀI</a:t>
          </a:r>
          <a:r>
            <a:rPr lang="en-GB" sz="800" b="1" baseline="0">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 ĐẶT</a:t>
          </a:r>
          <a:endPar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twoCellAnchor>
    <xdr:from>
      <xdr:col>7</xdr:col>
      <xdr:colOff>679450</xdr:colOff>
      <xdr:row>0</xdr:row>
      <xdr:rowOff>174625</xdr:rowOff>
    </xdr:from>
    <xdr:to>
      <xdr:col>8</xdr:col>
      <xdr:colOff>272375</xdr:colOff>
      <xdr:row>1</xdr:row>
      <xdr:rowOff>216100</xdr:rowOff>
    </xdr:to>
    <xdr:sp macro="" textlink="">
      <xdr:nvSpPr>
        <xdr:cNvPr id="19" name="Rectangle: Rounded Corners 18">
          <a:hlinkClick xmlns:r="http://schemas.openxmlformats.org/officeDocument/2006/relationships" r:id="rId6"/>
          <a:extLst>
            <a:ext uri="{FF2B5EF4-FFF2-40B4-BE49-F238E27FC236}">
              <a16:creationId xmlns:a16="http://schemas.microsoft.com/office/drawing/2014/main" id="{00000000-0008-0000-0000-000013000000}"/>
            </a:ext>
          </a:extLst>
        </xdr:cNvPr>
        <xdr:cNvSpPr/>
      </xdr:nvSpPr>
      <xdr:spPr>
        <a:xfrm>
          <a:off x="8756650" y="174625"/>
          <a:ext cx="831175" cy="432000"/>
        </a:xfrm>
        <a:prstGeom prst="roundRect">
          <a:avLst/>
        </a:prstGeom>
        <a:solidFill>
          <a:schemeClr val="accent5">
            <a:lumMod val="75000"/>
          </a:schemeClr>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algn="ctr"/>
          <a:r>
            <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DS NHẬN</a:t>
          </a:r>
          <a:r>
            <a:rPr lang="en-GB" sz="800" b="1" baseline="0">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 VIỆC</a:t>
          </a:r>
          <a:endPar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523875</xdr:colOff>
      <xdr:row>0</xdr:row>
      <xdr:rowOff>200025</xdr:rowOff>
    </xdr:from>
    <xdr:to>
      <xdr:col>3</xdr:col>
      <xdr:colOff>419550</xdr:colOff>
      <xdr:row>1</xdr:row>
      <xdr:rowOff>245700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0300-000002000000}"/>
            </a:ext>
          </a:extLst>
        </xdr:cNvPr>
        <xdr:cNvSpPr/>
      </xdr:nvSpPr>
      <xdr:spPr>
        <a:xfrm>
          <a:off x="1752600" y="200025"/>
          <a:ext cx="972000" cy="360000"/>
        </a:xfrm>
        <a:prstGeom prst="roundRect">
          <a:avLst/>
        </a:prstGeom>
        <a:solidFill>
          <a:schemeClr val="accent5">
            <a:lumMod val="75000"/>
          </a:schemeClr>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algn="ctr"/>
          <a:r>
            <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DASHBOARD</a:t>
          </a:r>
        </a:p>
      </xdr:txBody>
    </xdr:sp>
    <xdr:clientData/>
  </xdr:twoCellAnchor>
  <xdr:twoCellAnchor editAs="oneCell">
    <xdr:from>
      <xdr:col>6</xdr:col>
      <xdr:colOff>742315</xdr:colOff>
      <xdr:row>0</xdr:row>
      <xdr:rowOff>200025</xdr:rowOff>
    </xdr:from>
    <xdr:to>
      <xdr:col>8</xdr:col>
      <xdr:colOff>82365</xdr:colOff>
      <xdr:row>1</xdr:row>
      <xdr:rowOff>245700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00000000-0008-0000-0300-000003000000}"/>
            </a:ext>
          </a:extLst>
        </xdr:cNvPr>
        <xdr:cNvSpPr/>
      </xdr:nvSpPr>
      <xdr:spPr>
        <a:xfrm>
          <a:off x="5647690" y="200025"/>
          <a:ext cx="968825" cy="360000"/>
        </a:xfrm>
        <a:prstGeom prst="roundRect">
          <a:avLst/>
        </a:prstGeom>
        <a:solidFill>
          <a:schemeClr val="accent5">
            <a:lumMod val="75000"/>
          </a:schemeClr>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algn="ctr"/>
          <a:r>
            <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VI TRÍ</a:t>
          </a:r>
          <a:r>
            <a:rPr lang="en-GB" sz="800" b="1" baseline="0">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 TUYỂN DỤNG</a:t>
          </a:r>
          <a:endPar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twoCellAnchor editAs="oneCell">
    <xdr:from>
      <xdr:col>10</xdr:col>
      <xdr:colOff>681355</xdr:colOff>
      <xdr:row>0</xdr:row>
      <xdr:rowOff>200025</xdr:rowOff>
    </xdr:from>
    <xdr:to>
      <xdr:col>11</xdr:col>
      <xdr:colOff>291280</xdr:colOff>
      <xdr:row>1</xdr:row>
      <xdr:rowOff>245700</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00000000-0008-0000-0300-000004000000}"/>
            </a:ext>
          </a:extLst>
        </xdr:cNvPr>
        <xdr:cNvSpPr/>
      </xdr:nvSpPr>
      <xdr:spPr>
        <a:xfrm>
          <a:off x="9539605" y="200025"/>
          <a:ext cx="972000" cy="360000"/>
        </a:xfrm>
        <a:prstGeom prst="roundRect">
          <a:avLst/>
        </a:prstGeom>
        <a:solidFill>
          <a:schemeClr val="accent5">
            <a:lumMod val="75000"/>
          </a:schemeClr>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algn="ctr"/>
          <a:r>
            <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ỨNG</a:t>
          </a:r>
          <a:r>
            <a:rPr lang="en-GB" sz="800" b="1" baseline="0">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 VIÊN</a:t>
          </a:r>
          <a:endPar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twoCellAnchor editAs="oneCell">
    <xdr:from>
      <xdr:col>9</xdr:col>
      <xdr:colOff>105410</xdr:colOff>
      <xdr:row>0</xdr:row>
      <xdr:rowOff>200025</xdr:rowOff>
    </xdr:from>
    <xdr:to>
      <xdr:col>9</xdr:col>
      <xdr:colOff>1077410</xdr:colOff>
      <xdr:row>1</xdr:row>
      <xdr:rowOff>245700</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00000000-0008-0000-0300-000005000000}"/>
            </a:ext>
          </a:extLst>
        </xdr:cNvPr>
        <xdr:cNvSpPr/>
      </xdr:nvSpPr>
      <xdr:spPr>
        <a:xfrm>
          <a:off x="7592060" y="200025"/>
          <a:ext cx="972000" cy="360000"/>
        </a:xfrm>
        <a:prstGeom prst="roundRect">
          <a:avLst/>
        </a:prstGeom>
        <a:solidFill>
          <a:schemeClr val="accent5">
            <a:lumMod val="75000"/>
          </a:schemeClr>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algn="ctr"/>
          <a:r>
            <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CHI PHÍ</a:t>
          </a:r>
          <a:r>
            <a:rPr lang="en-GB" sz="800" b="1" baseline="0">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 KÊNH</a:t>
          </a:r>
          <a:endPar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twoCellAnchor editAs="oneCell">
    <xdr:from>
      <xdr:col>4</xdr:col>
      <xdr:colOff>642620</xdr:colOff>
      <xdr:row>0</xdr:row>
      <xdr:rowOff>200025</xdr:rowOff>
    </xdr:from>
    <xdr:to>
      <xdr:col>5</xdr:col>
      <xdr:colOff>824045</xdr:colOff>
      <xdr:row>1</xdr:row>
      <xdr:rowOff>245700</xdr:rowOff>
    </xdr:to>
    <xdr:sp macro="" textlink="">
      <xdr:nvSpPr>
        <xdr:cNvPr id="6" name="Rectangle: Rounded Corners 5">
          <a:hlinkClick xmlns:r="http://schemas.openxmlformats.org/officeDocument/2006/relationships" r:id="rId5"/>
          <a:extLst>
            <a:ext uri="{FF2B5EF4-FFF2-40B4-BE49-F238E27FC236}">
              <a16:creationId xmlns:a16="http://schemas.microsoft.com/office/drawing/2014/main" id="{00000000-0008-0000-0300-000006000000}"/>
            </a:ext>
          </a:extLst>
        </xdr:cNvPr>
        <xdr:cNvSpPr/>
      </xdr:nvSpPr>
      <xdr:spPr>
        <a:xfrm>
          <a:off x="3700145" y="200025"/>
          <a:ext cx="972000" cy="360000"/>
        </a:xfrm>
        <a:prstGeom prst="roundRect">
          <a:avLst/>
        </a:prstGeom>
        <a:solidFill>
          <a:schemeClr val="accent5">
            <a:lumMod val="75000"/>
          </a:schemeClr>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algn="ctr"/>
          <a:r>
            <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CÀI</a:t>
          </a:r>
          <a:r>
            <a:rPr lang="en-GB" sz="800" b="1" baseline="0">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 ĐẶT</a:t>
          </a:r>
          <a:endPar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twoCellAnchor>
    <xdr:from>
      <xdr:col>12</xdr:col>
      <xdr:colOff>276225</xdr:colOff>
      <xdr:row>0</xdr:row>
      <xdr:rowOff>200025</xdr:rowOff>
    </xdr:from>
    <xdr:to>
      <xdr:col>12</xdr:col>
      <xdr:colOff>1248225</xdr:colOff>
      <xdr:row>1</xdr:row>
      <xdr:rowOff>169500</xdr:rowOff>
    </xdr:to>
    <xdr:sp macro="" textlink="">
      <xdr:nvSpPr>
        <xdr:cNvPr id="7" name="Rectangle: Rounded Corners 6">
          <a:hlinkClick xmlns:r="http://schemas.openxmlformats.org/officeDocument/2006/relationships" r:id="rId6"/>
          <a:extLst>
            <a:ext uri="{FF2B5EF4-FFF2-40B4-BE49-F238E27FC236}">
              <a16:creationId xmlns:a16="http://schemas.microsoft.com/office/drawing/2014/main" id="{00000000-0008-0000-0300-000007000000}"/>
            </a:ext>
          </a:extLst>
        </xdr:cNvPr>
        <xdr:cNvSpPr/>
      </xdr:nvSpPr>
      <xdr:spPr>
        <a:xfrm>
          <a:off x="11487150" y="200025"/>
          <a:ext cx="972000" cy="283800"/>
        </a:xfrm>
        <a:prstGeom prst="roundRect">
          <a:avLst/>
        </a:prstGeom>
        <a:solidFill>
          <a:schemeClr val="accent5">
            <a:lumMod val="75000"/>
          </a:schemeClr>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algn="ctr"/>
          <a:r>
            <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DS NHẬN</a:t>
          </a:r>
          <a:r>
            <a:rPr lang="en-GB" sz="800" b="1" baseline="0">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 VIỆC</a:t>
          </a:r>
          <a:endPar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622041</xdr:colOff>
      <xdr:row>0</xdr:row>
      <xdr:rowOff>173393</xdr:rowOff>
    </xdr:from>
    <xdr:to>
      <xdr:col>1</xdr:col>
      <xdr:colOff>1522041</xdr:colOff>
      <xdr:row>1</xdr:row>
      <xdr:rowOff>144817</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0400-000002000000}"/>
            </a:ext>
          </a:extLst>
        </xdr:cNvPr>
        <xdr:cNvSpPr/>
      </xdr:nvSpPr>
      <xdr:spPr>
        <a:xfrm>
          <a:off x="1717416" y="173393"/>
          <a:ext cx="900000" cy="361949"/>
        </a:xfrm>
        <a:prstGeom prst="roundRect">
          <a:avLst/>
        </a:prstGeom>
        <a:solidFill>
          <a:schemeClr val="accent5">
            <a:lumMod val="75000"/>
          </a:schemeClr>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algn="ctr"/>
          <a:r>
            <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DASHBOARD</a:t>
          </a:r>
        </a:p>
      </xdr:txBody>
    </xdr:sp>
    <xdr:clientData/>
  </xdr:twoCellAnchor>
  <xdr:twoCellAnchor editAs="oneCell">
    <xdr:from>
      <xdr:col>3</xdr:col>
      <xdr:colOff>1335661</xdr:colOff>
      <xdr:row>0</xdr:row>
      <xdr:rowOff>173393</xdr:rowOff>
    </xdr:from>
    <xdr:to>
      <xdr:col>4</xdr:col>
      <xdr:colOff>719672</xdr:colOff>
      <xdr:row>1</xdr:row>
      <xdr:rowOff>144817</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00000000-0008-0000-0400-000003000000}"/>
            </a:ext>
          </a:extLst>
        </xdr:cNvPr>
        <xdr:cNvSpPr/>
      </xdr:nvSpPr>
      <xdr:spPr>
        <a:xfrm>
          <a:off x="5936236" y="173393"/>
          <a:ext cx="898486" cy="361949"/>
        </a:xfrm>
        <a:prstGeom prst="roundRect">
          <a:avLst/>
        </a:prstGeom>
        <a:solidFill>
          <a:schemeClr val="accent5">
            <a:lumMod val="75000"/>
          </a:schemeClr>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algn="ctr"/>
          <a:r>
            <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VI TRÍ</a:t>
          </a:r>
          <a:r>
            <a:rPr lang="en-GB" sz="800" b="1" baseline="0">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 TUYỂN DỤNG</a:t>
          </a:r>
          <a:endPar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twoCellAnchor editAs="oneCell">
    <xdr:from>
      <xdr:col>6</xdr:col>
      <xdr:colOff>9417</xdr:colOff>
      <xdr:row>0</xdr:row>
      <xdr:rowOff>173393</xdr:rowOff>
    </xdr:from>
    <xdr:to>
      <xdr:col>6</xdr:col>
      <xdr:colOff>909417</xdr:colOff>
      <xdr:row>1</xdr:row>
      <xdr:rowOff>144817</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00000000-0008-0000-0400-000004000000}"/>
            </a:ext>
          </a:extLst>
        </xdr:cNvPr>
        <xdr:cNvSpPr/>
      </xdr:nvSpPr>
      <xdr:spPr>
        <a:xfrm>
          <a:off x="10153542" y="173393"/>
          <a:ext cx="900000" cy="361949"/>
        </a:xfrm>
        <a:prstGeom prst="roundRect">
          <a:avLst/>
        </a:prstGeom>
        <a:solidFill>
          <a:schemeClr val="accent5">
            <a:lumMod val="75000"/>
          </a:schemeClr>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algn="ctr"/>
          <a:r>
            <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ỨNG</a:t>
          </a:r>
          <a:r>
            <a:rPr lang="en-GB" sz="800" b="1" baseline="0">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 VIÊN</a:t>
          </a:r>
          <a:endPar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twoCellAnchor editAs="oneCell">
    <xdr:from>
      <xdr:col>5</xdr:col>
      <xdr:colOff>709882</xdr:colOff>
      <xdr:row>0</xdr:row>
      <xdr:rowOff>173393</xdr:rowOff>
    </xdr:from>
    <xdr:to>
      <xdr:col>5</xdr:col>
      <xdr:colOff>1609882</xdr:colOff>
      <xdr:row>1</xdr:row>
      <xdr:rowOff>144817</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00000000-0008-0000-0400-000005000000}"/>
            </a:ext>
          </a:extLst>
        </xdr:cNvPr>
        <xdr:cNvSpPr/>
      </xdr:nvSpPr>
      <xdr:spPr>
        <a:xfrm>
          <a:off x="8044132" y="173393"/>
          <a:ext cx="900000" cy="361949"/>
        </a:xfrm>
        <a:prstGeom prst="roundRect">
          <a:avLst/>
        </a:prstGeom>
        <a:solidFill>
          <a:schemeClr val="accent5">
            <a:lumMod val="75000"/>
          </a:schemeClr>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algn="ctr"/>
          <a:r>
            <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CHI PHÍ</a:t>
          </a:r>
          <a:r>
            <a:rPr lang="en-GB" sz="800" b="1" baseline="0">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 KÊNH</a:t>
          </a:r>
          <a:endPar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twoCellAnchor editAs="oneCell">
    <xdr:from>
      <xdr:col>2</xdr:col>
      <xdr:colOff>569276</xdr:colOff>
      <xdr:row>0</xdr:row>
      <xdr:rowOff>173393</xdr:rowOff>
    </xdr:from>
    <xdr:to>
      <xdr:col>3</xdr:col>
      <xdr:colOff>126251</xdr:colOff>
      <xdr:row>1</xdr:row>
      <xdr:rowOff>144817</xdr:rowOff>
    </xdr:to>
    <xdr:sp macro="" textlink="">
      <xdr:nvSpPr>
        <xdr:cNvPr id="6" name="Rectangle: Rounded Corners 5">
          <a:hlinkClick xmlns:r="http://schemas.openxmlformats.org/officeDocument/2006/relationships" r:id="rId5"/>
          <a:extLst>
            <a:ext uri="{FF2B5EF4-FFF2-40B4-BE49-F238E27FC236}">
              <a16:creationId xmlns:a16="http://schemas.microsoft.com/office/drawing/2014/main" id="{00000000-0008-0000-0400-000006000000}"/>
            </a:ext>
          </a:extLst>
        </xdr:cNvPr>
        <xdr:cNvSpPr/>
      </xdr:nvSpPr>
      <xdr:spPr>
        <a:xfrm>
          <a:off x="3826826" y="173393"/>
          <a:ext cx="900000" cy="361949"/>
        </a:xfrm>
        <a:prstGeom prst="roundRect">
          <a:avLst/>
        </a:prstGeom>
        <a:solidFill>
          <a:schemeClr val="accent5">
            <a:lumMod val="75000"/>
          </a:schemeClr>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algn="ctr"/>
          <a:r>
            <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CÀI</a:t>
          </a:r>
          <a:r>
            <a:rPr lang="en-GB" sz="800" b="1" baseline="0">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 ĐẶT</a:t>
          </a:r>
          <a:endPar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twoCellAnchor>
    <xdr:from>
      <xdr:col>6</xdr:col>
      <xdr:colOff>2118826</xdr:colOff>
      <xdr:row>0</xdr:row>
      <xdr:rowOff>173393</xdr:rowOff>
    </xdr:from>
    <xdr:to>
      <xdr:col>6</xdr:col>
      <xdr:colOff>3018826</xdr:colOff>
      <xdr:row>1</xdr:row>
      <xdr:rowOff>180982</xdr:rowOff>
    </xdr:to>
    <xdr:sp macro="" textlink="">
      <xdr:nvSpPr>
        <xdr:cNvPr id="7" name="Rectangle: Rounded Corners 6">
          <a:hlinkClick xmlns:r="http://schemas.openxmlformats.org/officeDocument/2006/relationships" r:id="rId6"/>
          <a:extLst>
            <a:ext uri="{FF2B5EF4-FFF2-40B4-BE49-F238E27FC236}">
              <a16:creationId xmlns:a16="http://schemas.microsoft.com/office/drawing/2014/main" id="{00000000-0008-0000-0400-000007000000}"/>
            </a:ext>
          </a:extLst>
        </xdr:cNvPr>
        <xdr:cNvSpPr/>
      </xdr:nvSpPr>
      <xdr:spPr>
        <a:xfrm>
          <a:off x="12262951" y="173393"/>
          <a:ext cx="900000" cy="398114"/>
        </a:xfrm>
        <a:prstGeom prst="roundRect">
          <a:avLst/>
        </a:prstGeom>
        <a:solidFill>
          <a:schemeClr val="accent5">
            <a:lumMod val="75000"/>
          </a:schemeClr>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algn="ctr"/>
          <a:r>
            <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DS NHẬN</a:t>
          </a:r>
          <a:r>
            <a:rPr lang="en-GB" sz="800" b="1" baseline="0">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 VIỆC</a:t>
          </a:r>
          <a:endPar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552450</xdr:colOff>
      <xdr:row>4</xdr:row>
      <xdr:rowOff>1</xdr:rowOff>
    </xdr:from>
    <xdr:to>
      <xdr:col>17</xdr:col>
      <xdr:colOff>552450</xdr:colOff>
      <xdr:row>8</xdr:row>
      <xdr:rowOff>190501</xdr:rowOff>
    </xdr:to>
    <mc:AlternateContent xmlns:mc="http://schemas.openxmlformats.org/markup-compatibility/2006" xmlns:a14="http://schemas.microsoft.com/office/drawing/2010/main">
      <mc:Choice Requires="a14">
        <xdr:graphicFrame macro="">
          <xdr:nvGraphicFramePr>
            <xdr:cNvPr id="2" name="Name">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11677650" y="1228726"/>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285750</xdr:colOff>
      <xdr:row>4</xdr:row>
      <xdr:rowOff>57151</xdr:rowOff>
    </xdr:from>
    <xdr:to>
      <xdr:col>20</xdr:col>
      <xdr:colOff>285750</xdr:colOff>
      <xdr:row>8</xdr:row>
      <xdr:rowOff>190501</xdr:rowOff>
    </xdr:to>
    <mc:AlternateContent xmlns:mc="http://schemas.openxmlformats.org/markup-compatibility/2006" xmlns:a14="http://schemas.microsoft.com/office/drawing/2010/main">
      <mc:Choice Requires="a14">
        <xdr:graphicFrame macro="">
          <xdr:nvGraphicFramePr>
            <xdr:cNvPr id="3" name="Name 1">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microsoft.com/office/drawing/2010/slicer">
              <sle:slicer xmlns:sle="http://schemas.microsoft.com/office/drawing/2010/slicer" name="Name 1"/>
            </a:graphicData>
          </a:graphic>
        </xdr:graphicFrame>
      </mc:Choice>
      <mc:Fallback xmlns="">
        <xdr:sp macro="" textlink="">
          <xdr:nvSpPr>
            <xdr:cNvPr id="0" name=""/>
            <xdr:cNvSpPr>
              <a:spLocks noTextEdit="1"/>
            </xdr:cNvSpPr>
          </xdr:nvSpPr>
          <xdr:spPr>
            <a:xfrm>
              <a:off x="12315825" y="1285876"/>
              <a:ext cx="1828800"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295275</xdr:colOff>
      <xdr:row>4</xdr:row>
      <xdr:rowOff>114301</xdr:rowOff>
    </xdr:from>
    <xdr:to>
      <xdr:col>23</xdr:col>
      <xdr:colOff>295275</xdr:colOff>
      <xdr:row>8</xdr:row>
      <xdr:rowOff>190501</xdr:rowOff>
    </xdr:to>
    <mc:AlternateContent xmlns:mc="http://schemas.openxmlformats.org/markup-compatibility/2006" xmlns:a14="http://schemas.microsoft.com/office/drawing/2010/main">
      <mc:Choice Requires="a14">
        <xdr:graphicFrame macro="">
          <xdr:nvGraphicFramePr>
            <xdr:cNvPr id="4" name="Name 2">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microsoft.com/office/drawing/2010/slicer">
              <sle:slicer xmlns:sle="http://schemas.microsoft.com/office/drawing/2010/slicer" name="Name 2"/>
            </a:graphicData>
          </a:graphic>
        </xdr:graphicFrame>
      </mc:Choice>
      <mc:Fallback xmlns="">
        <xdr:sp macro="" textlink="">
          <xdr:nvSpPr>
            <xdr:cNvPr id="0" name=""/>
            <xdr:cNvSpPr>
              <a:spLocks noTextEdit="1"/>
            </xdr:cNvSpPr>
          </xdr:nvSpPr>
          <xdr:spPr>
            <a:xfrm>
              <a:off x="14154150" y="1343026"/>
              <a:ext cx="1828800" cy="102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419100</xdr:colOff>
      <xdr:row>0</xdr:row>
      <xdr:rowOff>0</xdr:rowOff>
    </xdr:from>
    <xdr:to>
      <xdr:col>17</xdr:col>
      <xdr:colOff>419100</xdr:colOff>
      <xdr:row>4</xdr:row>
      <xdr:rowOff>47625</xdr:rowOff>
    </xdr:to>
    <mc:AlternateContent xmlns:mc="http://schemas.openxmlformats.org/markup-compatibility/2006" xmlns:a14="http://schemas.microsoft.com/office/drawing/2010/main">
      <mc:Choice Requires="a14">
        <xdr:graphicFrame macro="">
          <xdr:nvGraphicFramePr>
            <xdr:cNvPr id="5" name="Name 3">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microsoft.com/office/drawing/2010/slicer">
              <sle:slicer xmlns:sle="http://schemas.microsoft.com/office/drawing/2010/slicer" name="Name 3"/>
            </a:graphicData>
          </a:graphic>
        </xdr:graphicFrame>
      </mc:Choice>
      <mc:Fallback xmlns="">
        <xdr:sp macro="" textlink="">
          <xdr:nvSpPr>
            <xdr:cNvPr id="0" name=""/>
            <xdr:cNvSpPr>
              <a:spLocks noTextEdit="1"/>
            </xdr:cNvSpPr>
          </xdr:nvSpPr>
          <xdr:spPr>
            <a:xfrm>
              <a:off x="11544300" y="0"/>
              <a:ext cx="182880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590550</xdr:colOff>
      <xdr:row>0</xdr:row>
      <xdr:rowOff>1</xdr:rowOff>
    </xdr:from>
    <xdr:to>
      <xdr:col>19</xdr:col>
      <xdr:colOff>590550</xdr:colOff>
      <xdr:row>4</xdr:row>
      <xdr:rowOff>142876</xdr:rowOff>
    </xdr:to>
    <mc:AlternateContent xmlns:mc="http://schemas.openxmlformats.org/markup-compatibility/2006" xmlns:a14="http://schemas.microsoft.com/office/drawing/2010/main">
      <mc:Choice Requires="a14">
        <xdr:graphicFrame macro="">
          <xdr:nvGraphicFramePr>
            <xdr:cNvPr id="6" name="Name 4">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microsoft.com/office/drawing/2010/slicer">
              <sle:slicer xmlns:sle="http://schemas.microsoft.com/office/drawing/2010/slicer" name="Name 4"/>
            </a:graphicData>
          </a:graphic>
        </xdr:graphicFrame>
      </mc:Choice>
      <mc:Fallback xmlns="">
        <xdr:sp macro="" textlink="">
          <xdr:nvSpPr>
            <xdr:cNvPr id="0" name=""/>
            <xdr:cNvSpPr>
              <a:spLocks noTextEdit="1"/>
            </xdr:cNvSpPr>
          </xdr:nvSpPr>
          <xdr:spPr>
            <a:xfrm>
              <a:off x="12011025" y="1"/>
              <a:ext cx="18288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152400</xdr:colOff>
      <xdr:row>0</xdr:row>
      <xdr:rowOff>47625</xdr:rowOff>
    </xdr:from>
    <xdr:to>
      <xdr:col>23</xdr:col>
      <xdr:colOff>152400</xdr:colOff>
      <xdr:row>4</xdr:row>
      <xdr:rowOff>238126</xdr:rowOff>
    </xdr:to>
    <mc:AlternateContent xmlns:mc="http://schemas.openxmlformats.org/markup-compatibility/2006" xmlns:a14="http://schemas.microsoft.com/office/drawing/2010/main">
      <mc:Choice Requires="a14">
        <xdr:graphicFrame macro="">
          <xdr:nvGraphicFramePr>
            <xdr:cNvPr id="7" name="Month Number">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microsoft.com/office/drawing/2010/slicer">
              <sle:slicer xmlns:sle="http://schemas.microsoft.com/office/drawing/2010/slicer" name="Month Number"/>
            </a:graphicData>
          </a:graphic>
        </xdr:graphicFrame>
      </mc:Choice>
      <mc:Fallback xmlns="">
        <xdr:sp macro="" textlink="">
          <xdr:nvSpPr>
            <xdr:cNvPr id="0" name=""/>
            <xdr:cNvSpPr>
              <a:spLocks noTextEdit="1"/>
            </xdr:cNvSpPr>
          </xdr:nvSpPr>
          <xdr:spPr>
            <a:xfrm>
              <a:off x="14011275" y="247651"/>
              <a:ext cx="1828800" cy="1066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561974</xdr:colOff>
      <xdr:row>17</xdr:row>
      <xdr:rowOff>33337</xdr:rowOff>
    </xdr:from>
    <xdr:to>
      <xdr:col>19</xdr:col>
      <xdr:colOff>233361</xdr:colOff>
      <xdr:row>31</xdr:row>
      <xdr:rowOff>109537</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439524" y="3929062"/>
              <a:ext cx="2719387"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509586</xdr:colOff>
      <xdr:row>15</xdr:row>
      <xdr:rowOff>104775</xdr:rowOff>
    </xdr:from>
    <xdr:to>
      <xdr:col>11</xdr:col>
      <xdr:colOff>723899</xdr:colOff>
      <xdr:row>28</xdr:row>
      <xdr:rowOff>9524</xdr:rowOff>
    </xdr:to>
    <xdr:graphicFrame macro="">
      <xdr:nvGraphicFramePr>
        <xdr:cNvPr id="11" name="Chart 10">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661987</xdr:colOff>
      <xdr:row>30</xdr:row>
      <xdr:rowOff>147636</xdr:rowOff>
    </xdr:from>
    <xdr:to>
      <xdr:col>10</xdr:col>
      <xdr:colOff>147637</xdr:colOff>
      <xdr:row>45</xdr:row>
      <xdr:rowOff>76199</xdr:rowOff>
    </xdr:to>
    <xdr:graphicFrame macro="">
      <xdr:nvGraphicFramePr>
        <xdr:cNvPr id="12" name="Chart 11">
          <a:extLst>
            <a:ext uri="{FF2B5EF4-FFF2-40B4-BE49-F238E27FC236}">
              <a16:creationId xmlns:a16="http://schemas.microsoft.com/office/drawing/2014/main" id="{00000000-0008-0000-01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633412</xdr:colOff>
      <xdr:row>52</xdr:row>
      <xdr:rowOff>85725</xdr:rowOff>
    </xdr:from>
    <xdr:to>
      <xdr:col>10</xdr:col>
      <xdr:colOff>119062</xdr:colOff>
      <xdr:row>62</xdr:row>
      <xdr:rowOff>180975</xdr:rowOff>
    </xdr:to>
    <xdr:graphicFrame macro="">
      <xdr:nvGraphicFramePr>
        <xdr:cNvPr id="13" name="Chart 12">
          <a:extLst>
            <a:ext uri="{FF2B5EF4-FFF2-40B4-BE49-F238E27FC236}">
              <a16:creationId xmlns:a16="http://schemas.microsoft.com/office/drawing/2014/main" id="{00000000-0008-0000-01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671512</xdr:colOff>
      <xdr:row>68</xdr:row>
      <xdr:rowOff>66675</xdr:rowOff>
    </xdr:from>
    <xdr:to>
      <xdr:col>10</xdr:col>
      <xdr:colOff>157162</xdr:colOff>
      <xdr:row>78</xdr:row>
      <xdr:rowOff>180975</xdr:rowOff>
    </xdr:to>
    <xdr:graphicFrame macro="">
      <xdr:nvGraphicFramePr>
        <xdr:cNvPr id="15" name="Chart 14">
          <a:extLst>
            <a:ext uri="{FF2B5EF4-FFF2-40B4-BE49-F238E27FC236}">
              <a16:creationId xmlns:a16="http://schemas.microsoft.com/office/drawing/2014/main" id="{00000000-0008-0000-01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385761</xdr:colOff>
      <xdr:row>87</xdr:row>
      <xdr:rowOff>104774</xdr:rowOff>
    </xdr:from>
    <xdr:to>
      <xdr:col>11</xdr:col>
      <xdr:colOff>619124</xdr:colOff>
      <xdr:row>98</xdr:row>
      <xdr:rowOff>76199</xdr:rowOff>
    </xdr:to>
    <xdr:graphicFrame macro="">
      <xdr:nvGraphicFramePr>
        <xdr:cNvPr id="16" name="Chart 15">
          <a:extLst>
            <a:ext uri="{FF2B5EF4-FFF2-40B4-BE49-F238E27FC236}">
              <a16:creationId xmlns:a16="http://schemas.microsoft.com/office/drawing/2014/main" id="{00000000-0008-0000-01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0</xdr:colOff>
      <xdr:row>107</xdr:row>
      <xdr:rowOff>0</xdr:rowOff>
    </xdr:from>
    <xdr:to>
      <xdr:col>14</xdr:col>
      <xdr:colOff>524307</xdr:colOff>
      <xdr:row>118</xdr:row>
      <xdr:rowOff>545</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00000000-0008-0000-0100-000012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029700" y="21040725"/>
              <a:ext cx="2372157" cy="209604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0</xdr:colOff>
      <xdr:row>105</xdr:row>
      <xdr:rowOff>176212</xdr:rowOff>
    </xdr:from>
    <xdr:to>
      <xdr:col>7</xdr:col>
      <xdr:colOff>1009650</xdr:colOff>
      <xdr:row>119</xdr:row>
      <xdr:rowOff>80962</xdr:rowOff>
    </xdr:to>
    <mc:AlternateContent xmlns:mc="http://schemas.openxmlformats.org/markup-compatibility/2006">
      <mc:Choice xmlns:cx4="http://schemas.microsoft.com/office/drawing/2016/5/10/chartex" Requires="cx4">
        <xdr:graphicFrame macro="">
          <xdr:nvGraphicFramePr>
            <xdr:cNvPr id="19" name="Chart 18">
              <a:extLst>
                <a:ext uri="{FF2B5EF4-FFF2-40B4-BE49-F238E27FC236}">
                  <a16:creationId xmlns:a16="http://schemas.microsoft.com/office/drawing/2014/main" id="{00000000-0008-0000-0100-000013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610225" y="20835937"/>
              <a:ext cx="2028825" cy="25717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176212</xdr:colOff>
      <xdr:row>9</xdr:row>
      <xdr:rowOff>114301</xdr:rowOff>
    </xdr:from>
    <xdr:to>
      <xdr:col>24</xdr:col>
      <xdr:colOff>428626</xdr:colOff>
      <xdr:row>29</xdr:row>
      <xdr:rowOff>90487</xdr:rowOff>
    </xdr:to>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361950</xdr:colOff>
      <xdr:row>15</xdr:row>
      <xdr:rowOff>0</xdr:rowOff>
    </xdr:from>
    <xdr:to>
      <xdr:col>16</xdr:col>
      <xdr:colOff>528636</xdr:colOff>
      <xdr:row>29</xdr:row>
      <xdr:rowOff>14287</xdr:rowOff>
    </xdr:to>
    <xdr:graphicFrame macro="">
      <xdr:nvGraphicFramePr>
        <xdr:cNvPr id="17" name="Chart 16">
          <a:extLst>
            <a:ext uri="{FF2B5EF4-FFF2-40B4-BE49-F238E27FC236}">
              <a16:creationId xmlns:a16="http://schemas.microsoft.com/office/drawing/2014/main" id="{00000000-0008-0000-01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581025</xdr:colOff>
      <xdr:row>15</xdr:row>
      <xdr:rowOff>123825</xdr:rowOff>
    </xdr:from>
    <xdr:to>
      <xdr:col>18</xdr:col>
      <xdr:colOff>309561</xdr:colOff>
      <xdr:row>29</xdr:row>
      <xdr:rowOff>147636</xdr:rowOff>
    </xdr:to>
    <xdr:graphicFrame macro="">
      <xdr:nvGraphicFramePr>
        <xdr:cNvPr id="20" name="Chart 19">
          <a:extLst>
            <a:ext uri="{FF2B5EF4-FFF2-40B4-BE49-F238E27FC236}">
              <a16:creationId xmlns:a16="http://schemas.microsoft.com/office/drawing/2014/main" id="{00000000-0008-0000-01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0.35347</cdr:x>
      <cdr:y>0.47059</cdr:y>
    </cdr:from>
    <cdr:to>
      <cdr:x>0.67562</cdr:x>
      <cdr:y>0.60852</cdr:y>
    </cdr:to>
    <cdr:sp macro="" textlink="'Phan tich'!$E$6">
      <cdr:nvSpPr>
        <cdr:cNvPr id="3" name="TextBox 2">
          <a:extLst xmlns:a="http://schemas.openxmlformats.org/drawingml/2006/main">
            <a:ext uri="{FF2B5EF4-FFF2-40B4-BE49-F238E27FC236}">
              <a16:creationId xmlns:a16="http://schemas.microsoft.com/office/drawing/2014/main" id="{BF7C2DCB-4CA7-D2F8-F544-FBE2FBD40A58}"/>
            </a:ext>
          </a:extLst>
        </cdr:cNvPr>
        <cdr:cNvSpPr txBox="1"/>
      </cdr:nvSpPr>
      <cdr:spPr>
        <a:xfrm xmlns:a="http://schemas.openxmlformats.org/drawingml/2006/main">
          <a:off x="752475" y="1104900"/>
          <a:ext cx="685799" cy="3238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661CED8B-4F57-41B6-A4A8-911F493D1512}" type="TxLink">
            <a:rPr lang="en-US" sz="1200" b="1" i="0" u="none" strike="noStrike">
              <a:solidFill>
                <a:srgbClr val="000000"/>
              </a:solidFill>
              <a:latin typeface="Arial" panose="020B0604020202020204" pitchFamily="34" charset="0"/>
              <a:cs typeface="Arial" panose="020B0604020202020204" pitchFamily="34" charset="0"/>
            </a:rPr>
            <a:pPr algn="ctr"/>
            <a:t>87%</a:t>
          </a:fld>
          <a:endParaRPr lang="en-US" sz="1200" b="1">
            <a:latin typeface="Arial" panose="020B0604020202020204" pitchFamily="34" charset="0"/>
            <a:cs typeface="Arial" panose="020B0604020202020204" pitchFamily="34" charset="0"/>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0.34369</cdr:x>
      <cdr:y>0.41146</cdr:y>
    </cdr:from>
    <cdr:to>
      <cdr:x>0.6691</cdr:x>
      <cdr:y>0.57465</cdr:y>
    </cdr:to>
    <cdr:sp macro="" textlink="'Phan tich'!$G$6">
      <cdr:nvSpPr>
        <cdr:cNvPr id="2" name="TextBox 1">
          <a:extLst xmlns:a="http://schemas.openxmlformats.org/drawingml/2006/main">
            <a:ext uri="{FF2B5EF4-FFF2-40B4-BE49-F238E27FC236}">
              <a16:creationId xmlns:a16="http://schemas.microsoft.com/office/drawing/2014/main" id="{D95A5E9D-7025-08CF-F294-BC0FA5AC3831}"/>
            </a:ext>
          </a:extLst>
        </cdr:cNvPr>
        <cdr:cNvSpPr txBox="1"/>
      </cdr:nvSpPr>
      <cdr:spPr>
        <a:xfrm xmlns:a="http://schemas.openxmlformats.org/drawingml/2006/main">
          <a:off x="895350" y="1128713"/>
          <a:ext cx="847725" cy="447675"/>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94C1BE51-12FD-4488-ABE3-F4D260F82340}" type="TxLink">
            <a:rPr lang="en-US" sz="1400" b="1" i="0" u="none" strike="noStrike">
              <a:solidFill>
                <a:srgbClr val="000000"/>
              </a:solidFill>
              <a:latin typeface="Arial" panose="020B0604020202020204" pitchFamily="34" charset="0"/>
              <a:cs typeface="Arial" panose="020B0604020202020204" pitchFamily="34" charset="0"/>
            </a:rPr>
            <a:pPr algn="ctr"/>
            <a:t>53%</a:t>
          </a:fld>
          <a:endParaRPr lang="en-US" sz="1400" b="1">
            <a:latin typeface="Arial" panose="020B0604020202020204" pitchFamily="34" charset="0"/>
            <a:cs typeface="Arial" panose="020B0604020202020204" pitchFamily="34" charset="0"/>
          </a:endParaRPr>
        </a:p>
      </cdr:txBody>
    </cdr:sp>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235175</xdr:rowOff>
    </xdr:from>
    <xdr:to>
      <xdr:col>1</xdr:col>
      <xdr:colOff>546699</xdr:colOff>
      <xdr:row>2</xdr:row>
      <xdr:rowOff>108046</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0" y="235175"/>
          <a:ext cx="1156299" cy="377696"/>
        </a:xfrm>
        <a:prstGeom prst="rect">
          <a:avLst/>
        </a:prstGeom>
        <a:grpFill/>
        <a:ln>
          <a:noFill/>
        </a:ln>
      </xdr:spPr>
      <xdr:style>
        <a:lnRef idx="1">
          <a:schemeClr val="accent5"/>
        </a:lnRef>
        <a:fillRef idx="2">
          <a:schemeClr val="accent5"/>
        </a:fillRef>
        <a:effectRef idx="1">
          <a:schemeClr val="accent5"/>
        </a:effectRef>
        <a:fontRef idx="minor">
          <a:schemeClr val="dk1"/>
        </a:fontRef>
      </xdr:style>
      <xdr:txBody>
        <a:bodyPr vertOverflow="overflow" horzOverflow="overflow" wrap="none" lIns="0" tIns="0" rIns="0" bIns="0" rtlCol="0" anchor="ctr"/>
        <a:lstStyle/>
        <a:p>
          <a:pPr marL="0" indent="0" algn="ctr"/>
          <a:r>
            <a:rPr lang="en-US" sz="650" b="1" i="0" u="none" strike="noStrike">
              <a:solidFill>
                <a:srgbClr val="000000"/>
              </a:solidFill>
              <a:latin typeface="Arial" panose="020B0604020202020204" pitchFamily="34" charset="0"/>
              <a:ea typeface="+mn-ea"/>
              <a:cs typeface="Arial" panose="020B0604020202020204" pitchFamily="34" charset="0"/>
            </a:rPr>
            <a:t>TỔNG CHI PHÍ TUYỂN DỤNG</a:t>
          </a:r>
        </a:p>
      </xdr:txBody>
    </xdr:sp>
    <xdr:clientData/>
  </xdr:twoCellAnchor>
  <xdr:twoCellAnchor>
    <xdr:from>
      <xdr:col>0</xdr:col>
      <xdr:colOff>8175</xdr:colOff>
      <xdr:row>12</xdr:row>
      <xdr:rowOff>180923</xdr:rowOff>
    </xdr:from>
    <xdr:to>
      <xdr:col>1</xdr:col>
      <xdr:colOff>554874</xdr:colOff>
      <xdr:row>14</xdr:row>
      <xdr:rowOff>94028</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8175" y="2590748"/>
          <a:ext cx="1156299" cy="294105"/>
        </a:xfrm>
        <a:prstGeom prst="rect">
          <a:avLst/>
        </a:prstGeom>
        <a:grpFill/>
        <a:ln>
          <a:noFill/>
        </a:ln>
      </xdr:spPr>
      <xdr:style>
        <a:lnRef idx="1">
          <a:schemeClr val="accent5"/>
        </a:lnRef>
        <a:fillRef idx="2">
          <a:schemeClr val="accent5"/>
        </a:fillRef>
        <a:effectRef idx="1">
          <a:schemeClr val="accent5"/>
        </a:effectRef>
        <a:fontRef idx="minor">
          <a:schemeClr val="dk1"/>
        </a:fontRef>
      </xdr:style>
      <xdr:txBody>
        <a:bodyPr vertOverflow="overflow" horzOverflow="overflow" wrap="none" lIns="0" tIns="0" rIns="0" bIns="0" rtlCol="0" anchor="ctr"/>
        <a:lstStyle/>
        <a:p>
          <a:pPr marL="0" indent="0" algn="ctr"/>
          <a:r>
            <a:rPr lang="en-US" sz="650" b="1" i="0" u="none" strike="noStrike">
              <a:solidFill>
                <a:srgbClr val="000000"/>
              </a:solidFill>
              <a:latin typeface="Arial" panose="020B0604020202020204" pitchFamily="34" charset="0"/>
              <a:ea typeface="+mn-ea"/>
              <a:cs typeface="Arial" panose="020B0604020202020204" pitchFamily="34" charset="0"/>
            </a:rPr>
            <a:t>SỐ</a:t>
          </a:r>
          <a:r>
            <a:rPr lang="en-US" sz="650" b="1" i="0" u="none" strike="noStrike" baseline="0">
              <a:solidFill>
                <a:srgbClr val="000000"/>
              </a:solidFill>
              <a:latin typeface="Arial" panose="020B0604020202020204" pitchFamily="34" charset="0"/>
              <a:ea typeface="+mn-ea"/>
              <a:cs typeface="Arial" panose="020B0604020202020204" pitchFamily="34" charset="0"/>
            </a:rPr>
            <a:t> NGÀY TB TUYỂN /NHÂN VIÊN</a:t>
          </a:r>
          <a:endParaRPr lang="en-US" sz="650" b="1" i="0" u="none" strike="noStrike">
            <a:solidFill>
              <a:srgbClr val="000000"/>
            </a:solidFill>
            <a:latin typeface="Arial" panose="020B0604020202020204" pitchFamily="34" charset="0"/>
            <a:ea typeface="+mn-ea"/>
            <a:cs typeface="Arial" panose="020B0604020202020204" pitchFamily="34" charset="0"/>
          </a:endParaRPr>
        </a:p>
      </xdr:txBody>
    </xdr:sp>
    <xdr:clientData/>
  </xdr:twoCellAnchor>
  <xdr:twoCellAnchor>
    <xdr:from>
      <xdr:col>0</xdr:col>
      <xdr:colOff>0</xdr:colOff>
      <xdr:row>5</xdr:row>
      <xdr:rowOff>713</xdr:rowOff>
    </xdr:from>
    <xdr:to>
      <xdr:col>1</xdr:col>
      <xdr:colOff>546699</xdr:colOff>
      <xdr:row>6</xdr:row>
      <xdr:rowOff>104318</xdr:rowOff>
    </xdr:to>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0" y="1077038"/>
          <a:ext cx="1156299" cy="294105"/>
        </a:xfrm>
        <a:prstGeom prst="rect">
          <a:avLst/>
        </a:prstGeom>
        <a:grpFill/>
        <a:ln>
          <a:noFill/>
        </a:ln>
      </xdr:spPr>
      <xdr:style>
        <a:lnRef idx="1">
          <a:schemeClr val="accent5"/>
        </a:lnRef>
        <a:fillRef idx="2">
          <a:schemeClr val="accent5"/>
        </a:fillRef>
        <a:effectRef idx="1">
          <a:schemeClr val="accent5"/>
        </a:effectRef>
        <a:fontRef idx="minor">
          <a:schemeClr val="dk1"/>
        </a:fontRef>
      </xdr:style>
      <xdr:txBody>
        <a:bodyPr vertOverflow="overflow" horzOverflow="overflow" wrap="none" lIns="0" tIns="0" rIns="0" bIns="0" rtlCol="0" anchor="ctr"/>
        <a:lstStyle/>
        <a:p>
          <a:pPr marL="0" indent="0" algn="ctr"/>
          <a:r>
            <a:rPr lang="en-US" sz="650" b="1" i="0" u="none" strike="noStrike">
              <a:solidFill>
                <a:srgbClr val="000000"/>
              </a:solidFill>
              <a:latin typeface="Arial" panose="020B0604020202020204" pitchFamily="34" charset="0"/>
              <a:ea typeface="+mn-ea"/>
              <a:cs typeface="Arial" panose="020B0604020202020204" pitchFamily="34" charset="0"/>
            </a:rPr>
            <a:t>SỐ</a:t>
          </a:r>
          <a:r>
            <a:rPr lang="en-US" sz="650" b="1" i="0" u="none" strike="noStrike" baseline="0">
              <a:solidFill>
                <a:srgbClr val="000000"/>
              </a:solidFill>
              <a:latin typeface="Arial" panose="020B0604020202020204" pitchFamily="34" charset="0"/>
              <a:ea typeface="+mn-ea"/>
              <a:cs typeface="Arial" panose="020B0604020202020204" pitchFamily="34" charset="0"/>
            </a:rPr>
            <a:t> LƯỢNG CÂN TUYỂN</a:t>
          </a:r>
          <a:endParaRPr lang="en-US" sz="650" b="1" i="0" u="none" strike="noStrike">
            <a:solidFill>
              <a:srgbClr val="000000"/>
            </a:solidFill>
            <a:latin typeface="Arial" panose="020B0604020202020204" pitchFamily="34" charset="0"/>
            <a:ea typeface="+mn-ea"/>
            <a:cs typeface="Arial" panose="020B0604020202020204" pitchFamily="34" charset="0"/>
          </a:endParaRPr>
        </a:p>
      </xdr:txBody>
    </xdr:sp>
    <xdr:clientData/>
  </xdr:twoCellAnchor>
  <xdr:twoCellAnchor>
    <xdr:from>
      <xdr:col>0</xdr:col>
      <xdr:colOff>8175</xdr:colOff>
      <xdr:row>8</xdr:row>
      <xdr:rowOff>158661</xdr:rowOff>
    </xdr:from>
    <xdr:to>
      <xdr:col>1</xdr:col>
      <xdr:colOff>554874</xdr:colOff>
      <xdr:row>10</xdr:row>
      <xdr:rowOff>71766</xdr:rowOff>
    </xdr:to>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8175" y="1806486"/>
          <a:ext cx="1156299" cy="294105"/>
        </a:xfrm>
        <a:prstGeom prst="rect">
          <a:avLst/>
        </a:prstGeom>
        <a:grpFill/>
        <a:ln>
          <a:noFill/>
        </a:ln>
      </xdr:spPr>
      <xdr:style>
        <a:lnRef idx="1">
          <a:schemeClr val="accent5"/>
        </a:lnRef>
        <a:fillRef idx="2">
          <a:schemeClr val="accent5"/>
        </a:fillRef>
        <a:effectRef idx="1">
          <a:schemeClr val="accent5"/>
        </a:effectRef>
        <a:fontRef idx="minor">
          <a:schemeClr val="dk1"/>
        </a:fontRef>
      </xdr:style>
      <xdr:txBody>
        <a:bodyPr vertOverflow="overflow" horzOverflow="overflow" wrap="none" lIns="0" tIns="0" rIns="0" bIns="0" rtlCol="0" anchor="ctr"/>
        <a:lstStyle/>
        <a:p>
          <a:pPr marL="0" indent="0" algn="ctr"/>
          <a:r>
            <a:rPr lang="en-US" sz="650" b="1" i="0" u="none" strike="noStrike">
              <a:solidFill>
                <a:srgbClr val="000000"/>
              </a:solidFill>
              <a:latin typeface="Arial" panose="020B0604020202020204" pitchFamily="34" charset="0"/>
              <a:ea typeface="+mn-ea"/>
              <a:cs typeface="Arial" panose="020B0604020202020204" pitchFamily="34" charset="0"/>
            </a:rPr>
            <a:t>SỐ</a:t>
          </a:r>
          <a:r>
            <a:rPr lang="en-US" sz="650" b="1" i="0" u="none" strike="noStrike" baseline="0">
              <a:solidFill>
                <a:srgbClr val="000000"/>
              </a:solidFill>
              <a:latin typeface="Arial" panose="020B0604020202020204" pitchFamily="34" charset="0"/>
              <a:ea typeface="+mn-ea"/>
              <a:cs typeface="Arial" panose="020B0604020202020204" pitchFamily="34" charset="0"/>
            </a:rPr>
            <a:t> LƯỢNG TUYỂN ĐƯỢC</a:t>
          </a:r>
          <a:endParaRPr lang="en-US" sz="650" b="1" i="0" u="none" strike="noStrike">
            <a:solidFill>
              <a:srgbClr val="000000"/>
            </a:solidFill>
            <a:latin typeface="Arial" panose="020B0604020202020204" pitchFamily="34" charset="0"/>
            <a:ea typeface="+mn-ea"/>
            <a:cs typeface="Arial" panose="020B0604020202020204" pitchFamily="34" charset="0"/>
          </a:endParaRPr>
        </a:p>
      </xdr:txBody>
    </xdr:sp>
    <xdr:clientData/>
  </xdr:twoCellAnchor>
  <xdr:twoCellAnchor>
    <xdr:from>
      <xdr:col>0</xdr:col>
      <xdr:colOff>0</xdr:colOff>
      <xdr:row>16</xdr:row>
      <xdr:rowOff>165666</xdr:rowOff>
    </xdr:from>
    <xdr:to>
      <xdr:col>1</xdr:col>
      <xdr:colOff>546699</xdr:colOff>
      <xdr:row>18</xdr:row>
      <xdr:rowOff>78772</xdr:rowOff>
    </xdr:to>
    <xdr:sp macro="" textlink="">
      <xdr:nvSpPr>
        <xdr:cNvPr id="10" name="TextBox 9">
          <a:extLst>
            <a:ext uri="{FF2B5EF4-FFF2-40B4-BE49-F238E27FC236}">
              <a16:creationId xmlns:a16="http://schemas.microsoft.com/office/drawing/2014/main" id="{00000000-0008-0000-0200-00000A000000}"/>
            </a:ext>
          </a:extLst>
        </xdr:cNvPr>
        <xdr:cNvSpPr txBox="1"/>
      </xdr:nvSpPr>
      <xdr:spPr>
        <a:xfrm>
          <a:off x="0" y="3337491"/>
          <a:ext cx="1156299" cy="294106"/>
        </a:xfrm>
        <a:prstGeom prst="rect">
          <a:avLst/>
        </a:prstGeom>
        <a:grpFill/>
        <a:ln>
          <a:noFill/>
        </a:ln>
      </xdr:spPr>
      <xdr:style>
        <a:lnRef idx="1">
          <a:schemeClr val="accent5"/>
        </a:lnRef>
        <a:fillRef idx="2">
          <a:schemeClr val="accent5"/>
        </a:fillRef>
        <a:effectRef idx="1">
          <a:schemeClr val="accent5"/>
        </a:effectRef>
        <a:fontRef idx="minor">
          <a:schemeClr val="dk1"/>
        </a:fontRef>
      </xdr:style>
      <xdr:txBody>
        <a:bodyPr vertOverflow="overflow" horzOverflow="overflow" wrap="none" lIns="0" tIns="0" rIns="0" bIns="0" rtlCol="0" anchor="ctr"/>
        <a:lstStyle/>
        <a:p>
          <a:pPr marL="0" indent="0" algn="ctr"/>
          <a:r>
            <a:rPr lang="en-US" sz="650" b="1" i="0" u="none" strike="noStrike">
              <a:solidFill>
                <a:srgbClr val="000000"/>
              </a:solidFill>
              <a:latin typeface="Arial" panose="020B0604020202020204" pitchFamily="34" charset="0"/>
              <a:ea typeface="+mn-ea"/>
              <a:cs typeface="Arial" panose="020B0604020202020204" pitchFamily="34" charset="0"/>
            </a:rPr>
            <a:t>CHI PHÍ/NHÂN</a:t>
          </a:r>
          <a:r>
            <a:rPr lang="en-US" sz="650" b="1" i="0" u="none" strike="noStrike" baseline="0">
              <a:solidFill>
                <a:srgbClr val="000000"/>
              </a:solidFill>
              <a:latin typeface="Arial" panose="020B0604020202020204" pitchFamily="34" charset="0"/>
              <a:ea typeface="+mn-ea"/>
              <a:cs typeface="Arial" panose="020B0604020202020204" pitchFamily="34" charset="0"/>
            </a:rPr>
            <a:t> VIÊN</a:t>
          </a:r>
          <a:endParaRPr lang="en-US" sz="650" b="1" i="0" u="none" strike="noStrike">
            <a:solidFill>
              <a:srgbClr val="000000"/>
            </a:solidFill>
            <a:latin typeface="Arial" panose="020B0604020202020204" pitchFamily="34" charset="0"/>
            <a:ea typeface="+mn-ea"/>
            <a:cs typeface="Arial" panose="020B0604020202020204" pitchFamily="34" charset="0"/>
          </a:endParaRPr>
        </a:p>
      </xdr:txBody>
    </xdr:sp>
    <xdr:clientData/>
  </xdr:twoCellAnchor>
  <xdr:twoCellAnchor>
    <xdr:from>
      <xdr:col>0</xdr:col>
      <xdr:colOff>1</xdr:colOff>
      <xdr:row>0</xdr:row>
      <xdr:rowOff>0</xdr:rowOff>
    </xdr:from>
    <xdr:to>
      <xdr:col>21</xdr:col>
      <xdr:colOff>512096</xdr:colOff>
      <xdr:row>29</xdr:row>
      <xdr:rowOff>152400</xdr:rowOff>
    </xdr:to>
    <xdr:grpSp>
      <xdr:nvGrpSpPr>
        <xdr:cNvPr id="30" name="Group 29">
          <a:extLst>
            <a:ext uri="{FF2B5EF4-FFF2-40B4-BE49-F238E27FC236}">
              <a16:creationId xmlns:a16="http://schemas.microsoft.com/office/drawing/2014/main" id="{67B7423A-2577-25C2-E056-11F737948FEA}"/>
            </a:ext>
          </a:extLst>
        </xdr:cNvPr>
        <xdr:cNvGrpSpPr/>
      </xdr:nvGrpSpPr>
      <xdr:grpSpPr>
        <a:xfrm>
          <a:off x="1" y="0"/>
          <a:ext cx="13416934" cy="5918610"/>
          <a:chOff x="1" y="0"/>
          <a:chExt cx="13416934" cy="5918610"/>
        </a:xfrm>
      </xdr:grpSpPr>
      <mc:AlternateContent xmlns:mc="http://schemas.openxmlformats.org/markup-compatibility/2006">
        <mc:Choice xmlns:a14="http://schemas.microsoft.com/office/drawing/2010/main" Requires="a14">
          <xdr:graphicFrame macro="">
            <xdr:nvGraphicFramePr>
              <xdr:cNvPr id="24" name="Name 6">
                <a:extLst>
                  <a:ext uri="{FF2B5EF4-FFF2-40B4-BE49-F238E27FC236}">
                    <a16:creationId xmlns:a16="http://schemas.microsoft.com/office/drawing/2014/main" id="{00000000-0008-0000-0200-000018000000}"/>
                  </a:ext>
                </a:extLst>
              </xdr:cNvPr>
              <xdr:cNvGraphicFramePr/>
            </xdr:nvGraphicFramePr>
            <xdr:xfrm>
              <a:off x="1" y="4515511"/>
              <a:ext cx="4834194" cy="1374523"/>
            </xdr:xfrm>
            <a:graphic>
              <a:graphicData uri="http://schemas.microsoft.com/office/drawing/2010/slicer">
                <sle:slicer xmlns:sle="http://schemas.microsoft.com/office/drawing/2010/slicer" name="Name 6"/>
              </a:graphicData>
            </a:graphic>
          </xdr:graphicFrame>
        </mc:Choice>
        <mc:Fallback>
          <xdr:sp macro="" textlink="">
            <xdr:nvSpPr>
              <xdr:cNvPr id="0" name=""/>
              <xdr:cNvSpPr>
                <a:spLocks noTextEdit="1"/>
              </xdr:cNvSpPr>
            </xdr:nvSpPr>
            <xdr:spPr>
              <a:xfrm>
                <a:off x="1" y="4515511"/>
                <a:ext cx="4834194" cy="13745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28" name="Group 27">
            <a:extLst>
              <a:ext uri="{FF2B5EF4-FFF2-40B4-BE49-F238E27FC236}">
                <a16:creationId xmlns:a16="http://schemas.microsoft.com/office/drawing/2014/main" id="{611BCC39-4B2A-1B94-7C7F-BF09E7FBA390}"/>
              </a:ext>
            </a:extLst>
          </xdr:cNvPr>
          <xdr:cNvGrpSpPr/>
        </xdr:nvGrpSpPr>
        <xdr:grpSpPr>
          <a:xfrm>
            <a:off x="42240" y="0"/>
            <a:ext cx="13374695" cy="5918610"/>
            <a:chOff x="42240" y="0"/>
            <a:chExt cx="12362098" cy="5681546"/>
          </a:xfrm>
        </xdr:grpSpPr>
        <xdr:sp macro="" textlink="'Phan tich'!A3">
          <xdr:nvSpPr>
            <xdr:cNvPr id="3" name="TextBox 2">
              <a:extLst>
                <a:ext uri="{FF2B5EF4-FFF2-40B4-BE49-F238E27FC236}">
                  <a16:creationId xmlns:a16="http://schemas.microsoft.com/office/drawing/2014/main" id="{00000000-0008-0000-0200-000003000000}"/>
                </a:ext>
              </a:extLst>
            </xdr:cNvPr>
            <xdr:cNvSpPr txBox="1"/>
          </xdr:nvSpPr>
          <xdr:spPr>
            <a:xfrm>
              <a:off x="66767" y="561805"/>
              <a:ext cx="988917" cy="289460"/>
            </a:xfrm>
            <a:prstGeom prst="rect">
              <a:avLst/>
            </a:prstGeom>
            <a:solidFill>
              <a:schemeClr val="accent5">
                <a:lumMod val="20000"/>
                <a:lumOff val="80000"/>
              </a:schemeClr>
            </a:solidFill>
            <a:ln>
              <a:solidFill>
                <a:schemeClr val="accent5">
                  <a:lumMod val="20000"/>
                  <a:lumOff val="80000"/>
                </a:schemeClr>
              </a:solidFill>
            </a:ln>
          </xdr:spPr>
          <xdr:style>
            <a:lnRef idx="1">
              <a:schemeClr val="accent5"/>
            </a:lnRef>
            <a:fillRef idx="2">
              <a:schemeClr val="accent5"/>
            </a:fillRef>
            <a:effectRef idx="1">
              <a:schemeClr val="accent5"/>
            </a:effectRef>
            <a:fontRef idx="minor">
              <a:schemeClr val="dk1"/>
            </a:fontRef>
          </xdr:style>
          <xdr:txBody>
            <a:bodyPr vertOverflow="overflow" horzOverflow="overflow" wrap="none" lIns="0" tIns="0" rIns="0" bIns="0" rtlCol="0" anchor="ctr"/>
            <a:lstStyle/>
            <a:p>
              <a:pPr marL="0" indent="0" algn="ctr"/>
              <a:fld id="{A85A7F73-CB94-4AF1-925C-E9C9B200624D}" type="TxLink">
                <a:rPr lang="en-US" sz="1100" b="1" i="0" u="none" strike="noStrike">
                  <a:solidFill>
                    <a:srgbClr val="002060"/>
                  </a:solidFill>
                  <a:latin typeface="Arial" panose="020B0604020202020204" pitchFamily="34" charset="0"/>
                  <a:ea typeface="+mn-ea"/>
                  <a:cs typeface="Arial" panose="020B0604020202020204" pitchFamily="34" charset="0"/>
                </a:rPr>
                <a:pPr marL="0" indent="0" algn="ctr"/>
                <a:t>135.9M</a:t>
              </a:fld>
              <a:endParaRPr lang="en-US" sz="1100" b="1" i="0" u="none" strike="noStrike">
                <a:solidFill>
                  <a:srgbClr val="002060"/>
                </a:solidFill>
                <a:latin typeface="Arial" panose="020B0604020202020204" pitchFamily="34" charset="0"/>
                <a:ea typeface="+mn-ea"/>
                <a:cs typeface="Arial" panose="020B0604020202020204" pitchFamily="34" charset="0"/>
              </a:endParaRPr>
            </a:p>
          </xdr:txBody>
        </xdr:sp>
        <xdr:sp macro="" textlink="'Phan tich'!A10">
          <xdr:nvSpPr>
            <xdr:cNvPr id="5" name="TextBox 4">
              <a:extLst>
                <a:ext uri="{FF2B5EF4-FFF2-40B4-BE49-F238E27FC236}">
                  <a16:creationId xmlns:a16="http://schemas.microsoft.com/office/drawing/2014/main" id="{00000000-0008-0000-0200-000005000000}"/>
                </a:ext>
              </a:extLst>
            </xdr:cNvPr>
            <xdr:cNvSpPr txBox="1"/>
          </xdr:nvSpPr>
          <xdr:spPr>
            <a:xfrm>
              <a:off x="42240" y="2855905"/>
              <a:ext cx="985605" cy="281884"/>
            </a:xfrm>
            <a:prstGeom prst="rect">
              <a:avLst/>
            </a:prstGeom>
            <a:solidFill>
              <a:schemeClr val="accent5">
                <a:lumMod val="20000"/>
                <a:lumOff val="80000"/>
              </a:schemeClr>
            </a:solidFill>
            <a:ln>
              <a:solidFill>
                <a:schemeClr val="accent5">
                  <a:lumMod val="20000"/>
                  <a:lumOff val="80000"/>
                </a:schemeClr>
              </a:solidFill>
            </a:ln>
          </xdr:spPr>
          <xdr:style>
            <a:lnRef idx="1">
              <a:schemeClr val="accent5"/>
            </a:lnRef>
            <a:fillRef idx="2">
              <a:schemeClr val="accent5"/>
            </a:fillRef>
            <a:effectRef idx="1">
              <a:schemeClr val="accent5"/>
            </a:effectRef>
            <a:fontRef idx="minor">
              <a:schemeClr val="dk1"/>
            </a:fontRef>
          </xdr:style>
          <xdr:txBody>
            <a:bodyPr vertOverflow="overflow" horzOverflow="overflow" wrap="none" lIns="0" tIns="0" rIns="0" bIns="0" rtlCol="0" anchor="ctr"/>
            <a:lstStyle/>
            <a:p>
              <a:pPr marL="0" indent="0" algn="ctr"/>
              <a:fld id="{C3BB3E4B-B1CB-41D9-9633-F0797772FF1B}" type="TxLink">
                <a:rPr lang="en-US" sz="1100" b="1" i="0" u="none" strike="noStrike">
                  <a:solidFill>
                    <a:srgbClr val="002060"/>
                  </a:solidFill>
                  <a:latin typeface="Arial" panose="020B0604020202020204" pitchFamily="34" charset="0"/>
                  <a:ea typeface="+mn-ea"/>
                  <a:cs typeface="Arial" panose="020B0604020202020204" pitchFamily="34" charset="0"/>
                </a:rPr>
                <a:pPr marL="0" indent="0" algn="ctr"/>
                <a:t>20</a:t>
              </a:fld>
              <a:endParaRPr lang="en-US" sz="1100" b="1" i="0" u="none" strike="noStrike">
                <a:solidFill>
                  <a:srgbClr val="002060"/>
                </a:solidFill>
                <a:latin typeface="Arial" panose="020B0604020202020204" pitchFamily="34" charset="0"/>
                <a:ea typeface="+mn-ea"/>
                <a:cs typeface="Arial" panose="020B0604020202020204" pitchFamily="34" charset="0"/>
              </a:endParaRPr>
            </a:p>
          </xdr:txBody>
        </xdr:sp>
        <xdr:sp macro="" textlink="'Phan tich'!C3">
          <xdr:nvSpPr>
            <xdr:cNvPr id="7" name="TextBox 6">
              <a:extLst>
                <a:ext uri="{FF2B5EF4-FFF2-40B4-BE49-F238E27FC236}">
                  <a16:creationId xmlns:a16="http://schemas.microsoft.com/office/drawing/2014/main" id="{00000000-0008-0000-0200-000007000000}"/>
                </a:ext>
              </a:extLst>
            </xdr:cNvPr>
            <xdr:cNvSpPr txBox="1"/>
          </xdr:nvSpPr>
          <xdr:spPr>
            <a:xfrm>
              <a:off x="58592" y="1362071"/>
              <a:ext cx="988917" cy="284815"/>
            </a:xfrm>
            <a:prstGeom prst="rect">
              <a:avLst/>
            </a:prstGeom>
            <a:solidFill>
              <a:schemeClr val="accent5">
                <a:lumMod val="20000"/>
                <a:lumOff val="80000"/>
              </a:schemeClr>
            </a:solidFill>
            <a:ln>
              <a:solidFill>
                <a:schemeClr val="accent5">
                  <a:lumMod val="20000"/>
                  <a:lumOff val="80000"/>
                </a:schemeClr>
              </a:solidFill>
            </a:ln>
          </xdr:spPr>
          <xdr:style>
            <a:lnRef idx="1">
              <a:schemeClr val="accent5"/>
            </a:lnRef>
            <a:fillRef idx="2">
              <a:schemeClr val="accent5"/>
            </a:fillRef>
            <a:effectRef idx="1">
              <a:schemeClr val="accent5"/>
            </a:effectRef>
            <a:fontRef idx="minor">
              <a:schemeClr val="dk1"/>
            </a:fontRef>
          </xdr:style>
          <xdr:txBody>
            <a:bodyPr vertOverflow="overflow" horzOverflow="overflow" wrap="none" lIns="0" tIns="0" rIns="0" bIns="0" rtlCol="0" anchor="ctr"/>
            <a:lstStyle/>
            <a:p>
              <a:pPr marL="0" indent="0" algn="ctr"/>
              <a:fld id="{79643F36-AA6D-4C05-B56A-84FE9932F742}" type="TxLink">
                <a:rPr lang="en-US" sz="1100" b="1" i="0" u="none" strike="noStrike">
                  <a:solidFill>
                    <a:srgbClr val="002060"/>
                  </a:solidFill>
                  <a:latin typeface="Arial" panose="020B0604020202020204" pitchFamily="34" charset="0"/>
                  <a:ea typeface="+mn-ea"/>
                  <a:cs typeface="Arial" panose="020B0604020202020204" pitchFamily="34" charset="0"/>
                </a:rPr>
                <a:pPr marL="0" indent="0" algn="ctr"/>
                <a:t>70</a:t>
              </a:fld>
              <a:endParaRPr lang="en-US" sz="1100" b="1" i="0" u="none" strike="noStrike">
                <a:solidFill>
                  <a:srgbClr val="002060"/>
                </a:solidFill>
                <a:latin typeface="Arial" panose="020B0604020202020204" pitchFamily="34" charset="0"/>
                <a:ea typeface="+mn-ea"/>
                <a:cs typeface="Arial" panose="020B0604020202020204" pitchFamily="34" charset="0"/>
              </a:endParaRPr>
            </a:p>
          </xdr:txBody>
        </xdr:sp>
        <xdr:sp macro="" textlink="'Phan tich'!E3">
          <xdr:nvSpPr>
            <xdr:cNvPr id="9" name="TextBox 8">
              <a:extLst>
                <a:ext uri="{FF2B5EF4-FFF2-40B4-BE49-F238E27FC236}">
                  <a16:creationId xmlns:a16="http://schemas.microsoft.com/office/drawing/2014/main" id="{00000000-0008-0000-0200-000009000000}"/>
                </a:ext>
              </a:extLst>
            </xdr:cNvPr>
            <xdr:cNvSpPr txBox="1"/>
          </xdr:nvSpPr>
          <xdr:spPr>
            <a:xfrm>
              <a:off x="66767" y="2072933"/>
              <a:ext cx="988917" cy="289460"/>
            </a:xfrm>
            <a:prstGeom prst="rect">
              <a:avLst/>
            </a:prstGeom>
            <a:solidFill>
              <a:schemeClr val="accent5">
                <a:lumMod val="20000"/>
                <a:lumOff val="80000"/>
              </a:schemeClr>
            </a:solidFill>
            <a:ln>
              <a:solidFill>
                <a:schemeClr val="accent5">
                  <a:lumMod val="20000"/>
                  <a:lumOff val="80000"/>
                </a:schemeClr>
              </a:solidFill>
            </a:ln>
          </xdr:spPr>
          <xdr:style>
            <a:lnRef idx="1">
              <a:schemeClr val="accent5"/>
            </a:lnRef>
            <a:fillRef idx="2">
              <a:schemeClr val="accent5"/>
            </a:fillRef>
            <a:effectRef idx="1">
              <a:schemeClr val="accent5"/>
            </a:effectRef>
            <a:fontRef idx="minor">
              <a:schemeClr val="dk1"/>
            </a:fontRef>
          </xdr:style>
          <xdr:txBody>
            <a:bodyPr vertOverflow="overflow" horzOverflow="overflow" wrap="none" lIns="0" tIns="0" rIns="0" bIns="0" rtlCol="0" anchor="ctr"/>
            <a:lstStyle/>
            <a:p>
              <a:pPr marL="0" indent="0" algn="ctr"/>
              <a:fld id="{36CCBFE1-730C-4CA8-A0AD-488DC5F56BC5}" type="TxLink">
                <a:rPr lang="en-US" sz="1100" b="1" i="0" u="none" strike="noStrike">
                  <a:solidFill>
                    <a:srgbClr val="002060"/>
                  </a:solidFill>
                  <a:latin typeface="Arial" panose="020B0604020202020204" pitchFamily="34" charset="0"/>
                  <a:ea typeface="+mn-ea"/>
                  <a:cs typeface="Arial" panose="020B0604020202020204" pitchFamily="34" charset="0"/>
                </a:rPr>
                <a:pPr marL="0" indent="0" algn="ctr"/>
                <a:t>61</a:t>
              </a:fld>
              <a:endParaRPr lang="en-US" sz="1100" b="1" i="0" u="none" strike="noStrike">
                <a:solidFill>
                  <a:srgbClr val="002060"/>
                </a:solidFill>
                <a:latin typeface="Arial" panose="020B0604020202020204" pitchFamily="34" charset="0"/>
                <a:ea typeface="+mn-ea"/>
                <a:cs typeface="Arial" panose="020B0604020202020204" pitchFamily="34" charset="0"/>
              </a:endParaRPr>
            </a:p>
          </xdr:txBody>
        </xdr:sp>
        <xdr:sp macro="" textlink="'Phan tich'!C6">
          <xdr:nvSpPr>
            <xdr:cNvPr id="11" name="TextBox 10">
              <a:extLst>
                <a:ext uri="{FF2B5EF4-FFF2-40B4-BE49-F238E27FC236}">
                  <a16:creationId xmlns:a16="http://schemas.microsoft.com/office/drawing/2014/main" id="{00000000-0008-0000-0200-00000B000000}"/>
                </a:ext>
              </a:extLst>
            </xdr:cNvPr>
            <xdr:cNvSpPr txBox="1"/>
          </xdr:nvSpPr>
          <xdr:spPr>
            <a:xfrm>
              <a:off x="50416" y="3575416"/>
              <a:ext cx="985605" cy="284813"/>
            </a:xfrm>
            <a:prstGeom prst="rect">
              <a:avLst/>
            </a:prstGeom>
            <a:solidFill>
              <a:schemeClr val="accent5">
                <a:lumMod val="20000"/>
                <a:lumOff val="80000"/>
              </a:schemeClr>
            </a:solidFill>
            <a:ln>
              <a:solidFill>
                <a:schemeClr val="accent5">
                  <a:lumMod val="20000"/>
                  <a:lumOff val="80000"/>
                </a:schemeClr>
              </a:solidFill>
            </a:ln>
          </xdr:spPr>
          <xdr:style>
            <a:lnRef idx="1">
              <a:schemeClr val="accent5"/>
            </a:lnRef>
            <a:fillRef idx="2">
              <a:schemeClr val="accent5"/>
            </a:fillRef>
            <a:effectRef idx="1">
              <a:schemeClr val="accent5"/>
            </a:effectRef>
            <a:fontRef idx="minor">
              <a:schemeClr val="dk1"/>
            </a:fontRef>
          </xdr:style>
          <xdr:txBody>
            <a:bodyPr vertOverflow="overflow" horzOverflow="overflow" wrap="none" lIns="0" tIns="0" rIns="0" bIns="0" rtlCol="0" anchor="ctr"/>
            <a:lstStyle/>
            <a:p>
              <a:pPr marL="0" indent="0" algn="ctr"/>
              <a:fld id="{6495E91E-262D-44C0-A840-4DCEAA02F68F}" type="TxLink">
                <a:rPr lang="en-US" sz="1100" b="1" i="0" u="none" strike="noStrike">
                  <a:solidFill>
                    <a:srgbClr val="002060"/>
                  </a:solidFill>
                  <a:latin typeface="Arial" panose="020B0604020202020204" pitchFamily="34" charset="0"/>
                  <a:ea typeface="+mn-ea"/>
                  <a:cs typeface="Arial" panose="020B0604020202020204" pitchFamily="34" charset="0"/>
                </a:rPr>
                <a:pPr marL="0" indent="0" algn="ctr"/>
                <a:t> 2,228,197 </a:t>
              </a:fld>
              <a:endParaRPr lang="en-US" sz="1100" b="1" i="0" u="none" strike="noStrike">
                <a:solidFill>
                  <a:srgbClr val="002060"/>
                </a:solidFill>
                <a:latin typeface="Arial" panose="020B0604020202020204" pitchFamily="34" charset="0"/>
                <a:ea typeface="+mn-ea"/>
                <a:cs typeface="Arial" panose="020B0604020202020204" pitchFamily="34" charset="0"/>
              </a:endParaRPr>
            </a:p>
          </xdr:txBody>
        </xdr:sp>
        <xdr:graphicFrame macro="">
          <xdr:nvGraphicFramePr>
            <xdr:cNvPr id="12" name="Chart 11">
              <a:extLst>
                <a:ext uri="{FF2B5EF4-FFF2-40B4-BE49-F238E27FC236}">
                  <a16:creationId xmlns:a16="http://schemas.microsoft.com/office/drawing/2014/main" id="{00000000-0008-0000-0200-00000C000000}"/>
                </a:ext>
              </a:extLst>
            </xdr:cNvPr>
            <xdr:cNvGraphicFramePr>
              <a:graphicFrameLocks/>
            </xdr:cNvGraphicFramePr>
          </xdr:nvGraphicFramePr>
          <xdr:xfrm>
            <a:off x="1091962" y="2541084"/>
            <a:ext cx="1654004" cy="1715662"/>
          </xdr:xfrm>
          <a:graphic>
            <a:graphicData uri="http://schemas.openxmlformats.org/drawingml/2006/chart">
              <c:chart xmlns:c="http://schemas.openxmlformats.org/drawingml/2006/chart" xmlns:r="http://schemas.openxmlformats.org/officeDocument/2006/relationships" r:id="rId1"/>
            </a:graphicData>
          </a:graphic>
        </xdr:graphicFrame>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00000000-0008-0000-0200-00000D000000}"/>
                    </a:ext>
                  </a:extLst>
                </xdr:cNvPr>
                <xdr:cNvGraphicFramePr/>
              </xdr:nvGraphicFramePr>
              <xdr:xfrm>
                <a:off x="1091962" y="269755"/>
                <a:ext cx="1654004" cy="2233229"/>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91962" y="269755"/>
                  <a:ext cx="1654004" cy="223322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aphicFrame macro="">
          <xdr:nvGraphicFramePr>
            <xdr:cNvPr id="14" name="Chart 13">
              <a:extLst>
                <a:ext uri="{FF2B5EF4-FFF2-40B4-BE49-F238E27FC236}">
                  <a16:creationId xmlns:a16="http://schemas.microsoft.com/office/drawing/2014/main" id="{00000000-0008-0000-0200-00000E000000}"/>
                </a:ext>
              </a:extLst>
            </xdr:cNvPr>
            <xdr:cNvGraphicFramePr>
              <a:graphicFrameLocks/>
            </xdr:cNvGraphicFramePr>
          </xdr:nvGraphicFramePr>
          <xdr:xfrm>
            <a:off x="2762250" y="248945"/>
            <a:ext cx="3335144" cy="2254038"/>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6" name="Chart 15">
              <a:extLst>
                <a:ext uri="{FF2B5EF4-FFF2-40B4-BE49-F238E27FC236}">
                  <a16:creationId xmlns:a16="http://schemas.microsoft.com/office/drawing/2014/main" id="{00000000-0008-0000-0200-000010000000}"/>
                </a:ext>
              </a:extLst>
            </xdr:cNvPr>
            <xdr:cNvGraphicFramePr>
              <a:graphicFrameLocks/>
            </xdr:cNvGraphicFramePr>
          </xdr:nvGraphicFramePr>
          <xdr:xfrm>
            <a:off x="6154544" y="266700"/>
            <a:ext cx="3496371" cy="2217234"/>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8" name="Chart 17">
              <a:extLst>
                <a:ext uri="{FF2B5EF4-FFF2-40B4-BE49-F238E27FC236}">
                  <a16:creationId xmlns:a16="http://schemas.microsoft.com/office/drawing/2014/main" id="{00000000-0008-0000-0200-000012000000}"/>
                </a:ext>
              </a:extLst>
            </xdr:cNvPr>
            <xdr:cNvGraphicFramePr>
              <a:graphicFrameLocks/>
            </xdr:cNvGraphicFramePr>
          </xdr:nvGraphicFramePr>
          <xdr:xfrm>
            <a:off x="9693543" y="269755"/>
            <a:ext cx="1108245" cy="2233229"/>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0" name="Chart 19">
              <a:extLst>
                <a:ext uri="{FF2B5EF4-FFF2-40B4-BE49-F238E27FC236}">
                  <a16:creationId xmlns:a16="http://schemas.microsoft.com/office/drawing/2014/main" id="{00000000-0008-0000-0200-000014000000}"/>
                </a:ext>
              </a:extLst>
            </xdr:cNvPr>
            <xdr:cNvGraphicFramePr>
              <a:graphicFrameLocks/>
            </xdr:cNvGraphicFramePr>
          </xdr:nvGraphicFramePr>
          <xdr:xfrm>
            <a:off x="2758998" y="2538415"/>
            <a:ext cx="3338395" cy="1758009"/>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1" name="Chart 20">
              <a:extLst>
                <a:ext uri="{FF2B5EF4-FFF2-40B4-BE49-F238E27FC236}">
                  <a16:creationId xmlns:a16="http://schemas.microsoft.com/office/drawing/2014/main" id="{00000000-0008-0000-0200-000015000000}"/>
                </a:ext>
              </a:extLst>
            </xdr:cNvPr>
            <xdr:cNvGraphicFramePr>
              <a:graphicFrameLocks/>
            </xdr:cNvGraphicFramePr>
          </xdr:nvGraphicFramePr>
          <xdr:xfrm>
            <a:off x="6154544" y="2531560"/>
            <a:ext cx="3524099" cy="1753761"/>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22" name="Chart 21">
              <a:extLst>
                <a:ext uri="{FF2B5EF4-FFF2-40B4-BE49-F238E27FC236}">
                  <a16:creationId xmlns:a16="http://schemas.microsoft.com/office/drawing/2014/main" id="{00000000-0008-0000-0200-000016000000}"/>
                </a:ext>
              </a:extLst>
            </xdr:cNvPr>
            <xdr:cNvGraphicFramePr>
              <a:graphicFrameLocks/>
            </xdr:cNvGraphicFramePr>
          </xdr:nvGraphicFramePr>
          <xdr:xfrm>
            <a:off x="9715360" y="2531558"/>
            <a:ext cx="1086455" cy="1772812"/>
          </xdr:xfrm>
          <a:graphic>
            <a:graphicData uri="http://schemas.openxmlformats.org/drawingml/2006/chart">
              <c:chart xmlns:c="http://schemas.openxmlformats.org/drawingml/2006/chart" xmlns:r="http://schemas.openxmlformats.org/officeDocument/2006/relationships" r:id="rId8"/>
            </a:graphicData>
          </a:graphic>
        </xdr:graphicFrame>
        <mc:AlternateContent xmlns:mc="http://schemas.openxmlformats.org/markup-compatibility/2006">
          <mc:Choice xmlns:a14="http://schemas.microsoft.com/office/drawing/2010/main" Requires="a14">
            <xdr:graphicFrame macro="">
              <xdr:nvGraphicFramePr>
                <xdr:cNvPr id="23" name="Name 5">
                  <a:extLst>
                    <a:ext uri="{FF2B5EF4-FFF2-40B4-BE49-F238E27FC236}">
                      <a16:creationId xmlns:a16="http://schemas.microsoft.com/office/drawing/2014/main" id="{00000000-0008-0000-0200-000017000000}"/>
                    </a:ext>
                  </a:extLst>
                </xdr:cNvPr>
                <xdr:cNvGraphicFramePr/>
              </xdr:nvGraphicFramePr>
              <xdr:xfrm>
                <a:off x="10848029" y="2571244"/>
                <a:ext cx="1556309" cy="3110302"/>
              </xdr:xfrm>
              <a:graphic>
                <a:graphicData uri="http://schemas.microsoft.com/office/drawing/2010/slicer">
                  <sle:slicer xmlns:sle="http://schemas.microsoft.com/office/drawing/2010/slicer" name="Name 5"/>
                </a:graphicData>
              </a:graphic>
            </xdr:graphicFrame>
          </mc:Choice>
          <mc:Fallback>
            <xdr:sp macro="" textlink="">
              <xdr:nvSpPr>
                <xdr:cNvPr id="0" name=""/>
                <xdr:cNvSpPr>
                  <a:spLocks noTextEdit="1"/>
                </xdr:cNvSpPr>
              </xdr:nvSpPr>
              <xdr:spPr>
                <a:xfrm>
                  <a:off x="11733147" y="2678530"/>
                  <a:ext cx="1683788" cy="32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5" name="Name 7">
                  <a:extLst>
                    <a:ext uri="{FF2B5EF4-FFF2-40B4-BE49-F238E27FC236}">
                      <a16:creationId xmlns:a16="http://schemas.microsoft.com/office/drawing/2014/main" id="{00000000-0008-0000-0200-000019000000}"/>
                    </a:ext>
                  </a:extLst>
                </xdr:cNvPr>
                <xdr:cNvGraphicFramePr/>
              </xdr:nvGraphicFramePr>
              <xdr:xfrm>
                <a:off x="10848029" y="1692896"/>
                <a:ext cx="1556309" cy="869704"/>
              </xdr:xfrm>
              <a:graphic>
                <a:graphicData uri="http://schemas.microsoft.com/office/drawing/2010/slicer">
                  <sle:slicer xmlns:sle="http://schemas.microsoft.com/office/drawing/2010/slicer" name="Name 7"/>
                </a:graphicData>
              </a:graphic>
            </xdr:graphicFrame>
          </mc:Choice>
          <mc:Fallback>
            <xdr:sp macro="" textlink="">
              <xdr:nvSpPr>
                <xdr:cNvPr id="0" name=""/>
                <xdr:cNvSpPr>
                  <a:spLocks noTextEdit="1"/>
                </xdr:cNvSpPr>
              </xdr:nvSpPr>
              <xdr:spPr>
                <a:xfrm>
                  <a:off x="11733147" y="1763533"/>
                  <a:ext cx="1683788" cy="9059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6" name="Name 8">
                  <a:extLst>
                    <a:ext uri="{FF2B5EF4-FFF2-40B4-BE49-F238E27FC236}">
                      <a16:creationId xmlns:a16="http://schemas.microsoft.com/office/drawing/2014/main" id="{00000000-0008-0000-0200-00001A000000}"/>
                    </a:ext>
                  </a:extLst>
                </xdr:cNvPr>
                <xdr:cNvGraphicFramePr/>
              </xdr:nvGraphicFramePr>
              <xdr:xfrm>
                <a:off x="4498933" y="4340528"/>
                <a:ext cx="1228098" cy="1321968"/>
              </xdr:xfrm>
              <a:graphic>
                <a:graphicData uri="http://schemas.microsoft.com/office/drawing/2010/slicer">
                  <sle:slicer xmlns:sle="http://schemas.microsoft.com/office/drawing/2010/slicer" name="Name 8"/>
                </a:graphicData>
              </a:graphic>
            </xdr:graphicFrame>
          </mc:Choice>
          <mc:Fallback>
            <xdr:sp macro="" textlink="">
              <xdr:nvSpPr>
                <xdr:cNvPr id="0" name=""/>
                <xdr:cNvSpPr>
                  <a:spLocks noTextEdit="1"/>
                </xdr:cNvSpPr>
              </xdr:nvSpPr>
              <xdr:spPr>
                <a:xfrm>
                  <a:off x="4863987" y="4521638"/>
                  <a:ext cx="1328693" cy="13771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7" name="Name 9">
                  <a:extLst>
                    <a:ext uri="{FF2B5EF4-FFF2-40B4-BE49-F238E27FC236}">
                      <a16:creationId xmlns:a16="http://schemas.microsoft.com/office/drawing/2014/main" id="{00000000-0008-0000-0200-00001B000000}"/>
                    </a:ext>
                  </a:extLst>
                </xdr:cNvPr>
                <xdr:cNvGraphicFramePr/>
              </xdr:nvGraphicFramePr>
              <xdr:xfrm>
                <a:off x="5777775" y="4341408"/>
                <a:ext cx="5043089" cy="1321088"/>
              </xdr:xfrm>
              <a:graphic>
                <a:graphicData uri="http://schemas.microsoft.com/office/drawing/2010/slicer">
                  <sle:slicer xmlns:sle="http://schemas.microsoft.com/office/drawing/2010/slicer" name="Name 9"/>
                </a:graphicData>
              </a:graphic>
            </xdr:graphicFrame>
          </mc:Choice>
          <mc:Fallback>
            <xdr:sp macro="" textlink="">
              <xdr:nvSpPr>
                <xdr:cNvPr id="0" name=""/>
                <xdr:cNvSpPr>
                  <a:spLocks noTextEdit="1"/>
                </xdr:cNvSpPr>
              </xdr:nvSpPr>
              <xdr:spPr>
                <a:xfrm>
                  <a:off x="6247581" y="4522554"/>
                  <a:ext cx="5456176" cy="13762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29" name="TextBox 28">
              <a:extLst>
                <a:ext uri="{FF2B5EF4-FFF2-40B4-BE49-F238E27FC236}">
                  <a16:creationId xmlns:a16="http://schemas.microsoft.com/office/drawing/2014/main" id="{00000000-0008-0000-0200-00001D000000}"/>
                </a:ext>
              </a:extLst>
            </xdr:cNvPr>
            <xdr:cNvSpPr txBox="1"/>
          </xdr:nvSpPr>
          <xdr:spPr>
            <a:xfrm>
              <a:off x="2349313" y="0"/>
              <a:ext cx="7496306" cy="252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002060"/>
                  </a:solidFill>
                  <a:latin typeface="Arial" panose="020B0604020202020204" pitchFamily="34" charset="0"/>
                  <a:cs typeface="Arial" panose="020B0604020202020204" pitchFamily="34" charset="0"/>
                </a:rPr>
                <a:t>BÁO</a:t>
              </a:r>
              <a:r>
                <a:rPr lang="en-US" sz="1400" b="1" baseline="0">
                  <a:solidFill>
                    <a:srgbClr val="002060"/>
                  </a:solidFill>
                  <a:latin typeface="Arial" panose="020B0604020202020204" pitchFamily="34" charset="0"/>
                  <a:cs typeface="Arial" panose="020B0604020202020204" pitchFamily="34" charset="0"/>
                </a:rPr>
                <a:t> CÁO TUYỂN DỤNG</a:t>
              </a:r>
              <a:endParaRPr lang="en-US" sz="1400" b="1">
                <a:solidFill>
                  <a:srgbClr val="002060"/>
                </a:solidFill>
                <a:latin typeface="Arial" panose="020B0604020202020204" pitchFamily="34" charset="0"/>
                <a:cs typeface="Arial" panose="020B0604020202020204" pitchFamily="34" charset="0"/>
              </a:endParaRPr>
            </a:p>
          </xdr:txBody>
        </xdr:sp>
        <mc:AlternateContent xmlns:mc="http://schemas.openxmlformats.org/markup-compatibility/2006">
          <mc:Choice xmlns:a14="http://schemas.microsoft.com/office/drawing/2010/main" Requires="a14">
            <xdr:graphicFrame macro="">
              <xdr:nvGraphicFramePr>
                <xdr:cNvPr id="15" name="Month Number 2">
                  <a:extLst>
                    <a:ext uri="{FF2B5EF4-FFF2-40B4-BE49-F238E27FC236}">
                      <a16:creationId xmlns:a16="http://schemas.microsoft.com/office/drawing/2014/main" id="{00000000-0008-0000-0200-00000F000000}"/>
                    </a:ext>
                  </a:extLst>
                </xdr:cNvPr>
                <xdr:cNvGraphicFramePr/>
              </xdr:nvGraphicFramePr>
              <xdr:xfrm>
                <a:off x="10839914" y="276225"/>
                <a:ext cx="1554898" cy="1345117"/>
              </xdr:xfrm>
              <a:graphic>
                <a:graphicData uri="http://schemas.microsoft.com/office/drawing/2010/slicer">
                  <sle:slicer xmlns:sle="http://schemas.microsoft.com/office/drawing/2010/slicer" name="Month Number 2"/>
                </a:graphicData>
              </a:graphic>
            </xdr:graphicFrame>
          </mc:Choice>
          <mc:Fallback>
            <xdr:sp macro="" textlink="">
              <xdr:nvSpPr>
                <xdr:cNvPr id="0" name=""/>
                <xdr:cNvSpPr>
                  <a:spLocks noTextEdit="1"/>
                </xdr:cNvSpPr>
              </xdr:nvSpPr>
              <xdr:spPr>
                <a:xfrm>
                  <a:off x="11724367" y="287751"/>
                  <a:ext cx="1682262" cy="14012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wsDr>
</file>

<file path=xl/drawings/drawing8.xml><?xml version="1.0" encoding="utf-8"?>
<c:userShapes xmlns:c="http://schemas.openxmlformats.org/drawingml/2006/chart">
  <cdr:relSizeAnchor xmlns:cdr="http://schemas.openxmlformats.org/drawingml/2006/chartDrawing">
    <cdr:from>
      <cdr:x>0.25824</cdr:x>
      <cdr:y>0.54294</cdr:y>
    </cdr:from>
    <cdr:to>
      <cdr:x>0.77473</cdr:x>
      <cdr:y>0.68087</cdr:y>
    </cdr:to>
    <cdr:sp macro="" textlink="'Phan tich'!$E$6">
      <cdr:nvSpPr>
        <cdr:cNvPr id="3" name="TextBox 2">
          <a:extLst xmlns:a="http://schemas.openxmlformats.org/drawingml/2006/main">
            <a:ext uri="{FF2B5EF4-FFF2-40B4-BE49-F238E27FC236}">
              <a16:creationId xmlns:a16="http://schemas.microsoft.com/office/drawing/2014/main" id="{BF7C2DCB-4CA7-D2F8-F544-FBE2FBD40A58}"/>
            </a:ext>
          </a:extLst>
        </cdr:cNvPr>
        <cdr:cNvSpPr txBox="1"/>
      </cdr:nvSpPr>
      <cdr:spPr>
        <a:xfrm xmlns:a="http://schemas.openxmlformats.org/drawingml/2006/main">
          <a:off x="287633" y="1010988"/>
          <a:ext cx="575277" cy="25683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661CED8B-4F57-41B6-A4A8-911F493D1512}" type="TxLink">
            <a:rPr lang="en-US" sz="900" b="1" i="0" u="none" strike="noStrike">
              <a:solidFill>
                <a:srgbClr val="000000"/>
              </a:solidFill>
              <a:latin typeface="Arial" panose="020B0604020202020204" pitchFamily="34" charset="0"/>
              <a:cs typeface="Arial" panose="020B0604020202020204" pitchFamily="34" charset="0"/>
            </a:rPr>
            <a:pPr algn="ctr"/>
            <a:t>87%</a:t>
          </a:fld>
          <a:endParaRPr lang="en-US" sz="900" b="1">
            <a:latin typeface="Arial" panose="020B0604020202020204" pitchFamily="34" charset="0"/>
            <a:cs typeface="Arial" panose="020B0604020202020204" pitchFamily="34" charset="0"/>
          </a:endParaRPr>
        </a:p>
      </cdr:txBody>
    </cdr:sp>
  </cdr:relSizeAnchor>
</c:userShapes>
</file>

<file path=xl/drawings/drawing9.xml><?xml version="1.0" encoding="utf-8"?>
<c:userShapes xmlns:c="http://schemas.openxmlformats.org/drawingml/2006/chart">
  <cdr:relSizeAnchor xmlns:cdr="http://schemas.openxmlformats.org/drawingml/2006/chartDrawing">
    <cdr:from>
      <cdr:x>0.20688</cdr:x>
      <cdr:y>0.5046</cdr:y>
    </cdr:from>
    <cdr:to>
      <cdr:x>0.81295</cdr:x>
      <cdr:y>0.66779</cdr:y>
    </cdr:to>
    <cdr:sp macro="" textlink="'Phan tich'!$G$6">
      <cdr:nvSpPr>
        <cdr:cNvPr id="2" name="TextBox 1">
          <a:extLst xmlns:a="http://schemas.openxmlformats.org/drawingml/2006/main">
            <a:ext uri="{FF2B5EF4-FFF2-40B4-BE49-F238E27FC236}">
              <a16:creationId xmlns:a16="http://schemas.microsoft.com/office/drawing/2014/main" id="{D95A5E9D-7025-08CF-F294-BC0FA5AC3831}"/>
            </a:ext>
          </a:extLst>
        </cdr:cNvPr>
        <cdr:cNvSpPr txBox="1"/>
      </cdr:nvSpPr>
      <cdr:spPr>
        <a:xfrm xmlns:a="http://schemas.openxmlformats.org/drawingml/2006/main">
          <a:off x="273908" y="980483"/>
          <a:ext cx="802417" cy="317094"/>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94C1BE51-12FD-4488-ABE3-F4D260F82340}" type="TxLink">
            <a:rPr lang="en-US" sz="1000" b="1" i="0" u="none" strike="noStrike">
              <a:solidFill>
                <a:srgbClr val="000000"/>
              </a:solidFill>
              <a:latin typeface="Arial" panose="020B0604020202020204" pitchFamily="34" charset="0"/>
              <a:cs typeface="Arial" panose="020B0604020202020204" pitchFamily="34" charset="0"/>
            </a:rPr>
            <a:pPr algn="ctr"/>
            <a:t>53%</a:t>
          </a:fld>
          <a:endParaRPr lang="en-US" sz="1000" b="1">
            <a:latin typeface="Arial" panose="020B0604020202020204" pitchFamily="34" charset="0"/>
            <a:cs typeface="Arial" panose="020B0604020202020204" pitchFamily="34" charset="0"/>
          </a:endParaRPr>
        </a:p>
      </cdr:txBody>
    </cdr:sp>
  </cdr:relSizeAnchor>
</c:userShapes>
</file>

<file path=xl/drawings/drawing10.xml><?xml version="1.0" encoding="utf-8"?>
<xdr:wsDr xmlns:xdr="http://schemas.openxmlformats.org/drawingml/2006/spreadsheetDrawing" xmlns:a="http://schemas.openxmlformats.org/drawingml/2006/main">
  <xdr:twoCellAnchor editAs="oneCell">
    <xdr:from>
      <xdr:col>3</xdr:col>
      <xdr:colOff>38100</xdr:colOff>
      <xdr:row>0</xdr:row>
      <xdr:rowOff>219074</xdr:rowOff>
    </xdr:from>
    <xdr:to>
      <xdr:col>3</xdr:col>
      <xdr:colOff>1010100</xdr:colOff>
      <xdr:row>1</xdr:row>
      <xdr:rowOff>190499</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00000000-0008-0000-0500-000002000000}"/>
            </a:ext>
          </a:extLst>
        </xdr:cNvPr>
        <xdr:cNvSpPr/>
      </xdr:nvSpPr>
      <xdr:spPr>
        <a:xfrm>
          <a:off x="2190750" y="219074"/>
          <a:ext cx="972000" cy="323850"/>
        </a:xfrm>
        <a:prstGeom prst="roundRect">
          <a:avLst/>
        </a:prstGeom>
        <a:solidFill>
          <a:schemeClr val="accent5">
            <a:lumMod val="75000"/>
          </a:schemeClr>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algn="ctr"/>
          <a:r>
            <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DASHBOARD</a:t>
          </a:r>
        </a:p>
      </xdr:txBody>
    </xdr:sp>
    <xdr:clientData/>
  </xdr:twoCellAnchor>
  <xdr:twoCellAnchor editAs="oneCell">
    <xdr:from>
      <xdr:col>5</xdr:col>
      <xdr:colOff>116205</xdr:colOff>
      <xdr:row>0</xdr:row>
      <xdr:rowOff>219074</xdr:rowOff>
    </xdr:from>
    <xdr:to>
      <xdr:col>5</xdr:col>
      <xdr:colOff>1088205</xdr:colOff>
      <xdr:row>1</xdr:row>
      <xdr:rowOff>190499</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00000000-0008-0000-0500-000003000000}"/>
            </a:ext>
          </a:extLst>
        </xdr:cNvPr>
        <xdr:cNvSpPr/>
      </xdr:nvSpPr>
      <xdr:spPr>
        <a:xfrm>
          <a:off x="3964305" y="219074"/>
          <a:ext cx="972000" cy="323850"/>
        </a:xfrm>
        <a:prstGeom prst="roundRect">
          <a:avLst/>
        </a:prstGeom>
        <a:solidFill>
          <a:schemeClr val="accent5">
            <a:lumMod val="75000"/>
          </a:schemeClr>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algn="ctr"/>
          <a:r>
            <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VI TRÍ</a:t>
          </a:r>
          <a:r>
            <a:rPr lang="en-GB" sz="800" b="1" baseline="0">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 TUYỂN DỤNG</a:t>
          </a:r>
          <a:endPar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twoCellAnchor editAs="oneCell">
    <xdr:from>
      <xdr:col>7</xdr:col>
      <xdr:colOff>194310</xdr:colOff>
      <xdr:row>0</xdr:row>
      <xdr:rowOff>219074</xdr:rowOff>
    </xdr:from>
    <xdr:to>
      <xdr:col>7</xdr:col>
      <xdr:colOff>1166310</xdr:colOff>
      <xdr:row>1</xdr:row>
      <xdr:rowOff>190499</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00000000-0008-0000-0500-000004000000}"/>
            </a:ext>
          </a:extLst>
        </xdr:cNvPr>
        <xdr:cNvSpPr/>
      </xdr:nvSpPr>
      <xdr:spPr>
        <a:xfrm>
          <a:off x="5737860" y="219074"/>
          <a:ext cx="972000" cy="323850"/>
        </a:xfrm>
        <a:prstGeom prst="roundRect">
          <a:avLst/>
        </a:prstGeom>
        <a:solidFill>
          <a:schemeClr val="accent5">
            <a:lumMod val="75000"/>
          </a:schemeClr>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algn="ctr"/>
          <a:r>
            <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ỨNG</a:t>
          </a:r>
          <a:r>
            <a:rPr lang="en-GB" sz="800" b="1" baseline="0">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 VIÊN</a:t>
          </a:r>
          <a:endPar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twoCellAnchor editAs="oneCell">
    <xdr:from>
      <xdr:col>9</xdr:col>
      <xdr:colOff>272415</xdr:colOff>
      <xdr:row>0</xdr:row>
      <xdr:rowOff>219074</xdr:rowOff>
    </xdr:from>
    <xdr:to>
      <xdr:col>9</xdr:col>
      <xdr:colOff>1244415</xdr:colOff>
      <xdr:row>1</xdr:row>
      <xdr:rowOff>190499</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00000000-0008-0000-0500-000005000000}"/>
            </a:ext>
          </a:extLst>
        </xdr:cNvPr>
        <xdr:cNvSpPr/>
      </xdr:nvSpPr>
      <xdr:spPr>
        <a:xfrm>
          <a:off x="7511415" y="219074"/>
          <a:ext cx="972000" cy="323850"/>
        </a:xfrm>
        <a:prstGeom prst="roundRect">
          <a:avLst/>
        </a:prstGeom>
        <a:solidFill>
          <a:schemeClr val="accent5">
            <a:lumMod val="75000"/>
          </a:schemeClr>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algn="ctr"/>
          <a:r>
            <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CHI PHÍ</a:t>
          </a:r>
          <a:r>
            <a:rPr lang="en-GB" sz="800" b="1" baseline="0">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 KÊNH</a:t>
          </a:r>
          <a:endPar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twoCellAnchor editAs="oneCell">
    <xdr:from>
      <xdr:col>11</xdr:col>
      <xdr:colOff>350520</xdr:colOff>
      <xdr:row>0</xdr:row>
      <xdr:rowOff>219074</xdr:rowOff>
    </xdr:from>
    <xdr:to>
      <xdr:col>12</xdr:col>
      <xdr:colOff>8070</xdr:colOff>
      <xdr:row>1</xdr:row>
      <xdr:rowOff>190499</xdr:rowOff>
    </xdr:to>
    <xdr:sp macro="" textlink="">
      <xdr:nvSpPr>
        <xdr:cNvPr id="6" name="Rectangle: Rounded Corners 5">
          <a:hlinkClick xmlns:r="http://schemas.openxmlformats.org/officeDocument/2006/relationships" r:id="rId5"/>
          <a:extLst>
            <a:ext uri="{FF2B5EF4-FFF2-40B4-BE49-F238E27FC236}">
              <a16:creationId xmlns:a16="http://schemas.microsoft.com/office/drawing/2014/main" id="{00000000-0008-0000-0500-000006000000}"/>
            </a:ext>
          </a:extLst>
        </xdr:cNvPr>
        <xdr:cNvSpPr/>
      </xdr:nvSpPr>
      <xdr:spPr>
        <a:xfrm>
          <a:off x="9284970" y="219074"/>
          <a:ext cx="972000" cy="323850"/>
        </a:xfrm>
        <a:prstGeom prst="roundRect">
          <a:avLst/>
        </a:prstGeom>
        <a:solidFill>
          <a:schemeClr val="accent5">
            <a:lumMod val="75000"/>
          </a:schemeClr>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algn="ctr"/>
          <a:r>
            <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CÀI</a:t>
          </a:r>
          <a:r>
            <a:rPr lang="en-GB" sz="800" b="1" baseline="0">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 ĐẶT</a:t>
          </a:r>
          <a:endPar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twoCellAnchor>
    <xdr:from>
      <xdr:col>13</xdr:col>
      <xdr:colOff>428625</xdr:colOff>
      <xdr:row>0</xdr:row>
      <xdr:rowOff>219074</xdr:rowOff>
    </xdr:from>
    <xdr:to>
      <xdr:col>13</xdr:col>
      <xdr:colOff>1400625</xdr:colOff>
      <xdr:row>1</xdr:row>
      <xdr:rowOff>123824</xdr:rowOff>
    </xdr:to>
    <xdr:sp macro="" textlink="">
      <xdr:nvSpPr>
        <xdr:cNvPr id="7" name="Rectangle: Rounded Corners 6">
          <a:hlinkClick xmlns:r="http://schemas.openxmlformats.org/officeDocument/2006/relationships" r:id="rId6"/>
          <a:extLst>
            <a:ext uri="{FF2B5EF4-FFF2-40B4-BE49-F238E27FC236}">
              <a16:creationId xmlns:a16="http://schemas.microsoft.com/office/drawing/2014/main" id="{00000000-0008-0000-0500-000007000000}"/>
            </a:ext>
          </a:extLst>
        </xdr:cNvPr>
        <xdr:cNvSpPr/>
      </xdr:nvSpPr>
      <xdr:spPr>
        <a:xfrm>
          <a:off x="11058525" y="219074"/>
          <a:ext cx="972000" cy="257175"/>
        </a:xfrm>
        <a:prstGeom prst="roundRect">
          <a:avLst/>
        </a:prstGeom>
        <a:solidFill>
          <a:schemeClr val="accent5">
            <a:lumMod val="75000"/>
          </a:schemeClr>
        </a:solidFill>
        <a:ln>
          <a:noFill/>
        </a:ln>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lIns="0" tIns="0" rIns="0" bIns="0" rtlCol="0" anchor="ctr"/>
        <a:lstStyle/>
        <a:p>
          <a:pPr algn="ctr"/>
          <a:r>
            <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DS NHẬN</a:t>
          </a:r>
          <a:r>
            <a:rPr lang="en-GB" sz="800" b="1" baseline="0">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rPr>
            <a:t> VIỆC</a:t>
          </a:r>
          <a:endParaRPr lang="en-GB" sz="800" b="1">
            <a:effectLst>
              <a:outerShdw blurRad="50800" dist="38100" dir="13500000" algn="br" rotWithShape="0">
                <a:prstClr val="black">
                  <a:alpha val="40000"/>
                </a:prstClr>
              </a:outerShdw>
            </a:effectLst>
            <a:latin typeface="Arial" panose="020B0604020202020204" pitchFamily="34" charset="0"/>
            <a:cs typeface="Arial" panose="020B0604020202020204" pitchFamily="34"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ai%20lieu%20Excel\Inhouse\T&#7853;p%20&#273;o&#224;n%20Ph&#250;%20C&#432;&#7901;ng\Dashboard%20hoc%20vien\Recruitment%20Report%20thang%2012_2022.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sheetNames>
    <sheetDataSet>
      <sheetData sheetId="0"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5310.711500694444" backgroundQuery="1" createdVersion="8" refreshedVersion="8" minRefreshableVersion="3" recordCount="0" supportSubquery="1" supportAdvancedDrill="1" xr:uid="{DC131A1D-E7C2-4588-B55A-EB9E1530AA61}">
  <cacheSource type="external" connectionId="9"/>
  <cacheFields count="2">
    <cacheField name="[Measures].[Sum of Chi phí]" caption="Sum of Chi phí" numFmtId="0" hierarchy="57" level="32767"/>
    <cacheField name="[Người phụ trách].[Name].[Name]" caption="Name" numFmtId="0" hierarchy="17" level="1">
      <sharedItems containsSemiMixedTypes="0" containsNonDate="0" containsString="0"/>
    </cacheField>
  </cacheFields>
  <cacheHierarchies count="83">
    <cacheHierarchy uniqueName="[Chiphikenh].[STT]" caption="STT" attribute="1" defaultMemberUniqueName="[Chiphikenh].[STT].[All]" allUniqueName="[Chiphikenh].[STT].[All]" dimensionUniqueName="[Chiphikenh]" displayFolder="" count="0" memberValueDatatype="20" unbalanced="0"/>
    <cacheHierarchy uniqueName="[Chiphikenh].[Date]" caption="Date" attribute="1" time="1" defaultMemberUniqueName="[Chiphikenh].[Date].[All]" allUniqueName="[Chiphikenh].[Date].[All]" dimensionUniqueName="[Chiphikenh]" displayFolder="" count="0" memberValueDatatype="7" unbalanced="0"/>
    <cacheHierarchy uniqueName="[Chiphikenh].[Khu vực]" caption="Khu vực" attribute="1" defaultMemberUniqueName="[Chiphikenh].[Khu vực].[All]" allUniqueName="[Chiphikenh].[Khu vực].[All]" dimensionUniqueName="[Chiphikenh]" displayFolder="" count="0" memberValueDatatype="130" unbalanced="0"/>
    <cacheHierarchy uniqueName="[Chiphikenh].[Tỉnh/Thành phố]" caption="Tỉnh/Thành phố" attribute="1" defaultMemberUniqueName="[Chiphikenh].[Tỉnh/Thành phố].[All]" allUniqueName="[Chiphikenh].[Tỉnh/Thành phố].[All]" dimensionUniqueName="[Chiphikenh]" displayFolder="" count="0" memberValueDatatype="130" unbalanced="0"/>
    <cacheHierarchy uniqueName="[Chiphikenh].[Phòng ban]" caption="Phòng ban" attribute="1" defaultMemberUniqueName="[Chiphikenh].[Phòng ban].[All]" allUniqueName="[Chiphikenh].[Phòng ban].[All]" dimensionUniqueName="[Chiphikenh]" displayFolder="" count="0" memberValueDatatype="130" unbalanced="0"/>
    <cacheHierarchy uniqueName="[Chiphikenh].[Kênh]" caption="Kênh" attribute="1" defaultMemberUniqueName="[Chiphikenh].[Kênh].[All]" allUniqueName="[Chiphikenh].[Kênh].[All]" dimensionUniqueName="[Chiphikenh]" displayFolder="" count="0" memberValueDatatype="130" unbalanced="0"/>
    <cacheHierarchy uniqueName="[Chiphikenh].[Chi phí]" caption="Chi phí" attribute="1" defaultMemberUniqueName="[Chiphikenh].[Chi phí].[All]" allUniqueName="[Chiphikenh].[Chi phí].[All]" dimensionUniqueName="[Chiphikenh]" displayFolder="" count="0" memberValueDatatype="2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0" memberValueDatatype="20" unbalanced="0"/>
    <cacheHierarchy uniqueName="[dDate].[Month Number]" caption="Month Number" attribute="1" time="1" defaultMemberUniqueName="[dDate].[Month Number].[All]" allUniqueName="[dDate].[Month Number].[All]" dimensionUniqueName="[dDate]" displayFolder="" count="2" memberValueDatatype="20" unbalanced="0"/>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Kênh].[Name]" caption="Name" attribute="1" defaultMemberUniqueName="[Kênh].[Name].[All]" allUniqueName="[Kênh].[Name].[All]" dimensionUniqueName="[Kênh]" displayFolder="" count="2" memberValueDatatype="130" unbalanced="0"/>
    <cacheHierarchy uniqueName="[Khu vực].[Name]" caption="Name" attribute="1" defaultMemberUniqueName="[Khu vực].[Name].[All]" allUniqueName="[Khu vực].[Name].[All]" dimensionUniqueName="[Khu vực]" displayFolder="" count="2" memberValueDatatype="130" unbalanced="0"/>
    <cacheHierarchy uniqueName="[Người phụ trách].[Name]" caption="Name" attribute="1" defaultMemberUniqueName="[Người phụ trách].[Name].[All]" allUniqueName="[Người phụ trách].[Name].[All]" dimensionUniqueName="[Người phụ trách]" displayFolder="" count="2" memberValueDatatype="130" unbalanced="0">
      <fieldsUsage count="2">
        <fieldUsage x="-1"/>
        <fieldUsage x="1"/>
      </fieldsUsage>
    </cacheHierarchy>
    <cacheHierarchy uniqueName="[Phòng ban].[Name]" caption="Name" attribute="1" defaultMemberUniqueName="[Phòng ban].[Name].[All]" allUniqueName="[Phòng ban].[Name].[All]" dimensionUniqueName="[Phòng ban]" displayFolder="" count="2" memberValueDatatype="130" unbalanced="0"/>
    <cacheHierarchy uniqueName="[Tỉnh Thành phố].[Name]" caption="Name" attribute="1" defaultMemberUniqueName="[Tỉnh Thành phố].[Name].[All]" allUniqueName="[Tỉnh Thành phố].[Name].[All]" dimensionUniqueName="[Tỉnh Thành phố]" displayFolder="" count="2" memberValueDatatype="130" unbalanced="0"/>
    <cacheHierarchy uniqueName="[Ứng_viên].[STT]" caption="STT" attribute="1" defaultMemberUniqueName="[Ứng_viên].[STT].[All]" allUniqueName="[Ứng_viên].[STT].[All]" dimensionUniqueName="[Ứng_viên]" displayFolder="" count="0" memberValueDatatype="20" unbalanced="0"/>
    <cacheHierarchy uniqueName="[Ứng_viên].[Ngày nhận HS]" caption="Ngày nhận HS" attribute="1" time="1" defaultMemberUniqueName="[Ứng_viên].[Ngày nhận HS].[All]" allUniqueName="[Ứng_viên].[Ngày nhận HS].[All]" dimensionUniqueName="[Ứng_viên]" displayFolder="" count="0" memberValueDatatype="7" unbalanced="0"/>
    <cacheHierarchy uniqueName="[Ứng_viên].[Mã TD]" caption="Mã TD" attribute="1" defaultMemberUniqueName="[Ứng_viên].[Mã TD].[All]" allUniqueName="[Ứng_viên].[Mã TD].[All]" dimensionUniqueName="[Ứng_viên]" displayFolder="" count="0" memberValueDatatype="130" unbalanced="0"/>
    <cacheHierarchy uniqueName="[Ứng_viên].[Ngày bắt đầu]" caption="Ngày bắt đầu" attribute="1" time="1" defaultMemberUniqueName="[Ứng_viên].[Ngày bắt đầu].[All]" allUniqueName="[Ứng_viên].[Ngày bắt đầu].[All]" dimensionUniqueName="[Ứng_viên]" displayFolder="" count="0" memberValueDatatype="7" unbalanced="0"/>
    <cacheHierarchy uniqueName="[Ứng_viên].[Ngày kết thúc]" caption="Ngày kết thúc" attribute="1" time="1" defaultMemberUniqueName="[Ứng_viên].[Ngày kết thúc].[All]" allUniqueName="[Ứng_viên].[Ngày kết thúc].[All]" dimensionUniqueName="[Ứng_viên]" displayFolder="" count="0" memberValueDatatype="7" unbalanced="0"/>
    <cacheHierarchy uniqueName="[Ứng_viên].[Khu vực]" caption="Khu vực" attribute="1" defaultMemberUniqueName="[Ứng_viên].[Khu vực].[All]" allUniqueName="[Ứng_viên].[Khu vực].[All]" dimensionUniqueName="[Ứng_viên]" displayFolder="" count="0" memberValueDatatype="130" unbalanced="0"/>
    <cacheHierarchy uniqueName="[Ứng_viên].[Tỉnh/Thành phố]" caption="Tỉnh/Thành phố" attribute="1" defaultMemberUniqueName="[Ứng_viên].[Tỉnh/Thành phố].[All]" allUniqueName="[Ứng_viên].[Tỉnh/Thành phố].[All]" dimensionUniqueName="[Ứng_viên]" displayFolder="" count="0" memberValueDatatype="130" unbalanced="0"/>
    <cacheHierarchy uniqueName="[Ứng_viên].[Phòng ban/Bộ phận]" caption="Phòng ban/Bộ phận" attribute="1" defaultMemberUniqueName="[Ứng_viên].[Phòng ban/Bộ phận].[All]" allUniqueName="[Ứng_viên].[Phòng ban/Bộ phận].[All]" dimensionUniqueName="[Ứng_viên]" displayFolder="" count="0" memberValueDatatype="130" unbalanced="0"/>
    <cacheHierarchy uniqueName="[Ứng_viên].[Vị trí]" caption="Vị trí" attribute="1" defaultMemberUniqueName="[Ứng_viên].[Vị trí].[All]" allUniqueName="[Ứng_viên].[Vị trí].[All]" dimensionUniqueName="[Ứng_viên]" displayFolder="" count="0" memberValueDatatype="130" unbalanced="0"/>
    <cacheHierarchy uniqueName="[Ứng_viên].[Người phụ trách]" caption="Người phụ trách" attribute="1" defaultMemberUniqueName="[Ứng_viên].[Người phụ trách].[All]" allUniqueName="[Ứng_viên].[Người phụ trách].[All]" dimensionUniqueName="[Ứng_viên]" displayFolder="" count="0" memberValueDatatype="130" unbalanced="0"/>
    <cacheHierarchy uniqueName="[Ứng_viên].[Tên ứng viên]" caption="Tên ứng viên" attribute="1" defaultMemberUniqueName="[Ứng_viên].[Tên ứng viên].[All]" allUniqueName="[Ứng_viên].[Tên ứng viên].[All]" dimensionUniqueName="[Ứng_viên]" displayFolder="" count="0" memberValueDatatype="130" unbalanced="0"/>
    <cacheHierarchy uniqueName="[Ứng_viên].[Kênh]" caption="Kênh" attribute="1" defaultMemberUniqueName="[Ứng_viên].[Kênh].[All]" allUniqueName="[Ứng_viên].[Kênh].[All]" dimensionUniqueName="[Ứng_viên]" displayFolder="" count="0" memberValueDatatype="130" unbalanced="0"/>
    <cacheHierarchy uniqueName="[Ứng_viên].[Trạng thái hiện tại]" caption="Trạng thái hiện tại" attribute="1" defaultMemberUniqueName="[Ứng_viên].[Trạng thái hiện tại].[All]" allUniqueName="[Ứng_viên].[Trạng thái hiện tại].[All]" dimensionUniqueName="[Ứng_viên]" displayFolder="" count="0" memberValueDatatype="130" unbalanced="0"/>
    <cacheHierarchy uniqueName="[Ứng_viên].[Sơ loại]" caption="Sơ loại" attribute="1" defaultMemberUniqueName="[Ứng_viên].[Sơ loại].[All]" allUniqueName="[Ứng_viên].[Sơ loại].[All]" dimensionUniqueName="[Ứng_viên]" displayFolder="" count="0" memberValueDatatype="130" unbalanced="0"/>
    <cacheHierarchy uniqueName="[Ứng_viên].[Vòng 1]" caption="Vòng 1" attribute="1" defaultMemberUniqueName="[Ứng_viên].[Vòng 1].[All]" allUniqueName="[Ứng_viên].[Vòng 1].[All]" dimensionUniqueName="[Ứng_viên]" displayFolder="" count="0" memberValueDatatype="130" unbalanced="0"/>
    <cacheHierarchy uniqueName="[Ứng_viên].[Vòng 2]" caption="Vòng 2" attribute="1" defaultMemberUniqueName="[Ứng_viên].[Vòng 2].[All]" allUniqueName="[Ứng_viên].[Vòng 2].[All]" dimensionUniqueName="[Ứng_viên]" displayFolder="" count="0" memberValueDatatype="130" unbalanced="0"/>
    <cacheHierarchy uniqueName="[Ứng_viên].[Test]" caption="Test" attribute="1" defaultMemberUniqueName="[Ứng_viên].[Test].[All]" allUniqueName="[Ứng_viên].[Test].[All]" dimensionUniqueName="[Ứng_viên]" displayFolder="" count="0" memberValueDatatype="130" unbalanced="0"/>
    <cacheHierarchy uniqueName="[Ứng_viên].[Offer]" caption="Offer" attribute="1" defaultMemberUniqueName="[Ứng_viên].[Offer].[All]" allUniqueName="[Ứng_viên].[Offer].[All]" dimensionUniqueName="[Ứng_viên]" displayFolder="" count="0" memberValueDatatype="130" unbalanced="0"/>
    <cacheHierarchy uniqueName="[Ứng_viên].[Nhận việc]" caption="Nhận việc" attribute="1" defaultMemberUniqueName="[Ứng_viên].[Nhận việc].[All]" allUniqueName="[Ứng_viên].[Nhận việc].[All]" dimensionUniqueName="[Ứng_viên]" displayFolder="" count="0" memberValueDatatype="130" unbalanced="0"/>
    <cacheHierarchy uniqueName="[Ứng_viên].[TG nhận việc]" caption="TG nhận việc" attribute="1" time="1" defaultMemberUniqueName="[Ứng_viên].[TG nhận việc].[All]" allUniqueName="[Ứng_viên].[TG nhận việc].[All]" dimensionUniqueName="[Ứng_viên]" displayFolder="" count="0" memberValueDatatype="7" unbalanced="0"/>
    <cacheHierarchy uniqueName="[Ứng_viên].[Tuyển đúng KH]" caption="Tuyển đúng KH" attribute="1" defaultMemberUniqueName="[Ứng_viên].[Tuyển đúng KH].[All]" allUniqueName="[Ứng_viên].[Tuyển đúng KH].[All]" dimensionUniqueName="[Ứng_viên]" displayFolder="" count="0" memberValueDatatype="20" unbalanced="0"/>
    <cacheHierarchy uniqueName="[Ứng_viên].[Số ngày tuyển]" caption="Số ngày tuyển" attribute="1" defaultMemberUniqueName="[Ứng_viên].[Số ngày tuyển].[All]" allUniqueName="[Ứng_viên].[Số ngày tuyển].[All]" dimensionUniqueName="[Ứng_viên]" displayFolder="" count="0" memberValueDatatype="20" unbalanced="0"/>
    <cacheHierarchy uniqueName="[VitriTD].[STT]" caption="STT" attribute="1" defaultMemberUniqueName="[VitriTD].[STT].[All]" allUniqueName="[VitriTD].[STT].[All]" dimensionUniqueName="[VitriTD]" displayFolder="" count="0" memberValueDatatype="20" unbalanced="0"/>
    <cacheHierarchy uniqueName="[VitriTD].[ID tuyển dụng]" caption="ID tuyển dụng" attribute="1" defaultMemberUniqueName="[VitriTD].[ID tuyển dụng].[All]" allUniqueName="[VitriTD].[ID tuyển dụng].[All]" dimensionUniqueName="[VitriTD]" displayFolder="" count="0" memberValueDatatype="130" unbalanced="0"/>
    <cacheHierarchy uniqueName="[VitriTD].[Ngày bắt đầu]" caption="Ngày bắt đầu" attribute="1" time="1" defaultMemberUniqueName="[VitriTD].[Ngày bắt đầu].[All]" allUniqueName="[VitriTD].[Ngày bắt đầu].[All]" dimensionUniqueName="[VitriTD]" displayFolder="" count="0" memberValueDatatype="7" unbalanced="0"/>
    <cacheHierarchy uniqueName="[VitriTD].[Ngày kết thúc]" caption="Ngày kết thúc" attribute="1" time="1" defaultMemberUniqueName="[VitriTD].[Ngày kết thúc].[All]" allUniqueName="[VitriTD].[Ngày kết thúc].[All]" dimensionUniqueName="[VitriTD]" displayFolder="" count="0" memberValueDatatype="7" unbalanced="0"/>
    <cacheHierarchy uniqueName="[VitriTD].[Khu vực]" caption="Khu vực" attribute="1" defaultMemberUniqueName="[VitriTD].[Khu vực].[All]" allUniqueName="[VitriTD].[Khu vực].[All]" dimensionUniqueName="[VitriTD]" displayFolder="" count="0" memberValueDatatype="130" unbalanced="0"/>
    <cacheHierarchy uniqueName="[VitriTD].[Tỉnh/Thành phố]" caption="Tỉnh/Thành phố" attribute="1" defaultMemberUniqueName="[VitriTD].[Tỉnh/Thành phố].[All]" allUniqueName="[VitriTD].[Tỉnh/Thành phố].[All]" dimensionUniqueName="[VitriTD]" displayFolder="" count="0" memberValueDatatype="130" unbalanced="0"/>
    <cacheHierarchy uniqueName="[VitriTD].[Quận/Huyện]" caption="Quận/Huyện" attribute="1" defaultMemberUniqueName="[VitriTD].[Quận/Huyện].[All]" allUniqueName="[VitriTD].[Quận/Huyện].[All]" dimensionUniqueName="[VitriTD]" displayFolder="" count="0" memberValueDatatype="130" unbalanced="0"/>
    <cacheHierarchy uniqueName="[VitriTD].[Phòng ban]" caption="Phòng ban" attribute="1" defaultMemberUniqueName="[VitriTD].[Phòng ban].[All]" allUniqueName="[VitriTD].[Phòng ban].[All]" dimensionUniqueName="[VitriTD]" displayFolder="" count="0" memberValueDatatype="130" unbalanced="0"/>
    <cacheHierarchy uniqueName="[VitriTD].[Vị trí]" caption="Vị trí" attribute="1" defaultMemberUniqueName="[VitriTD].[Vị trí].[All]" allUniqueName="[VitriTD].[Vị trí].[All]" dimensionUniqueName="[VitriTD]" displayFolder="" count="0" memberValueDatatype="130" unbalanced="0"/>
    <cacheHierarchy uniqueName="[VitriTD].[Người phụ trách]" caption="Người phụ trách" attribute="1" defaultMemberUniqueName="[VitriTD].[Người phụ trách].[All]" allUniqueName="[VitriTD].[Người phụ trách].[All]" dimensionUniqueName="[VitriTD]" displayFolder="" count="0" memberValueDatatype="130" unbalanced="0"/>
    <cacheHierarchy uniqueName="[VitriTD].[Số lượng]" caption="Số lượng" attribute="1" defaultMemberUniqueName="[VitriTD].[Số lượng].[All]" allUniqueName="[VitriTD].[Số lượng].[All]" dimensionUniqueName="[VitriTD]" displayFolder="" count="0" memberValueDatatype="20" unbalanced="0"/>
    <cacheHierarchy uniqueName="[VitriTD].[Level]" caption="Level" attribute="1" defaultMemberUniqueName="[VitriTD].[Level].[All]" allUniqueName="[VitriTD].[Level].[All]" dimensionUniqueName="[VitriTD]" displayFolder="" count="0" memberValueDatatype="20" unbalanced="0"/>
    <cacheHierarchy uniqueName="[VitriTD].[Loại HĐ]" caption="Loại HĐ" attribute="1" defaultMemberUniqueName="[VitriTD].[Loại HĐ].[All]" allUniqueName="[VitriTD].[Loại HĐ].[All]" dimensionUniqueName="[VitriTD]" displayFolder="" count="0" memberValueDatatype="130" unbalanced="0"/>
    <cacheHierarchy uniqueName="[VitriTD].[Chi phí]" caption="Chi phí" attribute="1" defaultMemberUniqueName="[VitriTD].[Chi phí].[All]" allUniqueName="[VitriTD].[Chi phí].[All]" dimensionUniqueName="[VitriTD]" displayFolder="" count="0" memberValueDatatype="130" unbalanced="0"/>
    <cacheHierarchy uniqueName="[VitriTD].[Số tuyển được]" caption="Số tuyển được" attribute="1" defaultMemberUniqueName="[VitriTD].[Số tuyển được].[All]" allUniqueName="[VitriTD].[Số tuyển được].[All]" dimensionUniqueName="[VitriTD]" displayFolder="" count="0" memberValueDatatype="20" unbalanced="0"/>
    <cacheHierarchy uniqueName="[Measures].[Sum of Chi phí]" caption="Sum of Chi phí" measure="1" displayFolder="" measureGroup="Chiphikenh" count="0" oneField="1">
      <fieldsUsage count="1">
        <fieldUsage x="0"/>
      </fieldsUsage>
      <extLst>
        <ext xmlns:x15="http://schemas.microsoft.com/office/spreadsheetml/2010/11/main" uri="{B97F6D7D-B522-45F9-BDA1-12C45D357490}">
          <x15:cacheHierarchy aggregatedColumn="6"/>
        </ext>
      </extLst>
    </cacheHierarchy>
    <cacheHierarchy uniqueName="[Measures].[Sum of Số lượng]" caption="Sum of Số lượng" measure="1" displayFolder="" measureGroup="VitriTD" count="0">
      <extLst>
        <ext xmlns:x15="http://schemas.microsoft.com/office/spreadsheetml/2010/11/main" uri="{B97F6D7D-B522-45F9-BDA1-12C45D357490}">
          <x15:cacheHierarchy aggregatedColumn="52"/>
        </ext>
      </extLst>
    </cacheHierarchy>
    <cacheHierarchy uniqueName="[Measures].[Count of Ngày bắt đầu]" caption="Count of Ngày bắt đầu" measure="1" displayFolder="" measureGroup="VitriTD" count="0">
      <extLst>
        <ext xmlns:x15="http://schemas.microsoft.com/office/spreadsheetml/2010/11/main" uri="{B97F6D7D-B522-45F9-BDA1-12C45D357490}">
          <x15:cacheHierarchy aggregatedColumn="44"/>
        </ext>
      </extLst>
    </cacheHierarchy>
    <cacheHierarchy uniqueName="[Measures].[Sum of Tuyển đúng KH]" caption="Sum of Tuyển đúng KH" measure="1" displayFolder="" measureGroup="Ứng_viên" count="0">
      <extLst>
        <ext xmlns:x15="http://schemas.microsoft.com/office/spreadsheetml/2010/11/main" uri="{B97F6D7D-B522-45F9-BDA1-12C45D357490}">
          <x15:cacheHierarchy aggregatedColumn="40"/>
        </ext>
      </extLst>
    </cacheHierarchy>
    <cacheHierarchy uniqueName="[Measures].[Sum of Số ngày tuyển]" caption="Sum of Số ngày tuyển" measure="1" displayFolder="" measureGroup="Ứng_viên" count="0">
      <extLst>
        <ext xmlns:x15="http://schemas.microsoft.com/office/spreadsheetml/2010/11/main" uri="{B97F6D7D-B522-45F9-BDA1-12C45D357490}">
          <x15:cacheHierarchy aggregatedColumn="41"/>
        </ext>
      </extLst>
    </cacheHierarchy>
    <cacheHierarchy uniqueName="[Measures].[Average of Số ngày tuyển]" caption="Average of Số ngày tuyển" measure="1" displayFolder="" measureGroup="Ứng_viên" count="0">
      <extLst>
        <ext xmlns:x15="http://schemas.microsoft.com/office/spreadsheetml/2010/11/main" uri="{B97F6D7D-B522-45F9-BDA1-12C45D357490}">
          <x15:cacheHierarchy aggregatedColumn="41"/>
        </ext>
      </extLst>
    </cacheHierarchy>
    <cacheHierarchy uniqueName="[Measures].[Count of Tên ứng viên]" caption="Count of Tên ứng viên" measure="1" displayFolder="" measureGroup="Ứng_viên" count="0">
      <extLst>
        <ext xmlns:x15="http://schemas.microsoft.com/office/spreadsheetml/2010/11/main" uri="{B97F6D7D-B522-45F9-BDA1-12C45D357490}">
          <x15:cacheHierarchy aggregatedColumn="30"/>
        </ext>
      </extLst>
    </cacheHierarchy>
    <cacheHierarchy uniqueName="[Measures].[Count of Sơ loại]" caption="Count of Sơ loại" measure="1" displayFolder="" measureGroup="Ứng_viên" count="0">
      <extLst>
        <ext xmlns:x15="http://schemas.microsoft.com/office/spreadsheetml/2010/11/main" uri="{B97F6D7D-B522-45F9-BDA1-12C45D357490}">
          <x15:cacheHierarchy aggregatedColumn="33"/>
        </ext>
      </extLst>
    </cacheHierarchy>
    <cacheHierarchy uniqueName="[Measures].[Tổng CV]" caption="Tổng CV" measure="1" displayFolder="" measureGroup="Ứng_viên" count="0"/>
    <cacheHierarchy uniqueName="[Measures].[Pass sơ loại]" caption="Pass sơ loại" measure="1" displayFolder="" measureGroup="Ứng_viên" count="0"/>
    <cacheHierarchy uniqueName="[Measures].[Pass V1]" caption="Pass V1" measure="1" displayFolder="" measureGroup="Ứng_viên" count="0"/>
    <cacheHierarchy uniqueName="[Measures].[Pass V2]" caption="Pass V2" measure="1" displayFolder="" measureGroup="Ứng_viên" count="0"/>
    <cacheHierarchy uniqueName="[Measures].[Pass Test]" caption="Pass Test" measure="1" displayFolder="" measureGroup="Ứng_viên" count="0"/>
    <cacheHierarchy uniqueName="[Measures].[Pass Offer]" caption="Pass Offer" measure="1" displayFolder="" measureGroup="Ứng_viên" count="0"/>
    <cacheHierarchy uniqueName="[Measures].[SL Nhận việc]" caption="SL Nhận việc" measure="1" displayFolder="" measureGroup="Ứng_viên" count="0"/>
    <cacheHierarchy uniqueName="[Measures].[SL Tuyển đúng KH]" caption="SL Tuyển đúng KH" measure="1" displayFolder="" measureGroup="Ứng_viên" count="0"/>
    <cacheHierarchy uniqueName="[Measures].[__XL_Count VitriTD]" caption="__XL_Count VitriTD" measure="1" displayFolder="" measureGroup="VitriTD" count="0" hidden="1"/>
    <cacheHierarchy uniqueName="[Measures].[__XL_Count Khu vực]" caption="__XL_Count Khu vực" measure="1" displayFolder="" measureGroup="Khu vực" count="0" hidden="1"/>
    <cacheHierarchy uniqueName="[Measures].[__XL_Count Tỉnh Thành phố]" caption="__XL_Count Tỉnh Thành phố" measure="1" displayFolder="" measureGroup="Tỉnh Thành phố" count="0" hidden="1"/>
    <cacheHierarchy uniqueName="[Measures].[__XL_Count Phòng ban]" caption="__XL_Count Phòng ban" measure="1" displayFolder="" measureGroup="Phòng ban" count="0" hidden="1"/>
    <cacheHierarchy uniqueName="[Measures].[__XL_Count Người phụ trách]" caption="__XL_Count Người phụ trách" measure="1" displayFolder="" measureGroup="Người phụ trách" count="0" hidden="1"/>
    <cacheHierarchy uniqueName="[Measures].[__XL_Count Ứng_viên]" caption="__XL_Count Ứng_viên" measure="1" displayFolder="" measureGroup="Ứng_viên" count="0" hidden="1"/>
    <cacheHierarchy uniqueName="[Measures].[__XL_Count Kênh]" caption="__XL_Count Kênh" measure="1" displayFolder="" measureGroup="Kênh" count="0" hidden="1"/>
    <cacheHierarchy uniqueName="[Measures].[__XL_Count Chiphikenh]" caption="__XL_Count Chiphikenh" measure="1" displayFolder="" measureGroup="Chiphikenh" count="0" hidden="1"/>
    <cacheHierarchy uniqueName="[Measures].[__XL_Count Calendar]" caption="__XL_Count Calendar" measure="1" displayFolder="" measureGroup="dDate" count="0" hidden="1"/>
    <cacheHierarchy uniqueName="[Measures].[__No measures defined]" caption="__No measures defined" measure="1" displayFolder="" count="0" hidden="1"/>
  </cacheHierarchies>
  <kpis count="0"/>
  <dimensions count="10">
    <dimension name="Chiphikenh" uniqueName="[Chiphikenh]" caption="Chiphikenh"/>
    <dimension name="dDate" uniqueName="[dDate]" caption="dDate"/>
    <dimension name="Kênh" uniqueName="[Kênh]" caption="Kênh"/>
    <dimension name="Khu vực" uniqueName="[Khu vực]" caption="Khu vực"/>
    <dimension measure="1" name="Measures" uniqueName="[Measures]" caption="Measures"/>
    <dimension name="Người phụ trách" uniqueName="[Người phụ trách]" caption="Người phụ trách"/>
    <dimension name="Phòng ban" uniqueName="[Phòng ban]" caption="Phòng ban"/>
    <dimension name="Tỉnh Thành phố" uniqueName="[Tỉnh Thành phố]" caption="Tỉnh Thành phố"/>
    <dimension name="Ứng_viên" uniqueName="[Ứng_viên]" caption="Ứng_viên"/>
    <dimension name="VitriTD" uniqueName="[VitriTD]" caption="VitriTD"/>
  </dimensions>
  <measureGroups count="9">
    <measureGroup name="Chiphikenh" caption="Chiphikenh"/>
    <measureGroup name="dDate" caption="dDate"/>
    <measureGroup name="Kênh" caption="Kênh"/>
    <measureGroup name="Khu vực" caption="Khu vực"/>
    <measureGroup name="Người phụ trách" caption="Người phụ trách"/>
    <measureGroup name="Phòng ban" caption="Phòng ban"/>
    <measureGroup name="Tỉnh Thành phố" caption="Tỉnh Thành phố"/>
    <measureGroup name="Ứng_viên" caption="Ứng_viên"/>
    <measureGroup name="VitriTD" caption="VitriTD"/>
  </measureGroups>
  <maps count="24">
    <map measureGroup="0" dimension="0"/>
    <map measureGroup="0" dimension="1"/>
    <map measureGroup="0" dimension="2"/>
    <map measureGroup="0" dimension="3"/>
    <map measureGroup="0" dimension="6"/>
    <map measureGroup="0" dimension="7"/>
    <map measureGroup="1" dimension="1"/>
    <map measureGroup="2" dimension="2"/>
    <map measureGroup="3" dimension="3"/>
    <map measureGroup="4" dimension="5"/>
    <map measureGroup="5" dimension="6"/>
    <map measureGroup="6" dimension="7"/>
    <map measureGroup="7" dimension="2"/>
    <map measureGroup="7" dimension="3"/>
    <map measureGroup="7" dimension="5"/>
    <map measureGroup="7" dimension="6"/>
    <map measureGroup="7" dimension="7"/>
    <map measureGroup="7" dimension="8"/>
    <map measureGroup="8" dimension="1"/>
    <map measureGroup="8" dimension="3"/>
    <map measureGroup="8" dimension="5"/>
    <map measureGroup="8" dimension="6"/>
    <map measureGroup="8"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5310.71150208333" backgroundQuery="1" createdVersion="8" refreshedVersion="8" minRefreshableVersion="3" recordCount="0" supportSubquery="1" supportAdvancedDrill="1" xr:uid="{89F8BF22-DC86-46A6-9D43-58C199FE69E9}">
  <cacheSource type="external" connectionId="9"/>
  <cacheFields count="2">
    <cacheField name="[Measures].[Sum of Số lượng]" caption="Sum of Số lượng" numFmtId="0" hierarchy="58" level="32767"/>
    <cacheField name="[Người phụ trách].[Name].[Name]" caption="Name" numFmtId="0" hierarchy="17" level="1">
      <sharedItems containsSemiMixedTypes="0" containsNonDate="0" containsString="0"/>
    </cacheField>
  </cacheFields>
  <cacheHierarchies count="83">
    <cacheHierarchy uniqueName="[Chiphikenh].[STT]" caption="STT" attribute="1" defaultMemberUniqueName="[Chiphikenh].[STT].[All]" allUniqueName="[Chiphikenh].[STT].[All]" dimensionUniqueName="[Chiphikenh]" displayFolder="" count="0" memberValueDatatype="20" unbalanced="0"/>
    <cacheHierarchy uniqueName="[Chiphikenh].[Date]" caption="Date" attribute="1" time="1" defaultMemberUniqueName="[Chiphikenh].[Date].[All]" allUniqueName="[Chiphikenh].[Date].[All]" dimensionUniqueName="[Chiphikenh]" displayFolder="" count="0" memberValueDatatype="7" unbalanced="0"/>
    <cacheHierarchy uniqueName="[Chiphikenh].[Khu vực]" caption="Khu vực" attribute="1" defaultMemberUniqueName="[Chiphikenh].[Khu vực].[All]" allUniqueName="[Chiphikenh].[Khu vực].[All]" dimensionUniqueName="[Chiphikenh]" displayFolder="" count="0" memberValueDatatype="130" unbalanced="0"/>
    <cacheHierarchy uniqueName="[Chiphikenh].[Tỉnh/Thành phố]" caption="Tỉnh/Thành phố" attribute="1" defaultMemberUniqueName="[Chiphikenh].[Tỉnh/Thành phố].[All]" allUniqueName="[Chiphikenh].[Tỉnh/Thành phố].[All]" dimensionUniqueName="[Chiphikenh]" displayFolder="" count="0" memberValueDatatype="130" unbalanced="0"/>
    <cacheHierarchy uniqueName="[Chiphikenh].[Phòng ban]" caption="Phòng ban" attribute="1" defaultMemberUniqueName="[Chiphikenh].[Phòng ban].[All]" allUniqueName="[Chiphikenh].[Phòng ban].[All]" dimensionUniqueName="[Chiphikenh]" displayFolder="" count="0" memberValueDatatype="130" unbalanced="0"/>
    <cacheHierarchy uniqueName="[Chiphikenh].[Kênh]" caption="Kênh" attribute="1" defaultMemberUniqueName="[Chiphikenh].[Kênh].[All]" allUniqueName="[Chiphikenh].[Kênh].[All]" dimensionUniqueName="[Chiphikenh]" displayFolder="" count="0" memberValueDatatype="130" unbalanced="0"/>
    <cacheHierarchy uniqueName="[Chiphikenh].[Chi phí]" caption="Chi phí" attribute="1" defaultMemberUniqueName="[Chiphikenh].[Chi phí].[All]" allUniqueName="[Chiphikenh].[Chi phí].[All]" dimensionUniqueName="[Chiphikenh]" displayFolder="" count="0" memberValueDatatype="2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0" memberValueDatatype="20" unbalanced="0"/>
    <cacheHierarchy uniqueName="[dDate].[Month Number]" caption="Month Number" attribute="1" time="1" defaultMemberUniqueName="[dDate].[Month Number].[All]" allUniqueName="[dDate].[Month Number].[All]" dimensionUniqueName="[dDate]" displayFolder="" count="2" memberValueDatatype="20" unbalanced="0"/>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Kênh].[Name]" caption="Name" attribute="1" defaultMemberUniqueName="[Kênh].[Name].[All]" allUniqueName="[Kênh].[Name].[All]" dimensionUniqueName="[Kênh]" displayFolder="" count="2" memberValueDatatype="130" unbalanced="0"/>
    <cacheHierarchy uniqueName="[Khu vực].[Name]" caption="Name" attribute="1" defaultMemberUniqueName="[Khu vực].[Name].[All]" allUniqueName="[Khu vực].[Name].[All]" dimensionUniqueName="[Khu vực]" displayFolder="" count="2" memberValueDatatype="130" unbalanced="0"/>
    <cacheHierarchy uniqueName="[Người phụ trách].[Name]" caption="Name" attribute="1" defaultMemberUniqueName="[Người phụ trách].[Name].[All]" allUniqueName="[Người phụ trách].[Name].[All]" dimensionUniqueName="[Người phụ trách]" displayFolder="" count="2" memberValueDatatype="130" unbalanced="0">
      <fieldsUsage count="2">
        <fieldUsage x="-1"/>
        <fieldUsage x="1"/>
      </fieldsUsage>
    </cacheHierarchy>
    <cacheHierarchy uniqueName="[Phòng ban].[Name]" caption="Name" attribute="1" defaultMemberUniqueName="[Phòng ban].[Name].[All]" allUniqueName="[Phòng ban].[Name].[All]" dimensionUniqueName="[Phòng ban]" displayFolder="" count="2" memberValueDatatype="130" unbalanced="0"/>
    <cacheHierarchy uniqueName="[Tỉnh Thành phố].[Name]" caption="Name" attribute="1" defaultMemberUniqueName="[Tỉnh Thành phố].[Name].[All]" allUniqueName="[Tỉnh Thành phố].[Name].[All]" dimensionUniqueName="[Tỉnh Thành phố]" displayFolder="" count="2" memberValueDatatype="130" unbalanced="0"/>
    <cacheHierarchy uniqueName="[Ứng_viên].[STT]" caption="STT" attribute="1" defaultMemberUniqueName="[Ứng_viên].[STT].[All]" allUniqueName="[Ứng_viên].[STT].[All]" dimensionUniqueName="[Ứng_viên]" displayFolder="" count="0" memberValueDatatype="20" unbalanced="0"/>
    <cacheHierarchy uniqueName="[Ứng_viên].[Ngày nhận HS]" caption="Ngày nhận HS" attribute="1" time="1" defaultMemberUniqueName="[Ứng_viên].[Ngày nhận HS].[All]" allUniqueName="[Ứng_viên].[Ngày nhận HS].[All]" dimensionUniqueName="[Ứng_viên]" displayFolder="" count="0" memberValueDatatype="7" unbalanced="0"/>
    <cacheHierarchy uniqueName="[Ứng_viên].[Mã TD]" caption="Mã TD" attribute="1" defaultMemberUniqueName="[Ứng_viên].[Mã TD].[All]" allUniqueName="[Ứng_viên].[Mã TD].[All]" dimensionUniqueName="[Ứng_viên]" displayFolder="" count="0" memberValueDatatype="130" unbalanced="0"/>
    <cacheHierarchy uniqueName="[Ứng_viên].[Ngày bắt đầu]" caption="Ngày bắt đầu" attribute="1" time="1" defaultMemberUniqueName="[Ứng_viên].[Ngày bắt đầu].[All]" allUniqueName="[Ứng_viên].[Ngày bắt đầu].[All]" dimensionUniqueName="[Ứng_viên]" displayFolder="" count="0" memberValueDatatype="7" unbalanced="0"/>
    <cacheHierarchy uniqueName="[Ứng_viên].[Ngày kết thúc]" caption="Ngày kết thúc" attribute="1" time="1" defaultMemberUniqueName="[Ứng_viên].[Ngày kết thúc].[All]" allUniqueName="[Ứng_viên].[Ngày kết thúc].[All]" dimensionUniqueName="[Ứng_viên]" displayFolder="" count="0" memberValueDatatype="7" unbalanced="0"/>
    <cacheHierarchy uniqueName="[Ứng_viên].[Khu vực]" caption="Khu vực" attribute="1" defaultMemberUniqueName="[Ứng_viên].[Khu vực].[All]" allUniqueName="[Ứng_viên].[Khu vực].[All]" dimensionUniqueName="[Ứng_viên]" displayFolder="" count="0" memberValueDatatype="130" unbalanced="0"/>
    <cacheHierarchy uniqueName="[Ứng_viên].[Tỉnh/Thành phố]" caption="Tỉnh/Thành phố" attribute="1" defaultMemberUniqueName="[Ứng_viên].[Tỉnh/Thành phố].[All]" allUniqueName="[Ứng_viên].[Tỉnh/Thành phố].[All]" dimensionUniqueName="[Ứng_viên]" displayFolder="" count="0" memberValueDatatype="130" unbalanced="0"/>
    <cacheHierarchy uniqueName="[Ứng_viên].[Phòng ban/Bộ phận]" caption="Phòng ban/Bộ phận" attribute="1" defaultMemberUniqueName="[Ứng_viên].[Phòng ban/Bộ phận].[All]" allUniqueName="[Ứng_viên].[Phòng ban/Bộ phận].[All]" dimensionUniqueName="[Ứng_viên]" displayFolder="" count="0" memberValueDatatype="130" unbalanced="0"/>
    <cacheHierarchy uniqueName="[Ứng_viên].[Vị trí]" caption="Vị trí" attribute="1" defaultMemberUniqueName="[Ứng_viên].[Vị trí].[All]" allUniqueName="[Ứng_viên].[Vị trí].[All]" dimensionUniqueName="[Ứng_viên]" displayFolder="" count="0" memberValueDatatype="130" unbalanced="0"/>
    <cacheHierarchy uniqueName="[Ứng_viên].[Người phụ trách]" caption="Người phụ trách" attribute="1" defaultMemberUniqueName="[Ứng_viên].[Người phụ trách].[All]" allUniqueName="[Ứng_viên].[Người phụ trách].[All]" dimensionUniqueName="[Ứng_viên]" displayFolder="" count="0" memberValueDatatype="130" unbalanced="0"/>
    <cacheHierarchy uniqueName="[Ứng_viên].[Tên ứng viên]" caption="Tên ứng viên" attribute="1" defaultMemberUniqueName="[Ứng_viên].[Tên ứng viên].[All]" allUniqueName="[Ứng_viên].[Tên ứng viên].[All]" dimensionUniqueName="[Ứng_viên]" displayFolder="" count="0" memberValueDatatype="130" unbalanced="0"/>
    <cacheHierarchy uniqueName="[Ứng_viên].[Kênh]" caption="Kênh" attribute="1" defaultMemberUniqueName="[Ứng_viên].[Kênh].[All]" allUniqueName="[Ứng_viên].[Kênh].[All]" dimensionUniqueName="[Ứng_viên]" displayFolder="" count="0" memberValueDatatype="130" unbalanced="0"/>
    <cacheHierarchy uniqueName="[Ứng_viên].[Trạng thái hiện tại]" caption="Trạng thái hiện tại" attribute="1" defaultMemberUniqueName="[Ứng_viên].[Trạng thái hiện tại].[All]" allUniqueName="[Ứng_viên].[Trạng thái hiện tại].[All]" dimensionUniqueName="[Ứng_viên]" displayFolder="" count="0" memberValueDatatype="130" unbalanced="0"/>
    <cacheHierarchy uniqueName="[Ứng_viên].[Sơ loại]" caption="Sơ loại" attribute="1" defaultMemberUniqueName="[Ứng_viên].[Sơ loại].[All]" allUniqueName="[Ứng_viên].[Sơ loại].[All]" dimensionUniqueName="[Ứng_viên]" displayFolder="" count="0" memberValueDatatype="130" unbalanced="0"/>
    <cacheHierarchy uniqueName="[Ứng_viên].[Vòng 1]" caption="Vòng 1" attribute="1" defaultMemberUniqueName="[Ứng_viên].[Vòng 1].[All]" allUniqueName="[Ứng_viên].[Vòng 1].[All]" dimensionUniqueName="[Ứng_viên]" displayFolder="" count="0" memberValueDatatype="130" unbalanced="0"/>
    <cacheHierarchy uniqueName="[Ứng_viên].[Vòng 2]" caption="Vòng 2" attribute="1" defaultMemberUniqueName="[Ứng_viên].[Vòng 2].[All]" allUniqueName="[Ứng_viên].[Vòng 2].[All]" dimensionUniqueName="[Ứng_viên]" displayFolder="" count="0" memberValueDatatype="130" unbalanced="0"/>
    <cacheHierarchy uniqueName="[Ứng_viên].[Test]" caption="Test" attribute="1" defaultMemberUniqueName="[Ứng_viên].[Test].[All]" allUniqueName="[Ứng_viên].[Test].[All]" dimensionUniqueName="[Ứng_viên]" displayFolder="" count="0" memberValueDatatype="130" unbalanced="0"/>
    <cacheHierarchy uniqueName="[Ứng_viên].[Offer]" caption="Offer" attribute="1" defaultMemberUniqueName="[Ứng_viên].[Offer].[All]" allUniqueName="[Ứng_viên].[Offer].[All]" dimensionUniqueName="[Ứng_viên]" displayFolder="" count="0" memberValueDatatype="130" unbalanced="0"/>
    <cacheHierarchy uniqueName="[Ứng_viên].[Nhận việc]" caption="Nhận việc" attribute="1" defaultMemberUniqueName="[Ứng_viên].[Nhận việc].[All]" allUniqueName="[Ứng_viên].[Nhận việc].[All]" dimensionUniqueName="[Ứng_viên]" displayFolder="" count="0" memberValueDatatype="130" unbalanced="0"/>
    <cacheHierarchy uniqueName="[Ứng_viên].[TG nhận việc]" caption="TG nhận việc" attribute="1" time="1" defaultMemberUniqueName="[Ứng_viên].[TG nhận việc].[All]" allUniqueName="[Ứng_viên].[TG nhận việc].[All]" dimensionUniqueName="[Ứng_viên]" displayFolder="" count="0" memberValueDatatype="7" unbalanced="0"/>
    <cacheHierarchy uniqueName="[Ứng_viên].[Tuyển đúng KH]" caption="Tuyển đúng KH" attribute="1" defaultMemberUniqueName="[Ứng_viên].[Tuyển đúng KH].[All]" allUniqueName="[Ứng_viên].[Tuyển đúng KH].[All]" dimensionUniqueName="[Ứng_viên]" displayFolder="" count="0" memberValueDatatype="20" unbalanced="0"/>
    <cacheHierarchy uniqueName="[Ứng_viên].[Số ngày tuyển]" caption="Số ngày tuyển" attribute="1" defaultMemberUniqueName="[Ứng_viên].[Số ngày tuyển].[All]" allUniqueName="[Ứng_viên].[Số ngày tuyển].[All]" dimensionUniqueName="[Ứng_viên]" displayFolder="" count="0" memberValueDatatype="20" unbalanced="0"/>
    <cacheHierarchy uniqueName="[VitriTD].[STT]" caption="STT" attribute="1" defaultMemberUniqueName="[VitriTD].[STT].[All]" allUniqueName="[VitriTD].[STT].[All]" dimensionUniqueName="[VitriTD]" displayFolder="" count="0" memberValueDatatype="20" unbalanced="0"/>
    <cacheHierarchy uniqueName="[VitriTD].[ID tuyển dụng]" caption="ID tuyển dụng" attribute="1" defaultMemberUniqueName="[VitriTD].[ID tuyển dụng].[All]" allUniqueName="[VitriTD].[ID tuyển dụng].[All]" dimensionUniqueName="[VitriTD]" displayFolder="" count="0" memberValueDatatype="130" unbalanced="0"/>
    <cacheHierarchy uniqueName="[VitriTD].[Ngày bắt đầu]" caption="Ngày bắt đầu" attribute="1" time="1" defaultMemberUniqueName="[VitriTD].[Ngày bắt đầu].[All]" allUniqueName="[VitriTD].[Ngày bắt đầu].[All]" dimensionUniqueName="[VitriTD]" displayFolder="" count="0" memberValueDatatype="7" unbalanced="0"/>
    <cacheHierarchy uniqueName="[VitriTD].[Ngày kết thúc]" caption="Ngày kết thúc" attribute="1" time="1" defaultMemberUniqueName="[VitriTD].[Ngày kết thúc].[All]" allUniqueName="[VitriTD].[Ngày kết thúc].[All]" dimensionUniqueName="[VitriTD]" displayFolder="" count="0" memberValueDatatype="7" unbalanced="0"/>
    <cacheHierarchy uniqueName="[VitriTD].[Khu vực]" caption="Khu vực" attribute="1" defaultMemberUniqueName="[VitriTD].[Khu vực].[All]" allUniqueName="[VitriTD].[Khu vực].[All]" dimensionUniqueName="[VitriTD]" displayFolder="" count="0" memberValueDatatype="130" unbalanced="0"/>
    <cacheHierarchy uniqueName="[VitriTD].[Tỉnh/Thành phố]" caption="Tỉnh/Thành phố" attribute="1" defaultMemberUniqueName="[VitriTD].[Tỉnh/Thành phố].[All]" allUniqueName="[VitriTD].[Tỉnh/Thành phố].[All]" dimensionUniqueName="[VitriTD]" displayFolder="" count="0" memberValueDatatype="130" unbalanced="0"/>
    <cacheHierarchy uniqueName="[VitriTD].[Quận/Huyện]" caption="Quận/Huyện" attribute="1" defaultMemberUniqueName="[VitriTD].[Quận/Huyện].[All]" allUniqueName="[VitriTD].[Quận/Huyện].[All]" dimensionUniqueName="[VitriTD]" displayFolder="" count="0" memberValueDatatype="130" unbalanced="0"/>
    <cacheHierarchy uniqueName="[VitriTD].[Phòng ban]" caption="Phòng ban" attribute="1" defaultMemberUniqueName="[VitriTD].[Phòng ban].[All]" allUniqueName="[VitriTD].[Phòng ban].[All]" dimensionUniqueName="[VitriTD]" displayFolder="" count="0" memberValueDatatype="130" unbalanced="0"/>
    <cacheHierarchy uniqueName="[VitriTD].[Vị trí]" caption="Vị trí" attribute="1" defaultMemberUniqueName="[VitriTD].[Vị trí].[All]" allUniqueName="[VitriTD].[Vị trí].[All]" dimensionUniqueName="[VitriTD]" displayFolder="" count="0" memberValueDatatype="130" unbalanced="0"/>
    <cacheHierarchy uniqueName="[VitriTD].[Người phụ trách]" caption="Người phụ trách" attribute="1" defaultMemberUniqueName="[VitriTD].[Người phụ trách].[All]" allUniqueName="[VitriTD].[Người phụ trách].[All]" dimensionUniqueName="[VitriTD]" displayFolder="" count="0" memberValueDatatype="130" unbalanced="0"/>
    <cacheHierarchy uniqueName="[VitriTD].[Số lượng]" caption="Số lượng" attribute="1" defaultMemberUniqueName="[VitriTD].[Số lượng].[All]" allUniqueName="[VitriTD].[Số lượng].[All]" dimensionUniqueName="[VitriTD]" displayFolder="" count="0" memberValueDatatype="20" unbalanced="0"/>
    <cacheHierarchy uniqueName="[VitriTD].[Level]" caption="Level" attribute="1" defaultMemberUniqueName="[VitriTD].[Level].[All]" allUniqueName="[VitriTD].[Level].[All]" dimensionUniqueName="[VitriTD]" displayFolder="" count="0" memberValueDatatype="20" unbalanced="0"/>
    <cacheHierarchy uniqueName="[VitriTD].[Loại HĐ]" caption="Loại HĐ" attribute="1" defaultMemberUniqueName="[VitriTD].[Loại HĐ].[All]" allUniqueName="[VitriTD].[Loại HĐ].[All]" dimensionUniqueName="[VitriTD]" displayFolder="" count="0" memberValueDatatype="130" unbalanced="0"/>
    <cacheHierarchy uniqueName="[VitriTD].[Chi phí]" caption="Chi phí" attribute="1" defaultMemberUniqueName="[VitriTD].[Chi phí].[All]" allUniqueName="[VitriTD].[Chi phí].[All]" dimensionUniqueName="[VitriTD]" displayFolder="" count="0" memberValueDatatype="130" unbalanced="0"/>
    <cacheHierarchy uniqueName="[VitriTD].[Số tuyển được]" caption="Số tuyển được" attribute="1" defaultMemberUniqueName="[VitriTD].[Số tuyển được].[All]" allUniqueName="[VitriTD].[Số tuyển được].[All]" dimensionUniqueName="[VitriTD]" displayFolder="" count="0" memberValueDatatype="20" unbalanced="0"/>
    <cacheHierarchy uniqueName="[Measures].[Sum of Chi phí]" caption="Sum of Chi phí" measure="1" displayFolder="" measureGroup="Chiphikenh" count="0">
      <extLst>
        <ext xmlns:x15="http://schemas.microsoft.com/office/spreadsheetml/2010/11/main" uri="{B97F6D7D-B522-45F9-BDA1-12C45D357490}">
          <x15:cacheHierarchy aggregatedColumn="6"/>
        </ext>
      </extLst>
    </cacheHierarchy>
    <cacheHierarchy uniqueName="[Measures].[Sum of Số lượng]" caption="Sum of Số lượng" measure="1" displayFolder="" measureGroup="VitriTD" count="0" oneField="1">
      <fieldsUsage count="1">
        <fieldUsage x="0"/>
      </fieldsUsage>
      <extLst>
        <ext xmlns:x15="http://schemas.microsoft.com/office/spreadsheetml/2010/11/main" uri="{B97F6D7D-B522-45F9-BDA1-12C45D357490}">
          <x15:cacheHierarchy aggregatedColumn="52"/>
        </ext>
      </extLst>
    </cacheHierarchy>
    <cacheHierarchy uniqueName="[Measures].[Count of Ngày bắt đầu]" caption="Count of Ngày bắt đầu" measure="1" displayFolder="" measureGroup="VitriTD" count="0">
      <extLst>
        <ext xmlns:x15="http://schemas.microsoft.com/office/spreadsheetml/2010/11/main" uri="{B97F6D7D-B522-45F9-BDA1-12C45D357490}">
          <x15:cacheHierarchy aggregatedColumn="44"/>
        </ext>
      </extLst>
    </cacheHierarchy>
    <cacheHierarchy uniqueName="[Measures].[Sum of Tuyển đúng KH]" caption="Sum of Tuyển đúng KH" measure="1" displayFolder="" measureGroup="Ứng_viên" count="0">
      <extLst>
        <ext xmlns:x15="http://schemas.microsoft.com/office/spreadsheetml/2010/11/main" uri="{B97F6D7D-B522-45F9-BDA1-12C45D357490}">
          <x15:cacheHierarchy aggregatedColumn="40"/>
        </ext>
      </extLst>
    </cacheHierarchy>
    <cacheHierarchy uniqueName="[Measures].[Sum of Số ngày tuyển]" caption="Sum of Số ngày tuyển" measure="1" displayFolder="" measureGroup="Ứng_viên" count="0">
      <extLst>
        <ext xmlns:x15="http://schemas.microsoft.com/office/spreadsheetml/2010/11/main" uri="{B97F6D7D-B522-45F9-BDA1-12C45D357490}">
          <x15:cacheHierarchy aggregatedColumn="41"/>
        </ext>
      </extLst>
    </cacheHierarchy>
    <cacheHierarchy uniqueName="[Measures].[Average of Số ngày tuyển]" caption="Average of Số ngày tuyển" measure="1" displayFolder="" measureGroup="Ứng_viên" count="0">
      <extLst>
        <ext xmlns:x15="http://schemas.microsoft.com/office/spreadsheetml/2010/11/main" uri="{B97F6D7D-B522-45F9-BDA1-12C45D357490}">
          <x15:cacheHierarchy aggregatedColumn="41"/>
        </ext>
      </extLst>
    </cacheHierarchy>
    <cacheHierarchy uniqueName="[Measures].[Count of Tên ứng viên]" caption="Count of Tên ứng viên" measure="1" displayFolder="" measureGroup="Ứng_viên" count="0">
      <extLst>
        <ext xmlns:x15="http://schemas.microsoft.com/office/spreadsheetml/2010/11/main" uri="{B97F6D7D-B522-45F9-BDA1-12C45D357490}">
          <x15:cacheHierarchy aggregatedColumn="30"/>
        </ext>
      </extLst>
    </cacheHierarchy>
    <cacheHierarchy uniqueName="[Measures].[Count of Sơ loại]" caption="Count of Sơ loại" measure="1" displayFolder="" measureGroup="Ứng_viên" count="0">
      <extLst>
        <ext xmlns:x15="http://schemas.microsoft.com/office/spreadsheetml/2010/11/main" uri="{B97F6D7D-B522-45F9-BDA1-12C45D357490}">
          <x15:cacheHierarchy aggregatedColumn="33"/>
        </ext>
      </extLst>
    </cacheHierarchy>
    <cacheHierarchy uniqueName="[Measures].[Tổng CV]" caption="Tổng CV" measure="1" displayFolder="" measureGroup="Ứng_viên" count="0"/>
    <cacheHierarchy uniqueName="[Measures].[Pass sơ loại]" caption="Pass sơ loại" measure="1" displayFolder="" measureGroup="Ứng_viên" count="0"/>
    <cacheHierarchy uniqueName="[Measures].[Pass V1]" caption="Pass V1" measure="1" displayFolder="" measureGroup="Ứng_viên" count="0"/>
    <cacheHierarchy uniqueName="[Measures].[Pass V2]" caption="Pass V2" measure="1" displayFolder="" measureGroup="Ứng_viên" count="0"/>
    <cacheHierarchy uniqueName="[Measures].[Pass Test]" caption="Pass Test" measure="1" displayFolder="" measureGroup="Ứng_viên" count="0"/>
    <cacheHierarchy uniqueName="[Measures].[Pass Offer]" caption="Pass Offer" measure="1" displayFolder="" measureGroup="Ứng_viên" count="0"/>
    <cacheHierarchy uniqueName="[Measures].[SL Nhận việc]" caption="SL Nhận việc" measure="1" displayFolder="" measureGroup="Ứng_viên" count="0"/>
    <cacheHierarchy uniqueName="[Measures].[SL Tuyển đúng KH]" caption="SL Tuyển đúng KH" measure="1" displayFolder="" measureGroup="Ứng_viên" count="0"/>
    <cacheHierarchy uniqueName="[Measures].[__XL_Count VitriTD]" caption="__XL_Count VitriTD" measure="1" displayFolder="" measureGroup="VitriTD" count="0" hidden="1"/>
    <cacheHierarchy uniqueName="[Measures].[__XL_Count Khu vực]" caption="__XL_Count Khu vực" measure="1" displayFolder="" measureGroup="Khu vực" count="0" hidden="1"/>
    <cacheHierarchy uniqueName="[Measures].[__XL_Count Tỉnh Thành phố]" caption="__XL_Count Tỉnh Thành phố" measure="1" displayFolder="" measureGroup="Tỉnh Thành phố" count="0" hidden="1"/>
    <cacheHierarchy uniqueName="[Measures].[__XL_Count Phòng ban]" caption="__XL_Count Phòng ban" measure="1" displayFolder="" measureGroup="Phòng ban" count="0" hidden="1"/>
    <cacheHierarchy uniqueName="[Measures].[__XL_Count Người phụ trách]" caption="__XL_Count Người phụ trách" measure="1" displayFolder="" measureGroup="Người phụ trách" count="0" hidden="1"/>
    <cacheHierarchy uniqueName="[Measures].[__XL_Count Ứng_viên]" caption="__XL_Count Ứng_viên" measure="1" displayFolder="" measureGroup="Ứng_viên" count="0" hidden="1"/>
    <cacheHierarchy uniqueName="[Measures].[__XL_Count Kênh]" caption="__XL_Count Kênh" measure="1" displayFolder="" measureGroup="Kênh" count="0" hidden="1"/>
    <cacheHierarchy uniqueName="[Measures].[__XL_Count Chiphikenh]" caption="__XL_Count Chiphikenh" measure="1" displayFolder="" measureGroup="Chiphikenh" count="0" hidden="1"/>
    <cacheHierarchy uniqueName="[Measures].[__XL_Count Calendar]" caption="__XL_Count Calendar" measure="1" displayFolder="" measureGroup="dDate" count="0" hidden="1"/>
    <cacheHierarchy uniqueName="[Measures].[__No measures defined]" caption="__No measures defined" measure="1" displayFolder="" count="0" hidden="1"/>
  </cacheHierarchies>
  <kpis count="0"/>
  <dimensions count="10">
    <dimension name="Chiphikenh" uniqueName="[Chiphikenh]" caption="Chiphikenh"/>
    <dimension name="dDate" uniqueName="[dDate]" caption="dDate"/>
    <dimension name="Kênh" uniqueName="[Kênh]" caption="Kênh"/>
    <dimension name="Khu vực" uniqueName="[Khu vực]" caption="Khu vực"/>
    <dimension measure="1" name="Measures" uniqueName="[Measures]" caption="Measures"/>
    <dimension name="Người phụ trách" uniqueName="[Người phụ trách]" caption="Người phụ trách"/>
    <dimension name="Phòng ban" uniqueName="[Phòng ban]" caption="Phòng ban"/>
    <dimension name="Tỉnh Thành phố" uniqueName="[Tỉnh Thành phố]" caption="Tỉnh Thành phố"/>
    <dimension name="Ứng_viên" uniqueName="[Ứng_viên]" caption="Ứng_viên"/>
    <dimension name="VitriTD" uniqueName="[VitriTD]" caption="VitriTD"/>
  </dimensions>
  <measureGroups count="9">
    <measureGroup name="Chiphikenh" caption="Chiphikenh"/>
    <measureGroup name="dDate" caption="dDate"/>
    <measureGroup name="Kênh" caption="Kênh"/>
    <measureGroup name="Khu vực" caption="Khu vực"/>
    <measureGroup name="Người phụ trách" caption="Người phụ trách"/>
    <measureGroup name="Phòng ban" caption="Phòng ban"/>
    <measureGroup name="Tỉnh Thành phố" caption="Tỉnh Thành phố"/>
    <measureGroup name="Ứng_viên" caption="Ứng_viên"/>
    <measureGroup name="VitriTD" caption="VitriTD"/>
  </measureGroups>
  <maps count="24">
    <map measureGroup="0" dimension="0"/>
    <map measureGroup="0" dimension="1"/>
    <map measureGroup="0" dimension="2"/>
    <map measureGroup="0" dimension="3"/>
    <map measureGroup="0" dimension="6"/>
    <map measureGroup="0" dimension="7"/>
    <map measureGroup="1" dimension="1"/>
    <map measureGroup="2" dimension="2"/>
    <map measureGroup="3" dimension="3"/>
    <map measureGroup="4" dimension="5"/>
    <map measureGroup="5" dimension="6"/>
    <map measureGroup="6" dimension="7"/>
    <map measureGroup="7" dimension="2"/>
    <map measureGroup="7" dimension="3"/>
    <map measureGroup="7" dimension="5"/>
    <map measureGroup="7" dimension="6"/>
    <map measureGroup="7" dimension="7"/>
    <map measureGroup="7" dimension="8"/>
    <map measureGroup="8" dimension="1"/>
    <map measureGroup="8" dimension="3"/>
    <map measureGroup="8" dimension="5"/>
    <map measureGroup="8" dimension="6"/>
    <map measureGroup="8"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5310.711503125" backgroundQuery="1" createdVersion="8" refreshedVersion="8" minRefreshableVersion="3" recordCount="0" supportSubquery="1" supportAdvancedDrill="1" xr:uid="{7750A36F-EC64-45EF-BC00-BD42EBD3E59B}">
  <cacheSource type="external" connectionId="9"/>
  <cacheFields count="2">
    <cacheField name="[Measures].[Average of Số ngày tuyển]" caption="Average of Số ngày tuyển" numFmtId="0" hierarchy="62" level="32767"/>
    <cacheField name="[Người phụ trách].[Name].[Name]" caption="Name" numFmtId="0" hierarchy="17" level="1">
      <sharedItems containsSemiMixedTypes="0" containsNonDate="0" containsString="0"/>
    </cacheField>
  </cacheFields>
  <cacheHierarchies count="83">
    <cacheHierarchy uniqueName="[Chiphikenh].[STT]" caption="STT" attribute="1" defaultMemberUniqueName="[Chiphikenh].[STT].[All]" allUniqueName="[Chiphikenh].[STT].[All]" dimensionUniqueName="[Chiphikenh]" displayFolder="" count="0" memberValueDatatype="20" unbalanced="0"/>
    <cacheHierarchy uniqueName="[Chiphikenh].[Date]" caption="Date" attribute="1" time="1" defaultMemberUniqueName="[Chiphikenh].[Date].[All]" allUniqueName="[Chiphikenh].[Date].[All]" dimensionUniqueName="[Chiphikenh]" displayFolder="" count="0" memberValueDatatype="7" unbalanced="0"/>
    <cacheHierarchy uniqueName="[Chiphikenh].[Khu vực]" caption="Khu vực" attribute="1" defaultMemberUniqueName="[Chiphikenh].[Khu vực].[All]" allUniqueName="[Chiphikenh].[Khu vực].[All]" dimensionUniqueName="[Chiphikenh]" displayFolder="" count="0" memberValueDatatype="130" unbalanced="0"/>
    <cacheHierarchy uniqueName="[Chiphikenh].[Tỉnh/Thành phố]" caption="Tỉnh/Thành phố" attribute="1" defaultMemberUniqueName="[Chiphikenh].[Tỉnh/Thành phố].[All]" allUniqueName="[Chiphikenh].[Tỉnh/Thành phố].[All]" dimensionUniqueName="[Chiphikenh]" displayFolder="" count="0" memberValueDatatype="130" unbalanced="0"/>
    <cacheHierarchy uniqueName="[Chiphikenh].[Phòng ban]" caption="Phòng ban" attribute="1" defaultMemberUniqueName="[Chiphikenh].[Phòng ban].[All]" allUniqueName="[Chiphikenh].[Phòng ban].[All]" dimensionUniqueName="[Chiphikenh]" displayFolder="" count="0" memberValueDatatype="130" unbalanced="0"/>
    <cacheHierarchy uniqueName="[Chiphikenh].[Kênh]" caption="Kênh" attribute="1" defaultMemberUniqueName="[Chiphikenh].[Kênh].[All]" allUniqueName="[Chiphikenh].[Kênh].[All]" dimensionUniqueName="[Chiphikenh]" displayFolder="" count="0" memberValueDatatype="130" unbalanced="0"/>
    <cacheHierarchy uniqueName="[Chiphikenh].[Chi phí]" caption="Chi phí" attribute="1" defaultMemberUniqueName="[Chiphikenh].[Chi phí].[All]" allUniqueName="[Chiphikenh].[Chi phí].[All]" dimensionUniqueName="[Chiphikenh]" displayFolder="" count="0" memberValueDatatype="2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0" memberValueDatatype="20" unbalanced="0"/>
    <cacheHierarchy uniqueName="[dDate].[Month Number]" caption="Month Number" attribute="1" time="1" defaultMemberUniqueName="[dDate].[Month Number].[All]" allUniqueName="[dDate].[Month Number].[All]" dimensionUniqueName="[dDate]" displayFolder="" count="2" memberValueDatatype="20" unbalanced="0"/>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Kênh].[Name]" caption="Name" attribute="1" defaultMemberUniqueName="[Kênh].[Name].[All]" allUniqueName="[Kênh].[Name].[All]" dimensionUniqueName="[Kênh]" displayFolder="" count="2" memberValueDatatype="130" unbalanced="0"/>
    <cacheHierarchy uniqueName="[Khu vực].[Name]" caption="Name" attribute="1" defaultMemberUniqueName="[Khu vực].[Name].[All]" allUniqueName="[Khu vực].[Name].[All]" dimensionUniqueName="[Khu vực]" displayFolder="" count="2" memberValueDatatype="130" unbalanced="0"/>
    <cacheHierarchy uniqueName="[Người phụ trách].[Name]" caption="Name" attribute="1" defaultMemberUniqueName="[Người phụ trách].[Name].[All]" allUniqueName="[Người phụ trách].[Name].[All]" dimensionUniqueName="[Người phụ trách]" displayFolder="" count="2" memberValueDatatype="130" unbalanced="0">
      <fieldsUsage count="2">
        <fieldUsage x="-1"/>
        <fieldUsage x="1"/>
      </fieldsUsage>
    </cacheHierarchy>
    <cacheHierarchy uniqueName="[Phòng ban].[Name]" caption="Name" attribute="1" defaultMemberUniqueName="[Phòng ban].[Name].[All]" allUniqueName="[Phòng ban].[Name].[All]" dimensionUniqueName="[Phòng ban]" displayFolder="" count="2" memberValueDatatype="130" unbalanced="0"/>
    <cacheHierarchy uniqueName="[Tỉnh Thành phố].[Name]" caption="Name" attribute="1" defaultMemberUniqueName="[Tỉnh Thành phố].[Name].[All]" allUniqueName="[Tỉnh Thành phố].[Name].[All]" dimensionUniqueName="[Tỉnh Thành phố]" displayFolder="" count="2" memberValueDatatype="130" unbalanced="0"/>
    <cacheHierarchy uniqueName="[Ứng_viên].[STT]" caption="STT" attribute="1" defaultMemberUniqueName="[Ứng_viên].[STT].[All]" allUniqueName="[Ứng_viên].[STT].[All]" dimensionUniqueName="[Ứng_viên]" displayFolder="" count="0" memberValueDatatype="20" unbalanced="0"/>
    <cacheHierarchy uniqueName="[Ứng_viên].[Ngày nhận HS]" caption="Ngày nhận HS" attribute="1" time="1" defaultMemberUniqueName="[Ứng_viên].[Ngày nhận HS].[All]" allUniqueName="[Ứng_viên].[Ngày nhận HS].[All]" dimensionUniqueName="[Ứng_viên]" displayFolder="" count="0" memberValueDatatype="7" unbalanced="0"/>
    <cacheHierarchy uniqueName="[Ứng_viên].[Mã TD]" caption="Mã TD" attribute="1" defaultMemberUniqueName="[Ứng_viên].[Mã TD].[All]" allUniqueName="[Ứng_viên].[Mã TD].[All]" dimensionUniqueName="[Ứng_viên]" displayFolder="" count="0" memberValueDatatype="130" unbalanced="0"/>
    <cacheHierarchy uniqueName="[Ứng_viên].[Ngày bắt đầu]" caption="Ngày bắt đầu" attribute="1" time="1" defaultMemberUniqueName="[Ứng_viên].[Ngày bắt đầu].[All]" allUniqueName="[Ứng_viên].[Ngày bắt đầu].[All]" dimensionUniqueName="[Ứng_viên]" displayFolder="" count="0" memberValueDatatype="7" unbalanced="0"/>
    <cacheHierarchy uniqueName="[Ứng_viên].[Ngày kết thúc]" caption="Ngày kết thúc" attribute="1" time="1" defaultMemberUniqueName="[Ứng_viên].[Ngày kết thúc].[All]" allUniqueName="[Ứng_viên].[Ngày kết thúc].[All]" dimensionUniqueName="[Ứng_viên]" displayFolder="" count="0" memberValueDatatype="7" unbalanced="0"/>
    <cacheHierarchy uniqueName="[Ứng_viên].[Khu vực]" caption="Khu vực" attribute="1" defaultMemberUniqueName="[Ứng_viên].[Khu vực].[All]" allUniqueName="[Ứng_viên].[Khu vực].[All]" dimensionUniqueName="[Ứng_viên]" displayFolder="" count="0" memberValueDatatype="130" unbalanced="0"/>
    <cacheHierarchy uniqueName="[Ứng_viên].[Tỉnh/Thành phố]" caption="Tỉnh/Thành phố" attribute="1" defaultMemberUniqueName="[Ứng_viên].[Tỉnh/Thành phố].[All]" allUniqueName="[Ứng_viên].[Tỉnh/Thành phố].[All]" dimensionUniqueName="[Ứng_viên]" displayFolder="" count="0" memberValueDatatype="130" unbalanced="0"/>
    <cacheHierarchy uniqueName="[Ứng_viên].[Phòng ban/Bộ phận]" caption="Phòng ban/Bộ phận" attribute="1" defaultMemberUniqueName="[Ứng_viên].[Phòng ban/Bộ phận].[All]" allUniqueName="[Ứng_viên].[Phòng ban/Bộ phận].[All]" dimensionUniqueName="[Ứng_viên]" displayFolder="" count="0" memberValueDatatype="130" unbalanced="0"/>
    <cacheHierarchy uniqueName="[Ứng_viên].[Vị trí]" caption="Vị trí" attribute="1" defaultMemberUniqueName="[Ứng_viên].[Vị trí].[All]" allUniqueName="[Ứng_viên].[Vị trí].[All]" dimensionUniqueName="[Ứng_viên]" displayFolder="" count="0" memberValueDatatype="130" unbalanced="0"/>
    <cacheHierarchy uniqueName="[Ứng_viên].[Người phụ trách]" caption="Người phụ trách" attribute="1" defaultMemberUniqueName="[Ứng_viên].[Người phụ trách].[All]" allUniqueName="[Ứng_viên].[Người phụ trách].[All]" dimensionUniqueName="[Ứng_viên]" displayFolder="" count="0" memberValueDatatype="130" unbalanced="0"/>
    <cacheHierarchy uniqueName="[Ứng_viên].[Tên ứng viên]" caption="Tên ứng viên" attribute="1" defaultMemberUniqueName="[Ứng_viên].[Tên ứng viên].[All]" allUniqueName="[Ứng_viên].[Tên ứng viên].[All]" dimensionUniqueName="[Ứng_viên]" displayFolder="" count="0" memberValueDatatype="130" unbalanced="0"/>
    <cacheHierarchy uniqueName="[Ứng_viên].[Kênh]" caption="Kênh" attribute="1" defaultMemberUniqueName="[Ứng_viên].[Kênh].[All]" allUniqueName="[Ứng_viên].[Kênh].[All]" dimensionUniqueName="[Ứng_viên]" displayFolder="" count="0" memberValueDatatype="130" unbalanced="0"/>
    <cacheHierarchy uniqueName="[Ứng_viên].[Trạng thái hiện tại]" caption="Trạng thái hiện tại" attribute="1" defaultMemberUniqueName="[Ứng_viên].[Trạng thái hiện tại].[All]" allUniqueName="[Ứng_viên].[Trạng thái hiện tại].[All]" dimensionUniqueName="[Ứng_viên]" displayFolder="" count="0" memberValueDatatype="130" unbalanced="0"/>
    <cacheHierarchy uniqueName="[Ứng_viên].[Sơ loại]" caption="Sơ loại" attribute="1" defaultMemberUniqueName="[Ứng_viên].[Sơ loại].[All]" allUniqueName="[Ứng_viên].[Sơ loại].[All]" dimensionUniqueName="[Ứng_viên]" displayFolder="" count="0" memberValueDatatype="130" unbalanced="0"/>
    <cacheHierarchy uniqueName="[Ứng_viên].[Vòng 1]" caption="Vòng 1" attribute="1" defaultMemberUniqueName="[Ứng_viên].[Vòng 1].[All]" allUniqueName="[Ứng_viên].[Vòng 1].[All]" dimensionUniqueName="[Ứng_viên]" displayFolder="" count="0" memberValueDatatype="130" unbalanced="0"/>
    <cacheHierarchy uniqueName="[Ứng_viên].[Vòng 2]" caption="Vòng 2" attribute="1" defaultMemberUniqueName="[Ứng_viên].[Vòng 2].[All]" allUniqueName="[Ứng_viên].[Vòng 2].[All]" dimensionUniqueName="[Ứng_viên]" displayFolder="" count="0" memberValueDatatype="130" unbalanced="0"/>
    <cacheHierarchy uniqueName="[Ứng_viên].[Test]" caption="Test" attribute="1" defaultMemberUniqueName="[Ứng_viên].[Test].[All]" allUniqueName="[Ứng_viên].[Test].[All]" dimensionUniqueName="[Ứng_viên]" displayFolder="" count="0" memberValueDatatype="130" unbalanced="0"/>
    <cacheHierarchy uniqueName="[Ứng_viên].[Offer]" caption="Offer" attribute="1" defaultMemberUniqueName="[Ứng_viên].[Offer].[All]" allUniqueName="[Ứng_viên].[Offer].[All]" dimensionUniqueName="[Ứng_viên]" displayFolder="" count="0" memberValueDatatype="130" unbalanced="0"/>
    <cacheHierarchy uniqueName="[Ứng_viên].[Nhận việc]" caption="Nhận việc" attribute="1" defaultMemberUniqueName="[Ứng_viên].[Nhận việc].[All]" allUniqueName="[Ứng_viên].[Nhận việc].[All]" dimensionUniqueName="[Ứng_viên]" displayFolder="" count="0" memberValueDatatype="130" unbalanced="0"/>
    <cacheHierarchy uniqueName="[Ứng_viên].[TG nhận việc]" caption="TG nhận việc" attribute="1" time="1" defaultMemberUniqueName="[Ứng_viên].[TG nhận việc].[All]" allUniqueName="[Ứng_viên].[TG nhận việc].[All]" dimensionUniqueName="[Ứng_viên]" displayFolder="" count="0" memberValueDatatype="7" unbalanced="0"/>
    <cacheHierarchy uniqueName="[Ứng_viên].[Tuyển đúng KH]" caption="Tuyển đúng KH" attribute="1" defaultMemberUniqueName="[Ứng_viên].[Tuyển đúng KH].[All]" allUniqueName="[Ứng_viên].[Tuyển đúng KH].[All]" dimensionUniqueName="[Ứng_viên]" displayFolder="" count="0" memberValueDatatype="20" unbalanced="0"/>
    <cacheHierarchy uniqueName="[Ứng_viên].[Số ngày tuyển]" caption="Số ngày tuyển" attribute="1" defaultMemberUniqueName="[Ứng_viên].[Số ngày tuyển].[All]" allUniqueName="[Ứng_viên].[Số ngày tuyển].[All]" dimensionUniqueName="[Ứng_viên]" displayFolder="" count="0" memberValueDatatype="20" unbalanced="0"/>
    <cacheHierarchy uniqueName="[VitriTD].[STT]" caption="STT" attribute="1" defaultMemberUniqueName="[VitriTD].[STT].[All]" allUniqueName="[VitriTD].[STT].[All]" dimensionUniqueName="[VitriTD]" displayFolder="" count="0" memberValueDatatype="20" unbalanced="0"/>
    <cacheHierarchy uniqueName="[VitriTD].[ID tuyển dụng]" caption="ID tuyển dụng" attribute="1" defaultMemberUniqueName="[VitriTD].[ID tuyển dụng].[All]" allUniqueName="[VitriTD].[ID tuyển dụng].[All]" dimensionUniqueName="[VitriTD]" displayFolder="" count="0" memberValueDatatype="130" unbalanced="0"/>
    <cacheHierarchy uniqueName="[VitriTD].[Ngày bắt đầu]" caption="Ngày bắt đầu" attribute="1" time="1" defaultMemberUniqueName="[VitriTD].[Ngày bắt đầu].[All]" allUniqueName="[VitriTD].[Ngày bắt đầu].[All]" dimensionUniqueName="[VitriTD]" displayFolder="" count="0" memberValueDatatype="7" unbalanced="0"/>
    <cacheHierarchy uniqueName="[VitriTD].[Ngày kết thúc]" caption="Ngày kết thúc" attribute="1" time="1" defaultMemberUniqueName="[VitriTD].[Ngày kết thúc].[All]" allUniqueName="[VitriTD].[Ngày kết thúc].[All]" dimensionUniqueName="[VitriTD]" displayFolder="" count="0" memberValueDatatype="7" unbalanced="0"/>
    <cacheHierarchy uniqueName="[VitriTD].[Khu vực]" caption="Khu vực" attribute="1" defaultMemberUniqueName="[VitriTD].[Khu vực].[All]" allUniqueName="[VitriTD].[Khu vực].[All]" dimensionUniqueName="[VitriTD]" displayFolder="" count="0" memberValueDatatype="130" unbalanced="0"/>
    <cacheHierarchy uniqueName="[VitriTD].[Tỉnh/Thành phố]" caption="Tỉnh/Thành phố" attribute="1" defaultMemberUniqueName="[VitriTD].[Tỉnh/Thành phố].[All]" allUniqueName="[VitriTD].[Tỉnh/Thành phố].[All]" dimensionUniqueName="[VitriTD]" displayFolder="" count="0" memberValueDatatype="130" unbalanced="0"/>
    <cacheHierarchy uniqueName="[VitriTD].[Quận/Huyện]" caption="Quận/Huyện" attribute="1" defaultMemberUniqueName="[VitriTD].[Quận/Huyện].[All]" allUniqueName="[VitriTD].[Quận/Huyện].[All]" dimensionUniqueName="[VitriTD]" displayFolder="" count="0" memberValueDatatype="130" unbalanced="0"/>
    <cacheHierarchy uniqueName="[VitriTD].[Phòng ban]" caption="Phòng ban" attribute="1" defaultMemberUniqueName="[VitriTD].[Phòng ban].[All]" allUniqueName="[VitriTD].[Phòng ban].[All]" dimensionUniqueName="[VitriTD]" displayFolder="" count="0" memberValueDatatype="130" unbalanced="0"/>
    <cacheHierarchy uniqueName="[VitriTD].[Vị trí]" caption="Vị trí" attribute="1" defaultMemberUniqueName="[VitriTD].[Vị trí].[All]" allUniqueName="[VitriTD].[Vị trí].[All]" dimensionUniqueName="[VitriTD]" displayFolder="" count="0" memberValueDatatype="130" unbalanced="0"/>
    <cacheHierarchy uniqueName="[VitriTD].[Người phụ trách]" caption="Người phụ trách" attribute="1" defaultMemberUniqueName="[VitriTD].[Người phụ trách].[All]" allUniqueName="[VitriTD].[Người phụ trách].[All]" dimensionUniqueName="[VitriTD]" displayFolder="" count="0" memberValueDatatype="130" unbalanced="0"/>
    <cacheHierarchy uniqueName="[VitriTD].[Số lượng]" caption="Số lượng" attribute="1" defaultMemberUniqueName="[VitriTD].[Số lượng].[All]" allUniqueName="[VitriTD].[Số lượng].[All]" dimensionUniqueName="[VitriTD]" displayFolder="" count="0" memberValueDatatype="20" unbalanced="0"/>
    <cacheHierarchy uniqueName="[VitriTD].[Level]" caption="Level" attribute="1" defaultMemberUniqueName="[VitriTD].[Level].[All]" allUniqueName="[VitriTD].[Level].[All]" dimensionUniqueName="[VitriTD]" displayFolder="" count="0" memberValueDatatype="20" unbalanced="0"/>
    <cacheHierarchy uniqueName="[VitriTD].[Loại HĐ]" caption="Loại HĐ" attribute="1" defaultMemberUniqueName="[VitriTD].[Loại HĐ].[All]" allUniqueName="[VitriTD].[Loại HĐ].[All]" dimensionUniqueName="[VitriTD]" displayFolder="" count="0" memberValueDatatype="130" unbalanced="0"/>
    <cacheHierarchy uniqueName="[VitriTD].[Chi phí]" caption="Chi phí" attribute="1" defaultMemberUniqueName="[VitriTD].[Chi phí].[All]" allUniqueName="[VitriTD].[Chi phí].[All]" dimensionUniqueName="[VitriTD]" displayFolder="" count="0" memberValueDatatype="130" unbalanced="0"/>
    <cacheHierarchy uniqueName="[VitriTD].[Số tuyển được]" caption="Số tuyển được" attribute="1" defaultMemberUniqueName="[VitriTD].[Số tuyển được].[All]" allUniqueName="[VitriTD].[Số tuyển được].[All]" dimensionUniqueName="[VitriTD]" displayFolder="" count="0" memberValueDatatype="20" unbalanced="0"/>
    <cacheHierarchy uniqueName="[Measures].[Sum of Chi phí]" caption="Sum of Chi phí" measure="1" displayFolder="" measureGroup="Chiphikenh" count="0">
      <extLst>
        <ext xmlns:x15="http://schemas.microsoft.com/office/spreadsheetml/2010/11/main" uri="{B97F6D7D-B522-45F9-BDA1-12C45D357490}">
          <x15:cacheHierarchy aggregatedColumn="6"/>
        </ext>
      </extLst>
    </cacheHierarchy>
    <cacheHierarchy uniqueName="[Measures].[Sum of Số lượng]" caption="Sum of Số lượng" measure="1" displayFolder="" measureGroup="VitriTD" count="0">
      <extLst>
        <ext xmlns:x15="http://schemas.microsoft.com/office/spreadsheetml/2010/11/main" uri="{B97F6D7D-B522-45F9-BDA1-12C45D357490}">
          <x15:cacheHierarchy aggregatedColumn="52"/>
        </ext>
      </extLst>
    </cacheHierarchy>
    <cacheHierarchy uniqueName="[Measures].[Count of Ngày bắt đầu]" caption="Count of Ngày bắt đầu" measure="1" displayFolder="" measureGroup="VitriTD" count="0">
      <extLst>
        <ext xmlns:x15="http://schemas.microsoft.com/office/spreadsheetml/2010/11/main" uri="{B97F6D7D-B522-45F9-BDA1-12C45D357490}">
          <x15:cacheHierarchy aggregatedColumn="44"/>
        </ext>
      </extLst>
    </cacheHierarchy>
    <cacheHierarchy uniqueName="[Measures].[Sum of Tuyển đúng KH]" caption="Sum of Tuyển đúng KH" measure="1" displayFolder="" measureGroup="Ứng_viên" count="0">
      <extLst>
        <ext xmlns:x15="http://schemas.microsoft.com/office/spreadsheetml/2010/11/main" uri="{B97F6D7D-B522-45F9-BDA1-12C45D357490}">
          <x15:cacheHierarchy aggregatedColumn="40"/>
        </ext>
      </extLst>
    </cacheHierarchy>
    <cacheHierarchy uniqueName="[Measures].[Sum of Số ngày tuyển]" caption="Sum of Số ngày tuyển" measure="1" displayFolder="" measureGroup="Ứng_viên" count="0">
      <extLst>
        <ext xmlns:x15="http://schemas.microsoft.com/office/spreadsheetml/2010/11/main" uri="{B97F6D7D-B522-45F9-BDA1-12C45D357490}">
          <x15:cacheHierarchy aggregatedColumn="41"/>
        </ext>
      </extLst>
    </cacheHierarchy>
    <cacheHierarchy uniqueName="[Measures].[Average of Số ngày tuyển]" caption="Average of Số ngày tuyển" measure="1" displayFolder="" measureGroup="Ứng_viên" count="0" oneField="1">
      <fieldsUsage count="1">
        <fieldUsage x="0"/>
      </fieldsUsage>
      <extLst>
        <ext xmlns:x15="http://schemas.microsoft.com/office/spreadsheetml/2010/11/main" uri="{B97F6D7D-B522-45F9-BDA1-12C45D357490}">
          <x15:cacheHierarchy aggregatedColumn="41"/>
        </ext>
      </extLst>
    </cacheHierarchy>
    <cacheHierarchy uniqueName="[Measures].[Count of Tên ứng viên]" caption="Count of Tên ứng viên" measure="1" displayFolder="" measureGroup="Ứng_viên" count="0">
      <extLst>
        <ext xmlns:x15="http://schemas.microsoft.com/office/spreadsheetml/2010/11/main" uri="{B97F6D7D-B522-45F9-BDA1-12C45D357490}">
          <x15:cacheHierarchy aggregatedColumn="30"/>
        </ext>
      </extLst>
    </cacheHierarchy>
    <cacheHierarchy uniqueName="[Measures].[Count of Sơ loại]" caption="Count of Sơ loại" measure="1" displayFolder="" measureGroup="Ứng_viên" count="0">
      <extLst>
        <ext xmlns:x15="http://schemas.microsoft.com/office/spreadsheetml/2010/11/main" uri="{B97F6D7D-B522-45F9-BDA1-12C45D357490}">
          <x15:cacheHierarchy aggregatedColumn="33"/>
        </ext>
      </extLst>
    </cacheHierarchy>
    <cacheHierarchy uniqueName="[Measures].[Tổng CV]" caption="Tổng CV" measure="1" displayFolder="" measureGroup="Ứng_viên" count="0"/>
    <cacheHierarchy uniqueName="[Measures].[Pass sơ loại]" caption="Pass sơ loại" measure="1" displayFolder="" measureGroup="Ứng_viên" count="0"/>
    <cacheHierarchy uniqueName="[Measures].[Pass V1]" caption="Pass V1" measure="1" displayFolder="" measureGroup="Ứng_viên" count="0"/>
    <cacheHierarchy uniqueName="[Measures].[Pass V2]" caption="Pass V2" measure="1" displayFolder="" measureGroup="Ứng_viên" count="0"/>
    <cacheHierarchy uniqueName="[Measures].[Pass Test]" caption="Pass Test" measure="1" displayFolder="" measureGroup="Ứng_viên" count="0"/>
    <cacheHierarchy uniqueName="[Measures].[Pass Offer]" caption="Pass Offer" measure="1" displayFolder="" measureGroup="Ứng_viên" count="0"/>
    <cacheHierarchy uniqueName="[Measures].[SL Nhận việc]" caption="SL Nhận việc" measure="1" displayFolder="" measureGroup="Ứng_viên" count="0"/>
    <cacheHierarchy uniqueName="[Measures].[SL Tuyển đúng KH]" caption="SL Tuyển đúng KH" measure="1" displayFolder="" measureGroup="Ứng_viên" count="0"/>
    <cacheHierarchy uniqueName="[Measures].[__XL_Count VitriTD]" caption="__XL_Count VitriTD" measure="1" displayFolder="" measureGroup="VitriTD" count="0" hidden="1"/>
    <cacheHierarchy uniqueName="[Measures].[__XL_Count Khu vực]" caption="__XL_Count Khu vực" measure="1" displayFolder="" measureGroup="Khu vực" count="0" hidden="1"/>
    <cacheHierarchy uniqueName="[Measures].[__XL_Count Tỉnh Thành phố]" caption="__XL_Count Tỉnh Thành phố" measure="1" displayFolder="" measureGroup="Tỉnh Thành phố" count="0" hidden="1"/>
    <cacheHierarchy uniqueName="[Measures].[__XL_Count Phòng ban]" caption="__XL_Count Phòng ban" measure="1" displayFolder="" measureGroup="Phòng ban" count="0" hidden="1"/>
    <cacheHierarchy uniqueName="[Measures].[__XL_Count Người phụ trách]" caption="__XL_Count Người phụ trách" measure="1" displayFolder="" measureGroup="Người phụ trách" count="0" hidden="1"/>
    <cacheHierarchy uniqueName="[Measures].[__XL_Count Ứng_viên]" caption="__XL_Count Ứng_viên" measure="1" displayFolder="" measureGroup="Ứng_viên" count="0" hidden="1"/>
    <cacheHierarchy uniqueName="[Measures].[__XL_Count Kênh]" caption="__XL_Count Kênh" measure="1" displayFolder="" measureGroup="Kênh" count="0" hidden="1"/>
    <cacheHierarchy uniqueName="[Measures].[__XL_Count Chiphikenh]" caption="__XL_Count Chiphikenh" measure="1" displayFolder="" measureGroup="Chiphikenh" count="0" hidden="1"/>
    <cacheHierarchy uniqueName="[Measures].[__XL_Count Calendar]" caption="__XL_Count Calendar" measure="1" displayFolder="" measureGroup="dDate" count="0" hidden="1"/>
    <cacheHierarchy uniqueName="[Measures].[__No measures defined]" caption="__No measures defined" measure="1" displayFolder="" count="0" hidden="1"/>
  </cacheHierarchies>
  <kpis count="0"/>
  <dimensions count="10">
    <dimension name="Chiphikenh" uniqueName="[Chiphikenh]" caption="Chiphikenh"/>
    <dimension name="dDate" uniqueName="[dDate]" caption="dDate"/>
    <dimension name="Kênh" uniqueName="[Kênh]" caption="Kênh"/>
    <dimension name="Khu vực" uniqueName="[Khu vực]" caption="Khu vực"/>
    <dimension measure="1" name="Measures" uniqueName="[Measures]" caption="Measures"/>
    <dimension name="Người phụ trách" uniqueName="[Người phụ trách]" caption="Người phụ trách"/>
    <dimension name="Phòng ban" uniqueName="[Phòng ban]" caption="Phòng ban"/>
    <dimension name="Tỉnh Thành phố" uniqueName="[Tỉnh Thành phố]" caption="Tỉnh Thành phố"/>
    <dimension name="Ứng_viên" uniqueName="[Ứng_viên]" caption="Ứng_viên"/>
    <dimension name="VitriTD" uniqueName="[VitriTD]" caption="VitriTD"/>
  </dimensions>
  <measureGroups count="9">
    <measureGroup name="Chiphikenh" caption="Chiphikenh"/>
    <measureGroup name="dDate" caption="dDate"/>
    <measureGroup name="Kênh" caption="Kênh"/>
    <measureGroup name="Khu vực" caption="Khu vực"/>
    <measureGroup name="Người phụ trách" caption="Người phụ trách"/>
    <measureGroup name="Phòng ban" caption="Phòng ban"/>
    <measureGroup name="Tỉnh Thành phố" caption="Tỉnh Thành phố"/>
    <measureGroup name="Ứng_viên" caption="Ứng_viên"/>
    <measureGroup name="VitriTD" caption="VitriTD"/>
  </measureGroups>
  <maps count="24">
    <map measureGroup="0" dimension="0"/>
    <map measureGroup="0" dimension="1"/>
    <map measureGroup="0" dimension="2"/>
    <map measureGroup="0" dimension="3"/>
    <map measureGroup="0" dimension="6"/>
    <map measureGroup="0" dimension="7"/>
    <map measureGroup="1" dimension="1"/>
    <map measureGroup="2" dimension="2"/>
    <map measureGroup="3" dimension="3"/>
    <map measureGroup="4" dimension="5"/>
    <map measureGroup="5" dimension="6"/>
    <map measureGroup="6" dimension="7"/>
    <map measureGroup="7" dimension="2"/>
    <map measureGroup="7" dimension="3"/>
    <map measureGroup="7" dimension="5"/>
    <map measureGroup="7" dimension="6"/>
    <map measureGroup="7" dimension="7"/>
    <map measureGroup="7" dimension="8"/>
    <map measureGroup="8" dimension="1"/>
    <map measureGroup="8" dimension="3"/>
    <map measureGroup="8" dimension="5"/>
    <map measureGroup="8" dimension="6"/>
    <map measureGroup="8"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5310.711505671294" backgroundQuery="1" createdVersion="8" refreshedVersion="8" minRefreshableVersion="3" recordCount="0" supportSubquery="1" supportAdvancedDrill="1" xr:uid="{74BCD1B8-FE2C-45E9-92A1-5B042A7F42D1}">
  <cacheSource type="external" connectionId="9"/>
  <cacheFields count="8">
    <cacheField name="[Measures].[Tổng CV]" caption="Tổng CV" numFmtId="0" hierarchy="65" level="32767"/>
    <cacheField name="[Measures].[Pass sơ loại]" caption="Pass sơ loại" numFmtId="0" hierarchy="66" level="32767"/>
    <cacheField name="[Measures].[Pass V1]" caption="Pass V1" numFmtId="0" hierarchy="67" level="32767"/>
    <cacheField name="[Measures].[Pass V2]" caption="Pass V2" numFmtId="0" hierarchy="68" level="32767"/>
    <cacheField name="[Measures].[Pass Test]" caption="Pass Test" numFmtId="0" hierarchy="69" level="32767"/>
    <cacheField name="[Measures].[Pass Offer]" caption="Pass Offer" numFmtId="0" hierarchy="70" level="32767"/>
    <cacheField name="[Measures].[SL Nhận việc]" caption="SL Nhận việc" numFmtId="0" hierarchy="71" level="32767"/>
    <cacheField name="[Người phụ trách].[Name].[Name]" caption="Name" numFmtId="0" hierarchy="17" level="1">
      <sharedItems containsSemiMixedTypes="0" containsNonDate="0" containsString="0"/>
    </cacheField>
  </cacheFields>
  <cacheHierarchies count="83">
    <cacheHierarchy uniqueName="[Chiphikenh].[STT]" caption="STT" attribute="1" defaultMemberUniqueName="[Chiphikenh].[STT].[All]" allUniqueName="[Chiphikenh].[STT].[All]" dimensionUniqueName="[Chiphikenh]" displayFolder="" count="0" memberValueDatatype="20" unbalanced="0"/>
    <cacheHierarchy uniqueName="[Chiphikenh].[Date]" caption="Date" attribute="1" time="1" defaultMemberUniqueName="[Chiphikenh].[Date].[All]" allUniqueName="[Chiphikenh].[Date].[All]" dimensionUniqueName="[Chiphikenh]" displayFolder="" count="0" memberValueDatatype="7" unbalanced="0"/>
    <cacheHierarchy uniqueName="[Chiphikenh].[Khu vực]" caption="Khu vực" attribute="1" defaultMemberUniqueName="[Chiphikenh].[Khu vực].[All]" allUniqueName="[Chiphikenh].[Khu vực].[All]" dimensionUniqueName="[Chiphikenh]" displayFolder="" count="0" memberValueDatatype="130" unbalanced="0"/>
    <cacheHierarchy uniqueName="[Chiphikenh].[Tỉnh/Thành phố]" caption="Tỉnh/Thành phố" attribute="1" defaultMemberUniqueName="[Chiphikenh].[Tỉnh/Thành phố].[All]" allUniqueName="[Chiphikenh].[Tỉnh/Thành phố].[All]" dimensionUniqueName="[Chiphikenh]" displayFolder="" count="0" memberValueDatatype="130" unbalanced="0"/>
    <cacheHierarchy uniqueName="[Chiphikenh].[Phòng ban]" caption="Phòng ban" attribute="1" defaultMemberUniqueName="[Chiphikenh].[Phòng ban].[All]" allUniqueName="[Chiphikenh].[Phòng ban].[All]" dimensionUniqueName="[Chiphikenh]" displayFolder="" count="0" memberValueDatatype="130" unbalanced="0"/>
    <cacheHierarchy uniqueName="[Chiphikenh].[Kênh]" caption="Kênh" attribute="1" defaultMemberUniqueName="[Chiphikenh].[Kênh].[All]" allUniqueName="[Chiphikenh].[Kênh].[All]" dimensionUniqueName="[Chiphikenh]" displayFolder="" count="0" memberValueDatatype="130" unbalanced="0"/>
    <cacheHierarchy uniqueName="[Chiphikenh].[Chi phí]" caption="Chi phí" attribute="1" defaultMemberUniqueName="[Chiphikenh].[Chi phí].[All]" allUniqueName="[Chiphikenh].[Chi phí].[All]" dimensionUniqueName="[Chiphikenh]" displayFolder="" count="0" memberValueDatatype="2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0" memberValueDatatype="20" unbalanced="0"/>
    <cacheHierarchy uniqueName="[dDate].[Month Number]" caption="Month Number" attribute="1" time="1" defaultMemberUniqueName="[dDate].[Month Number].[All]" allUniqueName="[dDate].[Month Number].[All]" dimensionUniqueName="[dDate]" displayFolder="" count="2" memberValueDatatype="20" unbalanced="0"/>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Kênh].[Name]" caption="Name" attribute="1" defaultMemberUniqueName="[Kênh].[Name].[All]" allUniqueName="[Kênh].[Name].[All]" dimensionUniqueName="[Kênh]" displayFolder="" count="2" memberValueDatatype="130" unbalanced="0"/>
    <cacheHierarchy uniqueName="[Khu vực].[Name]" caption="Name" attribute="1" defaultMemberUniqueName="[Khu vực].[Name].[All]" allUniqueName="[Khu vực].[Name].[All]" dimensionUniqueName="[Khu vực]" displayFolder="" count="2" memberValueDatatype="130" unbalanced="0"/>
    <cacheHierarchy uniqueName="[Người phụ trách].[Name]" caption="Name" attribute="1" defaultMemberUniqueName="[Người phụ trách].[Name].[All]" allUniqueName="[Người phụ trách].[Name].[All]" dimensionUniqueName="[Người phụ trách]" displayFolder="" count="2" memberValueDatatype="130" unbalanced="0">
      <fieldsUsage count="2">
        <fieldUsage x="-1"/>
        <fieldUsage x="7"/>
      </fieldsUsage>
    </cacheHierarchy>
    <cacheHierarchy uniqueName="[Phòng ban].[Name]" caption="Name" attribute="1" defaultMemberUniqueName="[Phòng ban].[Name].[All]" allUniqueName="[Phòng ban].[Name].[All]" dimensionUniqueName="[Phòng ban]" displayFolder="" count="2" memberValueDatatype="130" unbalanced="0"/>
    <cacheHierarchy uniqueName="[Tỉnh Thành phố].[Name]" caption="Name" attribute="1" defaultMemberUniqueName="[Tỉnh Thành phố].[Name].[All]" allUniqueName="[Tỉnh Thành phố].[Name].[All]" dimensionUniqueName="[Tỉnh Thành phố]" displayFolder="" count="2" memberValueDatatype="130" unbalanced="0"/>
    <cacheHierarchy uniqueName="[Ứng_viên].[STT]" caption="STT" attribute="1" defaultMemberUniqueName="[Ứng_viên].[STT].[All]" allUniqueName="[Ứng_viên].[STT].[All]" dimensionUniqueName="[Ứng_viên]" displayFolder="" count="0" memberValueDatatype="20" unbalanced="0"/>
    <cacheHierarchy uniqueName="[Ứng_viên].[Ngày nhận HS]" caption="Ngày nhận HS" attribute="1" time="1" defaultMemberUniqueName="[Ứng_viên].[Ngày nhận HS].[All]" allUniqueName="[Ứng_viên].[Ngày nhận HS].[All]" dimensionUniqueName="[Ứng_viên]" displayFolder="" count="0" memberValueDatatype="7" unbalanced="0"/>
    <cacheHierarchy uniqueName="[Ứng_viên].[Mã TD]" caption="Mã TD" attribute="1" defaultMemberUniqueName="[Ứng_viên].[Mã TD].[All]" allUniqueName="[Ứng_viên].[Mã TD].[All]" dimensionUniqueName="[Ứng_viên]" displayFolder="" count="0" memberValueDatatype="130" unbalanced="0"/>
    <cacheHierarchy uniqueName="[Ứng_viên].[Ngày bắt đầu]" caption="Ngày bắt đầu" attribute="1" time="1" defaultMemberUniqueName="[Ứng_viên].[Ngày bắt đầu].[All]" allUniqueName="[Ứng_viên].[Ngày bắt đầu].[All]" dimensionUniqueName="[Ứng_viên]" displayFolder="" count="0" memberValueDatatype="7" unbalanced="0"/>
    <cacheHierarchy uniqueName="[Ứng_viên].[Ngày kết thúc]" caption="Ngày kết thúc" attribute="1" time="1" defaultMemberUniqueName="[Ứng_viên].[Ngày kết thúc].[All]" allUniqueName="[Ứng_viên].[Ngày kết thúc].[All]" dimensionUniqueName="[Ứng_viên]" displayFolder="" count="0" memberValueDatatype="7" unbalanced="0"/>
    <cacheHierarchy uniqueName="[Ứng_viên].[Khu vực]" caption="Khu vực" attribute="1" defaultMemberUniqueName="[Ứng_viên].[Khu vực].[All]" allUniqueName="[Ứng_viên].[Khu vực].[All]" dimensionUniqueName="[Ứng_viên]" displayFolder="" count="0" memberValueDatatype="130" unbalanced="0"/>
    <cacheHierarchy uniqueName="[Ứng_viên].[Tỉnh/Thành phố]" caption="Tỉnh/Thành phố" attribute="1" defaultMemberUniqueName="[Ứng_viên].[Tỉnh/Thành phố].[All]" allUniqueName="[Ứng_viên].[Tỉnh/Thành phố].[All]" dimensionUniqueName="[Ứng_viên]" displayFolder="" count="0" memberValueDatatype="130" unbalanced="0"/>
    <cacheHierarchy uniqueName="[Ứng_viên].[Phòng ban/Bộ phận]" caption="Phòng ban/Bộ phận" attribute="1" defaultMemberUniqueName="[Ứng_viên].[Phòng ban/Bộ phận].[All]" allUniqueName="[Ứng_viên].[Phòng ban/Bộ phận].[All]" dimensionUniqueName="[Ứng_viên]" displayFolder="" count="0" memberValueDatatype="130" unbalanced="0"/>
    <cacheHierarchy uniqueName="[Ứng_viên].[Vị trí]" caption="Vị trí" attribute="1" defaultMemberUniqueName="[Ứng_viên].[Vị trí].[All]" allUniqueName="[Ứng_viên].[Vị trí].[All]" dimensionUniqueName="[Ứng_viên]" displayFolder="" count="0" memberValueDatatype="130" unbalanced="0"/>
    <cacheHierarchy uniqueName="[Ứng_viên].[Người phụ trách]" caption="Người phụ trách" attribute="1" defaultMemberUniqueName="[Ứng_viên].[Người phụ trách].[All]" allUniqueName="[Ứng_viên].[Người phụ trách].[All]" dimensionUniqueName="[Ứng_viên]" displayFolder="" count="0" memberValueDatatype="130" unbalanced="0"/>
    <cacheHierarchy uniqueName="[Ứng_viên].[Tên ứng viên]" caption="Tên ứng viên" attribute="1" defaultMemberUniqueName="[Ứng_viên].[Tên ứng viên].[All]" allUniqueName="[Ứng_viên].[Tên ứng viên].[All]" dimensionUniqueName="[Ứng_viên]" displayFolder="" count="0" memberValueDatatype="130" unbalanced="0"/>
    <cacheHierarchy uniqueName="[Ứng_viên].[Kênh]" caption="Kênh" attribute="1" defaultMemberUniqueName="[Ứng_viên].[Kênh].[All]" allUniqueName="[Ứng_viên].[Kênh].[All]" dimensionUniqueName="[Ứng_viên]" displayFolder="" count="0" memberValueDatatype="130" unbalanced="0"/>
    <cacheHierarchy uniqueName="[Ứng_viên].[Trạng thái hiện tại]" caption="Trạng thái hiện tại" attribute="1" defaultMemberUniqueName="[Ứng_viên].[Trạng thái hiện tại].[All]" allUniqueName="[Ứng_viên].[Trạng thái hiện tại].[All]" dimensionUniqueName="[Ứng_viên]" displayFolder="" count="0" memberValueDatatype="130" unbalanced="0"/>
    <cacheHierarchy uniqueName="[Ứng_viên].[Sơ loại]" caption="Sơ loại" attribute="1" defaultMemberUniqueName="[Ứng_viên].[Sơ loại].[All]" allUniqueName="[Ứng_viên].[Sơ loại].[All]" dimensionUniqueName="[Ứng_viên]" displayFolder="" count="0" memberValueDatatype="130" unbalanced="0"/>
    <cacheHierarchy uniqueName="[Ứng_viên].[Vòng 1]" caption="Vòng 1" attribute="1" defaultMemberUniqueName="[Ứng_viên].[Vòng 1].[All]" allUniqueName="[Ứng_viên].[Vòng 1].[All]" dimensionUniqueName="[Ứng_viên]" displayFolder="" count="0" memberValueDatatype="130" unbalanced="0"/>
    <cacheHierarchy uniqueName="[Ứng_viên].[Vòng 2]" caption="Vòng 2" attribute="1" defaultMemberUniqueName="[Ứng_viên].[Vòng 2].[All]" allUniqueName="[Ứng_viên].[Vòng 2].[All]" dimensionUniqueName="[Ứng_viên]" displayFolder="" count="0" memberValueDatatype="130" unbalanced="0"/>
    <cacheHierarchy uniqueName="[Ứng_viên].[Test]" caption="Test" attribute="1" defaultMemberUniqueName="[Ứng_viên].[Test].[All]" allUniqueName="[Ứng_viên].[Test].[All]" dimensionUniqueName="[Ứng_viên]" displayFolder="" count="0" memberValueDatatype="130" unbalanced="0"/>
    <cacheHierarchy uniqueName="[Ứng_viên].[Offer]" caption="Offer" attribute="1" defaultMemberUniqueName="[Ứng_viên].[Offer].[All]" allUniqueName="[Ứng_viên].[Offer].[All]" dimensionUniqueName="[Ứng_viên]" displayFolder="" count="0" memberValueDatatype="130" unbalanced="0"/>
    <cacheHierarchy uniqueName="[Ứng_viên].[Nhận việc]" caption="Nhận việc" attribute="1" defaultMemberUniqueName="[Ứng_viên].[Nhận việc].[All]" allUniqueName="[Ứng_viên].[Nhận việc].[All]" dimensionUniqueName="[Ứng_viên]" displayFolder="" count="0" memberValueDatatype="130" unbalanced="0"/>
    <cacheHierarchy uniqueName="[Ứng_viên].[TG nhận việc]" caption="TG nhận việc" attribute="1" time="1" defaultMemberUniqueName="[Ứng_viên].[TG nhận việc].[All]" allUniqueName="[Ứng_viên].[TG nhận việc].[All]" dimensionUniqueName="[Ứng_viên]" displayFolder="" count="0" memberValueDatatype="7" unbalanced="0"/>
    <cacheHierarchy uniqueName="[Ứng_viên].[Tuyển đúng KH]" caption="Tuyển đúng KH" attribute="1" defaultMemberUniqueName="[Ứng_viên].[Tuyển đúng KH].[All]" allUniqueName="[Ứng_viên].[Tuyển đúng KH].[All]" dimensionUniqueName="[Ứng_viên]" displayFolder="" count="0" memberValueDatatype="20" unbalanced="0"/>
    <cacheHierarchy uniqueName="[Ứng_viên].[Số ngày tuyển]" caption="Số ngày tuyển" attribute="1" defaultMemberUniqueName="[Ứng_viên].[Số ngày tuyển].[All]" allUniqueName="[Ứng_viên].[Số ngày tuyển].[All]" dimensionUniqueName="[Ứng_viên]" displayFolder="" count="0" memberValueDatatype="20" unbalanced="0"/>
    <cacheHierarchy uniqueName="[VitriTD].[STT]" caption="STT" attribute="1" defaultMemberUniqueName="[VitriTD].[STT].[All]" allUniqueName="[VitriTD].[STT].[All]" dimensionUniqueName="[VitriTD]" displayFolder="" count="0" memberValueDatatype="20" unbalanced="0"/>
    <cacheHierarchy uniqueName="[VitriTD].[ID tuyển dụng]" caption="ID tuyển dụng" attribute="1" defaultMemberUniqueName="[VitriTD].[ID tuyển dụng].[All]" allUniqueName="[VitriTD].[ID tuyển dụng].[All]" dimensionUniqueName="[VitriTD]" displayFolder="" count="0" memberValueDatatype="130" unbalanced="0"/>
    <cacheHierarchy uniqueName="[VitriTD].[Ngày bắt đầu]" caption="Ngày bắt đầu" attribute="1" time="1" defaultMemberUniqueName="[VitriTD].[Ngày bắt đầu].[All]" allUniqueName="[VitriTD].[Ngày bắt đầu].[All]" dimensionUniqueName="[VitriTD]" displayFolder="" count="0" memberValueDatatype="7" unbalanced="0"/>
    <cacheHierarchy uniqueName="[VitriTD].[Ngày kết thúc]" caption="Ngày kết thúc" attribute="1" time="1" defaultMemberUniqueName="[VitriTD].[Ngày kết thúc].[All]" allUniqueName="[VitriTD].[Ngày kết thúc].[All]" dimensionUniqueName="[VitriTD]" displayFolder="" count="0" memberValueDatatype="7" unbalanced="0"/>
    <cacheHierarchy uniqueName="[VitriTD].[Khu vực]" caption="Khu vực" attribute="1" defaultMemberUniqueName="[VitriTD].[Khu vực].[All]" allUniqueName="[VitriTD].[Khu vực].[All]" dimensionUniqueName="[VitriTD]" displayFolder="" count="0" memberValueDatatype="130" unbalanced="0"/>
    <cacheHierarchy uniqueName="[VitriTD].[Tỉnh/Thành phố]" caption="Tỉnh/Thành phố" attribute="1" defaultMemberUniqueName="[VitriTD].[Tỉnh/Thành phố].[All]" allUniqueName="[VitriTD].[Tỉnh/Thành phố].[All]" dimensionUniqueName="[VitriTD]" displayFolder="" count="0" memberValueDatatype="130" unbalanced="0"/>
    <cacheHierarchy uniqueName="[VitriTD].[Quận/Huyện]" caption="Quận/Huyện" attribute="1" defaultMemberUniqueName="[VitriTD].[Quận/Huyện].[All]" allUniqueName="[VitriTD].[Quận/Huyện].[All]" dimensionUniqueName="[VitriTD]" displayFolder="" count="0" memberValueDatatype="130" unbalanced="0"/>
    <cacheHierarchy uniqueName="[VitriTD].[Phòng ban]" caption="Phòng ban" attribute="1" defaultMemberUniqueName="[VitriTD].[Phòng ban].[All]" allUniqueName="[VitriTD].[Phòng ban].[All]" dimensionUniqueName="[VitriTD]" displayFolder="" count="0" memberValueDatatype="130" unbalanced="0"/>
    <cacheHierarchy uniqueName="[VitriTD].[Vị trí]" caption="Vị trí" attribute="1" defaultMemberUniqueName="[VitriTD].[Vị trí].[All]" allUniqueName="[VitriTD].[Vị trí].[All]" dimensionUniqueName="[VitriTD]" displayFolder="" count="0" memberValueDatatype="130" unbalanced="0"/>
    <cacheHierarchy uniqueName="[VitriTD].[Người phụ trách]" caption="Người phụ trách" attribute="1" defaultMemberUniqueName="[VitriTD].[Người phụ trách].[All]" allUniqueName="[VitriTD].[Người phụ trách].[All]" dimensionUniqueName="[VitriTD]" displayFolder="" count="0" memberValueDatatype="130" unbalanced="0"/>
    <cacheHierarchy uniqueName="[VitriTD].[Số lượng]" caption="Số lượng" attribute="1" defaultMemberUniqueName="[VitriTD].[Số lượng].[All]" allUniqueName="[VitriTD].[Số lượng].[All]" dimensionUniqueName="[VitriTD]" displayFolder="" count="0" memberValueDatatype="20" unbalanced="0"/>
    <cacheHierarchy uniqueName="[VitriTD].[Level]" caption="Level" attribute="1" defaultMemberUniqueName="[VitriTD].[Level].[All]" allUniqueName="[VitriTD].[Level].[All]" dimensionUniqueName="[VitriTD]" displayFolder="" count="0" memberValueDatatype="20" unbalanced="0"/>
    <cacheHierarchy uniqueName="[VitriTD].[Loại HĐ]" caption="Loại HĐ" attribute="1" defaultMemberUniqueName="[VitriTD].[Loại HĐ].[All]" allUniqueName="[VitriTD].[Loại HĐ].[All]" dimensionUniqueName="[VitriTD]" displayFolder="" count="0" memberValueDatatype="130" unbalanced="0"/>
    <cacheHierarchy uniqueName="[VitriTD].[Chi phí]" caption="Chi phí" attribute="1" defaultMemberUniqueName="[VitriTD].[Chi phí].[All]" allUniqueName="[VitriTD].[Chi phí].[All]" dimensionUniqueName="[VitriTD]" displayFolder="" count="0" memberValueDatatype="130" unbalanced="0"/>
    <cacheHierarchy uniqueName="[VitriTD].[Số tuyển được]" caption="Số tuyển được" attribute="1" defaultMemberUniqueName="[VitriTD].[Số tuyển được].[All]" allUniqueName="[VitriTD].[Số tuyển được].[All]" dimensionUniqueName="[VitriTD]" displayFolder="" count="0" memberValueDatatype="20" unbalanced="0"/>
    <cacheHierarchy uniqueName="[Measures].[Sum of Chi phí]" caption="Sum of Chi phí" measure="1" displayFolder="" measureGroup="Chiphikenh" count="0">
      <extLst>
        <ext xmlns:x15="http://schemas.microsoft.com/office/spreadsheetml/2010/11/main" uri="{B97F6D7D-B522-45F9-BDA1-12C45D357490}">
          <x15:cacheHierarchy aggregatedColumn="6"/>
        </ext>
      </extLst>
    </cacheHierarchy>
    <cacheHierarchy uniqueName="[Measures].[Sum of Số lượng]" caption="Sum of Số lượng" measure="1" displayFolder="" measureGroup="VitriTD" count="0">
      <extLst>
        <ext xmlns:x15="http://schemas.microsoft.com/office/spreadsheetml/2010/11/main" uri="{B97F6D7D-B522-45F9-BDA1-12C45D357490}">
          <x15:cacheHierarchy aggregatedColumn="52"/>
        </ext>
      </extLst>
    </cacheHierarchy>
    <cacheHierarchy uniqueName="[Measures].[Count of Ngày bắt đầu]" caption="Count of Ngày bắt đầu" measure="1" displayFolder="" measureGroup="VitriTD" count="0">
      <extLst>
        <ext xmlns:x15="http://schemas.microsoft.com/office/spreadsheetml/2010/11/main" uri="{B97F6D7D-B522-45F9-BDA1-12C45D357490}">
          <x15:cacheHierarchy aggregatedColumn="44"/>
        </ext>
      </extLst>
    </cacheHierarchy>
    <cacheHierarchy uniqueName="[Measures].[Sum of Tuyển đúng KH]" caption="Sum of Tuyển đúng KH" measure="1" displayFolder="" measureGroup="Ứng_viên" count="0">
      <extLst>
        <ext xmlns:x15="http://schemas.microsoft.com/office/spreadsheetml/2010/11/main" uri="{B97F6D7D-B522-45F9-BDA1-12C45D357490}">
          <x15:cacheHierarchy aggregatedColumn="40"/>
        </ext>
      </extLst>
    </cacheHierarchy>
    <cacheHierarchy uniqueName="[Measures].[Sum of Số ngày tuyển]" caption="Sum of Số ngày tuyển" measure="1" displayFolder="" measureGroup="Ứng_viên" count="0">
      <extLst>
        <ext xmlns:x15="http://schemas.microsoft.com/office/spreadsheetml/2010/11/main" uri="{B97F6D7D-B522-45F9-BDA1-12C45D357490}">
          <x15:cacheHierarchy aggregatedColumn="41"/>
        </ext>
      </extLst>
    </cacheHierarchy>
    <cacheHierarchy uniqueName="[Measures].[Average of Số ngày tuyển]" caption="Average of Số ngày tuyển" measure="1" displayFolder="" measureGroup="Ứng_viên" count="0">
      <extLst>
        <ext xmlns:x15="http://schemas.microsoft.com/office/spreadsheetml/2010/11/main" uri="{B97F6D7D-B522-45F9-BDA1-12C45D357490}">
          <x15:cacheHierarchy aggregatedColumn="41"/>
        </ext>
      </extLst>
    </cacheHierarchy>
    <cacheHierarchy uniqueName="[Measures].[Count of Tên ứng viên]" caption="Count of Tên ứng viên" measure="1" displayFolder="" measureGroup="Ứng_viên" count="0">
      <extLst>
        <ext xmlns:x15="http://schemas.microsoft.com/office/spreadsheetml/2010/11/main" uri="{B97F6D7D-B522-45F9-BDA1-12C45D357490}">
          <x15:cacheHierarchy aggregatedColumn="30"/>
        </ext>
      </extLst>
    </cacheHierarchy>
    <cacheHierarchy uniqueName="[Measures].[Count of Sơ loại]" caption="Count of Sơ loại" measure="1" displayFolder="" measureGroup="Ứng_viên" count="0">
      <extLst>
        <ext xmlns:x15="http://schemas.microsoft.com/office/spreadsheetml/2010/11/main" uri="{B97F6D7D-B522-45F9-BDA1-12C45D357490}">
          <x15:cacheHierarchy aggregatedColumn="33"/>
        </ext>
      </extLst>
    </cacheHierarchy>
    <cacheHierarchy uniqueName="[Measures].[Tổng CV]" caption="Tổng CV" measure="1" displayFolder="" measureGroup="Ứng_viên" count="0" oneField="1">
      <fieldsUsage count="1">
        <fieldUsage x="0"/>
      </fieldsUsage>
    </cacheHierarchy>
    <cacheHierarchy uniqueName="[Measures].[Pass sơ loại]" caption="Pass sơ loại" measure="1" displayFolder="" measureGroup="Ứng_viên" count="0" oneField="1">
      <fieldsUsage count="1">
        <fieldUsage x="1"/>
      </fieldsUsage>
    </cacheHierarchy>
    <cacheHierarchy uniqueName="[Measures].[Pass V1]" caption="Pass V1" measure="1" displayFolder="" measureGroup="Ứng_viên" count="0" oneField="1">
      <fieldsUsage count="1">
        <fieldUsage x="2"/>
      </fieldsUsage>
    </cacheHierarchy>
    <cacheHierarchy uniqueName="[Measures].[Pass V2]" caption="Pass V2" measure="1" displayFolder="" measureGroup="Ứng_viên" count="0" oneField="1">
      <fieldsUsage count="1">
        <fieldUsage x="3"/>
      </fieldsUsage>
    </cacheHierarchy>
    <cacheHierarchy uniqueName="[Measures].[Pass Test]" caption="Pass Test" measure="1" displayFolder="" measureGroup="Ứng_viên" count="0" oneField="1">
      <fieldsUsage count="1">
        <fieldUsage x="4"/>
      </fieldsUsage>
    </cacheHierarchy>
    <cacheHierarchy uniqueName="[Measures].[Pass Offer]" caption="Pass Offer" measure="1" displayFolder="" measureGroup="Ứng_viên" count="0" oneField="1">
      <fieldsUsage count="1">
        <fieldUsage x="5"/>
      </fieldsUsage>
    </cacheHierarchy>
    <cacheHierarchy uniqueName="[Measures].[SL Nhận việc]" caption="SL Nhận việc" measure="1" displayFolder="" measureGroup="Ứng_viên" count="0" oneField="1">
      <fieldsUsage count="1">
        <fieldUsage x="6"/>
      </fieldsUsage>
    </cacheHierarchy>
    <cacheHierarchy uniqueName="[Measures].[SL Tuyển đúng KH]" caption="SL Tuyển đúng KH" measure="1" displayFolder="" measureGroup="Ứng_viên" count="0"/>
    <cacheHierarchy uniqueName="[Measures].[__XL_Count VitriTD]" caption="__XL_Count VitriTD" measure="1" displayFolder="" measureGroup="VitriTD" count="0" hidden="1"/>
    <cacheHierarchy uniqueName="[Measures].[__XL_Count Khu vực]" caption="__XL_Count Khu vực" measure="1" displayFolder="" measureGroup="Khu vực" count="0" hidden="1"/>
    <cacheHierarchy uniqueName="[Measures].[__XL_Count Tỉnh Thành phố]" caption="__XL_Count Tỉnh Thành phố" measure="1" displayFolder="" measureGroup="Tỉnh Thành phố" count="0" hidden="1"/>
    <cacheHierarchy uniqueName="[Measures].[__XL_Count Phòng ban]" caption="__XL_Count Phòng ban" measure="1" displayFolder="" measureGroup="Phòng ban" count="0" hidden="1"/>
    <cacheHierarchy uniqueName="[Measures].[__XL_Count Người phụ trách]" caption="__XL_Count Người phụ trách" measure="1" displayFolder="" measureGroup="Người phụ trách" count="0" hidden="1"/>
    <cacheHierarchy uniqueName="[Measures].[__XL_Count Ứng_viên]" caption="__XL_Count Ứng_viên" measure="1" displayFolder="" measureGroup="Ứng_viên" count="0" hidden="1"/>
    <cacheHierarchy uniqueName="[Measures].[__XL_Count Kênh]" caption="__XL_Count Kênh" measure="1" displayFolder="" measureGroup="Kênh" count="0" hidden="1"/>
    <cacheHierarchy uniqueName="[Measures].[__XL_Count Chiphikenh]" caption="__XL_Count Chiphikenh" measure="1" displayFolder="" measureGroup="Chiphikenh" count="0" hidden="1"/>
    <cacheHierarchy uniqueName="[Measures].[__XL_Count Calendar]" caption="__XL_Count Calendar" measure="1" displayFolder="" measureGroup="dDate" count="0" hidden="1"/>
    <cacheHierarchy uniqueName="[Measures].[__No measures defined]" caption="__No measures defined" measure="1" displayFolder="" count="0" hidden="1"/>
  </cacheHierarchies>
  <kpis count="0"/>
  <dimensions count="10">
    <dimension name="Chiphikenh" uniqueName="[Chiphikenh]" caption="Chiphikenh"/>
    <dimension name="dDate" uniqueName="[dDate]" caption="dDate"/>
    <dimension name="Kênh" uniqueName="[Kênh]" caption="Kênh"/>
    <dimension name="Khu vực" uniqueName="[Khu vực]" caption="Khu vực"/>
    <dimension measure="1" name="Measures" uniqueName="[Measures]" caption="Measures"/>
    <dimension name="Người phụ trách" uniqueName="[Người phụ trách]" caption="Người phụ trách"/>
    <dimension name="Phòng ban" uniqueName="[Phòng ban]" caption="Phòng ban"/>
    <dimension name="Tỉnh Thành phố" uniqueName="[Tỉnh Thành phố]" caption="Tỉnh Thành phố"/>
    <dimension name="Ứng_viên" uniqueName="[Ứng_viên]" caption="Ứng_viên"/>
    <dimension name="VitriTD" uniqueName="[VitriTD]" caption="VitriTD"/>
  </dimensions>
  <measureGroups count="9">
    <measureGroup name="Chiphikenh" caption="Chiphikenh"/>
    <measureGroup name="dDate" caption="dDate"/>
    <measureGroup name="Kênh" caption="Kênh"/>
    <measureGroup name="Khu vực" caption="Khu vực"/>
    <measureGroup name="Người phụ trách" caption="Người phụ trách"/>
    <measureGroup name="Phòng ban" caption="Phòng ban"/>
    <measureGroup name="Tỉnh Thành phố" caption="Tỉnh Thành phố"/>
    <measureGroup name="Ứng_viên" caption="Ứng_viên"/>
    <measureGroup name="VitriTD" caption="VitriTD"/>
  </measureGroups>
  <maps count="24">
    <map measureGroup="0" dimension="0"/>
    <map measureGroup="0" dimension="1"/>
    <map measureGroup="0" dimension="2"/>
    <map measureGroup="0" dimension="3"/>
    <map measureGroup="0" dimension="6"/>
    <map measureGroup="0" dimension="7"/>
    <map measureGroup="1" dimension="1"/>
    <map measureGroup="2" dimension="2"/>
    <map measureGroup="3" dimension="3"/>
    <map measureGroup="4" dimension="5"/>
    <map measureGroup="5" dimension="6"/>
    <map measureGroup="6" dimension="7"/>
    <map measureGroup="7" dimension="2"/>
    <map measureGroup="7" dimension="3"/>
    <map measureGroup="7" dimension="5"/>
    <map measureGroup="7" dimension="6"/>
    <map measureGroup="7" dimension="7"/>
    <map measureGroup="7" dimension="8"/>
    <map measureGroup="8" dimension="1"/>
    <map measureGroup="8" dimension="3"/>
    <map measureGroup="8" dimension="5"/>
    <map measureGroup="8" dimension="6"/>
    <map measureGroup="8"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5310.711506597225" backgroundQuery="1" createdVersion="8" refreshedVersion="8" minRefreshableVersion="3" recordCount="0" supportSubquery="1" supportAdvancedDrill="1" xr:uid="{6E4F5637-ED6C-437B-BC19-331BED81B703}">
  <cacheSource type="external" connectionId="9"/>
  <cacheFields count="5">
    <cacheField name="[Khu vực].[Name].[Name]" caption="Name" numFmtId="0" hierarchy="16" level="1">
      <sharedItems count="12">
        <s v="2A"/>
        <s v="Central"/>
        <s v="Central &amp; Highland"/>
        <s v="HCM"/>
        <s v="HCM 1"/>
        <s v="MEKONG"/>
        <s v="MEKONG - NORTH"/>
        <s v="MEKONG 1"/>
        <s v="MEKONG 3"/>
        <s v="MEKONG 4"/>
        <s v="The EAST 1"/>
        <s v="The EAST 2"/>
      </sharedItems>
    </cacheField>
    <cacheField name="[Measures].[Tổng CV]" caption="Tổng CV" numFmtId="0" hierarchy="65" level="32767"/>
    <cacheField name="[Measures].[SL Nhận việc]" caption="SL Nhận việc" numFmtId="0" hierarchy="71" level="32767"/>
    <cacheField name="[Measures].[Sum of Chi phí]" caption="Sum of Chi phí" numFmtId="0" hierarchy="57" level="32767"/>
    <cacheField name="[Người phụ trách].[Name].[Name]" caption="Name" numFmtId="0" hierarchy="17" level="1">
      <sharedItems containsSemiMixedTypes="0" containsNonDate="0" containsString="0"/>
    </cacheField>
  </cacheFields>
  <cacheHierarchies count="83">
    <cacheHierarchy uniqueName="[Chiphikenh].[STT]" caption="STT" attribute="1" defaultMemberUniqueName="[Chiphikenh].[STT].[All]" allUniqueName="[Chiphikenh].[STT].[All]" dimensionUniqueName="[Chiphikenh]" displayFolder="" count="0" memberValueDatatype="20" unbalanced="0"/>
    <cacheHierarchy uniqueName="[Chiphikenh].[Date]" caption="Date" attribute="1" time="1" defaultMemberUniqueName="[Chiphikenh].[Date].[All]" allUniqueName="[Chiphikenh].[Date].[All]" dimensionUniqueName="[Chiphikenh]" displayFolder="" count="0" memberValueDatatype="7" unbalanced="0"/>
    <cacheHierarchy uniqueName="[Chiphikenh].[Khu vực]" caption="Khu vực" attribute="1" defaultMemberUniqueName="[Chiphikenh].[Khu vực].[All]" allUniqueName="[Chiphikenh].[Khu vực].[All]" dimensionUniqueName="[Chiphikenh]" displayFolder="" count="0" memberValueDatatype="130" unbalanced="0"/>
    <cacheHierarchy uniqueName="[Chiphikenh].[Tỉnh/Thành phố]" caption="Tỉnh/Thành phố" attribute="1" defaultMemberUniqueName="[Chiphikenh].[Tỉnh/Thành phố].[All]" allUniqueName="[Chiphikenh].[Tỉnh/Thành phố].[All]" dimensionUniqueName="[Chiphikenh]" displayFolder="" count="0" memberValueDatatype="130" unbalanced="0"/>
    <cacheHierarchy uniqueName="[Chiphikenh].[Phòng ban]" caption="Phòng ban" attribute="1" defaultMemberUniqueName="[Chiphikenh].[Phòng ban].[All]" allUniqueName="[Chiphikenh].[Phòng ban].[All]" dimensionUniqueName="[Chiphikenh]" displayFolder="" count="0" memberValueDatatype="130" unbalanced="0"/>
    <cacheHierarchy uniqueName="[Chiphikenh].[Kênh]" caption="Kênh" attribute="1" defaultMemberUniqueName="[Chiphikenh].[Kênh].[All]" allUniqueName="[Chiphikenh].[Kênh].[All]" dimensionUniqueName="[Chiphikenh]" displayFolder="" count="0" memberValueDatatype="130" unbalanced="0"/>
    <cacheHierarchy uniqueName="[Chiphikenh].[Chi phí]" caption="Chi phí" attribute="1" defaultMemberUniqueName="[Chiphikenh].[Chi phí].[All]" allUniqueName="[Chiphikenh].[Chi phí].[All]" dimensionUniqueName="[Chiphikenh]" displayFolder="" count="0" memberValueDatatype="2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0" memberValueDatatype="20" unbalanced="0"/>
    <cacheHierarchy uniqueName="[dDate].[Month Number]" caption="Month Number" attribute="1" time="1" defaultMemberUniqueName="[dDate].[Month Number].[All]" allUniqueName="[dDate].[Month Number].[All]" dimensionUniqueName="[dDate]" displayFolder="" count="2" memberValueDatatype="20" unbalanced="0"/>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Kênh].[Name]" caption="Name" attribute="1" defaultMemberUniqueName="[Kênh].[Name].[All]" allUniqueName="[Kênh].[Name].[All]" dimensionUniqueName="[Kênh]" displayFolder="" count="2" memberValueDatatype="130" unbalanced="0"/>
    <cacheHierarchy uniqueName="[Khu vực].[Name]" caption="Name" attribute="1" defaultMemberUniqueName="[Khu vực].[Name].[All]" allUniqueName="[Khu vực].[Name].[All]" dimensionUniqueName="[Khu vực]" displayFolder="" count="2" memberValueDatatype="130" unbalanced="0">
      <fieldsUsage count="2">
        <fieldUsage x="-1"/>
        <fieldUsage x="0"/>
      </fieldsUsage>
    </cacheHierarchy>
    <cacheHierarchy uniqueName="[Người phụ trách].[Name]" caption="Name" attribute="1" defaultMemberUniqueName="[Người phụ trách].[Name].[All]" allUniqueName="[Người phụ trách].[Name].[All]" dimensionUniqueName="[Người phụ trách]" displayFolder="" count="2" memberValueDatatype="130" unbalanced="0">
      <fieldsUsage count="2">
        <fieldUsage x="-1"/>
        <fieldUsage x="4"/>
      </fieldsUsage>
    </cacheHierarchy>
    <cacheHierarchy uniqueName="[Phòng ban].[Name]" caption="Name" attribute="1" defaultMemberUniqueName="[Phòng ban].[Name].[All]" allUniqueName="[Phòng ban].[Name].[All]" dimensionUniqueName="[Phòng ban]" displayFolder="" count="2" memberValueDatatype="130" unbalanced="0"/>
    <cacheHierarchy uniqueName="[Tỉnh Thành phố].[Name]" caption="Name" attribute="1" defaultMemberUniqueName="[Tỉnh Thành phố].[Name].[All]" allUniqueName="[Tỉnh Thành phố].[Name].[All]" dimensionUniqueName="[Tỉnh Thành phố]" displayFolder="" count="2" memberValueDatatype="130" unbalanced="0"/>
    <cacheHierarchy uniqueName="[Ứng_viên].[STT]" caption="STT" attribute="1" defaultMemberUniqueName="[Ứng_viên].[STT].[All]" allUniqueName="[Ứng_viên].[STT].[All]" dimensionUniqueName="[Ứng_viên]" displayFolder="" count="0" memberValueDatatype="20" unbalanced="0"/>
    <cacheHierarchy uniqueName="[Ứng_viên].[Ngày nhận HS]" caption="Ngày nhận HS" attribute="1" time="1" defaultMemberUniqueName="[Ứng_viên].[Ngày nhận HS].[All]" allUniqueName="[Ứng_viên].[Ngày nhận HS].[All]" dimensionUniqueName="[Ứng_viên]" displayFolder="" count="0" memberValueDatatype="7" unbalanced="0"/>
    <cacheHierarchy uniqueName="[Ứng_viên].[Mã TD]" caption="Mã TD" attribute="1" defaultMemberUniqueName="[Ứng_viên].[Mã TD].[All]" allUniqueName="[Ứng_viên].[Mã TD].[All]" dimensionUniqueName="[Ứng_viên]" displayFolder="" count="0" memberValueDatatype="130" unbalanced="0"/>
    <cacheHierarchy uniqueName="[Ứng_viên].[Ngày bắt đầu]" caption="Ngày bắt đầu" attribute="1" time="1" defaultMemberUniqueName="[Ứng_viên].[Ngày bắt đầu].[All]" allUniqueName="[Ứng_viên].[Ngày bắt đầu].[All]" dimensionUniqueName="[Ứng_viên]" displayFolder="" count="0" memberValueDatatype="7" unbalanced="0"/>
    <cacheHierarchy uniqueName="[Ứng_viên].[Ngày kết thúc]" caption="Ngày kết thúc" attribute="1" time="1" defaultMemberUniqueName="[Ứng_viên].[Ngày kết thúc].[All]" allUniqueName="[Ứng_viên].[Ngày kết thúc].[All]" dimensionUniqueName="[Ứng_viên]" displayFolder="" count="0" memberValueDatatype="7" unbalanced="0"/>
    <cacheHierarchy uniqueName="[Ứng_viên].[Khu vực]" caption="Khu vực" attribute="1" defaultMemberUniqueName="[Ứng_viên].[Khu vực].[All]" allUniqueName="[Ứng_viên].[Khu vực].[All]" dimensionUniqueName="[Ứng_viên]" displayFolder="" count="0" memberValueDatatype="130" unbalanced="0"/>
    <cacheHierarchy uniqueName="[Ứng_viên].[Tỉnh/Thành phố]" caption="Tỉnh/Thành phố" attribute="1" defaultMemberUniqueName="[Ứng_viên].[Tỉnh/Thành phố].[All]" allUniqueName="[Ứng_viên].[Tỉnh/Thành phố].[All]" dimensionUniqueName="[Ứng_viên]" displayFolder="" count="0" memberValueDatatype="130" unbalanced="0"/>
    <cacheHierarchy uniqueName="[Ứng_viên].[Phòng ban/Bộ phận]" caption="Phòng ban/Bộ phận" attribute="1" defaultMemberUniqueName="[Ứng_viên].[Phòng ban/Bộ phận].[All]" allUniqueName="[Ứng_viên].[Phòng ban/Bộ phận].[All]" dimensionUniqueName="[Ứng_viên]" displayFolder="" count="0" memberValueDatatype="130" unbalanced="0"/>
    <cacheHierarchy uniqueName="[Ứng_viên].[Vị trí]" caption="Vị trí" attribute="1" defaultMemberUniqueName="[Ứng_viên].[Vị trí].[All]" allUniqueName="[Ứng_viên].[Vị trí].[All]" dimensionUniqueName="[Ứng_viên]" displayFolder="" count="0" memberValueDatatype="130" unbalanced="0"/>
    <cacheHierarchy uniqueName="[Ứng_viên].[Người phụ trách]" caption="Người phụ trách" attribute="1" defaultMemberUniqueName="[Ứng_viên].[Người phụ trách].[All]" allUniqueName="[Ứng_viên].[Người phụ trách].[All]" dimensionUniqueName="[Ứng_viên]" displayFolder="" count="0" memberValueDatatype="130" unbalanced="0"/>
    <cacheHierarchy uniqueName="[Ứng_viên].[Tên ứng viên]" caption="Tên ứng viên" attribute="1" defaultMemberUniqueName="[Ứng_viên].[Tên ứng viên].[All]" allUniqueName="[Ứng_viên].[Tên ứng viên].[All]" dimensionUniqueName="[Ứng_viên]" displayFolder="" count="0" memberValueDatatype="130" unbalanced="0"/>
    <cacheHierarchy uniqueName="[Ứng_viên].[Kênh]" caption="Kênh" attribute="1" defaultMemberUniqueName="[Ứng_viên].[Kênh].[All]" allUniqueName="[Ứng_viên].[Kênh].[All]" dimensionUniqueName="[Ứng_viên]" displayFolder="" count="0" memberValueDatatype="130" unbalanced="0"/>
    <cacheHierarchy uniqueName="[Ứng_viên].[Trạng thái hiện tại]" caption="Trạng thái hiện tại" attribute="1" defaultMemberUniqueName="[Ứng_viên].[Trạng thái hiện tại].[All]" allUniqueName="[Ứng_viên].[Trạng thái hiện tại].[All]" dimensionUniqueName="[Ứng_viên]" displayFolder="" count="0" memberValueDatatype="130" unbalanced="0"/>
    <cacheHierarchy uniqueName="[Ứng_viên].[Sơ loại]" caption="Sơ loại" attribute="1" defaultMemberUniqueName="[Ứng_viên].[Sơ loại].[All]" allUniqueName="[Ứng_viên].[Sơ loại].[All]" dimensionUniqueName="[Ứng_viên]" displayFolder="" count="0" memberValueDatatype="130" unbalanced="0"/>
    <cacheHierarchy uniqueName="[Ứng_viên].[Vòng 1]" caption="Vòng 1" attribute="1" defaultMemberUniqueName="[Ứng_viên].[Vòng 1].[All]" allUniqueName="[Ứng_viên].[Vòng 1].[All]" dimensionUniqueName="[Ứng_viên]" displayFolder="" count="0" memberValueDatatype="130" unbalanced="0"/>
    <cacheHierarchy uniqueName="[Ứng_viên].[Vòng 2]" caption="Vòng 2" attribute="1" defaultMemberUniqueName="[Ứng_viên].[Vòng 2].[All]" allUniqueName="[Ứng_viên].[Vòng 2].[All]" dimensionUniqueName="[Ứng_viên]" displayFolder="" count="0" memberValueDatatype="130" unbalanced="0"/>
    <cacheHierarchy uniqueName="[Ứng_viên].[Test]" caption="Test" attribute="1" defaultMemberUniqueName="[Ứng_viên].[Test].[All]" allUniqueName="[Ứng_viên].[Test].[All]" dimensionUniqueName="[Ứng_viên]" displayFolder="" count="0" memberValueDatatype="130" unbalanced="0"/>
    <cacheHierarchy uniqueName="[Ứng_viên].[Offer]" caption="Offer" attribute="1" defaultMemberUniqueName="[Ứng_viên].[Offer].[All]" allUniqueName="[Ứng_viên].[Offer].[All]" dimensionUniqueName="[Ứng_viên]" displayFolder="" count="0" memberValueDatatype="130" unbalanced="0"/>
    <cacheHierarchy uniqueName="[Ứng_viên].[Nhận việc]" caption="Nhận việc" attribute="1" defaultMemberUniqueName="[Ứng_viên].[Nhận việc].[All]" allUniqueName="[Ứng_viên].[Nhận việc].[All]" dimensionUniqueName="[Ứng_viên]" displayFolder="" count="0" memberValueDatatype="130" unbalanced="0"/>
    <cacheHierarchy uniqueName="[Ứng_viên].[TG nhận việc]" caption="TG nhận việc" attribute="1" time="1" defaultMemberUniqueName="[Ứng_viên].[TG nhận việc].[All]" allUniqueName="[Ứng_viên].[TG nhận việc].[All]" dimensionUniqueName="[Ứng_viên]" displayFolder="" count="0" memberValueDatatype="7" unbalanced="0"/>
    <cacheHierarchy uniqueName="[Ứng_viên].[Tuyển đúng KH]" caption="Tuyển đúng KH" attribute="1" defaultMemberUniqueName="[Ứng_viên].[Tuyển đúng KH].[All]" allUniqueName="[Ứng_viên].[Tuyển đúng KH].[All]" dimensionUniqueName="[Ứng_viên]" displayFolder="" count="0" memberValueDatatype="20" unbalanced="0"/>
    <cacheHierarchy uniqueName="[Ứng_viên].[Số ngày tuyển]" caption="Số ngày tuyển" attribute="1" defaultMemberUniqueName="[Ứng_viên].[Số ngày tuyển].[All]" allUniqueName="[Ứng_viên].[Số ngày tuyển].[All]" dimensionUniqueName="[Ứng_viên]" displayFolder="" count="0" memberValueDatatype="20" unbalanced="0"/>
    <cacheHierarchy uniqueName="[VitriTD].[STT]" caption="STT" attribute="1" defaultMemberUniqueName="[VitriTD].[STT].[All]" allUniqueName="[VitriTD].[STT].[All]" dimensionUniqueName="[VitriTD]" displayFolder="" count="0" memberValueDatatype="20" unbalanced="0"/>
    <cacheHierarchy uniqueName="[VitriTD].[ID tuyển dụng]" caption="ID tuyển dụng" attribute="1" defaultMemberUniqueName="[VitriTD].[ID tuyển dụng].[All]" allUniqueName="[VitriTD].[ID tuyển dụng].[All]" dimensionUniqueName="[VitriTD]" displayFolder="" count="0" memberValueDatatype="130" unbalanced="0"/>
    <cacheHierarchy uniqueName="[VitriTD].[Ngày bắt đầu]" caption="Ngày bắt đầu" attribute="1" time="1" defaultMemberUniqueName="[VitriTD].[Ngày bắt đầu].[All]" allUniqueName="[VitriTD].[Ngày bắt đầu].[All]" dimensionUniqueName="[VitriTD]" displayFolder="" count="0" memberValueDatatype="7" unbalanced="0"/>
    <cacheHierarchy uniqueName="[VitriTD].[Ngày kết thúc]" caption="Ngày kết thúc" attribute="1" time="1" defaultMemberUniqueName="[VitriTD].[Ngày kết thúc].[All]" allUniqueName="[VitriTD].[Ngày kết thúc].[All]" dimensionUniqueName="[VitriTD]" displayFolder="" count="0" memberValueDatatype="7" unbalanced="0"/>
    <cacheHierarchy uniqueName="[VitriTD].[Khu vực]" caption="Khu vực" attribute="1" defaultMemberUniqueName="[VitriTD].[Khu vực].[All]" allUniqueName="[VitriTD].[Khu vực].[All]" dimensionUniqueName="[VitriTD]" displayFolder="" count="0" memberValueDatatype="130" unbalanced="0"/>
    <cacheHierarchy uniqueName="[VitriTD].[Tỉnh/Thành phố]" caption="Tỉnh/Thành phố" attribute="1" defaultMemberUniqueName="[VitriTD].[Tỉnh/Thành phố].[All]" allUniqueName="[VitriTD].[Tỉnh/Thành phố].[All]" dimensionUniqueName="[VitriTD]" displayFolder="" count="0" memberValueDatatype="130" unbalanced="0"/>
    <cacheHierarchy uniqueName="[VitriTD].[Quận/Huyện]" caption="Quận/Huyện" attribute="1" defaultMemberUniqueName="[VitriTD].[Quận/Huyện].[All]" allUniqueName="[VitriTD].[Quận/Huyện].[All]" dimensionUniqueName="[VitriTD]" displayFolder="" count="0" memberValueDatatype="130" unbalanced="0"/>
    <cacheHierarchy uniqueName="[VitriTD].[Phòng ban]" caption="Phòng ban" attribute="1" defaultMemberUniqueName="[VitriTD].[Phòng ban].[All]" allUniqueName="[VitriTD].[Phòng ban].[All]" dimensionUniqueName="[VitriTD]" displayFolder="" count="0" memberValueDatatype="130" unbalanced="0"/>
    <cacheHierarchy uniqueName="[VitriTD].[Vị trí]" caption="Vị trí" attribute="1" defaultMemberUniqueName="[VitriTD].[Vị trí].[All]" allUniqueName="[VitriTD].[Vị trí].[All]" dimensionUniqueName="[VitriTD]" displayFolder="" count="0" memberValueDatatype="130" unbalanced="0"/>
    <cacheHierarchy uniqueName="[VitriTD].[Người phụ trách]" caption="Người phụ trách" attribute="1" defaultMemberUniqueName="[VitriTD].[Người phụ trách].[All]" allUniqueName="[VitriTD].[Người phụ trách].[All]" dimensionUniqueName="[VitriTD]" displayFolder="" count="0" memberValueDatatype="130" unbalanced="0"/>
    <cacheHierarchy uniqueName="[VitriTD].[Số lượng]" caption="Số lượng" attribute="1" defaultMemberUniqueName="[VitriTD].[Số lượng].[All]" allUniqueName="[VitriTD].[Số lượng].[All]" dimensionUniqueName="[VitriTD]" displayFolder="" count="0" memberValueDatatype="20" unbalanced="0"/>
    <cacheHierarchy uniqueName="[VitriTD].[Level]" caption="Level" attribute="1" defaultMemberUniqueName="[VitriTD].[Level].[All]" allUniqueName="[VitriTD].[Level].[All]" dimensionUniqueName="[VitriTD]" displayFolder="" count="0" memberValueDatatype="20" unbalanced="0"/>
    <cacheHierarchy uniqueName="[VitriTD].[Loại HĐ]" caption="Loại HĐ" attribute="1" defaultMemberUniqueName="[VitriTD].[Loại HĐ].[All]" allUniqueName="[VitriTD].[Loại HĐ].[All]" dimensionUniqueName="[VitriTD]" displayFolder="" count="0" memberValueDatatype="130" unbalanced="0"/>
    <cacheHierarchy uniqueName="[VitriTD].[Chi phí]" caption="Chi phí" attribute="1" defaultMemberUniqueName="[VitriTD].[Chi phí].[All]" allUniqueName="[VitriTD].[Chi phí].[All]" dimensionUniqueName="[VitriTD]" displayFolder="" count="0" memberValueDatatype="130" unbalanced="0"/>
    <cacheHierarchy uniqueName="[VitriTD].[Số tuyển được]" caption="Số tuyển được" attribute="1" defaultMemberUniqueName="[VitriTD].[Số tuyển được].[All]" allUniqueName="[VitriTD].[Số tuyển được].[All]" dimensionUniqueName="[VitriTD]" displayFolder="" count="0" memberValueDatatype="20" unbalanced="0"/>
    <cacheHierarchy uniqueName="[Measures].[Sum of Chi phí]" caption="Sum of Chi phí" measure="1" displayFolder="" measureGroup="Chiphikenh" count="0" oneField="1">
      <fieldsUsage count="1">
        <fieldUsage x="3"/>
      </fieldsUsage>
      <extLst>
        <ext xmlns:x15="http://schemas.microsoft.com/office/spreadsheetml/2010/11/main" uri="{B97F6D7D-B522-45F9-BDA1-12C45D357490}">
          <x15:cacheHierarchy aggregatedColumn="6"/>
        </ext>
      </extLst>
    </cacheHierarchy>
    <cacheHierarchy uniqueName="[Measures].[Sum of Số lượng]" caption="Sum of Số lượng" measure="1" displayFolder="" measureGroup="VitriTD" count="0">
      <extLst>
        <ext xmlns:x15="http://schemas.microsoft.com/office/spreadsheetml/2010/11/main" uri="{B97F6D7D-B522-45F9-BDA1-12C45D357490}">
          <x15:cacheHierarchy aggregatedColumn="52"/>
        </ext>
      </extLst>
    </cacheHierarchy>
    <cacheHierarchy uniqueName="[Measures].[Count of Ngày bắt đầu]" caption="Count of Ngày bắt đầu" measure="1" displayFolder="" measureGroup="VitriTD" count="0">
      <extLst>
        <ext xmlns:x15="http://schemas.microsoft.com/office/spreadsheetml/2010/11/main" uri="{B97F6D7D-B522-45F9-BDA1-12C45D357490}">
          <x15:cacheHierarchy aggregatedColumn="44"/>
        </ext>
      </extLst>
    </cacheHierarchy>
    <cacheHierarchy uniqueName="[Measures].[Sum of Tuyển đúng KH]" caption="Sum of Tuyển đúng KH" measure="1" displayFolder="" measureGroup="Ứng_viên" count="0">
      <extLst>
        <ext xmlns:x15="http://schemas.microsoft.com/office/spreadsheetml/2010/11/main" uri="{B97F6D7D-B522-45F9-BDA1-12C45D357490}">
          <x15:cacheHierarchy aggregatedColumn="40"/>
        </ext>
      </extLst>
    </cacheHierarchy>
    <cacheHierarchy uniqueName="[Measures].[Sum of Số ngày tuyển]" caption="Sum of Số ngày tuyển" measure="1" displayFolder="" measureGroup="Ứng_viên" count="0">
      <extLst>
        <ext xmlns:x15="http://schemas.microsoft.com/office/spreadsheetml/2010/11/main" uri="{B97F6D7D-B522-45F9-BDA1-12C45D357490}">
          <x15:cacheHierarchy aggregatedColumn="41"/>
        </ext>
      </extLst>
    </cacheHierarchy>
    <cacheHierarchy uniqueName="[Measures].[Average of Số ngày tuyển]" caption="Average of Số ngày tuyển" measure="1" displayFolder="" measureGroup="Ứng_viên" count="0">
      <extLst>
        <ext xmlns:x15="http://schemas.microsoft.com/office/spreadsheetml/2010/11/main" uri="{B97F6D7D-B522-45F9-BDA1-12C45D357490}">
          <x15:cacheHierarchy aggregatedColumn="41"/>
        </ext>
      </extLst>
    </cacheHierarchy>
    <cacheHierarchy uniqueName="[Measures].[Count of Tên ứng viên]" caption="Count of Tên ứng viên" measure="1" displayFolder="" measureGroup="Ứng_viên" count="0">
      <extLst>
        <ext xmlns:x15="http://schemas.microsoft.com/office/spreadsheetml/2010/11/main" uri="{B97F6D7D-B522-45F9-BDA1-12C45D357490}">
          <x15:cacheHierarchy aggregatedColumn="30"/>
        </ext>
      </extLst>
    </cacheHierarchy>
    <cacheHierarchy uniqueName="[Measures].[Count of Sơ loại]" caption="Count of Sơ loại" measure="1" displayFolder="" measureGroup="Ứng_viên" count="0">
      <extLst>
        <ext xmlns:x15="http://schemas.microsoft.com/office/spreadsheetml/2010/11/main" uri="{B97F6D7D-B522-45F9-BDA1-12C45D357490}">
          <x15:cacheHierarchy aggregatedColumn="33"/>
        </ext>
      </extLst>
    </cacheHierarchy>
    <cacheHierarchy uniqueName="[Measures].[Tổng CV]" caption="Tổng CV" measure="1" displayFolder="" measureGroup="Ứng_viên" count="0" oneField="1">
      <fieldsUsage count="1">
        <fieldUsage x="1"/>
      </fieldsUsage>
    </cacheHierarchy>
    <cacheHierarchy uniqueName="[Measures].[Pass sơ loại]" caption="Pass sơ loại" measure="1" displayFolder="" measureGroup="Ứng_viên" count="0"/>
    <cacheHierarchy uniqueName="[Measures].[Pass V1]" caption="Pass V1" measure="1" displayFolder="" measureGroup="Ứng_viên" count="0"/>
    <cacheHierarchy uniqueName="[Measures].[Pass V2]" caption="Pass V2" measure="1" displayFolder="" measureGroup="Ứng_viên" count="0"/>
    <cacheHierarchy uniqueName="[Measures].[Pass Test]" caption="Pass Test" measure="1" displayFolder="" measureGroup="Ứng_viên" count="0"/>
    <cacheHierarchy uniqueName="[Measures].[Pass Offer]" caption="Pass Offer" measure="1" displayFolder="" measureGroup="Ứng_viên" count="0"/>
    <cacheHierarchy uniqueName="[Measures].[SL Nhận việc]" caption="SL Nhận việc" measure="1" displayFolder="" measureGroup="Ứng_viên" count="0" oneField="1">
      <fieldsUsage count="1">
        <fieldUsage x="2"/>
      </fieldsUsage>
    </cacheHierarchy>
    <cacheHierarchy uniqueName="[Measures].[SL Tuyển đúng KH]" caption="SL Tuyển đúng KH" measure="1" displayFolder="" measureGroup="Ứng_viên" count="0"/>
    <cacheHierarchy uniqueName="[Measures].[__XL_Count VitriTD]" caption="__XL_Count VitriTD" measure="1" displayFolder="" measureGroup="VitriTD" count="0" hidden="1"/>
    <cacheHierarchy uniqueName="[Measures].[__XL_Count Khu vực]" caption="__XL_Count Khu vực" measure="1" displayFolder="" measureGroup="Khu vực" count="0" hidden="1"/>
    <cacheHierarchy uniqueName="[Measures].[__XL_Count Tỉnh Thành phố]" caption="__XL_Count Tỉnh Thành phố" measure="1" displayFolder="" measureGroup="Tỉnh Thành phố" count="0" hidden="1"/>
    <cacheHierarchy uniqueName="[Measures].[__XL_Count Phòng ban]" caption="__XL_Count Phòng ban" measure="1" displayFolder="" measureGroup="Phòng ban" count="0" hidden="1"/>
    <cacheHierarchy uniqueName="[Measures].[__XL_Count Người phụ trách]" caption="__XL_Count Người phụ trách" measure="1" displayFolder="" measureGroup="Người phụ trách" count="0" hidden="1"/>
    <cacheHierarchy uniqueName="[Measures].[__XL_Count Ứng_viên]" caption="__XL_Count Ứng_viên" measure="1" displayFolder="" measureGroup="Ứng_viên" count="0" hidden="1"/>
    <cacheHierarchy uniqueName="[Measures].[__XL_Count Kênh]" caption="__XL_Count Kênh" measure="1" displayFolder="" measureGroup="Kênh" count="0" hidden="1"/>
    <cacheHierarchy uniqueName="[Measures].[__XL_Count Chiphikenh]" caption="__XL_Count Chiphikenh" measure="1" displayFolder="" measureGroup="Chiphikenh" count="0" hidden="1"/>
    <cacheHierarchy uniqueName="[Measures].[__XL_Count Calendar]" caption="__XL_Count Calendar" measure="1" displayFolder="" measureGroup="dDate" count="0" hidden="1"/>
    <cacheHierarchy uniqueName="[Measures].[__No measures defined]" caption="__No measures defined" measure="1" displayFolder="" count="0" hidden="1"/>
  </cacheHierarchies>
  <kpis count="0"/>
  <dimensions count="10">
    <dimension name="Chiphikenh" uniqueName="[Chiphikenh]" caption="Chiphikenh"/>
    <dimension name="dDate" uniqueName="[dDate]" caption="dDate"/>
    <dimension name="Kênh" uniqueName="[Kênh]" caption="Kênh"/>
    <dimension name="Khu vực" uniqueName="[Khu vực]" caption="Khu vực"/>
    <dimension measure="1" name="Measures" uniqueName="[Measures]" caption="Measures"/>
    <dimension name="Người phụ trách" uniqueName="[Người phụ trách]" caption="Người phụ trách"/>
    <dimension name="Phòng ban" uniqueName="[Phòng ban]" caption="Phòng ban"/>
    <dimension name="Tỉnh Thành phố" uniqueName="[Tỉnh Thành phố]" caption="Tỉnh Thành phố"/>
    <dimension name="Ứng_viên" uniqueName="[Ứng_viên]" caption="Ứng_viên"/>
    <dimension name="VitriTD" uniqueName="[VitriTD]" caption="VitriTD"/>
  </dimensions>
  <measureGroups count="9">
    <measureGroup name="Chiphikenh" caption="Chiphikenh"/>
    <measureGroup name="dDate" caption="dDate"/>
    <measureGroup name="Kênh" caption="Kênh"/>
    <measureGroup name="Khu vực" caption="Khu vực"/>
    <measureGroup name="Người phụ trách" caption="Người phụ trách"/>
    <measureGroup name="Phòng ban" caption="Phòng ban"/>
    <measureGroup name="Tỉnh Thành phố" caption="Tỉnh Thành phố"/>
    <measureGroup name="Ứng_viên" caption="Ứng_viên"/>
    <measureGroup name="VitriTD" caption="VitriTD"/>
  </measureGroups>
  <maps count="24">
    <map measureGroup="0" dimension="0"/>
    <map measureGroup="0" dimension="1"/>
    <map measureGroup="0" dimension="2"/>
    <map measureGroup="0" dimension="3"/>
    <map measureGroup="0" dimension="6"/>
    <map measureGroup="0" dimension="7"/>
    <map measureGroup="1" dimension="1"/>
    <map measureGroup="2" dimension="2"/>
    <map measureGroup="3" dimension="3"/>
    <map measureGroup="4" dimension="5"/>
    <map measureGroup="5" dimension="6"/>
    <map measureGroup="6" dimension="7"/>
    <map measureGroup="7" dimension="2"/>
    <map measureGroup="7" dimension="3"/>
    <map measureGroup="7" dimension="5"/>
    <map measureGroup="7" dimension="6"/>
    <map measureGroup="7" dimension="7"/>
    <map measureGroup="7" dimension="8"/>
    <map measureGroup="8" dimension="1"/>
    <map measureGroup="8" dimension="3"/>
    <map measureGroup="8" dimension="5"/>
    <map measureGroup="8" dimension="6"/>
    <map measureGroup="8"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5310.711508333334" backgroundQuery="1" createdVersion="8" refreshedVersion="8" minRefreshableVersion="3" recordCount="0" supportSubquery="1" supportAdvancedDrill="1" xr:uid="{552DD62B-2408-432F-BE14-5CB67D8E1C39}">
  <cacheSource type="external" connectionId="9"/>
  <cacheFields count="5">
    <cacheField name="[Measures].[Tổng CV]" caption="Tổng CV" numFmtId="0" hierarchy="65" level="32767"/>
    <cacheField name="[Measures].[SL Nhận việc]" caption="SL Nhận việc" numFmtId="0" hierarchy="71" level="32767"/>
    <cacheField name="[Measures].[Sum of Chi phí]" caption="Sum of Chi phí" numFmtId="0" hierarchy="57" level="32767"/>
    <cacheField name="[Phòng ban].[Name].[Name]" caption="Name" numFmtId="0" hierarchy="18" level="1">
      <sharedItems count="5">
        <s v="BM"/>
        <s v="HR"/>
        <s v="IT"/>
        <s v="MARS"/>
        <s v="TCP"/>
      </sharedItems>
    </cacheField>
    <cacheField name="[Người phụ trách].[Name].[Name]" caption="Name" numFmtId="0" hierarchy="17" level="1">
      <sharedItems containsSemiMixedTypes="0" containsNonDate="0" containsString="0"/>
    </cacheField>
  </cacheFields>
  <cacheHierarchies count="83">
    <cacheHierarchy uniqueName="[Chiphikenh].[STT]" caption="STT" attribute="1" defaultMemberUniqueName="[Chiphikenh].[STT].[All]" allUniqueName="[Chiphikenh].[STT].[All]" dimensionUniqueName="[Chiphikenh]" displayFolder="" count="0" memberValueDatatype="20" unbalanced="0"/>
    <cacheHierarchy uniqueName="[Chiphikenh].[Date]" caption="Date" attribute="1" time="1" defaultMemberUniqueName="[Chiphikenh].[Date].[All]" allUniqueName="[Chiphikenh].[Date].[All]" dimensionUniqueName="[Chiphikenh]" displayFolder="" count="0" memberValueDatatype="7" unbalanced="0"/>
    <cacheHierarchy uniqueName="[Chiphikenh].[Khu vực]" caption="Khu vực" attribute="1" defaultMemberUniqueName="[Chiphikenh].[Khu vực].[All]" allUniqueName="[Chiphikenh].[Khu vực].[All]" dimensionUniqueName="[Chiphikenh]" displayFolder="" count="0" memberValueDatatype="130" unbalanced="0"/>
    <cacheHierarchy uniqueName="[Chiphikenh].[Tỉnh/Thành phố]" caption="Tỉnh/Thành phố" attribute="1" defaultMemberUniqueName="[Chiphikenh].[Tỉnh/Thành phố].[All]" allUniqueName="[Chiphikenh].[Tỉnh/Thành phố].[All]" dimensionUniqueName="[Chiphikenh]" displayFolder="" count="0" memberValueDatatype="130" unbalanced="0"/>
    <cacheHierarchy uniqueName="[Chiphikenh].[Phòng ban]" caption="Phòng ban" attribute="1" defaultMemberUniqueName="[Chiphikenh].[Phòng ban].[All]" allUniqueName="[Chiphikenh].[Phòng ban].[All]" dimensionUniqueName="[Chiphikenh]" displayFolder="" count="0" memberValueDatatype="130" unbalanced="0"/>
    <cacheHierarchy uniqueName="[Chiphikenh].[Kênh]" caption="Kênh" attribute="1" defaultMemberUniqueName="[Chiphikenh].[Kênh].[All]" allUniqueName="[Chiphikenh].[Kênh].[All]" dimensionUniqueName="[Chiphikenh]" displayFolder="" count="0" memberValueDatatype="130" unbalanced="0"/>
    <cacheHierarchy uniqueName="[Chiphikenh].[Chi phí]" caption="Chi phí" attribute="1" defaultMemberUniqueName="[Chiphikenh].[Chi phí].[All]" allUniqueName="[Chiphikenh].[Chi phí].[All]" dimensionUniqueName="[Chiphikenh]" displayFolder="" count="0" memberValueDatatype="2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0" memberValueDatatype="20" unbalanced="0"/>
    <cacheHierarchy uniqueName="[dDate].[Month Number]" caption="Month Number" attribute="1" time="1" defaultMemberUniqueName="[dDate].[Month Number].[All]" allUniqueName="[dDate].[Month Number].[All]" dimensionUniqueName="[dDate]" displayFolder="" count="2" memberValueDatatype="20" unbalanced="0"/>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Kênh].[Name]" caption="Name" attribute="1" defaultMemberUniqueName="[Kênh].[Name].[All]" allUniqueName="[Kênh].[Name].[All]" dimensionUniqueName="[Kênh]" displayFolder="" count="2" memberValueDatatype="130" unbalanced="0"/>
    <cacheHierarchy uniqueName="[Khu vực].[Name]" caption="Name" attribute="1" defaultMemberUniqueName="[Khu vực].[Name].[All]" allUniqueName="[Khu vực].[Name].[All]" dimensionUniqueName="[Khu vực]" displayFolder="" count="2" memberValueDatatype="130" unbalanced="0"/>
    <cacheHierarchy uniqueName="[Người phụ trách].[Name]" caption="Name" attribute="1" defaultMemberUniqueName="[Người phụ trách].[Name].[All]" allUniqueName="[Người phụ trách].[Name].[All]" dimensionUniqueName="[Người phụ trách]" displayFolder="" count="2" memberValueDatatype="130" unbalanced="0">
      <fieldsUsage count="2">
        <fieldUsage x="-1"/>
        <fieldUsage x="4"/>
      </fieldsUsage>
    </cacheHierarchy>
    <cacheHierarchy uniqueName="[Phòng ban].[Name]" caption="Name" attribute="1" defaultMemberUniqueName="[Phòng ban].[Name].[All]" allUniqueName="[Phòng ban].[Name].[All]" dimensionUniqueName="[Phòng ban]" displayFolder="" count="2" memberValueDatatype="130" unbalanced="0">
      <fieldsUsage count="2">
        <fieldUsage x="-1"/>
        <fieldUsage x="3"/>
      </fieldsUsage>
    </cacheHierarchy>
    <cacheHierarchy uniqueName="[Tỉnh Thành phố].[Name]" caption="Name" attribute="1" defaultMemberUniqueName="[Tỉnh Thành phố].[Name].[All]" allUniqueName="[Tỉnh Thành phố].[Name].[All]" dimensionUniqueName="[Tỉnh Thành phố]" displayFolder="" count="2" memberValueDatatype="130" unbalanced="0"/>
    <cacheHierarchy uniqueName="[Ứng_viên].[STT]" caption="STT" attribute="1" defaultMemberUniqueName="[Ứng_viên].[STT].[All]" allUniqueName="[Ứng_viên].[STT].[All]" dimensionUniqueName="[Ứng_viên]" displayFolder="" count="0" memberValueDatatype="20" unbalanced="0"/>
    <cacheHierarchy uniqueName="[Ứng_viên].[Ngày nhận HS]" caption="Ngày nhận HS" attribute="1" time="1" defaultMemberUniqueName="[Ứng_viên].[Ngày nhận HS].[All]" allUniqueName="[Ứng_viên].[Ngày nhận HS].[All]" dimensionUniqueName="[Ứng_viên]" displayFolder="" count="0" memberValueDatatype="7" unbalanced="0"/>
    <cacheHierarchy uniqueName="[Ứng_viên].[Mã TD]" caption="Mã TD" attribute="1" defaultMemberUniqueName="[Ứng_viên].[Mã TD].[All]" allUniqueName="[Ứng_viên].[Mã TD].[All]" dimensionUniqueName="[Ứng_viên]" displayFolder="" count="0" memberValueDatatype="130" unbalanced="0"/>
    <cacheHierarchy uniqueName="[Ứng_viên].[Ngày bắt đầu]" caption="Ngày bắt đầu" attribute="1" time="1" defaultMemberUniqueName="[Ứng_viên].[Ngày bắt đầu].[All]" allUniqueName="[Ứng_viên].[Ngày bắt đầu].[All]" dimensionUniqueName="[Ứng_viên]" displayFolder="" count="0" memberValueDatatype="7" unbalanced="0"/>
    <cacheHierarchy uniqueName="[Ứng_viên].[Ngày kết thúc]" caption="Ngày kết thúc" attribute="1" time="1" defaultMemberUniqueName="[Ứng_viên].[Ngày kết thúc].[All]" allUniqueName="[Ứng_viên].[Ngày kết thúc].[All]" dimensionUniqueName="[Ứng_viên]" displayFolder="" count="0" memberValueDatatype="7" unbalanced="0"/>
    <cacheHierarchy uniqueName="[Ứng_viên].[Khu vực]" caption="Khu vực" attribute="1" defaultMemberUniqueName="[Ứng_viên].[Khu vực].[All]" allUniqueName="[Ứng_viên].[Khu vực].[All]" dimensionUniqueName="[Ứng_viên]" displayFolder="" count="0" memberValueDatatype="130" unbalanced="0"/>
    <cacheHierarchy uniqueName="[Ứng_viên].[Tỉnh/Thành phố]" caption="Tỉnh/Thành phố" attribute="1" defaultMemberUniqueName="[Ứng_viên].[Tỉnh/Thành phố].[All]" allUniqueName="[Ứng_viên].[Tỉnh/Thành phố].[All]" dimensionUniqueName="[Ứng_viên]" displayFolder="" count="0" memberValueDatatype="130" unbalanced="0"/>
    <cacheHierarchy uniqueName="[Ứng_viên].[Phòng ban/Bộ phận]" caption="Phòng ban/Bộ phận" attribute="1" defaultMemberUniqueName="[Ứng_viên].[Phòng ban/Bộ phận].[All]" allUniqueName="[Ứng_viên].[Phòng ban/Bộ phận].[All]" dimensionUniqueName="[Ứng_viên]" displayFolder="" count="0" memberValueDatatype="130" unbalanced="0"/>
    <cacheHierarchy uniqueName="[Ứng_viên].[Vị trí]" caption="Vị trí" attribute="1" defaultMemberUniqueName="[Ứng_viên].[Vị trí].[All]" allUniqueName="[Ứng_viên].[Vị trí].[All]" dimensionUniqueName="[Ứng_viên]" displayFolder="" count="0" memberValueDatatype="130" unbalanced="0"/>
    <cacheHierarchy uniqueName="[Ứng_viên].[Người phụ trách]" caption="Người phụ trách" attribute="1" defaultMemberUniqueName="[Ứng_viên].[Người phụ trách].[All]" allUniqueName="[Ứng_viên].[Người phụ trách].[All]" dimensionUniqueName="[Ứng_viên]" displayFolder="" count="0" memberValueDatatype="130" unbalanced="0"/>
    <cacheHierarchy uniqueName="[Ứng_viên].[Tên ứng viên]" caption="Tên ứng viên" attribute="1" defaultMemberUniqueName="[Ứng_viên].[Tên ứng viên].[All]" allUniqueName="[Ứng_viên].[Tên ứng viên].[All]" dimensionUniqueName="[Ứng_viên]" displayFolder="" count="0" memberValueDatatype="130" unbalanced="0"/>
    <cacheHierarchy uniqueName="[Ứng_viên].[Kênh]" caption="Kênh" attribute="1" defaultMemberUniqueName="[Ứng_viên].[Kênh].[All]" allUniqueName="[Ứng_viên].[Kênh].[All]" dimensionUniqueName="[Ứng_viên]" displayFolder="" count="0" memberValueDatatype="130" unbalanced="0"/>
    <cacheHierarchy uniqueName="[Ứng_viên].[Trạng thái hiện tại]" caption="Trạng thái hiện tại" attribute="1" defaultMemberUniqueName="[Ứng_viên].[Trạng thái hiện tại].[All]" allUniqueName="[Ứng_viên].[Trạng thái hiện tại].[All]" dimensionUniqueName="[Ứng_viên]" displayFolder="" count="0" memberValueDatatype="130" unbalanced="0"/>
    <cacheHierarchy uniqueName="[Ứng_viên].[Sơ loại]" caption="Sơ loại" attribute="1" defaultMemberUniqueName="[Ứng_viên].[Sơ loại].[All]" allUniqueName="[Ứng_viên].[Sơ loại].[All]" dimensionUniqueName="[Ứng_viên]" displayFolder="" count="0" memberValueDatatype="130" unbalanced="0"/>
    <cacheHierarchy uniqueName="[Ứng_viên].[Vòng 1]" caption="Vòng 1" attribute="1" defaultMemberUniqueName="[Ứng_viên].[Vòng 1].[All]" allUniqueName="[Ứng_viên].[Vòng 1].[All]" dimensionUniqueName="[Ứng_viên]" displayFolder="" count="0" memberValueDatatype="130" unbalanced="0"/>
    <cacheHierarchy uniqueName="[Ứng_viên].[Vòng 2]" caption="Vòng 2" attribute="1" defaultMemberUniqueName="[Ứng_viên].[Vòng 2].[All]" allUniqueName="[Ứng_viên].[Vòng 2].[All]" dimensionUniqueName="[Ứng_viên]" displayFolder="" count="0" memberValueDatatype="130" unbalanced="0"/>
    <cacheHierarchy uniqueName="[Ứng_viên].[Test]" caption="Test" attribute="1" defaultMemberUniqueName="[Ứng_viên].[Test].[All]" allUniqueName="[Ứng_viên].[Test].[All]" dimensionUniqueName="[Ứng_viên]" displayFolder="" count="0" memberValueDatatype="130" unbalanced="0"/>
    <cacheHierarchy uniqueName="[Ứng_viên].[Offer]" caption="Offer" attribute="1" defaultMemberUniqueName="[Ứng_viên].[Offer].[All]" allUniqueName="[Ứng_viên].[Offer].[All]" dimensionUniqueName="[Ứng_viên]" displayFolder="" count="0" memberValueDatatype="130" unbalanced="0"/>
    <cacheHierarchy uniqueName="[Ứng_viên].[Nhận việc]" caption="Nhận việc" attribute="1" defaultMemberUniqueName="[Ứng_viên].[Nhận việc].[All]" allUniqueName="[Ứng_viên].[Nhận việc].[All]" dimensionUniqueName="[Ứng_viên]" displayFolder="" count="0" memberValueDatatype="130" unbalanced="0"/>
    <cacheHierarchy uniqueName="[Ứng_viên].[TG nhận việc]" caption="TG nhận việc" attribute="1" time="1" defaultMemberUniqueName="[Ứng_viên].[TG nhận việc].[All]" allUniqueName="[Ứng_viên].[TG nhận việc].[All]" dimensionUniqueName="[Ứng_viên]" displayFolder="" count="0" memberValueDatatype="7" unbalanced="0"/>
    <cacheHierarchy uniqueName="[Ứng_viên].[Tuyển đúng KH]" caption="Tuyển đúng KH" attribute="1" defaultMemberUniqueName="[Ứng_viên].[Tuyển đúng KH].[All]" allUniqueName="[Ứng_viên].[Tuyển đúng KH].[All]" dimensionUniqueName="[Ứng_viên]" displayFolder="" count="0" memberValueDatatype="20" unbalanced="0"/>
    <cacheHierarchy uniqueName="[Ứng_viên].[Số ngày tuyển]" caption="Số ngày tuyển" attribute="1" defaultMemberUniqueName="[Ứng_viên].[Số ngày tuyển].[All]" allUniqueName="[Ứng_viên].[Số ngày tuyển].[All]" dimensionUniqueName="[Ứng_viên]" displayFolder="" count="0" memberValueDatatype="20" unbalanced="0"/>
    <cacheHierarchy uniqueName="[VitriTD].[STT]" caption="STT" attribute="1" defaultMemberUniqueName="[VitriTD].[STT].[All]" allUniqueName="[VitriTD].[STT].[All]" dimensionUniqueName="[VitriTD]" displayFolder="" count="0" memberValueDatatype="20" unbalanced="0"/>
    <cacheHierarchy uniqueName="[VitriTD].[ID tuyển dụng]" caption="ID tuyển dụng" attribute="1" defaultMemberUniqueName="[VitriTD].[ID tuyển dụng].[All]" allUniqueName="[VitriTD].[ID tuyển dụng].[All]" dimensionUniqueName="[VitriTD]" displayFolder="" count="0" memberValueDatatype="130" unbalanced="0"/>
    <cacheHierarchy uniqueName="[VitriTD].[Ngày bắt đầu]" caption="Ngày bắt đầu" attribute="1" time="1" defaultMemberUniqueName="[VitriTD].[Ngày bắt đầu].[All]" allUniqueName="[VitriTD].[Ngày bắt đầu].[All]" dimensionUniqueName="[VitriTD]" displayFolder="" count="0" memberValueDatatype="7" unbalanced="0"/>
    <cacheHierarchy uniqueName="[VitriTD].[Ngày kết thúc]" caption="Ngày kết thúc" attribute="1" time="1" defaultMemberUniqueName="[VitriTD].[Ngày kết thúc].[All]" allUniqueName="[VitriTD].[Ngày kết thúc].[All]" dimensionUniqueName="[VitriTD]" displayFolder="" count="0" memberValueDatatype="7" unbalanced="0"/>
    <cacheHierarchy uniqueName="[VitriTD].[Khu vực]" caption="Khu vực" attribute="1" defaultMemberUniqueName="[VitriTD].[Khu vực].[All]" allUniqueName="[VitriTD].[Khu vực].[All]" dimensionUniqueName="[VitriTD]" displayFolder="" count="0" memberValueDatatype="130" unbalanced="0"/>
    <cacheHierarchy uniqueName="[VitriTD].[Tỉnh/Thành phố]" caption="Tỉnh/Thành phố" attribute="1" defaultMemberUniqueName="[VitriTD].[Tỉnh/Thành phố].[All]" allUniqueName="[VitriTD].[Tỉnh/Thành phố].[All]" dimensionUniqueName="[VitriTD]" displayFolder="" count="0" memberValueDatatype="130" unbalanced="0"/>
    <cacheHierarchy uniqueName="[VitriTD].[Quận/Huyện]" caption="Quận/Huyện" attribute="1" defaultMemberUniqueName="[VitriTD].[Quận/Huyện].[All]" allUniqueName="[VitriTD].[Quận/Huyện].[All]" dimensionUniqueName="[VitriTD]" displayFolder="" count="0" memberValueDatatype="130" unbalanced="0"/>
    <cacheHierarchy uniqueName="[VitriTD].[Phòng ban]" caption="Phòng ban" attribute="1" defaultMemberUniqueName="[VitriTD].[Phòng ban].[All]" allUniqueName="[VitriTD].[Phòng ban].[All]" dimensionUniqueName="[VitriTD]" displayFolder="" count="0" memberValueDatatype="130" unbalanced="0"/>
    <cacheHierarchy uniqueName="[VitriTD].[Vị trí]" caption="Vị trí" attribute="1" defaultMemberUniqueName="[VitriTD].[Vị trí].[All]" allUniqueName="[VitriTD].[Vị trí].[All]" dimensionUniqueName="[VitriTD]" displayFolder="" count="0" memberValueDatatype="130" unbalanced="0"/>
    <cacheHierarchy uniqueName="[VitriTD].[Người phụ trách]" caption="Người phụ trách" attribute="1" defaultMemberUniqueName="[VitriTD].[Người phụ trách].[All]" allUniqueName="[VitriTD].[Người phụ trách].[All]" dimensionUniqueName="[VitriTD]" displayFolder="" count="0" memberValueDatatype="130" unbalanced="0"/>
    <cacheHierarchy uniqueName="[VitriTD].[Số lượng]" caption="Số lượng" attribute="1" defaultMemberUniqueName="[VitriTD].[Số lượng].[All]" allUniqueName="[VitriTD].[Số lượng].[All]" dimensionUniqueName="[VitriTD]" displayFolder="" count="0" memberValueDatatype="20" unbalanced="0"/>
    <cacheHierarchy uniqueName="[VitriTD].[Level]" caption="Level" attribute="1" defaultMemberUniqueName="[VitriTD].[Level].[All]" allUniqueName="[VitriTD].[Level].[All]" dimensionUniqueName="[VitriTD]" displayFolder="" count="0" memberValueDatatype="20" unbalanced="0"/>
    <cacheHierarchy uniqueName="[VitriTD].[Loại HĐ]" caption="Loại HĐ" attribute="1" defaultMemberUniqueName="[VitriTD].[Loại HĐ].[All]" allUniqueName="[VitriTD].[Loại HĐ].[All]" dimensionUniqueName="[VitriTD]" displayFolder="" count="0" memberValueDatatype="130" unbalanced="0"/>
    <cacheHierarchy uniqueName="[VitriTD].[Chi phí]" caption="Chi phí" attribute="1" defaultMemberUniqueName="[VitriTD].[Chi phí].[All]" allUniqueName="[VitriTD].[Chi phí].[All]" dimensionUniqueName="[VitriTD]" displayFolder="" count="0" memberValueDatatype="130" unbalanced="0"/>
    <cacheHierarchy uniqueName="[VitriTD].[Số tuyển được]" caption="Số tuyển được" attribute="1" defaultMemberUniqueName="[VitriTD].[Số tuyển được].[All]" allUniqueName="[VitriTD].[Số tuyển được].[All]" dimensionUniqueName="[VitriTD]" displayFolder="" count="0" memberValueDatatype="20" unbalanced="0"/>
    <cacheHierarchy uniqueName="[Measures].[Sum of Chi phí]" caption="Sum of Chi phí" measure="1" displayFolder="" measureGroup="Chiphikenh" count="0" oneField="1">
      <fieldsUsage count="1">
        <fieldUsage x="2"/>
      </fieldsUsage>
      <extLst>
        <ext xmlns:x15="http://schemas.microsoft.com/office/spreadsheetml/2010/11/main" uri="{B97F6D7D-B522-45F9-BDA1-12C45D357490}">
          <x15:cacheHierarchy aggregatedColumn="6"/>
        </ext>
      </extLst>
    </cacheHierarchy>
    <cacheHierarchy uniqueName="[Measures].[Sum of Số lượng]" caption="Sum of Số lượng" measure="1" displayFolder="" measureGroup="VitriTD" count="0">
      <extLst>
        <ext xmlns:x15="http://schemas.microsoft.com/office/spreadsheetml/2010/11/main" uri="{B97F6D7D-B522-45F9-BDA1-12C45D357490}">
          <x15:cacheHierarchy aggregatedColumn="52"/>
        </ext>
      </extLst>
    </cacheHierarchy>
    <cacheHierarchy uniqueName="[Measures].[Count of Ngày bắt đầu]" caption="Count of Ngày bắt đầu" measure="1" displayFolder="" measureGroup="VitriTD" count="0">
      <extLst>
        <ext xmlns:x15="http://schemas.microsoft.com/office/spreadsheetml/2010/11/main" uri="{B97F6D7D-B522-45F9-BDA1-12C45D357490}">
          <x15:cacheHierarchy aggregatedColumn="44"/>
        </ext>
      </extLst>
    </cacheHierarchy>
    <cacheHierarchy uniqueName="[Measures].[Sum of Tuyển đúng KH]" caption="Sum of Tuyển đúng KH" measure="1" displayFolder="" measureGroup="Ứng_viên" count="0">
      <extLst>
        <ext xmlns:x15="http://schemas.microsoft.com/office/spreadsheetml/2010/11/main" uri="{B97F6D7D-B522-45F9-BDA1-12C45D357490}">
          <x15:cacheHierarchy aggregatedColumn="40"/>
        </ext>
      </extLst>
    </cacheHierarchy>
    <cacheHierarchy uniqueName="[Measures].[Sum of Số ngày tuyển]" caption="Sum of Số ngày tuyển" measure="1" displayFolder="" measureGroup="Ứng_viên" count="0">
      <extLst>
        <ext xmlns:x15="http://schemas.microsoft.com/office/spreadsheetml/2010/11/main" uri="{B97F6D7D-B522-45F9-BDA1-12C45D357490}">
          <x15:cacheHierarchy aggregatedColumn="41"/>
        </ext>
      </extLst>
    </cacheHierarchy>
    <cacheHierarchy uniqueName="[Measures].[Average of Số ngày tuyển]" caption="Average of Số ngày tuyển" measure="1" displayFolder="" measureGroup="Ứng_viên" count="0">
      <extLst>
        <ext xmlns:x15="http://schemas.microsoft.com/office/spreadsheetml/2010/11/main" uri="{B97F6D7D-B522-45F9-BDA1-12C45D357490}">
          <x15:cacheHierarchy aggregatedColumn="41"/>
        </ext>
      </extLst>
    </cacheHierarchy>
    <cacheHierarchy uniqueName="[Measures].[Count of Tên ứng viên]" caption="Count of Tên ứng viên" measure="1" displayFolder="" measureGroup="Ứng_viên" count="0">
      <extLst>
        <ext xmlns:x15="http://schemas.microsoft.com/office/spreadsheetml/2010/11/main" uri="{B97F6D7D-B522-45F9-BDA1-12C45D357490}">
          <x15:cacheHierarchy aggregatedColumn="30"/>
        </ext>
      </extLst>
    </cacheHierarchy>
    <cacheHierarchy uniqueName="[Measures].[Count of Sơ loại]" caption="Count of Sơ loại" measure="1" displayFolder="" measureGroup="Ứng_viên" count="0">
      <extLst>
        <ext xmlns:x15="http://schemas.microsoft.com/office/spreadsheetml/2010/11/main" uri="{B97F6D7D-B522-45F9-BDA1-12C45D357490}">
          <x15:cacheHierarchy aggregatedColumn="33"/>
        </ext>
      </extLst>
    </cacheHierarchy>
    <cacheHierarchy uniqueName="[Measures].[Tổng CV]" caption="Tổng CV" measure="1" displayFolder="" measureGroup="Ứng_viên" count="0" oneField="1">
      <fieldsUsage count="1">
        <fieldUsage x="0"/>
      </fieldsUsage>
    </cacheHierarchy>
    <cacheHierarchy uniqueName="[Measures].[Pass sơ loại]" caption="Pass sơ loại" measure="1" displayFolder="" measureGroup="Ứng_viên" count="0"/>
    <cacheHierarchy uniqueName="[Measures].[Pass V1]" caption="Pass V1" measure="1" displayFolder="" measureGroup="Ứng_viên" count="0"/>
    <cacheHierarchy uniqueName="[Measures].[Pass V2]" caption="Pass V2" measure="1" displayFolder="" measureGroup="Ứng_viên" count="0"/>
    <cacheHierarchy uniqueName="[Measures].[Pass Test]" caption="Pass Test" measure="1" displayFolder="" measureGroup="Ứng_viên" count="0"/>
    <cacheHierarchy uniqueName="[Measures].[Pass Offer]" caption="Pass Offer" measure="1" displayFolder="" measureGroup="Ứng_viên" count="0"/>
    <cacheHierarchy uniqueName="[Measures].[SL Nhận việc]" caption="SL Nhận việc" measure="1" displayFolder="" measureGroup="Ứng_viên" count="0" oneField="1">
      <fieldsUsage count="1">
        <fieldUsage x="1"/>
      </fieldsUsage>
    </cacheHierarchy>
    <cacheHierarchy uniqueName="[Measures].[SL Tuyển đúng KH]" caption="SL Tuyển đúng KH" measure="1" displayFolder="" measureGroup="Ứng_viên" count="0"/>
    <cacheHierarchy uniqueName="[Measures].[__XL_Count VitriTD]" caption="__XL_Count VitriTD" measure="1" displayFolder="" measureGroup="VitriTD" count="0" hidden="1"/>
    <cacheHierarchy uniqueName="[Measures].[__XL_Count Khu vực]" caption="__XL_Count Khu vực" measure="1" displayFolder="" measureGroup="Khu vực" count="0" hidden="1"/>
    <cacheHierarchy uniqueName="[Measures].[__XL_Count Tỉnh Thành phố]" caption="__XL_Count Tỉnh Thành phố" measure="1" displayFolder="" measureGroup="Tỉnh Thành phố" count="0" hidden="1"/>
    <cacheHierarchy uniqueName="[Measures].[__XL_Count Phòng ban]" caption="__XL_Count Phòng ban" measure="1" displayFolder="" measureGroup="Phòng ban" count="0" hidden="1"/>
    <cacheHierarchy uniqueName="[Measures].[__XL_Count Người phụ trách]" caption="__XL_Count Người phụ trách" measure="1" displayFolder="" measureGroup="Người phụ trách" count="0" hidden="1"/>
    <cacheHierarchy uniqueName="[Measures].[__XL_Count Ứng_viên]" caption="__XL_Count Ứng_viên" measure="1" displayFolder="" measureGroup="Ứng_viên" count="0" hidden="1"/>
    <cacheHierarchy uniqueName="[Measures].[__XL_Count Kênh]" caption="__XL_Count Kênh" measure="1" displayFolder="" measureGroup="Kênh" count="0" hidden="1"/>
    <cacheHierarchy uniqueName="[Measures].[__XL_Count Chiphikenh]" caption="__XL_Count Chiphikenh" measure="1" displayFolder="" measureGroup="Chiphikenh" count="0" hidden="1"/>
    <cacheHierarchy uniqueName="[Measures].[__XL_Count Calendar]" caption="__XL_Count Calendar" measure="1" displayFolder="" measureGroup="dDate" count="0" hidden="1"/>
    <cacheHierarchy uniqueName="[Measures].[__No measures defined]" caption="__No measures defined" measure="1" displayFolder="" count="0" hidden="1"/>
  </cacheHierarchies>
  <kpis count="0"/>
  <dimensions count="10">
    <dimension name="Chiphikenh" uniqueName="[Chiphikenh]" caption="Chiphikenh"/>
    <dimension name="dDate" uniqueName="[dDate]" caption="dDate"/>
    <dimension name="Kênh" uniqueName="[Kênh]" caption="Kênh"/>
    <dimension name="Khu vực" uniqueName="[Khu vực]" caption="Khu vực"/>
    <dimension measure="1" name="Measures" uniqueName="[Measures]" caption="Measures"/>
    <dimension name="Người phụ trách" uniqueName="[Người phụ trách]" caption="Người phụ trách"/>
    <dimension name="Phòng ban" uniqueName="[Phòng ban]" caption="Phòng ban"/>
    <dimension name="Tỉnh Thành phố" uniqueName="[Tỉnh Thành phố]" caption="Tỉnh Thành phố"/>
    <dimension name="Ứng_viên" uniqueName="[Ứng_viên]" caption="Ứng_viên"/>
    <dimension name="VitriTD" uniqueName="[VitriTD]" caption="VitriTD"/>
  </dimensions>
  <measureGroups count="9">
    <measureGroup name="Chiphikenh" caption="Chiphikenh"/>
    <measureGroup name="dDate" caption="dDate"/>
    <measureGroup name="Kênh" caption="Kênh"/>
    <measureGroup name="Khu vực" caption="Khu vực"/>
    <measureGroup name="Người phụ trách" caption="Người phụ trách"/>
    <measureGroup name="Phòng ban" caption="Phòng ban"/>
    <measureGroup name="Tỉnh Thành phố" caption="Tỉnh Thành phố"/>
    <measureGroup name="Ứng_viên" caption="Ứng_viên"/>
    <measureGroup name="VitriTD" caption="VitriTD"/>
  </measureGroups>
  <maps count="24">
    <map measureGroup="0" dimension="0"/>
    <map measureGroup="0" dimension="1"/>
    <map measureGroup="0" dimension="2"/>
    <map measureGroup="0" dimension="3"/>
    <map measureGroup="0" dimension="6"/>
    <map measureGroup="0" dimension="7"/>
    <map measureGroup="1" dimension="1"/>
    <map measureGroup="2" dimension="2"/>
    <map measureGroup="3" dimension="3"/>
    <map measureGroup="4" dimension="5"/>
    <map measureGroup="5" dimension="6"/>
    <map measureGroup="6" dimension="7"/>
    <map measureGroup="7" dimension="2"/>
    <map measureGroup="7" dimension="3"/>
    <map measureGroup="7" dimension="5"/>
    <map measureGroup="7" dimension="6"/>
    <map measureGroup="7" dimension="7"/>
    <map measureGroup="7" dimension="8"/>
    <map measureGroup="8" dimension="1"/>
    <map measureGroup="8" dimension="3"/>
    <map measureGroup="8" dimension="5"/>
    <map measureGroup="8" dimension="6"/>
    <map measureGroup="8"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5310.711509722219" backgroundQuery="1" createdVersion="8" refreshedVersion="8" minRefreshableVersion="3" recordCount="0" supportSubquery="1" supportAdvancedDrill="1" xr:uid="{FA119DCA-0462-46C5-8665-B647B3E119BC}">
  <cacheSource type="external" connectionId="9"/>
  <cacheFields count="5">
    <cacheField name="[Measures].[Tổng CV]" caption="Tổng CV" numFmtId="0" hierarchy="65" level="32767"/>
    <cacheField name="[Measures].[SL Nhận việc]" caption="SL Nhận việc" numFmtId="0" hierarchy="71" level="32767"/>
    <cacheField name="[Measures].[Sum of Chi phí]" caption="Sum of Chi phí" numFmtId="0" hierarchy="57" level="32767"/>
    <cacheField name="[Kênh].[Name].[Name]" caption="Name" numFmtId="0" hierarchy="15" level="1">
      <sharedItems count="8">
        <s v="Carrerbuilder.vn"/>
        <s v="Facebook"/>
        <s v="Fanpage"/>
        <s v="Giới thiệu"/>
        <s v="Headhunt"/>
        <s v="Linkedln"/>
        <s v="Nội bộ"/>
        <s v="Website công ty"/>
      </sharedItems>
    </cacheField>
    <cacheField name="[Người phụ trách].[Name].[Name]" caption="Name" numFmtId="0" hierarchy="17" level="1">
      <sharedItems containsSemiMixedTypes="0" containsNonDate="0" containsString="0"/>
    </cacheField>
  </cacheFields>
  <cacheHierarchies count="83">
    <cacheHierarchy uniqueName="[Chiphikenh].[STT]" caption="STT" attribute="1" defaultMemberUniqueName="[Chiphikenh].[STT].[All]" allUniqueName="[Chiphikenh].[STT].[All]" dimensionUniqueName="[Chiphikenh]" displayFolder="" count="0" memberValueDatatype="20" unbalanced="0"/>
    <cacheHierarchy uniqueName="[Chiphikenh].[Date]" caption="Date" attribute="1" time="1" defaultMemberUniqueName="[Chiphikenh].[Date].[All]" allUniqueName="[Chiphikenh].[Date].[All]" dimensionUniqueName="[Chiphikenh]" displayFolder="" count="0" memberValueDatatype="7" unbalanced="0"/>
    <cacheHierarchy uniqueName="[Chiphikenh].[Khu vực]" caption="Khu vực" attribute="1" defaultMemberUniqueName="[Chiphikenh].[Khu vực].[All]" allUniqueName="[Chiphikenh].[Khu vực].[All]" dimensionUniqueName="[Chiphikenh]" displayFolder="" count="0" memberValueDatatype="130" unbalanced="0"/>
    <cacheHierarchy uniqueName="[Chiphikenh].[Tỉnh/Thành phố]" caption="Tỉnh/Thành phố" attribute="1" defaultMemberUniqueName="[Chiphikenh].[Tỉnh/Thành phố].[All]" allUniqueName="[Chiphikenh].[Tỉnh/Thành phố].[All]" dimensionUniqueName="[Chiphikenh]" displayFolder="" count="0" memberValueDatatype="130" unbalanced="0"/>
    <cacheHierarchy uniqueName="[Chiphikenh].[Phòng ban]" caption="Phòng ban" attribute="1" defaultMemberUniqueName="[Chiphikenh].[Phòng ban].[All]" allUniqueName="[Chiphikenh].[Phòng ban].[All]" dimensionUniqueName="[Chiphikenh]" displayFolder="" count="0" memberValueDatatype="130" unbalanced="0"/>
    <cacheHierarchy uniqueName="[Chiphikenh].[Kênh]" caption="Kênh" attribute="1" defaultMemberUniqueName="[Chiphikenh].[Kênh].[All]" allUniqueName="[Chiphikenh].[Kênh].[All]" dimensionUniqueName="[Chiphikenh]" displayFolder="" count="0" memberValueDatatype="130" unbalanced="0"/>
    <cacheHierarchy uniqueName="[Chiphikenh].[Chi phí]" caption="Chi phí" attribute="1" defaultMemberUniqueName="[Chiphikenh].[Chi phí].[All]" allUniqueName="[Chiphikenh].[Chi phí].[All]" dimensionUniqueName="[Chiphikenh]" displayFolder="" count="0" memberValueDatatype="2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0" memberValueDatatype="20" unbalanced="0"/>
    <cacheHierarchy uniqueName="[dDate].[Month Number]" caption="Month Number" attribute="1" time="1" defaultMemberUniqueName="[dDate].[Month Number].[All]" allUniqueName="[dDate].[Month Number].[All]" dimensionUniqueName="[dDate]" displayFolder="" count="2" memberValueDatatype="20" unbalanced="0"/>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Kênh].[Name]" caption="Name" attribute="1" defaultMemberUniqueName="[Kênh].[Name].[All]" allUniqueName="[Kênh].[Name].[All]" dimensionUniqueName="[Kênh]" displayFolder="" count="2" memberValueDatatype="130" unbalanced="0">
      <fieldsUsage count="2">
        <fieldUsage x="-1"/>
        <fieldUsage x="3"/>
      </fieldsUsage>
    </cacheHierarchy>
    <cacheHierarchy uniqueName="[Khu vực].[Name]" caption="Name" attribute="1" defaultMemberUniqueName="[Khu vực].[Name].[All]" allUniqueName="[Khu vực].[Name].[All]" dimensionUniqueName="[Khu vực]" displayFolder="" count="2" memberValueDatatype="130" unbalanced="0"/>
    <cacheHierarchy uniqueName="[Người phụ trách].[Name]" caption="Name" attribute="1" defaultMemberUniqueName="[Người phụ trách].[Name].[All]" allUniqueName="[Người phụ trách].[Name].[All]" dimensionUniqueName="[Người phụ trách]" displayFolder="" count="2" memberValueDatatype="130" unbalanced="0">
      <fieldsUsage count="2">
        <fieldUsage x="-1"/>
        <fieldUsage x="4"/>
      </fieldsUsage>
    </cacheHierarchy>
    <cacheHierarchy uniqueName="[Phòng ban].[Name]" caption="Name" attribute="1" defaultMemberUniqueName="[Phòng ban].[Name].[All]" allUniqueName="[Phòng ban].[Name].[All]" dimensionUniqueName="[Phòng ban]" displayFolder="" count="2" memberValueDatatype="130" unbalanced="0"/>
    <cacheHierarchy uniqueName="[Tỉnh Thành phố].[Name]" caption="Name" attribute="1" defaultMemberUniqueName="[Tỉnh Thành phố].[Name].[All]" allUniqueName="[Tỉnh Thành phố].[Name].[All]" dimensionUniqueName="[Tỉnh Thành phố]" displayFolder="" count="2" memberValueDatatype="130" unbalanced="0"/>
    <cacheHierarchy uniqueName="[Ứng_viên].[STT]" caption="STT" attribute="1" defaultMemberUniqueName="[Ứng_viên].[STT].[All]" allUniqueName="[Ứng_viên].[STT].[All]" dimensionUniqueName="[Ứng_viên]" displayFolder="" count="0" memberValueDatatype="20" unbalanced="0"/>
    <cacheHierarchy uniqueName="[Ứng_viên].[Ngày nhận HS]" caption="Ngày nhận HS" attribute="1" time="1" defaultMemberUniqueName="[Ứng_viên].[Ngày nhận HS].[All]" allUniqueName="[Ứng_viên].[Ngày nhận HS].[All]" dimensionUniqueName="[Ứng_viên]" displayFolder="" count="0" memberValueDatatype="7" unbalanced="0"/>
    <cacheHierarchy uniqueName="[Ứng_viên].[Mã TD]" caption="Mã TD" attribute="1" defaultMemberUniqueName="[Ứng_viên].[Mã TD].[All]" allUniqueName="[Ứng_viên].[Mã TD].[All]" dimensionUniqueName="[Ứng_viên]" displayFolder="" count="0" memberValueDatatype="130" unbalanced="0"/>
    <cacheHierarchy uniqueName="[Ứng_viên].[Ngày bắt đầu]" caption="Ngày bắt đầu" attribute="1" time="1" defaultMemberUniqueName="[Ứng_viên].[Ngày bắt đầu].[All]" allUniqueName="[Ứng_viên].[Ngày bắt đầu].[All]" dimensionUniqueName="[Ứng_viên]" displayFolder="" count="0" memberValueDatatype="7" unbalanced="0"/>
    <cacheHierarchy uniqueName="[Ứng_viên].[Ngày kết thúc]" caption="Ngày kết thúc" attribute="1" time="1" defaultMemberUniqueName="[Ứng_viên].[Ngày kết thúc].[All]" allUniqueName="[Ứng_viên].[Ngày kết thúc].[All]" dimensionUniqueName="[Ứng_viên]" displayFolder="" count="0" memberValueDatatype="7" unbalanced="0"/>
    <cacheHierarchy uniqueName="[Ứng_viên].[Khu vực]" caption="Khu vực" attribute="1" defaultMemberUniqueName="[Ứng_viên].[Khu vực].[All]" allUniqueName="[Ứng_viên].[Khu vực].[All]" dimensionUniqueName="[Ứng_viên]" displayFolder="" count="0" memberValueDatatype="130" unbalanced="0"/>
    <cacheHierarchy uniqueName="[Ứng_viên].[Tỉnh/Thành phố]" caption="Tỉnh/Thành phố" attribute="1" defaultMemberUniqueName="[Ứng_viên].[Tỉnh/Thành phố].[All]" allUniqueName="[Ứng_viên].[Tỉnh/Thành phố].[All]" dimensionUniqueName="[Ứng_viên]" displayFolder="" count="0" memberValueDatatype="130" unbalanced="0"/>
    <cacheHierarchy uniqueName="[Ứng_viên].[Phòng ban/Bộ phận]" caption="Phòng ban/Bộ phận" attribute="1" defaultMemberUniqueName="[Ứng_viên].[Phòng ban/Bộ phận].[All]" allUniqueName="[Ứng_viên].[Phòng ban/Bộ phận].[All]" dimensionUniqueName="[Ứng_viên]" displayFolder="" count="0" memberValueDatatype="130" unbalanced="0"/>
    <cacheHierarchy uniqueName="[Ứng_viên].[Vị trí]" caption="Vị trí" attribute="1" defaultMemberUniqueName="[Ứng_viên].[Vị trí].[All]" allUniqueName="[Ứng_viên].[Vị trí].[All]" dimensionUniqueName="[Ứng_viên]" displayFolder="" count="0" memberValueDatatype="130" unbalanced="0"/>
    <cacheHierarchy uniqueName="[Ứng_viên].[Người phụ trách]" caption="Người phụ trách" attribute="1" defaultMemberUniqueName="[Ứng_viên].[Người phụ trách].[All]" allUniqueName="[Ứng_viên].[Người phụ trách].[All]" dimensionUniqueName="[Ứng_viên]" displayFolder="" count="0" memberValueDatatype="130" unbalanced="0"/>
    <cacheHierarchy uniqueName="[Ứng_viên].[Tên ứng viên]" caption="Tên ứng viên" attribute="1" defaultMemberUniqueName="[Ứng_viên].[Tên ứng viên].[All]" allUniqueName="[Ứng_viên].[Tên ứng viên].[All]" dimensionUniqueName="[Ứng_viên]" displayFolder="" count="0" memberValueDatatype="130" unbalanced="0"/>
    <cacheHierarchy uniqueName="[Ứng_viên].[Kênh]" caption="Kênh" attribute="1" defaultMemberUniqueName="[Ứng_viên].[Kênh].[All]" allUniqueName="[Ứng_viên].[Kênh].[All]" dimensionUniqueName="[Ứng_viên]" displayFolder="" count="0" memberValueDatatype="130" unbalanced="0"/>
    <cacheHierarchy uniqueName="[Ứng_viên].[Trạng thái hiện tại]" caption="Trạng thái hiện tại" attribute="1" defaultMemberUniqueName="[Ứng_viên].[Trạng thái hiện tại].[All]" allUniqueName="[Ứng_viên].[Trạng thái hiện tại].[All]" dimensionUniqueName="[Ứng_viên]" displayFolder="" count="0" memberValueDatatype="130" unbalanced="0"/>
    <cacheHierarchy uniqueName="[Ứng_viên].[Sơ loại]" caption="Sơ loại" attribute="1" defaultMemberUniqueName="[Ứng_viên].[Sơ loại].[All]" allUniqueName="[Ứng_viên].[Sơ loại].[All]" dimensionUniqueName="[Ứng_viên]" displayFolder="" count="0" memberValueDatatype="130" unbalanced="0"/>
    <cacheHierarchy uniqueName="[Ứng_viên].[Vòng 1]" caption="Vòng 1" attribute="1" defaultMemberUniqueName="[Ứng_viên].[Vòng 1].[All]" allUniqueName="[Ứng_viên].[Vòng 1].[All]" dimensionUniqueName="[Ứng_viên]" displayFolder="" count="0" memberValueDatatype="130" unbalanced="0"/>
    <cacheHierarchy uniqueName="[Ứng_viên].[Vòng 2]" caption="Vòng 2" attribute="1" defaultMemberUniqueName="[Ứng_viên].[Vòng 2].[All]" allUniqueName="[Ứng_viên].[Vòng 2].[All]" dimensionUniqueName="[Ứng_viên]" displayFolder="" count="0" memberValueDatatype="130" unbalanced="0"/>
    <cacheHierarchy uniqueName="[Ứng_viên].[Test]" caption="Test" attribute="1" defaultMemberUniqueName="[Ứng_viên].[Test].[All]" allUniqueName="[Ứng_viên].[Test].[All]" dimensionUniqueName="[Ứng_viên]" displayFolder="" count="0" memberValueDatatype="130" unbalanced="0"/>
    <cacheHierarchy uniqueName="[Ứng_viên].[Offer]" caption="Offer" attribute="1" defaultMemberUniqueName="[Ứng_viên].[Offer].[All]" allUniqueName="[Ứng_viên].[Offer].[All]" dimensionUniqueName="[Ứng_viên]" displayFolder="" count="0" memberValueDatatype="130" unbalanced="0"/>
    <cacheHierarchy uniqueName="[Ứng_viên].[Nhận việc]" caption="Nhận việc" attribute="1" defaultMemberUniqueName="[Ứng_viên].[Nhận việc].[All]" allUniqueName="[Ứng_viên].[Nhận việc].[All]" dimensionUniqueName="[Ứng_viên]" displayFolder="" count="0" memberValueDatatype="130" unbalanced="0"/>
    <cacheHierarchy uniqueName="[Ứng_viên].[TG nhận việc]" caption="TG nhận việc" attribute="1" time="1" defaultMemberUniqueName="[Ứng_viên].[TG nhận việc].[All]" allUniqueName="[Ứng_viên].[TG nhận việc].[All]" dimensionUniqueName="[Ứng_viên]" displayFolder="" count="0" memberValueDatatype="7" unbalanced="0"/>
    <cacheHierarchy uniqueName="[Ứng_viên].[Tuyển đúng KH]" caption="Tuyển đúng KH" attribute="1" defaultMemberUniqueName="[Ứng_viên].[Tuyển đúng KH].[All]" allUniqueName="[Ứng_viên].[Tuyển đúng KH].[All]" dimensionUniqueName="[Ứng_viên]" displayFolder="" count="0" memberValueDatatype="20" unbalanced="0"/>
    <cacheHierarchy uniqueName="[Ứng_viên].[Số ngày tuyển]" caption="Số ngày tuyển" attribute="1" defaultMemberUniqueName="[Ứng_viên].[Số ngày tuyển].[All]" allUniqueName="[Ứng_viên].[Số ngày tuyển].[All]" dimensionUniqueName="[Ứng_viên]" displayFolder="" count="0" memberValueDatatype="20" unbalanced="0"/>
    <cacheHierarchy uniqueName="[VitriTD].[STT]" caption="STT" attribute="1" defaultMemberUniqueName="[VitriTD].[STT].[All]" allUniqueName="[VitriTD].[STT].[All]" dimensionUniqueName="[VitriTD]" displayFolder="" count="0" memberValueDatatype="20" unbalanced="0"/>
    <cacheHierarchy uniqueName="[VitriTD].[ID tuyển dụng]" caption="ID tuyển dụng" attribute="1" defaultMemberUniqueName="[VitriTD].[ID tuyển dụng].[All]" allUniqueName="[VitriTD].[ID tuyển dụng].[All]" dimensionUniqueName="[VitriTD]" displayFolder="" count="0" memberValueDatatype="130" unbalanced="0"/>
    <cacheHierarchy uniqueName="[VitriTD].[Ngày bắt đầu]" caption="Ngày bắt đầu" attribute="1" time="1" defaultMemberUniqueName="[VitriTD].[Ngày bắt đầu].[All]" allUniqueName="[VitriTD].[Ngày bắt đầu].[All]" dimensionUniqueName="[VitriTD]" displayFolder="" count="0" memberValueDatatype="7" unbalanced="0"/>
    <cacheHierarchy uniqueName="[VitriTD].[Ngày kết thúc]" caption="Ngày kết thúc" attribute="1" time="1" defaultMemberUniqueName="[VitriTD].[Ngày kết thúc].[All]" allUniqueName="[VitriTD].[Ngày kết thúc].[All]" dimensionUniqueName="[VitriTD]" displayFolder="" count="0" memberValueDatatype="7" unbalanced="0"/>
    <cacheHierarchy uniqueName="[VitriTD].[Khu vực]" caption="Khu vực" attribute="1" defaultMemberUniqueName="[VitriTD].[Khu vực].[All]" allUniqueName="[VitriTD].[Khu vực].[All]" dimensionUniqueName="[VitriTD]" displayFolder="" count="0" memberValueDatatype="130" unbalanced="0"/>
    <cacheHierarchy uniqueName="[VitriTD].[Tỉnh/Thành phố]" caption="Tỉnh/Thành phố" attribute="1" defaultMemberUniqueName="[VitriTD].[Tỉnh/Thành phố].[All]" allUniqueName="[VitriTD].[Tỉnh/Thành phố].[All]" dimensionUniqueName="[VitriTD]" displayFolder="" count="0" memberValueDatatype="130" unbalanced="0"/>
    <cacheHierarchy uniqueName="[VitriTD].[Quận/Huyện]" caption="Quận/Huyện" attribute="1" defaultMemberUniqueName="[VitriTD].[Quận/Huyện].[All]" allUniqueName="[VitriTD].[Quận/Huyện].[All]" dimensionUniqueName="[VitriTD]" displayFolder="" count="0" memberValueDatatype="130" unbalanced="0"/>
    <cacheHierarchy uniqueName="[VitriTD].[Phòng ban]" caption="Phòng ban" attribute="1" defaultMemberUniqueName="[VitriTD].[Phòng ban].[All]" allUniqueName="[VitriTD].[Phòng ban].[All]" dimensionUniqueName="[VitriTD]" displayFolder="" count="0" memberValueDatatype="130" unbalanced="0"/>
    <cacheHierarchy uniqueName="[VitriTD].[Vị trí]" caption="Vị trí" attribute="1" defaultMemberUniqueName="[VitriTD].[Vị trí].[All]" allUniqueName="[VitriTD].[Vị trí].[All]" dimensionUniqueName="[VitriTD]" displayFolder="" count="0" memberValueDatatype="130" unbalanced="0"/>
    <cacheHierarchy uniqueName="[VitriTD].[Người phụ trách]" caption="Người phụ trách" attribute="1" defaultMemberUniqueName="[VitriTD].[Người phụ trách].[All]" allUniqueName="[VitriTD].[Người phụ trách].[All]" dimensionUniqueName="[VitriTD]" displayFolder="" count="0" memberValueDatatype="130" unbalanced="0"/>
    <cacheHierarchy uniqueName="[VitriTD].[Số lượng]" caption="Số lượng" attribute="1" defaultMemberUniqueName="[VitriTD].[Số lượng].[All]" allUniqueName="[VitriTD].[Số lượng].[All]" dimensionUniqueName="[VitriTD]" displayFolder="" count="0" memberValueDatatype="20" unbalanced="0"/>
    <cacheHierarchy uniqueName="[VitriTD].[Level]" caption="Level" attribute="1" defaultMemberUniqueName="[VitriTD].[Level].[All]" allUniqueName="[VitriTD].[Level].[All]" dimensionUniqueName="[VitriTD]" displayFolder="" count="0" memberValueDatatype="20" unbalanced="0"/>
    <cacheHierarchy uniqueName="[VitriTD].[Loại HĐ]" caption="Loại HĐ" attribute="1" defaultMemberUniqueName="[VitriTD].[Loại HĐ].[All]" allUniqueName="[VitriTD].[Loại HĐ].[All]" dimensionUniqueName="[VitriTD]" displayFolder="" count="0" memberValueDatatype="130" unbalanced="0"/>
    <cacheHierarchy uniqueName="[VitriTD].[Chi phí]" caption="Chi phí" attribute="1" defaultMemberUniqueName="[VitriTD].[Chi phí].[All]" allUniqueName="[VitriTD].[Chi phí].[All]" dimensionUniqueName="[VitriTD]" displayFolder="" count="0" memberValueDatatype="130" unbalanced="0"/>
    <cacheHierarchy uniqueName="[VitriTD].[Số tuyển được]" caption="Số tuyển được" attribute="1" defaultMemberUniqueName="[VitriTD].[Số tuyển được].[All]" allUniqueName="[VitriTD].[Số tuyển được].[All]" dimensionUniqueName="[VitriTD]" displayFolder="" count="0" memberValueDatatype="20" unbalanced="0"/>
    <cacheHierarchy uniqueName="[Measures].[Sum of Chi phí]" caption="Sum of Chi phí" measure="1" displayFolder="" measureGroup="Chiphikenh" count="0" oneField="1">
      <fieldsUsage count="1">
        <fieldUsage x="2"/>
      </fieldsUsage>
      <extLst>
        <ext xmlns:x15="http://schemas.microsoft.com/office/spreadsheetml/2010/11/main" uri="{B97F6D7D-B522-45F9-BDA1-12C45D357490}">
          <x15:cacheHierarchy aggregatedColumn="6"/>
        </ext>
      </extLst>
    </cacheHierarchy>
    <cacheHierarchy uniqueName="[Measures].[Sum of Số lượng]" caption="Sum of Số lượng" measure="1" displayFolder="" measureGroup="VitriTD" count="0">
      <extLst>
        <ext xmlns:x15="http://schemas.microsoft.com/office/spreadsheetml/2010/11/main" uri="{B97F6D7D-B522-45F9-BDA1-12C45D357490}">
          <x15:cacheHierarchy aggregatedColumn="52"/>
        </ext>
      </extLst>
    </cacheHierarchy>
    <cacheHierarchy uniqueName="[Measures].[Count of Ngày bắt đầu]" caption="Count of Ngày bắt đầu" measure="1" displayFolder="" measureGroup="VitriTD" count="0">
      <extLst>
        <ext xmlns:x15="http://schemas.microsoft.com/office/spreadsheetml/2010/11/main" uri="{B97F6D7D-B522-45F9-BDA1-12C45D357490}">
          <x15:cacheHierarchy aggregatedColumn="44"/>
        </ext>
      </extLst>
    </cacheHierarchy>
    <cacheHierarchy uniqueName="[Measures].[Sum of Tuyển đúng KH]" caption="Sum of Tuyển đúng KH" measure="1" displayFolder="" measureGroup="Ứng_viên" count="0">
      <extLst>
        <ext xmlns:x15="http://schemas.microsoft.com/office/spreadsheetml/2010/11/main" uri="{B97F6D7D-B522-45F9-BDA1-12C45D357490}">
          <x15:cacheHierarchy aggregatedColumn="40"/>
        </ext>
      </extLst>
    </cacheHierarchy>
    <cacheHierarchy uniqueName="[Measures].[Sum of Số ngày tuyển]" caption="Sum of Số ngày tuyển" measure="1" displayFolder="" measureGroup="Ứng_viên" count="0">
      <extLst>
        <ext xmlns:x15="http://schemas.microsoft.com/office/spreadsheetml/2010/11/main" uri="{B97F6D7D-B522-45F9-BDA1-12C45D357490}">
          <x15:cacheHierarchy aggregatedColumn="41"/>
        </ext>
      </extLst>
    </cacheHierarchy>
    <cacheHierarchy uniqueName="[Measures].[Average of Số ngày tuyển]" caption="Average of Số ngày tuyển" measure="1" displayFolder="" measureGroup="Ứng_viên" count="0">
      <extLst>
        <ext xmlns:x15="http://schemas.microsoft.com/office/spreadsheetml/2010/11/main" uri="{B97F6D7D-B522-45F9-BDA1-12C45D357490}">
          <x15:cacheHierarchy aggregatedColumn="41"/>
        </ext>
      </extLst>
    </cacheHierarchy>
    <cacheHierarchy uniqueName="[Measures].[Count of Tên ứng viên]" caption="Count of Tên ứng viên" measure="1" displayFolder="" measureGroup="Ứng_viên" count="0">
      <extLst>
        <ext xmlns:x15="http://schemas.microsoft.com/office/spreadsheetml/2010/11/main" uri="{B97F6D7D-B522-45F9-BDA1-12C45D357490}">
          <x15:cacheHierarchy aggregatedColumn="30"/>
        </ext>
      </extLst>
    </cacheHierarchy>
    <cacheHierarchy uniqueName="[Measures].[Count of Sơ loại]" caption="Count of Sơ loại" measure="1" displayFolder="" measureGroup="Ứng_viên" count="0">
      <extLst>
        <ext xmlns:x15="http://schemas.microsoft.com/office/spreadsheetml/2010/11/main" uri="{B97F6D7D-B522-45F9-BDA1-12C45D357490}">
          <x15:cacheHierarchy aggregatedColumn="33"/>
        </ext>
      </extLst>
    </cacheHierarchy>
    <cacheHierarchy uniqueName="[Measures].[Tổng CV]" caption="Tổng CV" measure="1" displayFolder="" measureGroup="Ứng_viên" count="0" oneField="1">
      <fieldsUsage count="1">
        <fieldUsage x="0"/>
      </fieldsUsage>
    </cacheHierarchy>
    <cacheHierarchy uniqueName="[Measures].[Pass sơ loại]" caption="Pass sơ loại" measure="1" displayFolder="" measureGroup="Ứng_viên" count="0"/>
    <cacheHierarchy uniqueName="[Measures].[Pass V1]" caption="Pass V1" measure="1" displayFolder="" measureGroup="Ứng_viên" count="0"/>
    <cacheHierarchy uniqueName="[Measures].[Pass V2]" caption="Pass V2" measure="1" displayFolder="" measureGroup="Ứng_viên" count="0"/>
    <cacheHierarchy uniqueName="[Measures].[Pass Test]" caption="Pass Test" measure="1" displayFolder="" measureGroup="Ứng_viên" count="0"/>
    <cacheHierarchy uniqueName="[Measures].[Pass Offer]" caption="Pass Offer" measure="1" displayFolder="" measureGroup="Ứng_viên" count="0"/>
    <cacheHierarchy uniqueName="[Measures].[SL Nhận việc]" caption="SL Nhận việc" measure="1" displayFolder="" measureGroup="Ứng_viên" count="0" oneField="1">
      <fieldsUsage count="1">
        <fieldUsage x="1"/>
      </fieldsUsage>
    </cacheHierarchy>
    <cacheHierarchy uniqueName="[Measures].[SL Tuyển đúng KH]" caption="SL Tuyển đúng KH" measure="1" displayFolder="" measureGroup="Ứng_viên" count="0"/>
    <cacheHierarchy uniqueName="[Measures].[__XL_Count VitriTD]" caption="__XL_Count VitriTD" measure="1" displayFolder="" measureGroup="VitriTD" count="0" hidden="1"/>
    <cacheHierarchy uniqueName="[Measures].[__XL_Count Khu vực]" caption="__XL_Count Khu vực" measure="1" displayFolder="" measureGroup="Khu vực" count="0" hidden="1"/>
    <cacheHierarchy uniqueName="[Measures].[__XL_Count Tỉnh Thành phố]" caption="__XL_Count Tỉnh Thành phố" measure="1" displayFolder="" measureGroup="Tỉnh Thành phố" count="0" hidden="1"/>
    <cacheHierarchy uniqueName="[Measures].[__XL_Count Phòng ban]" caption="__XL_Count Phòng ban" measure="1" displayFolder="" measureGroup="Phòng ban" count="0" hidden="1"/>
    <cacheHierarchy uniqueName="[Measures].[__XL_Count Người phụ trách]" caption="__XL_Count Người phụ trách" measure="1" displayFolder="" measureGroup="Người phụ trách" count="0" hidden="1"/>
    <cacheHierarchy uniqueName="[Measures].[__XL_Count Ứng_viên]" caption="__XL_Count Ứng_viên" measure="1" displayFolder="" measureGroup="Ứng_viên" count="0" hidden="1"/>
    <cacheHierarchy uniqueName="[Measures].[__XL_Count Kênh]" caption="__XL_Count Kênh" measure="1" displayFolder="" measureGroup="Kênh" count="0" hidden="1"/>
    <cacheHierarchy uniqueName="[Measures].[__XL_Count Chiphikenh]" caption="__XL_Count Chiphikenh" measure="1" displayFolder="" measureGroup="Chiphikenh" count="0" hidden="1"/>
    <cacheHierarchy uniqueName="[Measures].[__XL_Count Calendar]" caption="__XL_Count Calendar" measure="1" displayFolder="" measureGroup="dDate" count="0" hidden="1"/>
    <cacheHierarchy uniqueName="[Measures].[__No measures defined]" caption="__No measures defined" measure="1" displayFolder="" count="0" hidden="1"/>
  </cacheHierarchies>
  <kpis count="0"/>
  <dimensions count="10">
    <dimension name="Chiphikenh" uniqueName="[Chiphikenh]" caption="Chiphikenh"/>
    <dimension name="dDate" uniqueName="[dDate]" caption="dDate"/>
    <dimension name="Kênh" uniqueName="[Kênh]" caption="Kênh"/>
    <dimension name="Khu vực" uniqueName="[Khu vực]" caption="Khu vực"/>
    <dimension measure="1" name="Measures" uniqueName="[Measures]" caption="Measures"/>
    <dimension name="Người phụ trách" uniqueName="[Người phụ trách]" caption="Người phụ trách"/>
    <dimension name="Phòng ban" uniqueName="[Phòng ban]" caption="Phòng ban"/>
    <dimension name="Tỉnh Thành phố" uniqueName="[Tỉnh Thành phố]" caption="Tỉnh Thành phố"/>
    <dimension name="Ứng_viên" uniqueName="[Ứng_viên]" caption="Ứng_viên"/>
    <dimension name="VitriTD" uniqueName="[VitriTD]" caption="VitriTD"/>
  </dimensions>
  <measureGroups count="9">
    <measureGroup name="Chiphikenh" caption="Chiphikenh"/>
    <measureGroup name="dDate" caption="dDate"/>
    <measureGroup name="Kênh" caption="Kênh"/>
    <measureGroup name="Khu vực" caption="Khu vực"/>
    <measureGroup name="Người phụ trách" caption="Người phụ trách"/>
    <measureGroup name="Phòng ban" caption="Phòng ban"/>
    <measureGroup name="Tỉnh Thành phố" caption="Tỉnh Thành phố"/>
    <measureGroup name="Ứng_viên" caption="Ứng_viên"/>
    <measureGroup name="VitriTD" caption="VitriTD"/>
  </measureGroups>
  <maps count="24">
    <map measureGroup="0" dimension="0"/>
    <map measureGroup="0" dimension="1"/>
    <map measureGroup="0" dimension="2"/>
    <map measureGroup="0" dimension="3"/>
    <map measureGroup="0" dimension="6"/>
    <map measureGroup="0" dimension="7"/>
    <map measureGroup="1" dimension="1"/>
    <map measureGroup="2" dimension="2"/>
    <map measureGroup="3" dimension="3"/>
    <map measureGroup="4" dimension="5"/>
    <map measureGroup="5" dimension="6"/>
    <map measureGroup="6" dimension="7"/>
    <map measureGroup="7" dimension="2"/>
    <map measureGroup="7" dimension="3"/>
    <map measureGroup="7" dimension="5"/>
    <map measureGroup="7" dimension="6"/>
    <map measureGroup="7" dimension="7"/>
    <map measureGroup="7" dimension="8"/>
    <map measureGroup="8" dimension="1"/>
    <map measureGroup="8" dimension="3"/>
    <map measureGroup="8" dimension="5"/>
    <map measureGroup="8" dimension="6"/>
    <map measureGroup="8"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5310.711511111112" backgroundQuery="1" createdVersion="8" refreshedVersion="8" minRefreshableVersion="3" recordCount="0" supportSubquery="1" supportAdvancedDrill="1" xr:uid="{425F7255-473A-4CCC-9D5C-6D590BB1CAB2}">
  <cacheSource type="external" connectionId="9"/>
  <cacheFields count="6">
    <cacheField name="[Measures].[Tổng CV]" caption="Tổng CV" numFmtId="0" hierarchy="65" level="32767"/>
    <cacheField name="[Measures].[SL Nhận việc]" caption="SL Nhận việc" numFmtId="0" hierarchy="71" level="32767"/>
    <cacheField name="[Measures].[Sum of Chi phí]" caption="Sum of Chi phí" numFmtId="0" hierarchy="57" level="32767"/>
    <cacheField name="[dDate].[Year].[Year]" caption="Year" numFmtId="0" hierarchy="9" level="1">
      <sharedItems containsSemiMixedTypes="0" containsString="0" containsNumber="1" containsInteger="1" minValue="2022" maxValue="2022" count="1">
        <n v="2022"/>
      </sharedItems>
      <extLst>
        <ext xmlns:x15="http://schemas.microsoft.com/office/spreadsheetml/2010/11/main" uri="{4F2E5C28-24EA-4eb8-9CBF-B6C8F9C3D259}">
          <x15:cachedUniqueNames>
            <x15:cachedUniqueName index="0" name="[dDate].[Year].&amp;[2022]"/>
          </x15:cachedUniqueNames>
        </ext>
      </extLst>
    </cacheField>
    <cacheField name="[dDate].[Month Number].[Month Number]" caption="Month Number" numFmtId="0" hierarchy="10" level="1">
      <sharedItems containsSemiMixedTypes="0" containsString="0" containsNumber="1" containsInteger="1" minValue="3" maxValue="11" count="9">
        <n v="3"/>
        <n v="4"/>
        <n v="5"/>
        <n v="6"/>
        <n v="7"/>
        <n v="8"/>
        <n v="9"/>
        <n v="10"/>
        <n v="11"/>
      </sharedItems>
      <extLst>
        <ext xmlns:x15="http://schemas.microsoft.com/office/spreadsheetml/2010/11/main" uri="{4F2E5C28-24EA-4eb8-9CBF-B6C8F9C3D259}">
          <x15:cachedUniqueNames>
            <x15:cachedUniqueName index="0" name="[dDate].[Month Number].&amp;[3]"/>
            <x15:cachedUniqueName index="1" name="[dDate].[Month Number].&amp;[4]"/>
            <x15:cachedUniqueName index="2" name="[dDate].[Month Number].&amp;[5]"/>
            <x15:cachedUniqueName index="3" name="[dDate].[Month Number].&amp;[6]"/>
            <x15:cachedUniqueName index="4" name="[dDate].[Month Number].&amp;[7]"/>
            <x15:cachedUniqueName index="5" name="[dDate].[Month Number].&amp;[8]"/>
            <x15:cachedUniqueName index="6" name="[dDate].[Month Number].&amp;[9]"/>
            <x15:cachedUniqueName index="7" name="[dDate].[Month Number].&amp;[10]"/>
            <x15:cachedUniqueName index="8" name="[dDate].[Month Number].&amp;[11]"/>
          </x15:cachedUniqueNames>
        </ext>
      </extLst>
    </cacheField>
    <cacheField name="[Người phụ trách].[Name].[Name]" caption="Name" numFmtId="0" hierarchy="17" level="1">
      <sharedItems containsSemiMixedTypes="0" containsNonDate="0" containsString="0"/>
    </cacheField>
  </cacheFields>
  <cacheHierarchies count="83">
    <cacheHierarchy uniqueName="[Chiphikenh].[STT]" caption="STT" attribute="1" defaultMemberUniqueName="[Chiphikenh].[STT].[All]" allUniqueName="[Chiphikenh].[STT].[All]" dimensionUniqueName="[Chiphikenh]" displayFolder="" count="0" memberValueDatatype="20" unbalanced="0"/>
    <cacheHierarchy uniqueName="[Chiphikenh].[Date]" caption="Date" attribute="1" time="1" defaultMemberUniqueName="[Chiphikenh].[Date].[All]" allUniqueName="[Chiphikenh].[Date].[All]" dimensionUniqueName="[Chiphikenh]" displayFolder="" count="0" memberValueDatatype="7" unbalanced="0"/>
    <cacheHierarchy uniqueName="[Chiphikenh].[Khu vực]" caption="Khu vực" attribute="1" defaultMemberUniqueName="[Chiphikenh].[Khu vực].[All]" allUniqueName="[Chiphikenh].[Khu vực].[All]" dimensionUniqueName="[Chiphikenh]" displayFolder="" count="0" memberValueDatatype="130" unbalanced="0"/>
    <cacheHierarchy uniqueName="[Chiphikenh].[Tỉnh/Thành phố]" caption="Tỉnh/Thành phố" attribute="1" defaultMemberUniqueName="[Chiphikenh].[Tỉnh/Thành phố].[All]" allUniqueName="[Chiphikenh].[Tỉnh/Thành phố].[All]" dimensionUniqueName="[Chiphikenh]" displayFolder="" count="0" memberValueDatatype="130" unbalanced="0"/>
    <cacheHierarchy uniqueName="[Chiphikenh].[Phòng ban]" caption="Phòng ban" attribute="1" defaultMemberUniqueName="[Chiphikenh].[Phòng ban].[All]" allUniqueName="[Chiphikenh].[Phòng ban].[All]" dimensionUniqueName="[Chiphikenh]" displayFolder="" count="0" memberValueDatatype="130" unbalanced="0"/>
    <cacheHierarchy uniqueName="[Chiphikenh].[Kênh]" caption="Kênh" attribute="1" defaultMemberUniqueName="[Chiphikenh].[Kênh].[All]" allUniqueName="[Chiphikenh].[Kênh].[All]" dimensionUniqueName="[Chiphikenh]" displayFolder="" count="0" memberValueDatatype="130" unbalanced="0"/>
    <cacheHierarchy uniqueName="[Chiphikenh].[Chi phí]" caption="Chi phí" attribute="1" defaultMemberUniqueName="[Chiphikenh].[Chi phí].[All]" allUniqueName="[Chiphikenh].[Chi phí].[All]" dimensionUniqueName="[Chiphikenh]" displayFolder="" count="0" memberValueDatatype="2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2" memberValueDatatype="20" unbalanced="0">
      <fieldsUsage count="2">
        <fieldUsage x="-1"/>
        <fieldUsage x="3"/>
      </fieldsUsage>
    </cacheHierarchy>
    <cacheHierarchy uniqueName="[dDate].[Month Number]" caption="Month Number" attribute="1" time="1" defaultMemberUniqueName="[dDate].[Month Number].[All]" allUniqueName="[dDate].[Month Number].[All]" dimensionUniqueName="[dDate]" displayFolder="" count="2" memberValueDatatype="20" unbalanced="0">
      <fieldsUsage count="2">
        <fieldUsage x="-1"/>
        <fieldUsage x="4"/>
      </fieldsUsage>
    </cacheHierarchy>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Kênh].[Name]" caption="Name" attribute="1" defaultMemberUniqueName="[Kênh].[Name].[All]" allUniqueName="[Kênh].[Name].[All]" dimensionUniqueName="[Kênh]" displayFolder="" count="2" memberValueDatatype="130" unbalanced="0"/>
    <cacheHierarchy uniqueName="[Khu vực].[Name]" caption="Name" attribute="1" defaultMemberUniqueName="[Khu vực].[Name].[All]" allUniqueName="[Khu vực].[Name].[All]" dimensionUniqueName="[Khu vực]" displayFolder="" count="2" memberValueDatatype="130" unbalanced="0"/>
    <cacheHierarchy uniqueName="[Người phụ trách].[Name]" caption="Name" attribute="1" defaultMemberUniqueName="[Người phụ trách].[Name].[All]" allUniqueName="[Người phụ trách].[Name].[All]" dimensionUniqueName="[Người phụ trách]" displayFolder="" count="2" memberValueDatatype="130" unbalanced="0">
      <fieldsUsage count="2">
        <fieldUsage x="-1"/>
        <fieldUsage x="5"/>
      </fieldsUsage>
    </cacheHierarchy>
    <cacheHierarchy uniqueName="[Phòng ban].[Name]" caption="Name" attribute="1" defaultMemberUniqueName="[Phòng ban].[Name].[All]" allUniqueName="[Phòng ban].[Name].[All]" dimensionUniqueName="[Phòng ban]" displayFolder="" count="2" memberValueDatatype="130" unbalanced="0"/>
    <cacheHierarchy uniqueName="[Tỉnh Thành phố].[Name]" caption="Name" attribute="1" defaultMemberUniqueName="[Tỉnh Thành phố].[Name].[All]" allUniqueName="[Tỉnh Thành phố].[Name].[All]" dimensionUniqueName="[Tỉnh Thành phố]" displayFolder="" count="2" memberValueDatatype="130" unbalanced="0"/>
    <cacheHierarchy uniqueName="[Ứng_viên].[STT]" caption="STT" attribute="1" defaultMemberUniqueName="[Ứng_viên].[STT].[All]" allUniqueName="[Ứng_viên].[STT].[All]" dimensionUniqueName="[Ứng_viên]" displayFolder="" count="0" memberValueDatatype="20" unbalanced="0"/>
    <cacheHierarchy uniqueName="[Ứng_viên].[Ngày nhận HS]" caption="Ngày nhận HS" attribute="1" time="1" defaultMemberUniqueName="[Ứng_viên].[Ngày nhận HS].[All]" allUniqueName="[Ứng_viên].[Ngày nhận HS].[All]" dimensionUniqueName="[Ứng_viên]" displayFolder="" count="0" memberValueDatatype="7" unbalanced="0"/>
    <cacheHierarchy uniqueName="[Ứng_viên].[Mã TD]" caption="Mã TD" attribute="1" defaultMemberUniqueName="[Ứng_viên].[Mã TD].[All]" allUniqueName="[Ứng_viên].[Mã TD].[All]" dimensionUniqueName="[Ứng_viên]" displayFolder="" count="0" memberValueDatatype="130" unbalanced="0"/>
    <cacheHierarchy uniqueName="[Ứng_viên].[Ngày bắt đầu]" caption="Ngày bắt đầu" attribute="1" time="1" defaultMemberUniqueName="[Ứng_viên].[Ngày bắt đầu].[All]" allUniqueName="[Ứng_viên].[Ngày bắt đầu].[All]" dimensionUniqueName="[Ứng_viên]" displayFolder="" count="0" memberValueDatatype="7" unbalanced="0"/>
    <cacheHierarchy uniqueName="[Ứng_viên].[Ngày kết thúc]" caption="Ngày kết thúc" attribute="1" time="1" defaultMemberUniqueName="[Ứng_viên].[Ngày kết thúc].[All]" allUniqueName="[Ứng_viên].[Ngày kết thúc].[All]" dimensionUniqueName="[Ứng_viên]" displayFolder="" count="0" memberValueDatatype="7" unbalanced="0"/>
    <cacheHierarchy uniqueName="[Ứng_viên].[Khu vực]" caption="Khu vực" attribute="1" defaultMemberUniqueName="[Ứng_viên].[Khu vực].[All]" allUniqueName="[Ứng_viên].[Khu vực].[All]" dimensionUniqueName="[Ứng_viên]" displayFolder="" count="0" memberValueDatatype="130" unbalanced="0"/>
    <cacheHierarchy uniqueName="[Ứng_viên].[Tỉnh/Thành phố]" caption="Tỉnh/Thành phố" attribute="1" defaultMemberUniqueName="[Ứng_viên].[Tỉnh/Thành phố].[All]" allUniqueName="[Ứng_viên].[Tỉnh/Thành phố].[All]" dimensionUniqueName="[Ứng_viên]" displayFolder="" count="0" memberValueDatatype="130" unbalanced="0"/>
    <cacheHierarchy uniqueName="[Ứng_viên].[Phòng ban/Bộ phận]" caption="Phòng ban/Bộ phận" attribute="1" defaultMemberUniqueName="[Ứng_viên].[Phòng ban/Bộ phận].[All]" allUniqueName="[Ứng_viên].[Phòng ban/Bộ phận].[All]" dimensionUniqueName="[Ứng_viên]" displayFolder="" count="0" memberValueDatatype="130" unbalanced="0"/>
    <cacheHierarchy uniqueName="[Ứng_viên].[Vị trí]" caption="Vị trí" attribute="1" defaultMemberUniqueName="[Ứng_viên].[Vị trí].[All]" allUniqueName="[Ứng_viên].[Vị trí].[All]" dimensionUniqueName="[Ứng_viên]" displayFolder="" count="0" memberValueDatatype="130" unbalanced="0"/>
    <cacheHierarchy uniqueName="[Ứng_viên].[Người phụ trách]" caption="Người phụ trách" attribute="1" defaultMemberUniqueName="[Ứng_viên].[Người phụ trách].[All]" allUniqueName="[Ứng_viên].[Người phụ trách].[All]" dimensionUniqueName="[Ứng_viên]" displayFolder="" count="0" memberValueDatatype="130" unbalanced="0"/>
    <cacheHierarchy uniqueName="[Ứng_viên].[Tên ứng viên]" caption="Tên ứng viên" attribute="1" defaultMemberUniqueName="[Ứng_viên].[Tên ứng viên].[All]" allUniqueName="[Ứng_viên].[Tên ứng viên].[All]" dimensionUniqueName="[Ứng_viên]" displayFolder="" count="0" memberValueDatatype="130" unbalanced="0"/>
    <cacheHierarchy uniqueName="[Ứng_viên].[Kênh]" caption="Kênh" attribute="1" defaultMemberUniqueName="[Ứng_viên].[Kênh].[All]" allUniqueName="[Ứng_viên].[Kênh].[All]" dimensionUniqueName="[Ứng_viên]" displayFolder="" count="0" memberValueDatatype="130" unbalanced="0"/>
    <cacheHierarchy uniqueName="[Ứng_viên].[Trạng thái hiện tại]" caption="Trạng thái hiện tại" attribute="1" defaultMemberUniqueName="[Ứng_viên].[Trạng thái hiện tại].[All]" allUniqueName="[Ứng_viên].[Trạng thái hiện tại].[All]" dimensionUniqueName="[Ứng_viên]" displayFolder="" count="0" memberValueDatatype="130" unbalanced="0"/>
    <cacheHierarchy uniqueName="[Ứng_viên].[Sơ loại]" caption="Sơ loại" attribute="1" defaultMemberUniqueName="[Ứng_viên].[Sơ loại].[All]" allUniqueName="[Ứng_viên].[Sơ loại].[All]" dimensionUniqueName="[Ứng_viên]" displayFolder="" count="0" memberValueDatatype="130" unbalanced="0"/>
    <cacheHierarchy uniqueName="[Ứng_viên].[Vòng 1]" caption="Vòng 1" attribute="1" defaultMemberUniqueName="[Ứng_viên].[Vòng 1].[All]" allUniqueName="[Ứng_viên].[Vòng 1].[All]" dimensionUniqueName="[Ứng_viên]" displayFolder="" count="0" memberValueDatatype="130" unbalanced="0"/>
    <cacheHierarchy uniqueName="[Ứng_viên].[Vòng 2]" caption="Vòng 2" attribute="1" defaultMemberUniqueName="[Ứng_viên].[Vòng 2].[All]" allUniqueName="[Ứng_viên].[Vòng 2].[All]" dimensionUniqueName="[Ứng_viên]" displayFolder="" count="0" memberValueDatatype="130" unbalanced="0"/>
    <cacheHierarchy uniqueName="[Ứng_viên].[Test]" caption="Test" attribute="1" defaultMemberUniqueName="[Ứng_viên].[Test].[All]" allUniqueName="[Ứng_viên].[Test].[All]" dimensionUniqueName="[Ứng_viên]" displayFolder="" count="0" memberValueDatatype="130" unbalanced="0"/>
    <cacheHierarchy uniqueName="[Ứng_viên].[Offer]" caption="Offer" attribute="1" defaultMemberUniqueName="[Ứng_viên].[Offer].[All]" allUniqueName="[Ứng_viên].[Offer].[All]" dimensionUniqueName="[Ứng_viên]" displayFolder="" count="0" memberValueDatatype="130" unbalanced="0"/>
    <cacheHierarchy uniqueName="[Ứng_viên].[Nhận việc]" caption="Nhận việc" attribute="1" defaultMemberUniqueName="[Ứng_viên].[Nhận việc].[All]" allUniqueName="[Ứng_viên].[Nhận việc].[All]" dimensionUniqueName="[Ứng_viên]" displayFolder="" count="0" memberValueDatatype="130" unbalanced="0"/>
    <cacheHierarchy uniqueName="[Ứng_viên].[TG nhận việc]" caption="TG nhận việc" attribute="1" time="1" defaultMemberUniqueName="[Ứng_viên].[TG nhận việc].[All]" allUniqueName="[Ứng_viên].[TG nhận việc].[All]" dimensionUniqueName="[Ứng_viên]" displayFolder="" count="0" memberValueDatatype="7" unbalanced="0"/>
    <cacheHierarchy uniqueName="[Ứng_viên].[Tuyển đúng KH]" caption="Tuyển đúng KH" attribute="1" defaultMemberUniqueName="[Ứng_viên].[Tuyển đúng KH].[All]" allUniqueName="[Ứng_viên].[Tuyển đúng KH].[All]" dimensionUniqueName="[Ứng_viên]" displayFolder="" count="0" memberValueDatatype="20" unbalanced="0"/>
    <cacheHierarchy uniqueName="[Ứng_viên].[Số ngày tuyển]" caption="Số ngày tuyển" attribute="1" defaultMemberUniqueName="[Ứng_viên].[Số ngày tuyển].[All]" allUniqueName="[Ứng_viên].[Số ngày tuyển].[All]" dimensionUniqueName="[Ứng_viên]" displayFolder="" count="0" memberValueDatatype="20" unbalanced="0"/>
    <cacheHierarchy uniqueName="[VitriTD].[STT]" caption="STT" attribute="1" defaultMemberUniqueName="[VitriTD].[STT].[All]" allUniqueName="[VitriTD].[STT].[All]" dimensionUniqueName="[VitriTD]" displayFolder="" count="0" memberValueDatatype="20" unbalanced="0"/>
    <cacheHierarchy uniqueName="[VitriTD].[ID tuyển dụng]" caption="ID tuyển dụng" attribute="1" defaultMemberUniqueName="[VitriTD].[ID tuyển dụng].[All]" allUniqueName="[VitriTD].[ID tuyển dụng].[All]" dimensionUniqueName="[VitriTD]" displayFolder="" count="0" memberValueDatatype="130" unbalanced="0"/>
    <cacheHierarchy uniqueName="[VitriTD].[Ngày bắt đầu]" caption="Ngày bắt đầu" attribute="1" time="1" defaultMemberUniqueName="[VitriTD].[Ngày bắt đầu].[All]" allUniqueName="[VitriTD].[Ngày bắt đầu].[All]" dimensionUniqueName="[VitriTD]" displayFolder="" count="0" memberValueDatatype="7" unbalanced="0"/>
    <cacheHierarchy uniqueName="[VitriTD].[Ngày kết thúc]" caption="Ngày kết thúc" attribute="1" time="1" defaultMemberUniqueName="[VitriTD].[Ngày kết thúc].[All]" allUniqueName="[VitriTD].[Ngày kết thúc].[All]" dimensionUniqueName="[VitriTD]" displayFolder="" count="0" memberValueDatatype="7" unbalanced="0"/>
    <cacheHierarchy uniqueName="[VitriTD].[Khu vực]" caption="Khu vực" attribute="1" defaultMemberUniqueName="[VitriTD].[Khu vực].[All]" allUniqueName="[VitriTD].[Khu vực].[All]" dimensionUniqueName="[VitriTD]" displayFolder="" count="0" memberValueDatatype="130" unbalanced="0"/>
    <cacheHierarchy uniqueName="[VitriTD].[Tỉnh/Thành phố]" caption="Tỉnh/Thành phố" attribute="1" defaultMemberUniqueName="[VitriTD].[Tỉnh/Thành phố].[All]" allUniqueName="[VitriTD].[Tỉnh/Thành phố].[All]" dimensionUniqueName="[VitriTD]" displayFolder="" count="0" memberValueDatatype="130" unbalanced="0"/>
    <cacheHierarchy uniqueName="[VitriTD].[Quận/Huyện]" caption="Quận/Huyện" attribute="1" defaultMemberUniqueName="[VitriTD].[Quận/Huyện].[All]" allUniqueName="[VitriTD].[Quận/Huyện].[All]" dimensionUniqueName="[VitriTD]" displayFolder="" count="0" memberValueDatatype="130" unbalanced="0"/>
    <cacheHierarchy uniqueName="[VitriTD].[Phòng ban]" caption="Phòng ban" attribute="1" defaultMemberUniqueName="[VitriTD].[Phòng ban].[All]" allUniqueName="[VitriTD].[Phòng ban].[All]" dimensionUniqueName="[VitriTD]" displayFolder="" count="0" memberValueDatatype="130" unbalanced="0"/>
    <cacheHierarchy uniqueName="[VitriTD].[Vị trí]" caption="Vị trí" attribute="1" defaultMemberUniqueName="[VitriTD].[Vị trí].[All]" allUniqueName="[VitriTD].[Vị trí].[All]" dimensionUniqueName="[VitriTD]" displayFolder="" count="0" memberValueDatatype="130" unbalanced="0"/>
    <cacheHierarchy uniqueName="[VitriTD].[Người phụ trách]" caption="Người phụ trách" attribute="1" defaultMemberUniqueName="[VitriTD].[Người phụ trách].[All]" allUniqueName="[VitriTD].[Người phụ trách].[All]" dimensionUniqueName="[VitriTD]" displayFolder="" count="0" memberValueDatatype="130" unbalanced="0"/>
    <cacheHierarchy uniqueName="[VitriTD].[Số lượng]" caption="Số lượng" attribute="1" defaultMemberUniqueName="[VitriTD].[Số lượng].[All]" allUniqueName="[VitriTD].[Số lượng].[All]" dimensionUniqueName="[VitriTD]" displayFolder="" count="0" memberValueDatatype="20" unbalanced="0"/>
    <cacheHierarchy uniqueName="[VitriTD].[Level]" caption="Level" attribute="1" defaultMemberUniqueName="[VitriTD].[Level].[All]" allUniqueName="[VitriTD].[Level].[All]" dimensionUniqueName="[VitriTD]" displayFolder="" count="0" memberValueDatatype="20" unbalanced="0"/>
    <cacheHierarchy uniqueName="[VitriTD].[Loại HĐ]" caption="Loại HĐ" attribute="1" defaultMemberUniqueName="[VitriTD].[Loại HĐ].[All]" allUniqueName="[VitriTD].[Loại HĐ].[All]" dimensionUniqueName="[VitriTD]" displayFolder="" count="0" memberValueDatatype="130" unbalanced="0"/>
    <cacheHierarchy uniqueName="[VitriTD].[Chi phí]" caption="Chi phí" attribute="1" defaultMemberUniqueName="[VitriTD].[Chi phí].[All]" allUniqueName="[VitriTD].[Chi phí].[All]" dimensionUniqueName="[VitriTD]" displayFolder="" count="0" memberValueDatatype="130" unbalanced="0"/>
    <cacheHierarchy uniqueName="[VitriTD].[Số tuyển được]" caption="Số tuyển được" attribute="1" defaultMemberUniqueName="[VitriTD].[Số tuyển được].[All]" allUniqueName="[VitriTD].[Số tuyển được].[All]" dimensionUniqueName="[VitriTD]" displayFolder="" count="0" memberValueDatatype="20" unbalanced="0"/>
    <cacheHierarchy uniqueName="[Measures].[Sum of Chi phí]" caption="Sum of Chi phí" measure="1" displayFolder="" measureGroup="Chiphikenh" count="0" oneField="1">
      <fieldsUsage count="1">
        <fieldUsage x="2"/>
      </fieldsUsage>
      <extLst>
        <ext xmlns:x15="http://schemas.microsoft.com/office/spreadsheetml/2010/11/main" uri="{B97F6D7D-B522-45F9-BDA1-12C45D357490}">
          <x15:cacheHierarchy aggregatedColumn="6"/>
        </ext>
      </extLst>
    </cacheHierarchy>
    <cacheHierarchy uniqueName="[Measures].[Sum of Số lượng]" caption="Sum of Số lượng" measure="1" displayFolder="" measureGroup="VitriTD" count="0">
      <extLst>
        <ext xmlns:x15="http://schemas.microsoft.com/office/spreadsheetml/2010/11/main" uri="{B97F6D7D-B522-45F9-BDA1-12C45D357490}">
          <x15:cacheHierarchy aggregatedColumn="52"/>
        </ext>
      </extLst>
    </cacheHierarchy>
    <cacheHierarchy uniqueName="[Measures].[Count of Ngày bắt đầu]" caption="Count of Ngày bắt đầu" measure="1" displayFolder="" measureGroup="VitriTD" count="0">
      <extLst>
        <ext xmlns:x15="http://schemas.microsoft.com/office/spreadsheetml/2010/11/main" uri="{B97F6D7D-B522-45F9-BDA1-12C45D357490}">
          <x15:cacheHierarchy aggregatedColumn="44"/>
        </ext>
      </extLst>
    </cacheHierarchy>
    <cacheHierarchy uniqueName="[Measures].[Sum of Tuyển đúng KH]" caption="Sum of Tuyển đúng KH" measure="1" displayFolder="" measureGroup="Ứng_viên" count="0">
      <extLst>
        <ext xmlns:x15="http://schemas.microsoft.com/office/spreadsheetml/2010/11/main" uri="{B97F6D7D-B522-45F9-BDA1-12C45D357490}">
          <x15:cacheHierarchy aggregatedColumn="40"/>
        </ext>
      </extLst>
    </cacheHierarchy>
    <cacheHierarchy uniqueName="[Measures].[Sum of Số ngày tuyển]" caption="Sum of Số ngày tuyển" measure="1" displayFolder="" measureGroup="Ứng_viên" count="0">
      <extLst>
        <ext xmlns:x15="http://schemas.microsoft.com/office/spreadsheetml/2010/11/main" uri="{B97F6D7D-B522-45F9-BDA1-12C45D357490}">
          <x15:cacheHierarchy aggregatedColumn="41"/>
        </ext>
      </extLst>
    </cacheHierarchy>
    <cacheHierarchy uniqueName="[Measures].[Average of Số ngày tuyển]" caption="Average of Số ngày tuyển" measure="1" displayFolder="" measureGroup="Ứng_viên" count="0">
      <extLst>
        <ext xmlns:x15="http://schemas.microsoft.com/office/spreadsheetml/2010/11/main" uri="{B97F6D7D-B522-45F9-BDA1-12C45D357490}">
          <x15:cacheHierarchy aggregatedColumn="41"/>
        </ext>
      </extLst>
    </cacheHierarchy>
    <cacheHierarchy uniqueName="[Measures].[Count of Tên ứng viên]" caption="Count of Tên ứng viên" measure="1" displayFolder="" measureGroup="Ứng_viên" count="0">
      <extLst>
        <ext xmlns:x15="http://schemas.microsoft.com/office/spreadsheetml/2010/11/main" uri="{B97F6D7D-B522-45F9-BDA1-12C45D357490}">
          <x15:cacheHierarchy aggregatedColumn="30"/>
        </ext>
      </extLst>
    </cacheHierarchy>
    <cacheHierarchy uniqueName="[Measures].[Count of Sơ loại]" caption="Count of Sơ loại" measure="1" displayFolder="" measureGroup="Ứng_viên" count="0">
      <extLst>
        <ext xmlns:x15="http://schemas.microsoft.com/office/spreadsheetml/2010/11/main" uri="{B97F6D7D-B522-45F9-BDA1-12C45D357490}">
          <x15:cacheHierarchy aggregatedColumn="33"/>
        </ext>
      </extLst>
    </cacheHierarchy>
    <cacheHierarchy uniqueName="[Measures].[Tổng CV]" caption="Tổng CV" measure="1" displayFolder="" measureGroup="Ứng_viên" count="0" oneField="1">
      <fieldsUsage count="1">
        <fieldUsage x="0"/>
      </fieldsUsage>
    </cacheHierarchy>
    <cacheHierarchy uniqueName="[Measures].[Pass sơ loại]" caption="Pass sơ loại" measure="1" displayFolder="" measureGroup="Ứng_viên" count="0"/>
    <cacheHierarchy uniqueName="[Measures].[Pass V1]" caption="Pass V1" measure="1" displayFolder="" measureGroup="Ứng_viên" count="0"/>
    <cacheHierarchy uniqueName="[Measures].[Pass V2]" caption="Pass V2" measure="1" displayFolder="" measureGroup="Ứng_viên" count="0"/>
    <cacheHierarchy uniqueName="[Measures].[Pass Test]" caption="Pass Test" measure="1" displayFolder="" measureGroup="Ứng_viên" count="0"/>
    <cacheHierarchy uniqueName="[Measures].[Pass Offer]" caption="Pass Offer" measure="1" displayFolder="" measureGroup="Ứng_viên" count="0"/>
    <cacheHierarchy uniqueName="[Measures].[SL Nhận việc]" caption="SL Nhận việc" measure="1" displayFolder="" measureGroup="Ứng_viên" count="0" oneField="1">
      <fieldsUsage count="1">
        <fieldUsage x="1"/>
      </fieldsUsage>
    </cacheHierarchy>
    <cacheHierarchy uniqueName="[Measures].[SL Tuyển đúng KH]" caption="SL Tuyển đúng KH" measure="1" displayFolder="" measureGroup="Ứng_viên" count="0"/>
    <cacheHierarchy uniqueName="[Measures].[__XL_Count VitriTD]" caption="__XL_Count VitriTD" measure="1" displayFolder="" measureGroup="VitriTD" count="0" hidden="1"/>
    <cacheHierarchy uniqueName="[Measures].[__XL_Count Khu vực]" caption="__XL_Count Khu vực" measure="1" displayFolder="" measureGroup="Khu vực" count="0" hidden="1"/>
    <cacheHierarchy uniqueName="[Measures].[__XL_Count Tỉnh Thành phố]" caption="__XL_Count Tỉnh Thành phố" measure="1" displayFolder="" measureGroup="Tỉnh Thành phố" count="0" hidden="1"/>
    <cacheHierarchy uniqueName="[Measures].[__XL_Count Phòng ban]" caption="__XL_Count Phòng ban" measure="1" displayFolder="" measureGroup="Phòng ban" count="0" hidden="1"/>
    <cacheHierarchy uniqueName="[Measures].[__XL_Count Người phụ trách]" caption="__XL_Count Người phụ trách" measure="1" displayFolder="" measureGroup="Người phụ trách" count="0" hidden="1"/>
    <cacheHierarchy uniqueName="[Measures].[__XL_Count Ứng_viên]" caption="__XL_Count Ứng_viên" measure="1" displayFolder="" measureGroup="Ứng_viên" count="0" hidden="1"/>
    <cacheHierarchy uniqueName="[Measures].[__XL_Count Kênh]" caption="__XL_Count Kênh" measure="1" displayFolder="" measureGroup="Kênh" count="0" hidden="1"/>
    <cacheHierarchy uniqueName="[Measures].[__XL_Count Chiphikenh]" caption="__XL_Count Chiphikenh" measure="1" displayFolder="" measureGroup="Chiphikenh" count="0" hidden="1"/>
    <cacheHierarchy uniqueName="[Measures].[__XL_Count Calendar]" caption="__XL_Count Calendar" measure="1" displayFolder="" measureGroup="dDate" count="0" hidden="1"/>
    <cacheHierarchy uniqueName="[Measures].[__No measures defined]" caption="__No measures defined" measure="1" displayFolder="" count="0" hidden="1"/>
  </cacheHierarchies>
  <kpis count="0"/>
  <dimensions count="10">
    <dimension name="Chiphikenh" uniqueName="[Chiphikenh]" caption="Chiphikenh"/>
    <dimension name="dDate" uniqueName="[dDate]" caption="dDate"/>
    <dimension name="Kênh" uniqueName="[Kênh]" caption="Kênh"/>
    <dimension name="Khu vực" uniqueName="[Khu vực]" caption="Khu vực"/>
    <dimension measure="1" name="Measures" uniqueName="[Measures]" caption="Measures"/>
    <dimension name="Người phụ trách" uniqueName="[Người phụ trách]" caption="Người phụ trách"/>
    <dimension name="Phòng ban" uniqueName="[Phòng ban]" caption="Phòng ban"/>
    <dimension name="Tỉnh Thành phố" uniqueName="[Tỉnh Thành phố]" caption="Tỉnh Thành phố"/>
    <dimension name="Ứng_viên" uniqueName="[Ứng_viên]" caption="Ứng_viên"/>
    <dimension name="VitriTD" uniqueName="[VitriTD]" caption="VitriTD"/>
  </dimensions>
  <measureGroups count="9">
    <measureGroup name="Chiphikenh" caption="Chiphikenh"/>
    <measureGroup name="dDate" caption="dDate"/>
    <measureGroup name="Kênh" caption="Kênh"/>
    <measureGroup name="Khu vực" caption="Khu vực"/>
    <measureGroup name="Người phụ trách" caption="Người phụ trách"/>
    <measureGroup name="Phòng ban" caption="Phòng ban"/>
    <measureGroup name="Tỉnh Thành phố" caption="Tỉnh Thành phố"/>
    <measureGroup name="Ứng_viên" caption="Ứng_viên"/>
    <measureGroup name="VitriTD" caption="VitriTD"/>
  </measureGroups>
  <maps count="24">
    <map measureGroup="0" dimension="0"/>
    <map measureGroup="0" dimension="1"/>
    <map measureGroup="0" dimension="2"/>
    <map measureGroup="0" dimension="3"/>
    <map measureGroup="0" dimension="6"/>
    <map measureGroup="0" dimension="7"/>
    <map measureGroup="1" dimension="1"/>
    <map measureGroup="2" dimension="2"/>
    <map measureGroup="3" dimension="3"/>
    <map measureGroup="4" dimension="5"/>
    <map measureGroup="5" dimension="6"/>
    <map measureGroup="6" dimension="7"/>
    <map measureGroup="7" dimension="2"/>
    <map measureGroup="7" dimension="3"/>
    <map measureGroup="7" dimension="5"/>
    <map measureGroup="7" dimension="6"/>
    <map measureGroup="7" dimension="7"/>
    <map measureGroup="7" dimension="8"/>
    <map measureGroup="8" dimension="1"/>
    <map measureGroup="8" dimension="3"/>
    <map measureGroup="8" dimension="5"/>
    <map measureGroup="8" dimension="6"/>
    <map measureGroup="8"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5310.711512268521" backgroundQuery="1" createdVersion="8" refreshedVersion="8" minRefreshableVersion="3" recordCount="0" supportSubquery="1" supportAdvancedDrill="1" xr:uid="{969C27E4-8A75-41ED-9448-F0131C9D4714}">
  <cacheSource type="external" connectionId="9"/>
  <cacheFields count="5">
    <cacheField name="[Measures].[Tổng CV]" caption="Tổng CV" numFmtId="0" hierarchy="65" level="32767"/>
    <cacheField name="[Measures].[SL Nhận việc]" caption="SL Nhận việc" numFmtId="0" hierarchy="71" level="32767"/>
    <cacheField name="[Measures].[Sum of Chi phí]" caption="Sum of Chi phí" numFmtId="0" hierarchy="57" level="32767"/>
    <cacheField name="[Tỉnh Thành phố].[Name].[Name]" caption="Name" numFmtId="0" hierarchy="19" level="1">
      <sharedItems count="9">
        <s v="An Giang"/>
        <s v="Bến Tre"/>
        <s v="Bình Dương"/>
        <s v="Đà Nẵng"/>
        <s v="Đồng Nai"/>
        <s v="Long An"/>
        <s v="Quảng Nam"/>
        <s v="Sóc Trăng"/>
        <s v="Thành phố Hồ Chí Minh"/>
      </sharedItems>
    </cacheField>
    <cacheField name="[Người phụ trách].[Name].[Name]" caption="Name" numFmtId="0" hierarchy="17" level="1">
      <sharedItems containsSemiMixedTypes="0" containsNonDate="0" containsString="0"/>
    </cacheField>
  </cacheFields>
  <cacheHierarchies count="83">
    <cacheHierarchy uniqueName="[Chiphikenh].[STT]" caption="STT" attribute="1" defaultMemberUniqueName="[Chiphikenh].[STT].[All]" allUniqueName="[Chiphikenh].[STT].[All]" dimensionUniqueName="[Chiphikenh]" displayFolder="" count="0" memberValueDatatype="20" unbalanced="0"/>
    <cacheHierarchy uniqueName="[Chiphikenh].[Date]" caption="Date" attribute="1" time="1" defaultMemberUniqueName="[Chiphikenh].[Date].[All]" allUniqueName="[Chiphikenh].[Date].[All]" dimensionUniqueName="[Chiphikenh]" displayFolder="" count="0" memberValueDatatype="7" unbalanced="0"/>
    <cacheHierarchy uniqueName="[Chiphikenh].[Khu vực]" caption="Khu vực" attribute="1" defaultMemberUniqueName="[Chiphikenh].[Khu vực].[All]" allUniqueName="[Chiphikenh].[Khu vực].[All]" dimensionUniqueName="[Chiphikenh]" displayFolder="" count="0" memberValueDatatype="130" unbalanced="0"/>
    <cacheHierarchy uniqueName="[Chiphikenh].[Tỉnh/Thành phố]" caption="Tỉnh/Thành phố" attribute="1" defaultMemberUniqueName="[Chiphikenh].[Tỉnh/Thành phố].[All]" allUniqueName="[Chiphikenh].[Tỉnh/Thành phố].[All]" dimensionUniqueName="[Chiphikenh]" displayFolder="" count="0" memberValueDatatype="130" unbalanced="0"/>
    <cacheHierarchy uniqueName="[Chiphikenh].[Phòng ban]" caption="Phòng ban" attribute="1" defaultMemberUniqueName="[Chiphikenh].[Phòng ban].[All]" allUniqueName="[Chiphikenh].[Phòng ban].[All]" dimensionUniqueName="[Chiphikenh]" displayFolder="" count="0" memberValueDatatype="130" unbalanced="0"/>
    <cacheHierarchy uniqueName="[Chiphikenh].[Kênh]" caption="Kênh" attribute="1" defaultMemberUniqueName="[Chiphikenh].[Kênh].[All]" allUniqueName="[Chiphikenh].[Kênh].[All]" dimensionUniqueName="[Chiphikenh]" displayFolder="" count="0" memberValueDatatype="130" unbalanced="0"/>
    <cacheHierarchy uniqueName="[Chiphikenh].[Chi phí]" caption="Chi phí" attribute="1" defaultMemberUniqueName="[Chiphikenh].[Chi phí].[All]" allUniqueName="[Chiphikenh].[Chi phí].[All]" dimensionUniqueName="[Chiphikenh]" displayFolder="" count="0" memberValueDatatype="2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0" memberValueDatatype="20" unbalanced="0"/>
    <cacheHierarchy uniqueName="[dDate].[Month Number]" caption="Month Number" attribute="1" time="1" defaultMemberUniqueName="[dDate].[Month Number].[All]" allUniqueName="[dDate].[Month Number].[All]" dimensionUniqueName="[dDate]" displayFolder="" count="2" memberValueDatatype="20" unbalanced="0"/>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Kênh].[Name]" caption="Name" attribute="1" defaultMemberUniqueName="[Kênh].[Name].[All]" allUniqueName="[Kênh].[Name].[All]" dimensionUniqueName="[Kênh]" displayFolder="" count="2" memberValueDatatype="130" unbalanced="0"/>
    <cacheHierarchy uniqueName="[Khu vực].[Name]" caption="Name" attribute="1" defaultMemberUniqueName="[Khu vực].[Name].[All]" allUniqueName="[Khu vực].[Name].[All]" dimensionUniqueName="[Khu vực]" displayFolder="" count="2" memberValueDatatype="130" unbalanced="0"/>
    <cacheHierarchy uniqueName="[Người phụ trách].[Name]" caption="Name" attribute="1" defaultMemberUniqueName="[Người phụ trách].[Name].[All]" allUniqueName="[Người phụ trách].[Name].[All]" dimensionUniqueName="[Người phụ trách]" displayFolder="" count="2" memberValueDatatype="130" unbalanced="0">
      <fieldsUsage count="2">
        <fieldUsage x="-1"/>
        <fieldUsage x="4"/>
      </fieldsUsage>
    </cacheHierarchy>
    <cacheHierarchy uniqueName="[Phòng ban].[Name]" caption="Name" attribute="1" defaultMemberUniqueName="[Phòng ban].[Name].[All]" allUniqueName="[Phòng ban].[Name].[All]" dimensionUniqueName="[Phòng ban]" displayFolder="" count="2" memberValueDatatype="130" unbalanced="0"/>
    <cacheHierarchy uniqueName="[Tỉnh Thành phố].[Name]" caption="Name" attribute="1" defaultMemberUniqueName="[Tỉnh Thành phố].[Name].[All]" allUniqueName="[Tỉnh Thành phố].[Name].[All]" dimensionUniqueName="[Tỉnh Thành phố]" displayFolder="" count="2" memberValueDatatype="130" unbalanced="0">
      <fieldsUsage count="2">
        <fieldUsage x="-1"/>
        <fieldUsage x="3"/>
      </fieldsUsage>
    </cacheHierarchy>
    <cacheHierarchy uniqueName="[Ứng_viên].[STT]" caption="STT" attribute="1" defaultMemberUniqueName="[Ứng_viên].[STT].[All]" allUniqueName="[Ứng_viên].[STT].[All]" dimensionUniqueName="[Ứng_viên]" displayFolder="" count="0" memberValueDatatype="20" unbalanced="0"/>
    <cacheHierarchy uniqueName="[Ứng_viên].[Ngày nhận HS]" caption="Ngày nhận HS" attribute="1" time="1" defaultMemberUniqueName="[Ứng_viên].[Ngày nhận HS].[All]" allUniqueName="[Ứng_viên].[Ngày nhận HS].[All]" dimensionUniqueName="[Ứng_viên]" displayFolder="" count="0" memberValueDatatype="7" unbalanced="0"/>
    <cacheHierarchy uniqueName="[Ứng_viên].[Mã TD]" caption="Mã TD" attribute="1" defaultMemberUniqueName="[Ứng_viên].[Mã TD].[All]" allUniqueName="[Ứng_viên].[Mã TD].[All]" dimensionUniqueName="[Ứng_viên]" displayFolder="" count="0" memberValueDatatype="130" unbalanced="0"/>
    <cacheHierarchy uniqueName="[Ứng_viên].[Ngày bắt đầu]" caption="Ngày bắt đầu" attribute="1" time="1" defaultMemberUniqueName="[Ứng_viên].[Ngày bắt đầu].[All]" allUniqueName="[Ứng_viên].[Ngày bắt đầu].[All]" dimensionUniqueName="[Ứng_viên]" displayFolder="" count="0" memberValueDatatype="7" unbalanced="0"/>
    <cacheHierarchy uniqueName="[Ứng_viên].[Ngày kết thúc]" caption="Ngày kết thúc" attribute="1" time="1" defaultMemberUniqueName="[Ứng_viên].[Ngày kết thúc].[All]" allUniqueName="[Ứng_viên].[Ngày kết thúc].[All]" dimensionUniqueName="[Ứng_viên]" displayFolder="" count="0" memberValueDatatype="7" unbalanced="0"/>
    <cacheHierarchy uniqueName="[Ứng_viên].[Khu vực]" caption="Khu vực" attribute="1" defaultMemberUniqueName="[Ứng_viên].[Khu vực].[All]" allUniqueName="[Ứng_viên].[Khu vực].[All]" dimensionUniqueName="[Ứng_viên]" displayFolder="" count="0" memberValueDatatype="130" unbalanced="0"/>
    <cacheHierarchy uniqueName="[Ứng_viên].[Tỉnh/Thành phố]" caption="Tỉnh/Thành phố" attribute="1" defaultMemberUniqueName="[Ứng_viên].[Tỉnh/Thành phố].[All]" allUniqueName="[Ứng_viên].[Tỉnh/Thành phố].[All]" dimensionUniqueName="[Ứng_viên]" displayFolder="" count="0" memberValueDatatype="130" unbalanced="0"/>
    <cacheHierarchy uniqueName="[Ứng_viên].[Phòng ban/Bộ phận]" caption="Phòng ban/Bộ phận" attribute="1" defaultMemberUniqueName="[Ứng_viên].[Phòng ban/Bộ phận].[All]" allUniqueName="[Ứng_viên].[Phòng ban/Bộ phận].[All]" dimensionUniqueName="[Ứng_viên]" displayFolder="" count="0" memberValueDatatype="130" unbalanced="0"/>
    <cacheHierarchy uniqueName="[Ứng_viên].[Vị trí]" caption="Vị trí" attribute="1" defaultMemberUniqueName="[Ứng_viên].[Vị trí].[All]" allUniqueName="[Ứng_viên].[Vị trí].[All]" dimensionUniqueName="[Ứng_viên]" displayFolder="" count="0" memberValueDatatype="130" unbalanced="0"/>
    <cacheHierarchy uniqueName="[Ứng_viên].[Người phụ trách]" caption="Người phụ trách" attribute="1" defaultMemberUniqueName="[Ứng_viên].[Người phụ trách].[All]" allUniqueName="[Ứng_viên].[Người phụ trách].[All]" dimensionUniqueName="[Ứng_viên]" displayFolder="" count="0" memberValueDatatype="130" unbalanced="0"/>
    <cacheHierarchy uniqueName="[Ứng_viên].[Tên ứng viên]" caption="Tên ứng viên" attribute="1" defaultMemberUniqueName="[Ứng_viên].[Tên ứng viên].[All]" allUniqueName="[Ứng_viên].[Tên ứng viên].[All]" dimensionUniqueName="[Ứng_viên]" displayFolder="" count="0" memberValueDatatype="130" unbalanced="0"/>
    <cacheHierarchy uniqueName="[Ứng_viên].[Kênh]" caption="Kênh" attribute="1" defaultMemberUniqueName="[Ứng_viên].[Kênh].[All]" allUniqueName="[Ứng_viên].[Kênh].[All]" dimensionUniqueName="[Ứng_viên]" displayFolder="" count="0" memberValueDatatype="130" unbalanced="0"/>
    <cacheHierarchy uniqueName="[Ứng_viên].[Trạng thái hiện tại]" caption="Trạng thái hiện tại" attribute="1" defaultMemberUniqueName="[Ứng_viên].[Trạng thái hiện tại].[All]" allUniqueName="[Ứng_viên].[Trạng thái hiện tại].[All]" dimensionUniqueName="[Ứng_viên]" displayFolder="" count="0" memberValueDatatype="130" unbalanced="0"/>
    <cacheHierarchy uniqueName="[Ứng_viên].[Sơ loại]" caption="Sơ loại" attribute="1" defaultMemberUniqueName="[Ứng_viên].[Sơ loại].[All]" allUniqueName="[Ứng_viên].[Sơ loại].[All]" dimensionUniqueName="[Ứng_viên]" displayFolder="" count="0" memberValueDatatype="130" unbalanced="0"/>
    <cacheHierarchy uniqueName="[Ứng_viên].[Vòng 1]" caption="Vòng 1" attribute="1" defaultMemberUniqueName="[Ứng_viên].[Vòng 1].[All]" allUniqueName="[Ứng_viên].[Vòng 1].[All]" dimensionUniqueName="[Ứng_viên]" displayFolder="" count="0" memberValueDatatype="130" unbalanced="0"/>
    <cacheHierarchy uniqueName="[Ứng_viên].[Vòng 2]" caption="Vòng 2" attribute="1" defaultMemberUniqueName="[Ứng_viên].[Vòng 2].[All]" allUniqueName="[Ứng_viên].[Vòng 2].[All]" dimensionUniqueName="[Ứng_viên]" displayFolder="" count="0" memberValueDatatype="130" unbalanced="0"/>
    <cacheHierarchy uniqueName="[Ứng_viên].[Test]" caption="Test" attribute="1" defaultMemberUniqueName="[Ứng_viên].[Test].[All]" allUniqueName="[Ứng_viên].[Test].[All]" dimensionUniqueName="[Ứng_viên]" displayFolder="" count="0" memberValueDatatype="130" unbalanced="0"/>
    <cacheHierarchy uniqueName="[Ứng_viên].[Offer]" caption="Offer" attribute="1" defaultMemberUniqueName="[Ứng_viên].[Offer].[All]" allUniqueName="[Ứng_viên].[Offer].[All]" dimensionUniqueName="[Ứng_viên]" displayFolder="" count="0" memberValueDatatype="130" unbalanced="0"/>
    <cacheHierarchy uniqueName="[Ứng_viên].[Nhận việc]" caption="Nhận việc" attribute="1" defaultMemberUniqueName="[Ứng_viên].[Nhận việc].[All]" allUniqueName="[Ứng_viên].[Nhận việc].[All]" dimensionUniqueName="[Ứng_viên]" displayFolder="" count="0" memberValueDatatype="130" unbalanced="0"/>
    <cacheHierarchy uniqueName="[Ứng_viên].[TG nhận việc]" caption="TG nhận việc" attribute="1" time="1" defaultMemberUniqueName="[Ứng_viên].[TG nhận việc].[All]" allUniqueName="[Ứng_viên].[TG nhận việc].[All]" dimensionUniqueName="[Ứng_viên]" displayFolder="" count="0" memberValueDatatype="7" unbalanced="0"/>
    <cacheHierarchy uniqueName="[Ứng_viên].[Tuyển đúng KH]" caption="Tuyển đúng KH" attribute="1" defaultMemberUniqueName="[Ứng_viên].[Tuyển đúng KH].[All]" allUniqueName="[Ứng_viên].[Tuyển đúng KH].[All]" dimensionUniqueName="[Ứng_viên]" displayFolder="" count="0" memberValueDatatype="20" unbalanced="0"/>
    <cacheHierarchy uniqueName="[Ứng_viên].[Số ngày tuyển]" caption="Số ngày tuyển" attribute="1" defaultMemberUniqueName="[Ứng_viên].[Số ngày tuyển].[All]" allUniqueName="[Ứng_viên].[Số ngày tuyển].[All]" dimensionUniqueName="[Ứng_viên]" displayFolder="" count="0" memberValueDatatype="20" unbalanced="0"/>
    <cacheHierarchy uniqueName="[VitriTD].[STT]" caption="STT" attribute="1" defaultMemberUniqueName="[VitriTD].[STT].[All]" allUniqueName="[VitriTD].[STT].[All]" dimensionUniqueName="[VitriTD]" displayFolder="" count="0" memberValueDatatype="20" unbalanced="0"/>
    <cacheHierarchy uniqueName="[VitriTD].[ID tuyển dụng]" caption="ID tuyển dụng" attribute="1" defaultMemberUniqueName="[VitriTD].[ID tuyển dụng].[All]" allUniqueName="[VitriTD].[ID tuyển dụng].[All]" dimensionUniqueName="[VitriTD]" displayFolder="" count="0" memberValueDatatype="130" unbalanced="0"/>
    <cacheHierarchy uniqueName="[VitriTD].[Ngày bắt đầu]" caption="Ngày bắt đầu" attribute="1" time="1" defaultMemberUniqueName="[VitriTD].[Ngày bắt đầu].[All]" allUniqueName="[VitriTD].[Ngày bắt đầu].[All]" dimensionUniqueName="[VitriTD]" displayFolder="" count="0" memberValueDatatype="7" unbalanced="0"/>
    <cacheHierarchy uniqueName="[VitriTD].[Ngày kết thúc]" caption="Ngày kết thúc" attribute="1" time="1" defaultMemberUniqueName="[VitriTD].[Ngày kết thúc].[All]" allUniqueName="[VitriTD].[Ngày kết thúc].[All]" dimensionUniqueName="[VitriTD]" displayFolder="" count="0" memberValueDatatype="7" unbalanced="0"/>
    <cacheHierarchy uniqueName="[VitriTD].[Khu vực]" caption="Khu vực" attribute="1" defaultMemberUniqueName="[VitriTD].[Khu vực].[All]" allUniqueName="[VitriTD].[Khu vực].[All]" dimensionUniqueName="[VitriTD]" displayFolder="" count="0" memberValueDatatype="130" unbalanced="0"/>
    <cacheHierarchy uniqueName="[VitriTD].[Tỉnh/Thành phố]" caption="Tỉnh/Thành phố" attribute="1" defaultMemberUniqueName="[VitriTD].[Tỉnh/Thành phố].[All]" allUniqueName="[VitriTD].[Tỉnh/Thành phố].[All]" dimensionUniqueName="[VitriTD]" displayFolder="" count="0" memberValueDatatype="130" unbalanced="0"/>
    <cacheHierarchy uniqueName="[VitriTD].[Quận/Huyện]" caption="Quận/Huyện" attribute="1" defaultMemberUniqueName="[VitriTD].[Quận/Huyện].[All]" allUniqueName="[VitriTD].[Quận/Huyện].[All]" dimensionUniqueName="[VitriTD]" displayFolder="" count="0" memberValueDatatype="130" unbalanced="0"/>
    <cacheHierarchy uniqueName="[VitriTD].[Phòng ban]" caption="Phòng ban" attribute="1" defaultMemberUniqueName="[VitriTD].[Phòng ban].[All]" allUniqueName="[VitriTD].[Phòng ban].[All]" dimensionUniqueName="[VitriTD]" displayFolder="" count="0" memberValueDatatype="130" unbalanced="0"/>
    <cacheHierarchy uniqueName="[VitriTD].[Vị trí]" caption="Vị trí" attribute="1" defaultMemberUniqueName="[VitriTD].[Vị trí].[All]" allUniqueName="[VitriTD].[Vị trí].[All]" dimensionUniqueName="[VitriTD]" displayFolder="" count="0" memberValueDatatype="130" unbalanced="0"/>
    <cacheHierarchy uniqueName="[VitriTD].[Người phụ trách]" caption="Người phụ trách" attribute="1" defaultMemberUniqueName="[VitriTD].[Người phụ trách].[All]" allUniqueName="[VitriTD].[Người phụ trách].[All]" dimensionUniqueName="[VitriTD]" displayFolder="" count="0" memberValueDatatype="130" unbalanced="0"/>
    <cacheHierarchy uniqueName="[VitriTD].[Số lượng]" caption="Số lượng" attribute="1" defaultMemberUniqueName="[VitriTD].[Số lượng].[All]" allUniqueName="[VitriTD].[Số lượng].[All]" dimensionUniqueName="[VitriTD]" displayFolder="" count="0" memberValueDatatype="20" unbalanced="0"/>
    <cacheHierarchy uniqueName="[VitriTD].[Level]" caption="Level" attribute="1" defaultMemberUniqueName="[VitriTD].[Level].[All]" allUniqueName="[VitriTD].[Level].[All]" dimensionUniqueName="[VitriTD]" displayFolder="" count="0" memberValueDatatype="20" unbalanced="0"/>
    <cacheHierarchy uniqueName="[VitriTD].[Loại HĐ]" caption="Loại HĐ" attribute="1" defaultMemberUniqueName="[VitriTD].[Loại HĐ].[All]" allUniqueName="[VitriTD].[Loại HĐ].[All]" dimensionUniqueName="[VitriTD]" displayFolder="" count="0" memberValueDatatype="130" unbalanced="0"/>
    <cacheHierarchy uniqueName="[VitriTD].[Chi phí]" caption="Chi phí" attribute="1" defaultMemberUniqueName="[VitriTD].[Chi phí].[All]" allUniqueName="[VitriTD].[Chi phí].[All]" dimensionUniqueName="[VitriTD]" displayFolder="" count="0" memberValueDatatype="130" unbalanced="0"/>
    <cacheHierarchy uniqueName="[VitriTD].[Số tuyển được]" caption="Số tuyển được" attribute="1" defaultMemberUniqueName="[VitriTD].[Số tuyển được].[All]" allUniqueName="[VitriTD].[Số tuyển được].[All]" dimensionUniqueName="[VitriTD]" displayFolder="" count="0" memberValueDatatype="20" unbalanced="0"/>
    <cacheHierarchy uniqueName="[Measures].[Sum of Chi phí]" caption="Sum of Chi phí" measure="1" displayFolder="" measureGroup="Chiphikenh" count="0" oneField="1">
      <fieldsUsage count="1">
        <fieldUsage x="2"/>
      </fieldsUsage>
      <extLst>
        <ext xmlns:x15="http://schemas.microsoft.com/office/spreadsheetml/2010/11/main" uri="{B97F6D7D-B522-45F9-BDA1-12C45D357490}">
          <x15:cacheHierarchy aggregatedColumn="6"/>
        </ext>
      </extLst>
    </cacheHierarchy>
    <cacheHierarchy uniqueName="[Measures].[Sum of Số lượng]" caption="Sum of Số lượng" measure="1" displayFolder="" measureGroup="VitriTD" count="0">
      <extLst>
        <ext xmlns:x15="http://schemas.microsoft.com/office/spreadsheetml/2010/11/main" uri="{B97F6D7D-B522-45F9-BDA1-12C45D357490}">
          <x15:cacheHierarchy aggregatedColumn="52"/>
        </ext>
      </extLst>
    </cacheHierarchy>
    <cacheHierarchy uniqueName="[Measures].[Count of Ngày bắt đầu]" caption="Count of Ngày bắt đầu" measure="1" displayFolder="" measureGroup="VitriTD" count="0">
      <extLst>
        <ext xmlns:x15="http://schemas.microsoft.com/office/spreadsheetml/2010/11/main" uri="{B97F6D7D-B522-45F9-BDA1-12C45D357490}">
          <x15:cacheHierarchy aggregatedColumn="44"/>
        </ext>
      </extLst>
    </cacheHierarchy>
    <cacheHierarchy uniqueName="[Measures].[Sum of Tuyển đúng KH]" caption="Sum of Tuyển đúng KH" measure="1" displayFolder="" measureGroup="Ứng_viên" count="0">
      <extLst>
        <ext xmlns:x15="http://schemas.microsoft.com/office/spreadsheetml/2010/11/main" uri="{B97F6D7D-B522-45F9-BDA1-12C45D357490}">
          <x15:cacheHierarchy aggregatedColumn="40"/>
        </ext>
      </extLst>
    </cacheHierarchy>
    <cacheHierarchy uniqueName="[Measures].[Sum of Số ngày tuyển]" caption="Sum of Số ngày tuyển" measure="1" displayFolder="" measureGroup="Ứng_viên" count="0">
      <extLst>
        <ext xmlns:x15="http://schemas.microsoft.com/office/spreadsheetml/2010/11/main" uri="{B97F6D7D-B522-45F9-BDA1-12C45D357490}">
          <x15:cacheHierarchy aggregatedColumn="41"/>
        </ext>
      </extLst>
    </cacheHierarchy>
    <cacheHierarchy uniqueName="[Measures].[Average of Số ngày tuyển]" caption="Average of Số ngày tuyển" measure="1" displayFolder="" measureGroup="Ứng_viên" count="0">
      <extLst>
        <ext xmlns:x15="http://schemas.microsoft.com/office/spreadsheetml/2010/11/main" uri="{B97F6D7D-B522-45F9-BDA1-12C45D357490}">
          <x15:cacheHierarchy aggregatedColumn="41"/>
        </ext>
      </extLst>
    </cacheHierarchy>
    <cacheHierarchy uniqueName="[Measures].[Count of Tên ứng viên]" caption="Count of Tên ứng viên" measure="1" displayFolder="" measureGroup="Ứng_viên" count="0">
      <extLst>
        <ext xmlns:x15="http://schemas.microsoft.com/office/spreadsheetml/2010/11/main" uri="{B97F6D7D-B522-45F9-BDA1-12C45D357490}">
          <x15:cacheHierarchy aggregatedColumn="30"/>
        </ext>
      </extLst>
    </cacheHierarchy>
    <cacheHierarchy uniqueName="[Measures].[Count of Sơ loại]" caption="Count of Sơ loại" measure="1" displayFolder="" measureGroup="Ứng_viên" count="0">
      <extLst>
        <ext xmlns:x15="http://schemas.microsoft.com/office/spreadsheetml/2010/11/main" uri="{B97F6D7D-B522-45F9-BDA1-12C45D357490}">
          <x15:cacheHierarchy aggregatedColumn="33"/>
        </ext>
      </extLst>
    </cacheHierarchy>
    <cacheHierarchy uniqueName="[Measures].[Tổng CV]" caption="Tổng CV" measure="1" displayFolder="" measureGroup="Ứng_viên" count="0" oneField="1">
      <fieldsUsage count="1">
        <fieldUsage x="0"/>
      </fieldsUsage>
    </cacheHierarchy>
    <cacheHierarchy uniqueName="[Measures].[Pass sơ loại]" caption="Pass sơ loại" measure="1" displayFolder="" measureGroup="Ứng_viên" count="0"/>
    <cacheHierarchy uniqueName="[Measures].[Pass V1]" caption="Pass V1" measure="1" displayFolder="" measureGroup="Ứng_viên" count="0"/>
    <cacheHierarchy uniqueName="[Measures].[Pass V2]" caption="Pass V2" measure="1" displayFolder="" measureGroup="Ứng_viên" count="0"/>
    <cacheHierarchy uniqueName="[Measures].[Pass Test]" caption="Pass Test" measure="1" displayFolder="" measureGroup="Ứng_viên" count="0"/>
    <cacheHierarchy uniqueName="[Measures].[Pass Offer]" caption="Pass Offer" measure="1" displayFolder="" measureGroup="Ứng_viên" count="0"/>
    <cacheHierarchy uniqueName="[Measures].[SL Nhận việc]" caption="SL Nhận việc" measure="1" displayFolder="" measureGroup="Ứng_viên" count="0" oneField="1">
      <fieldsUsage count="1">
        <fieldUsage x="1"/>
      </fieldsUsage>
    </cacheHierarchy>
    <cacheHierarchy uniqueName="[Measures].[SL Tuyển đúng KH]" caption="SL Tuyển đúng KH" measure="1" displayFolder="" measureGroup="Ứng_viên" count="0"/>
    <cacheHierarchy uniqueName="[Measures].[__XL_Count VitriTD]" caption="__XL_Count VitriTD" measure="1" displayFolder="" measureGroup="VitriTD" count="0" hidden="1"/>
    <cacheHierarchy uniqueName="[Measures].[__XL_Count Khu vực]" caption="__XL_Count Khu vực" measure="1" displayFolder="" measureGroup="Khu vực" count="0" hidden="1"/>
    <cacheHierarchy uniqueName="[Measures].[__XL_Count Tỉnh Thành phố]" caption="__XL_Count Tỉnh Thành phố" measure="1" displayFolder="" measureGroup="Tỉnh Thành phố" count="0" hidden="1"/>
    <cacheHierarchy uniqueName="[Measures].[__XL_Count Phòng ban]" caption="__XL_Count Phòng ban" measure="1" displayFolder="" measureGroup="Phòng ban" count="0" hidden="1"/>
    <cacheHierarchy uniqueName="[Measures].[__XL_Count Người phụ trách]" caption="__XL_Count Người phụ trách" measure="1" displayFolder="" measureGroup="Người phụ trách" count="0" hidden="1"/>
    <cacheHierarchy uniqueName="[Measures].[__XL_Count Ứng_viên]" caption="__XL_Count Ứng_viên" measure="1" displayFolder="" measureGroup="Ứng_viên" count="0" hidden="1"/>
    <cacheHierarchy uniqueName="[Measures].[__XL_Count Kênh]" caption="__XL_Count Kênh" measure="1" displayFolder="" measureGroup="Kênh" count="0" hidden="1"/>
    <cacheHierarchy uniqueName="[Measures].[__XL_Count Chiphikenh]" caption="__XL_Count Chiphikenh" measure="1" displayFolder="" measureGroup="Chiphikenh" count="0" hidden="1"/>
    <cacheHierarchy uniqueName="[Measures].[__XL_Count Calendar]" caption="__XL_Count Calendar" measure="1" displayFolder="" measureGroup="dDate" count="0" hidden="1"/>
    <cacheHierarchy uniqueName="[Measures].[__No measures defined]" caption="__No measures defined" measure="1" displayFolder="" count="0" hidden="1"/>
  </cacheHierarchies>
  <kpis count="0"/>
  <dimensions count="10">
    <dimension name="Chiphikenh" uniqueName="[Chiphikenh]" caption="Chiphikenh"/>
    <dimension name="dDate" uniqueName="[dDate]" caption="dDate"/>
    <dimension name="Kênh" uniqueName="[Kênh]" caption="Kênh"/>
    <dimension name="Khu vực" uniqueName="[Khu vực]" caption="Khu vực"/>
    <dimension measure="1" name="Measures" uniqueName="[Measures]" caption="Measures"/>
    <dimension name="Người phụ trách" uniqueName="[Người phụ trách]" caption="Người phụ trách"/>
    <dimension name="Phòng ban" uniqueName="[Phòng ban]" caption="Phòng ban"/>
    <dimension name="Tỉnh Thành phố" uniqueName="[Tỉnh Thành phố]" caption="Tỉnh Thành phố"/>
    <dimension name="Ứng_viên" uniqueName="[Ứng_viên]" caption="Ứng_viên"/>
    <dimension name="VitriTD" uniqueName="[VitriTD]" caption="VitriTD"/>
  </dimensions>
  <measureGroups count="9">
    <measureGroup name="Chiphikenh" caption="Chiphikenh"/>
    <measureGroup name="dDate" caption="dDate"/>
    <measureGroup name="Kênh" caption="Kênh"/>
    <measureGroup name="Khu vực" caption="Khu vực"/>
    <measureGroup name="Người phụ trách" caption="Người phụ trách"/>
    <measureGroup name="Phòng ban" caption="Phòng ban"/>
    <measureGroup name="Tỉnh Thành phố" caption="Tỉnh Thành phố"/>
    <measureGroup name="Ứng_viên" caption="Ứng_viên"/>
    <measureGroup name="VitriTD" caption="VitriTD"/>
  </measureGroups>
  <maps count="24">
    <map measureGroup="0" dimension="0"/>
    <map measureGroup="0" dimension="1"/>
    <map measureGroup="0" dimension="2"/>
    <map measureGroup="0" dimension="3"/>
    <map measureGroup="0" dimension="6"/>
    <map measureGroup="0" dimension="7"/>
    <map measureGroup="1" dimension="1"/>
    <map measureGroup="2" dimension="2"/>
    <map measureGroup="3" dimension="3"/>
    <map measureGroup="4" dimension="5"/>
    <map measureGroup="5" dimension="6"/>
    <map measureGroup="6" dimension="7"/>
    <map measureGroup="7" dimension="2"/>
    <map measureGroup="7" dimension="3"/>
    <map measureGroup="7" dimension="5"/>
    <map measureGroup="7" dimension="6"/>
    <map measureGroup="7" dimension="7"/>
    <map measureGroup="7" dimension="8"/>
    <map measureGroup="8" dimension="1"/>
    <map measureGroup="8" dimension="3"/>
    <map measureGroup="8" dimension="5"/>
    <map measureGroup="8" dimension="6"/>
    <map measureGroup="8"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5310.711513773145" backgroundQuery="1" createdVersion="8" refreshedVersion="8" minRefreshableVersion="3" recordCount="0" supportSubquery="1" supportAdvancedDrill="1" xr:uid="{5FF5A80C-1AD1-4867-819F-B84BC62A88A0}">
  <cacheSource type="external" connectionId="9"/>
  <cacheFields count="3">
    <cacheField name="[Tỉnh Thành phố].[Name].[Name]" caption="Name" numFmtId="0" hierarchy="19" level="1">
      <sharedItems count="22">
        <s v="An Giang"/>
        <s v="Bà Rịa - Vũng Tàu"/>
        <s v="Bạc Liêu"/>
        <s v="Bến Tre"/>
        <s v="Bình Định"/>
        <s v="Bình Dương"/>
        <s v="Cần Thơ"/>
        <s v="Đà Nẵng"/>
        <s v="Đắk Lắk"/>
        <s v="Đồng Nai"/>
        <s v="Hậu Giang"/>
        <s v="Kiên Giang"/>
        <s v="Lâm Đồng"/>
        <s v="Long An"/>
        <s v="Ninh Thuận"/>
        <s v="Quảng Nam"/>
        <s v="Quảng Ngãi"/>
        <s v="Sóc Trăng"/>
        <s v="Thành phố Hồ Chí Minh"/>
        <s v="Tiền Giang"/>
        <s v="Trà Vinh"/>
        <s v="Vĩnh Long"/>
      </sharedItems>
    </cacheField>
    <cacheField name="[Measures].[Sum of Số lượng]" caption="Sum of Số lượng" numFmtId="0" hierarchy="58" level="32767"/>
    <cacheField name="[Người phụ trách].[Name].[Name]" caption="Name" numFmtId="0" hierarchy="17" level="1">
      <sharedItems containsSemiMixedTypes="0" containsNonDate="0" containsString="0"/>
    </cacheField>
  </cacheFields>
  <cacheHierarchies count="83">
    <cacheHierarchy uniqueName="[Chiphikenh].[STT]" caption="STT" attribute="1" defaultMemberUniqueName="[Chiphikenh].[STT].[All]" allUniqueName="[Chiphikenh].[STT].[All]" dimensionUniqueName="[Chiphikenh]" displayFolder="" count="0" memberValueDatatype="20" unbalanced="0"/>
    <cacheHierarchy uniqueName="[Chiphikenh].[Date]" caption="Date" attribute="1" time="1" defaultMemberUniqueName="[Chiphikenh].[Date].[All]" allUniqueName="[Chiphikenh].[Date].[All]" dimensionUniqueName="[Chiphikenh]" displayFolder="" count="0" memberValueDatatype="7" unbalanced="0"/>
    <cacheHierarchy uniqueName="[Chiphikenh].[Khu vực]" caption="Khu vực" attribute="1" defaultMemberUniqueName="[Chiphikenh].[Khu vực].[All]" allUniqueName="[Chiphikenh].[Khu vực].[All]" dimensionUniqueName="[Chiphikenh]" displayFolder="" count="0" memberValueDatatype="130" unbalanced="0"/>
    <cacheHierarchy uniqueName="[Chiphikenh].[Tỉnh/Thành phố]" caption="Tỉnh/Thành phố" attribute="1" defaultMemberUniqueName="[Chiphikenh].[Tỉnh/Thành phố].[All]" allUniqueName="[Chiphikenh].[Tỉnh/Thành phố].[All]" dimensionUniqueName="[Chiphikenh]" displayFolder="" count="0" memberValueDatatype="130" unbalanced="0"/>
    <cacheHierarchy uniqueName="[Chiphikenh].[Phòng ban]" caption="Phòng ban" attribute="1" defaultMemberUniqueName="[Chiphikenh].[Phòng ban].[All]" allUniqueName="[Chiphikenh].[Phòng ban].[All]" dimensionUniqueName="[Chiphikenh]" displayFolder="" count="0" memberValueDatatype="130" unbalanced="0"/>
    <cacheHierarchy uniqueName="[Chiphikenh].[Kênh]" caption="Kênh" attribute="1" defaultMemberUniqueName="[Chiphikenh].[Kênh].[All]" allUniqueName="[Chiphikenh].[Kênh].[All]" dimensionUniqueName="[Chiphikenh]" displayFolder="" count="0" memberValueDatatype="130" unbalanced="0"/>
    <cacheHierarchy uniqueName="[Chiphikenh].[Chi phí]" caption="Chi phí" attribute="1" defaultMemberUniqueName="[Chiphikenh].[Chi phí].[All]" allUniqueName="[Chiphikenh].[Chi phí].[All]" dimensionUniqueName="[Chiphikenh]" displayFolder="" count="0" memberValueDatatype="2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0" memberValueDatatype="20" unbalanced="0"/>
    <cacheHierarchy uniqueName="[dDate].[Month Number]" caption="Month Number" attribute="1" time="1" defaultMemberUniqueName="[dDate].[Month Number].[All]" allUniqueName="[dDate].[Month Number].[All]" dimensionUniqueName="[dDate]" displayFolder="" count="2" memberValueDatatype="20" unbalanced="0"/>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Kênh].[Name]" caption="Name" attribute="1" defaultMemberUniqueName="[Kênh].[Name].[All]" allUniqueName="[Kênh].[Name].[All]" dimensionUniqueName="[Kênh]" displayFolder="" count="2" memberValueDatatype="130" unbalanced="0"/>
    <cacheHierarchy uniqueName="[Khu vực].[Name]" caption="Name" attribute="1" defaultMemberUniqueName="[Khu vực].[Name].[All]" allUniqueName="[Khu vực].[Name].[All]" dimensionUniqueName="[Khu vực]" displayFolder="" count="2" memberValueDatatype="130" unbalanced="0"/>
    <cacheHierarchy uniqueName="[Người phụ trách].[Name]" caption="Name" attribute="1" defaultMemberUniqueName="[Người phụ trách].[Name].[All]" allUniqueName="[Người phụ trách].[Name].[All]" dimensionUniqueName="[Người phụ trách]" displayFolder="" count="2" memberValueDatatype="130" unbalanced="0">
      <fieldsUsage count="2">
        <fieldUsage x="-1"/>
        <fieldUsage x="2"/>
      </fieldsUsage>
    </cacheHierarchy>
    <cacheHierarchy uniqueName="[Phòng ban].[Name]" caption="Name" attribute="1" defaultMemberUniqueName="[Phòng ban].[Name].[All]" allUniqueName="[Phòng ban].[Name].[All]" dimensionUniqueName="[Phòng ban]" displayFolder="" count="2" memberValueDatatype="130" unbalanced="0"/>
    <cacheHierarchy uniqueName="[Tỉnh Thành phố].[Name]" caption="Name" attribute="1" defaultMemberUniqueName="[Tỉnh Thành phố].[Name].[All]" allUniqueName="[Tỉnh Thành phố].[Name].[All]" dimensionUniqueName="[Tỉnh Thành phố]" displayFolder="" count="2" memberValueDatatype="130" unbalanced="0">
      <fieldsUsage count="2">
        <fieldUsage x="-1"/>
        <fieldUsage x="0"/>
      </fieldsUsage>
    </cacheHierarchy>
    <cacheHierarchy uniqueName="[Ứng_viên].[STT]" caption="STT" attribute="1" defaultMemberUniqueName="[Ứng_viên].[STT].[All]" allUniqueName="[Ứng_viên].[STT].[All]" dimensionUniqueName="[Ứng_viên]" displayFolder="" count="0" memberValueDatatype="20" unbalanced="0"/>
    <cacheHierarchy uniqueName="[Ứng_viên].[Ngày nhận HS]" caption="Ngày nhận HS" attribute="1" time="1" defaultMemberUniqueName="[Ứng_viên].[Ngày nhận HS].[All]" allUniqueName="[Ứng_viên].[Ngày nhận HS].[All]" dimensionUniqueName="[Ứng_viên]" displayFolder="" count="0" memberValueDatatype="7" unbalanced="0"/>
    <cacheHierarchy uniqueName="[Ứng_viên].[Mã TD]" caption="Mã TD" attribute="1" defaultMemberUniqueName="[Ứng_viên].[Mã TD].[All]" allUniqueName="[Ứng_viên].[Mã TD].[All]" dimensionUniqueName="[Ứng_viên]" displayFolder="" count="0" memberValueDatatype="130" unbalanced="0"/>
    <cacheHierarchy uniqueName="[Ứng_viên].[Ngày bắt đầu]" caption="Ngày bắt đầu" attribute="1" time="1" defaultMemberUniqueName="[Ứng_viên].[Ngày bắt đầu].[All]" allUniqueName="[Ứng_viên].[Ngày bắt đầu].[All]" dimensionUniqueName="[Ứng_viên]" displayFolder="" count="0" memberValueDatatype="7" unbalanced="0"/>
    <cacheHierarchy uniqueName="[Ứng_viên].[Ngày kết thúc]" caption="Ngày kết thúc" attribute="1" time="1" defaultMemberUniqueName="[Ứng_viên].[Ngày kết thúc].[All]" allUniqueName="[Ứng_viên].[Ngày kết thúc].[All]" dimensionUniqueName="[Ứng_viên]" displayFolder="" count="0" memberValueDatatype="7" unbalanced="0"/>
    <cacheHierarchy uniqueName="[Ứng_viên].[Khu vực]" caption="Khu vực" attribute="1" defaultMemberUniqueName="[Ứng_viên].[Khu vực].[All]" allUniqueName="[Ứng_viên].[Khu vực].[All]" dimensionUniqueName="[Ứng_viên]" displayFolder="" count="0" memberValueDatatype="130" unbalanced="0"/>
    <cacheHierarchy uniqueName="[Ứng_viên].[Tỉnh/Thành phố]" caption="Tỉnh/Thành phố" attribute="1" defaultMemberUniqueName="[Ứng_viên].[Tỉnh/Thành phố].[All]" allUniqueName="[Ứng_viên].[Tỉnh/Thành phố].[All]" dimensionUniqueName="[Ứng_viên]" displayFolder="" count="0" memberValueDatatype="130" unbalanced="0"/>
    <cacheHierarchy uniqueName="[Ứng_viên].[Phòng ban/Bộ phận]" caption="Phòng ban/Bộ phận" attribute="1" defaultMemberUniqueName="[Ứng_viên].[Phòng ban/Bộ phận].[All]" allUniqueName="[Ứng_viên].[Phòng ban/Bộ phận].[All]" dimensionUniqueName="[Ứng_viên]" displayFolder="" count="0" memberValueDatatype="130" unbalanced="0"/>
    <cacheHierarchy uniqueName="[Ứng_viên].[Vị trí]" caption="Vị trí" attribute="1" defaultMemberUniqueName="[Ứng_viên].[Vị trí].[All]" allUniqueName="[Ứng_viên].[Vị trí].[All]" dimensionUniqueName="[Ứng_viên]" displayFolder="" count="0" memberValueDatatype="130" unbalanced="0"/>
    <cacheHierarchy uniqueName="[Ứng_viên].[Người phụ trách]" caption="Người phụ trách" attribute="1" defaultMemberUniqueName="[Ứng_viên].[Người phụ trách].[All]" allUniqueName="[Ứng_viên].[Người phụ trách].[All]" dimensionUniqueName="[Ứng_viên]" displayFolder="" count="0" memberValueDatatype="130" unbalanced="0"/>
    <cacheHierarchy uniqueName="[Ứng_viên].[Tên ứng viên]" caption="Tên ứng viên" attribute="1" defaultMemberUniqueName="[Ứng_viên].[Tên ứng viên].[All]" allUniqueName="[Ứng_viên].[Tên ứng viên].[All]" dimensionUniqueName="[Ứng_viên]" displayFolder="" count="0" memberValueDatatype="130" unbalanced="0"/>
    <cacheHierarchy uniqueName="[Ứng_viên].[Kênh]" caption="Kênh" attribute="1" defaultMemberUniqueName="[Ứng_viên].[Kênh].[All]" allUniqueName="[Ứng_viên].[Kênh].[All]" dimensionUniqueName="[Ứng_viên]" displayFolder="" count="0" memberValueDatatype="130" unbalanced="0"/>
    <cacheHierarchy uniqueName="[Ứng_viên].[Trạng thái hiện tại]" caption="Trạng thái hiện tại" attribute="1" defaultMemberUniqueName="[Ứng_viên].[Trạng thái hiện tại].[All]" allUniqueName="[Ứng_viên].[Trạng thái hiện tại].[All]" dimensionUniqueName="[Ứng_viên]" displayFolder="" count="0" memberValueDatatype="130" unbalanced="0"/>
    <cacheHierarchy uniqueName="[Ứng_viên].[Sơ loại]" caption="Sơ loại" attribute="1" defaultMemberUniqueName="[Ứng_viên].[Sơ loại].[All]" allUniqueName="[Ứng_viên].[Sơ loại].[All]" dimensionUniqueName="[Ứng_viên]" displayFolder="" count="0" memberValueDatatype="130" unbalanced="0"/>
    <cacheHierarchy uniqueName="[Ứng_viên].[Vòng 1]" caption="Vòng 1" attribute="1" defaultMemberUniqueName="[Ứng_viên].[Vòng 1].[All]" allUniqueName="[Ứng_viên].[Vòng 1].[All]" dimensionUniqueName="[Ứng_viên]" displayFolder="" count="0" memberValueDatatype="130" unbalanced="0"/>
    <cacheHierarchy uniqueName="[Ứng_viên].[Vòng 2]" caption="Vòng 2" attribute="1" defaultMemberUniqueName="[Ứng_viên].[Vòng 2].[All]" allUniqueName="[Ứng_viên].[Vòng 2].[All]" dimensionUniqueName="[Ứng_viên]" displayFolder="" count="0" memberValueDatatype="130" unbalanced="0"/>
    <cacheHierarchy uniqueName="[Ứng_viên].[Test]" caption="Test" attribute="1" defaultMemberUniqueName="[Ứng_viên].[Test].[All]" allUniqueName="[Ứng_viên].[Test].[All]" dimensionUniqueName="[Ứng_viên]" displayFolder="" count="0" memberValueDatatype="130" unbalanced="0"/>
    <cacheHierarchy uniqueName="[Ứng_viên].[Offer]" caption="Offer" attribute="1" defaultMemberUniqueName="[Ứng_viên].[Offer].[All]" allUniqueName="[Ứng_viên].[Offer].[All]" dimensionUniqueName="[Ứng_viên]" displayFolder="" count="0" memberValueDatatype="130" unbalanced="0"/>
    <cacheHierarchy uniqueName="[Ứng_viên].[Nhận việc]" caption="Nhận việc" attribute="1" defaultMemberUniqueName="[Ứng_viên].[Nhận việc].[All]" allUniqueName="[Ứng_viên].[Nhận việc].[All]" dimensionUniqueName="[Ứng_viên]" displayFolder="" count="0" memberValueDatatype="130" unbalanced="0"/>
    <cacheHierarchy uniqueName="[Ứng_viên].[TG nhận việc]" caption="TG nhận việc" attribute="1" time="1" defaultMemberUniqueName="[Ứng_viên].[TG nhận việc].[All]" allUniqueName="[Ứng_viên].[TG nhận việc].[All]" dimensionUniqueName="[Ứng_viên]" displayFolder="" count="0" memberValueDatatype="7" unbalanced="0"/>
    <cacheHierarchy uniqueName="[Ứng_viên].[Tuyển đúng KH]" caption="Tuyển đúng KH" attribute="1" defaultMemberUniqueName="[Ứng_viên].[Tuyển đúng KH].[All]" allUniqueName="[Ứng_viên].[Tuyển đúng KH].[All]" dimensionUniqueName="[Ứng_viên]" displayFolder="" count="0" memberValueDatatype="20" unbalanced="0"/>
    <cacheHierarchy uniqueName="[Ứng_viên].[Số ngày tuyển]" caption="Số ngày tuyển" attribute="1" defaultMemberUniqueName="[Ứng_viên].[Số ngày tuyển].[All]" allUniqueName="[Ứng_viên].[Số ngày tuyển].[All]" dimensionUniqueName="[Ứng_viên]" displayFolder="" count="0" memberValueDatatype="20" unbalanced="0"/>
    <cacheHierarchy uniqueName="[VitriTD].[STT]" caption="STT" attribute="1" defaultMemberUniqueName="[VitriTD].[STT].[All]" allUniqueName="[VitriTD].[STT].[All]" dimensionUniqueName="[VitriTD]" displayFolder="" count="0" memberValueDatatype="20" unbalanced="0"/>
    <cacheHierarchy uniqueName="[VitriTD].[ID tuyển dụng]" caption="ID tuyển dụng" attribute="1" defaultMemberUniqueName="[VitriTD].[ID tuyển dụng].[All]" allUniqueName="[VitriTD].[ID tuyển dụng].[All]" dimensionUniqueName="[VitriTD]" displayFolder="" count="0" memberValueDatatype="130" unbalanced="0"/>
    <cacheHierarchy uniqueName="[VitriTD].[Ngày bắt đầu]" caption="Ngày bắt đầu" attribute="1" time="1" defaultMemberUniqueName="[VitriTD].[Ngày bắt đầu].[All]" allUniqueName="[VitriTD].[Ngày bắt đầu].[All]" dimensionUniqueName="[VitriTD]" displayFolder="" count="0" memberValueDatatype="7" unbalanced="0"/>
    <cacheHierarchy uniqueName="[VitriTD].[Ngày kết thúc]" caption="Ngày kết thúc" attribute="1" time="1" defaultMemberUniqueName="[VitriTD].[Ngày kết thúc].[All]" allUniqueName="[VitriTD].[Ngày kết thúc].[All]" dimensionUniqueName="[VitriTD]" displayFolder="" count="0" memberValueDatatype="7" unbalanced="0"/>
    <cacheHierarchy uniqueName="[VitriTD].[Khu vực]" caption="Khu vực" attribute="1" defaultMemberUniqueName="[VitriTD].[Khu vực].[All]" allUniqueName="[VitriTD].[Khu vực].[All]" dimensionUniqueName="[VitriTD]" displayFolder="" count="0" memberValueDatatype="130" unbalanced="0"/>
    <cacheHierarchy uniqueName="[VitriTD].[Tỉnh/Thành phố]" caption="Tỉnh/Thành phố" attribute="1" defaultMemberUniqueName="[VitriTD].[Tỉnh/Thành phố].[All]" allUniqueName="[VitriTD].[Tỉnh/Thành phố].[All]" dimensionUniqueName="[VitriTD]" displayFolder="" count="0" memberValueDatatype="130" unbalanced="0"/>
    <cacheHierarchy uniqueName="[VitriTD].[Quận/Huyện]" caption="Quận/Huyện" attribute="1" defaultMemberUniqueName="[VitriTD].[Quận/Huyện].[All]" allUniqueName="[VitriTD].[Quận/Huyện].[All]" dimensionUniqueName="[VitriTD]" displayFolder="" count="0" memberValueDatatype="130" unbalanced="0"/>
    <cacheHierarchy uniqueName="[VitriTD].[Phòng ban]" caption="Phòng ban" attribute="1" defaultMemberUniqueName="[VitriTD].[Phòng ban].[All]" allUniqueName="[VitriTD].[Phòng ban].[All]" dimensionUniqueName="[VitriTD]" displayFolder="" count="0" memberValueDatatype="130" unbalanced="0"/>
    <cacheHierarchy uniqueName="[VitriTD].[Vị trí]" caption="Vị trí" attribute="1" defaultMemberUniqueName="[VitriTD].[Vị trí].[All]" allUniqueName="[VitriTD].[Vị trí].[All]" dimensionUniqueName="[VitriTD]" displayFolder="" count="0" memberValueDatatype="130" unbalanced="0"/>
    <cacheHierarchy uniqueName="[VitriTD].[Người phụ trách]" caption="Người phụ trách" attribute="1" defaultMemberUniqueName="[VitriTD].[Người phụ trách].[All]" allUniqueName="[VitriTD].[Người phụ trách].[All]" dimensionUniqueName="[VitriTD]" displayFolder="" count="0" memberValueDatatype="130" unbalanced="0"/>
    <cacheHierarchy uniqueName="[VitriTD].[Số lượng]" caption="Số lượng" attribute="1" defaultMemberUniqueName="[VitriTD].[Số lượng].[All]" allUniqueName="[VitriTD].[Số lượng].[All]" dimensionUniqueName="[VitriTD]" displayFolder="" count="0" memberValueDatatype="20" unbalanced="0"/>
    <cacheHierarchy uniqueName="[VitriTD].[Level]" caption="Level" attribute="1" defaultMemberUniqueName="[VitriTD].[Level].[All]" allUniqueName="[VitriTD].[Level].[All]" dimensionUniqueName="[VitriTD]" displayFolder="" count="0" memberValueDatatype="20" unbalanced="0"/>
    <cacheHierarchy uniqueName="[VitriTD].[Loại HĐ]" caption="Loại HĐ" attribute="1" defaultMemberUniqueName="[VitriTD].[Loại HĐ].[All]" allUniqueName="[VitriTD].[Loại HĐ].[All]" dimensionUniqueName="[VitriTD]" displayFolder="" count="0" memberValueDatatype="130" unbalanced="0"/>
    <cacheHierarchy uniqueName="[VitriTD].[Chi phí]" caption="Chi phí" attribute="1" defaultMemberUniqueName="[VitriTD].[Chi phí].[All]" allUniqueName="[VitriTD].[Chi phí].[All]" dimensionUniqueName="[VitriTD]" displayFolder="" count="0" memberValueDatatype="130" unbalanced="0"/>
    <cacheHierarchy uniqueName="[VitriTD].[Số tuyển được]" caption="Số tuyển được" attribute="1" defaultMemberUniqueName="[VitriTD].[Số tuyển được].[All]" allUniqueName="[VitriTD].[Số tuyển được].[All]" dimensionUniqueName="[VitriTD]" displayFolder="" count="0" memberValueDatatype="20" unbalanced="0"/>
    <cacheHierarchy uniqueName="[Measures].[Sum of Chi phí]" caption="Sum of Chi phí" measure="1" displayFolder="" measureGroup="Chiphikenh" count="0">
      <extLst>
        <ext xmlns:x15="http://schemas.microsoft.com/office/spreadsheetml/2010/11/main" uri="{B97F6D7D-B522-45F9-BDA1-12C45D357490}">
          <x15:cacheHierarchy aggregatedColumn="6"/>
        </ext>
      </extLst>
    </cacheHierarchy>
    <cacheHierarchy uniqueName="[Measures].[Sum of Số lượng]" caption="Sum of Số lượng" measure="1" displayFolder="" measureGroup="VitriTD" count="0" oneField="1">
      <fieldsUsage count="1">
        <fieldUsage x="1"/>
      </fieldsUsage>
      <extLst>
        <ext xmlns:x15="http://schemas.microsoft.com/office/spreadsheetml/2010/11/main" uri="{B97F6D7D-B522-45F9-BDA1-12C45D357490}">
          <x15:cacheHierarchy aggregatedColumn="52"/>
        </ext>
      </extLst>
    </cacheHierarchy>
    <cacheHierarchy uniqueName="[Measures].[Count of Ngày bắt đầu]" caption="Count of Ngày bắt đầu" measure="1" displayFolder="" measureGroup="VitriTD" count="0">
      <extLst>
        <ext xmlns:x15="http://schemas.microsoft.com/office/spreadsheetml/2010/11/main" uri="{B97F6D7D-B522-45F9-BDA1-12C45D357490}">
          <x15:cacheHierarchy aggregatedColumn="44"/>
        </ext>
      </extLst>
    </cacheHierarchy>
    <cacheHierarchy uniqueName="[Measures].[Sum of Tuyển đúng KH]" caption="Sum of Tuyển đúng KH" measure="1" displayFolder="" measureGroup="Ứng_viên" count="0">
      <extLst>
        <ext xmlns:x15="http://schemas.microsoft.com/office/spreadsheetml/2010/11/main" uri="{B97F6D7D-B522-45F9-BDA1-12C45D357490}">
          <x15:cacheHierarchy aggregatedColumn="40"/>
        </ext>
      </extLst>
    </cacheHierarchy>
    <cacheHierarchy uniqueName="[Measures].[Sum of Số ngày tuyển]" caption="Sum of Số ngày tuyển" measure="1" displayFolder="" measureGroup="Ứng_viên" count="0">
      <extLst>
        <ext xmlns:x15="http://schemas.microsoft.com/office/spreadsheetml/2010/11/main" uri="{B97F6D7D-B522-45F9-BDA1-12C45D357490}">
          <x15:cacheHierarchy aggregatedColumn="41"/>
        </ext>
      </extLst>
    </cacheHierarchy>
    <cacheHierarchy uniqueName="[Measures].[Average of Số ngày tuyển]" caption="Average of Số ngày tuyển" measure="1" displayFolder="" measureGroup="Ứng_viên" count="0">
      <extLst>
        <ext xmlns:x15="http://schemas.microsoft.com/office/spreadsheetml/2010/11/main" uri="{B97F6D7D-B522-45F9-BDA1-12C45D357490}">
          <x15:cacheHierarchy aggregatedColumn="41"/>
        </ext>
      </extLst>
    </cacheHierarchy>
    <cacheHierarchy uniqueName="[Measures].[Count of Tên ứng viên]" caption="Count of Tên ứng viên" measure="1" displayFolder="" measureGroup="Ứng_viên" count="0">
      <extLst>
        <ext xmlns:x15="http://schemas.microsoft.com/office/spreadsheetml/2010/11/main" uri="{B97F6D7D-B522-45F9-BDA1-12C45D357490}">
          <x15:cacheHierarchy aggregatedColumn="30"/>
        </ext>
      </extLst>
    </cacheHierarchy>
    <cacheHierarchy uniqueName="[Measures].[Count of Sơ loại]" caption="Count of Sơ loại" measure="1" displayFolder="" measureGroup="Ứng_viên" count="0">
      <extLst>
        <ext xmlns:x15="http://schemas.microsoft.com/office/spreadsheetml/2010/11/main" uri="{B97F6D7D-B522-45F9-BDA1-12C45D357490}">
          <x15:cacheHierarchy aggregatedColumn="33"/>
        </ext>
      </extLst>
    </cacheHierarchy>
    <cacheHierarchy uniqueName="[Measures].[Tổng CV]" caption="Tổng CV" measure="1" displayFolder="" measureGroup="Ứng_viên" count="0"/>
    <cacheHierarchy uniqueName="[Measures].[Pass sơ loại]" caption="Pass sơ loại" measure="1" displayFolder="" measureGroup="Ứng_viên" count="0"/>
    <cacheHierarchy uniqueName="[Measures].[Pass V1]" caption="Pass V1" measure="1" displayFolder="" measureGroup="Ứng_viên" count="0"/>
    <cacheHierarchy uniqueName="[Measures].[Pass V2]" caption="Pass V2" measure="1" displayFolder="" measureGroup="Ứng_viên" count="0"/>
    <cacheHierarchy uniqueName="[Measures].[Pass Test]" caption="Pass Test" measure="1" displayFolder="" measureGroup="Ứng_viên" count="0"/>
    <cacheHierarchy uniqueName="[Measures].[Pass Offer]" caption="Pass Offer" measure="1" displayFolder="" measureGroup="Ứng_viên" count="0"/>
    <cacheHierarchy uniqueName="[Measures].[SL Nhận việc]" caption="SL Nhận việc" measure="1" displayFolder="" measureGroup="Ứng_viên" count="0"/>
    <cacheHierarchy uniqueName="[Measures].[SL Tuyển đúng KH]" caption="SL Tuyển đúng KH" measure="1" displayFolder="" measureGroup="Ứng_viên" count="0"/>
    <cacheHierarchy uniqueName="[Measures].[__XL_Count VitriTD]" caption="__XL_Count VitriTD" measure="1" displayFolder="" measureGroup="VitriTD" count="0" hidden="1"/>
    <cacheHierarchy uniqueName="[Measures].[__XL_Count Khu vực]" caption="__XL_Count Khu vực" measure="1" displayFolder="" measureGroup="Khu vực" count="0" hidden="1"/>
    <cacheHierarchy uniqueName="[Measures].[__XL_Count Tỉnh Thành phố]" caption="__XL_Count Tỉnh Thành phố" measure="1" displayFolder="" measureGroup="Tỉnh Thành phố" count="0" hidden="1"/>
    <cacheHierarchy uniqueName="[Measures].[__XL_Count Phòng ban]" caption="__XL_Count Phòng ban" measure="1" displayFolder="" measureGroup="Phòng ban" count="0" hidden="1"/>
    <cacheHierarchy uniqueName="[Measures].[__XL_Count Người phụ trách]" caption="__XL_Count Người phụ trách" measure="1" displayFolder="" measureGroup="Người phụ trách" count="0" hidden="1"/>
    <cacheHierarchy uniqueName="[Measures].[__XL_Count Ứng_viên]" caption="__XL_Count Ứng_viên" measure="1" displayFolder="" measureGroup="Ứng_viên" count="0" hidden="1"/>
    <cacheHierarchy uniqueName="[Measures].[__XL_Count Kênh]" caption="__XL_Count Kênh" measure="1" displayFolder="" measureGroup="Kênh" count="0" hidden="1"/>
    <cacheHierarchy uniqueName="[Measures].[__XL_Count Chiphikenh]" caption="__XL_Count Chiphikenh" measure="1" displayFolder="" measureGroup="Chiphikenh" count="0" hidden="1"/>
    <cacheHierarchy uniqueName="[Measures].[__XL_Count Calendar]" caption="__XL_Count Calendar" measure="1" displayFolder="" measureGroup="dDate" count="0" hidden="1"/>
    <cacheHierarchy uniqueName="[Measures].[__No measures defined]" caption="__No measures defined" measure="1" displayFolder="" count="0" hidden="1"/>
  </cacheHierarchies>
  <kpis count="0"/>
  <dimensions count="10">
    <dimension name="Chiphikenh" uniqueName="[Chiphikenh]" caption="Chiphikenh"/>
    <dimension name="dDate" uniqueName="[dDate]" caption="dDate"/>
    <dimension name="Kênh" uniqueName="[Kênh]" caption="Kênh"/>
    <dimension name="Khu vực" uniqueName="[Khu vực]" caption="Khu vực"/>
    <dimension measure="1" name="Measures" uniqueName="[Measures]" caption="Measures"/>
    <dimension name="Người phụ trách" uniqueName="[Người phụ trách]" caption="Người phụ trách"/>
    <dimension name="Phòng ban" uniqueName="[Phòng ban]" caption="Phòng ban"/>
    <dimension name="Tỉnh Thành phố" uniqueName="[Tỉnh Thành phố]" caption="Tỉnh Thành phố"/>
    <dimension name="Ứng_viên" uniqueName="[Ứng_viên]" caption="Ứng_viên"/>
    <dimension name="VitriTD" uniqueName="[VitriTD]" caption="VitriTD"/>
  </dimensions>
  <measureGroups count="9">
    <measureGroup name="Chiphikenh" caption="Chiphikenh"/>
    <measureGroup name="dDate" caption="dDate"/>
    <measureGroup name="Kênh" caption="Kênh"/>
    <measureGroup name="Khu vực" caption="Khu vực"/>
    <measureGroup name="Người phụ trách" caption="Người phụ trách"/>
    <measureGroup name="Phòng ban" caption="Phòng ban"/>
    <measureGroup name="Tỉnh Thành phố" caption="Tỉnh Thành phố"/>
    <measureGroup name="Ứng_viên" caption="Ứng_viên"/>
    <measureGroup name="VitriTD" caption="VitriTD"/>
  </measureGroups>
  <maps count="24">
    <map measureGroup="0" dimension="0"/>
    <map measureGroup="0" dimension="1"/>
    <map measureGroup="0" dimension="2"/>
    <map measureGroup="0" dimension="3"/>
    <map measureGroup="0" dimension="6"/>
    <map measureGroup="0" dimension="7"/>
    <map measureGroup="1" dimension="1"/>
    <map measureGroup="2" dimension="2"/>
    <map measureGroup="3" dimension="3"/>
    <map measureGroup="4" dimension="5"/>
    <map measureGroup="5" dimension="6"/>
    <map measureGroup="6" dimension="7"/>
    <map measureGroup="7" dimension="2"/>
    <map measureGroup="7" dimension="3"/>
    <map measureGroup="7" dimension="5"/>
    <map measureGroup="7" dimension="6"/>
    <map measureGroup="7" dimension="7"/>
    <map measureGroup="7" dimension="8"/>
    <map measureGroup="8" dimension="1"/>
    <map measureGroup="8" dimension="3"/>
    <map measureGroup="8" dimension="5"/>
    <map measureGroup="8" dimension="6"/>
    <map measureGroup="8"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5310.711514930554" backgroundQuery="1" createdVersion="8" refreshedVersion="8" minRefreshableVersion="3" recordCount="0" supportSubquery="1" supportAdvancedDrill="1" xr:uid="{2891F4D1-999B-44FA-AFB4-CCF16A730FE5}">
  <cacheSource type="external" connectionId="9"/>
  <cacheFields count="2">
    <cacheField name="[Measures].[SL Nhận việc]" caption="SL Nhận việc" numFmtId="0" hierarchy="71" level="32767"/>
    <cacheField name="[Người phụ trách].[Name].[Name]" caption="Name" numFmtId="0" hierarchy="17" level="1">
      <sharedItems containsSemiMixedTypes="0" containsNonDate="0" containsString="0"/>
    </cacheField>
  </cacheFields>
  <cacheHierarchies count="83">
    <cacheHierarchy uniqueName="[Chiphikenh].[STT]" caption="STT" attribute="1" defaultMemberUniqueName="[Chiphikenh].[STT].[All]" allUniqueName="[Chiphikenh].[STT].[All]" dimensionUniqueName="[Chiphikenh]" displayFolder="" count="0" memberValueDatatype="20" unbalanced="0"/>
    <cacheHierarchy uniqueName="[Chiphikenh].[Date]" caption="Date" attribute="1" time="1" defaultMemberUniqueName="[Chiphikenh].[Date].[All]" allUniqueName="[Chiphikenh].[Date].[All]" dimensionUniqueName="[Chiphikenh]" displayFolder="" count="0" memberValueDatatype="7" unbalanced="0"/>
    <cacheHierarchy uniqueName="[Chiphikenh].[Khu vực]" caption="Khu vực" attribute="1" defaultMemberUniqueName="[Chiphikenh].[Khu vực].[All]" allUniqueName="[Chiphikenh].[Khu vực].[All]" dimensionUniqueName="[Chiphikenh]" displayFolder="" count="0" memberValueDatatype="130" unbalanced="0"/>
    <cacheHierarchy uniqueName="[Chiphikenh].[Tỉnh/Thành phố]" caption="Tỉnh/Thành phố" attribute="1" defaultMemberUniqueName="[Chiphikenh].[Tỉnh/Thành phố].[All]" allUniqueName="[Chiphikenh].[Tỉnh/Thành phố].[All]" dimensionUniqueName="[Chiphikenh]" displayFolder="" count="0" memberValueDatatype="130" unbalanced="0"/>
    <cacheHierarchy uniqueName="[Chiphikenh].[Phòng ban]" caption="Phòng ban" attribute="1" defaultMemberUniqueName="[Chiphikenh].[Phòng ban].[All]" allUniqueName="[Chiphikenh].[Phòng ban].[All]" dimensionUniqueName="[Chiphikenh]" displayFolder="" count="0" memberValueDatatype="130" unbalanced="0"/>
    <cacheHierarchy uniqueName="[Chiphikenh].[Kênh]" caption="Kênh" attribute="1" defaultMemberUniqueName="[Chiphikenh].[Kênh].[All]" allUniqueName="[Chiphikenh].[Kênh].[All]" dimensionUniqueName="[Chiphikenh]" displayFolder="" count="0" memberValueDatatype="130" unbalanced="0"/>
    <cacheHierarchy uniqueName="[Chiphikenh].[Chi phí]" caption="Chi phí" attribute="1" defaultMemberUniqueName="[Chiphikenh].[Chi phí].[All]" allUniqueName="[Chiphikenh].[Chi phí].[All]" dimensionUniqueName="[Chiphikenh]" displayFolder="" count="0" memberValueDatatype="2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0" memberValueDatatype="20" unbalanced="0"/>
    <cacheHierarchy uniqueName="[dDate].[Month Number]" caption="Month Number" attribute="1" time="1" defaultMemberUniqueName="[dDate].[Month Number].[All]" allUniqueName="[dDate].[Month Number].[All]" dimensionUniqueName="[dDate]" displayFolder="" count="2" memberValueDatatype="20" unbalanced="0"/>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Kênh].[Name]" caption="Name" attribute="1" defaultMemberUniqueName="[Kênh].[Name].[All]" allUniqueName="[Kênh].[Name].[All]" dimensionUniqueName="[Kênh]" displayFolder="" count="0" memberValueDatatype="130" unbalanced="0"/>
    <cacheHierarchy uniqueName="[Khu vực].[Name]" caption="Name" attribute="1" defaultMemberUniqueName="[Khu vực].[Name].[All]" allUniqueName="[Khu vực].[Name].[All]" dimensionUniqueName="[Khu vực]" displayFolder="" count="0" memberValueDatatype="130" unbalanced="0"/>
    <cacheHierarchy uniqueName="[Người phụ trách].[Name]" caption="Name" attribute="1" defaultMemberUniqueName="[Người phụ trách].[Name].[All]" allUniqueName="[Người phụ trách].[Name].[All]" dimensionUniqueName="[Người phụ trách]" displayFolder="" count="2" memberValueDatatype="130" unbalanced="0">
      <fieldsUsage count="2">
        <fieldUsage x="-1"/>
        <fieldUsage x="1"/>
      </fieldsUsage>
    </cacheHierarchy>
    <cacheHierarchy uniqueName="[Phòng ban].[Name]" caption="Name" attribute="1" defaultMemberUniqueName="[Phòng ban].[Name].[All]" allUniqueName="[Phòng ban].[Name].[All]" dimensionUniqueName="[Phòng ban]" displayFolder="" count="0" memberValueDatatype="130" unbalanced="0"/>
    <cacheHierarchy uniqueName="[Tỉnh Thành phố].[Name]" caption="Name" attribute="1" defaultMemberUniqueName="[Tỉnh Thành phố].[Name].[All]" allUniqueName="[Tỉnh Thành phố].[Name].[All]" dimensionUniqueName="[Tỉnh Thành phố]" displayFolder="" count="0" memberValueDatatype="130" unbalanced="0"/>
    <cacheHierarchy uniqueName="[Ứng_viên].[STT]" caption="STT" attribute="1" defaultMemberUniqueName="[Ứng_viên].[STT].[All]" allUniqueName="[Ứng_viên].[STT].[All]" dimensionUniqueName="[Ứng_viên]" displayFolder="" count="0" memberValueDatatype="20" unbalanced="0"/>
    <cacheHierarchy uniqueName="[Ứng_viên].[Ngày nhận HS]" caption="Ngày nhận HS" attribute="1" time="1" defaultMemberUniqueName="[Ứng_viên].[Ngày nhận HS].[All]" allUniqueName="[Ứng_viên].[Ngày nhận HS].[All]" dimensionUniqueName="[Ứng_viên]" displayFolder="" count="0" memberValueDatatype="7" unbalanced="0"/>
    <cacheHierarchy uniqueName="[Ứng_viên].[Mã TD]" caption="Mã TD" attribute="1" defaultMemberUniqueName="[Ứng_viên].[Mã TD].[All]" allUniqueName="[Ứng_viên].[Mã TD].[All]" dimensionUniqueName="[Ứng_viên]" displayFolder="" count="0" memberValueDatatype="130" unbalanced="0"/>
    <cacheHierarchy uniqueName="[Ứng_viên].[Ngày bắt đầu]" caption="Ngày bắt đầu" attribute="1" time="1" defaultMemberUniqueName="[Ứng_viên].[Ngày bắt đầu].[All]" allUniqueName="[Ứng_viên].[Ngày bắt đầu].[All]" dimensionUniqueName="[Ứng_viên]" displayFolder="" count="0" memberValueDatatype="7" unbalanced="0"/>
    <cacheHierarchy uniqueName="[Ứng_viên].[Ngày kết thúc]" caption="Ngày kết thúc" attribute="1" time="1" defaultMemberUniqueName="[Ứng_viên].[Ngày kết thúc].[All]" allUniqueName="[Ứng_viên].[Ngày kết thúc].[All]" dimensionUniqueName="[Ứng_viên]" displayFolder="" count="0" memberValueDatatype="7" unbalanced="0"/>
    <cacheHierarchy uniqueName="[Ứng_viên].[Khu vực]" caption="Khu vực" attribute="1" defaultMemberUniqueName="[Ứng_viên].[Khu vực].[All]" allUniqueName="[Ứng_viên].[Khu vực].[All]" dimensionUniqueName="[Ứng_viên]" displayFolder="" count="0" memberValueDatatype="130" unbalanced="0"/>
    <cacheHierarchy uniqueName="[Ứng_viên].[Tỉnh/Thành phố]" caption="Tỉnh/Thành phố" attribute="1" defaultMemberUniqueName="[Ứng_viên].[Tỉnh/Thành phố].[All]" allUniqueName="[Ứng_viên].[Tỉnh/Thành phố].[All]" dimensionUniqueName="[Ứng_viên]" displayFolder="" count="0" memberValueDatatype="130" unbalanced="0"/>
    <cacheHierarchy uniqueName="[Ứng_viên].[Phòng ban/Bộ phận]" caption="Phòng ban/Bộ phận" attribute="1" defaultMemberUniqueName="[Ứng_viên].[Phòng ban/Bộ phận].[All]" allUniqueName="[Ứng_viên].[Phòng ban/Bộ phận].[All]" dimensionUniqueName="[Ứng_viên]" displayFolder="" count="0" memberValueDatatype="130" unbalanced="0"/>
    <cacheHierarchy uniqueName="[Ứng_viên].[Vị trí]" caption="Vị trí" attribute="1" defaultMemberUniqueName="[Ứng_viên].[Vị trí].[All]" allUniqueName="[Ứng_viên].[Vị trí].[All]" dimensionUniqueName="[Ứng_viên]" displayFolder="" count="0" memberValueDatatype="130" unbalanced="0"/>
    <cacheHierarchy uniqueName="[Ứng_viên].[Người phụ trách]" caption="Người phụ trách" attribute="1" defaultMemberUniqueName="[Ứng_viên].[Người phụ trách].[All]" allUniqueName="[Ứng_viên].[Người phụ trách].[All]" dimensionUniqueName="[Ứng_viên]" displayFolder="" count="0" memberValueDatatype="130" unbalanced="0"/>
    <cacheHierarchy uniqueName="[Ứng_viên].[Tên ứng viên]" caption="Tên ứng viên" attribute="1" defaultMemberUniqueName="[Ứng_viên].[Tên ứng viên].[All]" allUniqueName="[Ứng_viên].[Tên ứng viên].[All]" dimensionUniqueName="[Ứng_viên]" displayFolder="" count="0" memberValueDatatype="130" unbalanced="0"/>
    <cacheHierarchy uniqueName="[Ứng_viên].[Kênh]" caption="Kênh" attribute="1" defaultMemberUniqueName="[Ứng_viên].[Kênh].[All]" allUniqueName="[Ứng_viên].[Kênh].[All]" dimensionUniqueName="[Ứng_viên]" displayFolder="" count="0" memberValueDatatype="130" unbalanced="0"/>
    <cacheHierarchy uniqueName="[Ứng_viên].[Trạng thái hiện tại]" caption="Trạng thái hiện tại" attribute="1" defaultMemberUniqueName="[Ứng_viên].[Trạng thái hiện tại].[All]" allUniqueName="[Ứng_viên].[Trạng thái hiện tại].[All]" dimensionUniqueName="[Ứng_viên]" displayFolder="" count="0" memberValueDatatype="130" unbalanced="0"/>
    <cacheHierarchy uniqueName="[Ứng_viên].[Sơ loại]" caption="Sơ loại" attribute="1" defaultMemberUniqueName="[Ứng_viên].[Sơ loại].[All]" allUniqueName="[Ứng_viên].[Sơ loại].[All]" dimensionUniqueName="[Ứng_viên]" displayFolder="" count="0" memberValueDatatype="130" unbalanced="0"/>
    <cacheHierarchy uniqueName="[Ứng_viên].[Vòng 1]" caption="Vòng 1" attribute="1" defaultMemberUniqueName="[Ứng_viên].[Vòng 1].[All]" allUniqueName="[Ứng_viên].[Vòng 1].[All]" dimensionUniqueName="[Ứng_viên]" displayFolder="" count="0" memberValueDatatype="130" unbalanced="0"/>
    <cacheHierarchy uniqueName="[Ứng_viên].[Vòng 2]" caption="Vòng 2" attribute="1" defaultMemberUniqueName="[Ứng_viên].[Vòng 2].[All]" allUniqueName="[Ứng_viên].[Vòng 2].[All]" dimensionUniqueName="[Ứng_viên]" displayFolder="" count="0" memberValueDatatype="130" unbalanced="0"/>
    <cacheHierarchy uniqueName="[Ứng_viên].[Test]" caption="Test" attribute="1" defaultMemberUniqueName="[Ứng_viên].[Test].[All]" allUniqueName="[Ứng_viên].[Test].[All]" dimensionUniqueName="[Ứng_viên]" displayFolder="" count="0" memberValueDatatype="130" unbalanced="0"/>
    <cacheHierarchy uniqueName="[Ứng_viên].[Offer]" caption="Offer" attribute="1" defaultMemberUniqueName="[Ứng_viên].[Offer].[All]" allUniqueName="[Ứng_viên].[Offer].[All]" dimensionUniqueName="[Ứng_viên]" displayFolder="" count="0" memberValueDatatype="130" unbalanced="0"/>
    <cacheHierarchy uniqueName="[Ứng_viên].[Nhận việc]" caption="Nhận việc" attribute="1" defaultMemberUniqueName="[Ứng_viên].[Nhận việc].[All]" allUniqueName="[Ứng_viên].[Nhận việc].[All]" dimensionUniqueName="[Ứng_viên]" displayFolder="" count="0" memberValueDatatype="130" unbalanced="0"/>
    <cacheHierarchy uniqueName="[Ứng_viên].[TG nhận việc]" caption="TG nhận việc" attribute="1" time="1" defaultMemberUniqueName="[Ứng_viên].[TG nhận việc].[All]" allUniqueName="[Ứng_viên].[TG nhận việc].[All]" dimensionUniqueName="[Ứng_viên]" displayFolder="" count="0" memberValueDatatype="7" unbalanced="0"/>
    <cacheHierarchy uniqueName="[Ứng_viên].[Tuyển đúng KH]" caption="Tuyển đúng KH" attribute="1" defaultMemberUniqueName="[Ứng_viên].[Tuyển đúng KH].[All]" allUniqueName="[Ứng_viên].[Tuyển đúng KH].[All]" dimensionUniqueName="[Ứng_viên]" displayFolder="" count="0" memberValueDatatype="20" unbalanced="0"/>
    <cacheHierarchy uniqueName="[Ứng_viên].[Số ngày tuyển]" caption="Số ngày tuyển" attribute="1" defaultMemberUniqueName="[Ứng_viên].[Số ngày tuyển].[All]" allUniqueName="[Ứng_viên].[Số ngày tuyển].[All]" dimensionUniqueName="[Ứng_viên]" displayFolder="" count="0" memberValueDatatype="20" unbalanced="0"/>
    <cacheHierarchy uniqueName="[VitriTD].[STT]" caption="STT" attribute="1" defaultMemberUniqueName="[VitriTD].[STT].[All]" allUniqueName="[VitriTD].[STT].[All]" dimensionUniqueName="[VitriTD]" displayFolder="" count="0" memberValueDatatype="20" unbalanced="0"/>
    <cacheHierarchy uniqueName="[VitriTD].[ID tuyển dụng]" caption="ID tuyển dụng" attribute="1" defaultMemberUniqueName="[VitriTD].[ID tuyển dụng].[All]" allUniqueName="[VitriTD].[ID tuyển dụng].[All]" dimensionUniqueName="[VitriTD]" displayFolder="" count="0" memberValueDatatype="130" unbalanced="0"/>
    <cacheHierarchy uniqueName="[VitriTD].[Ngày bắt đầu]" caption="Ngày bắt đầu" attribute="1" time="1" defaultMemberUniqueName="[VitriTD].[Ngày bắt đầu].[All]" allUniqueName="[VitriTD].[Ngày bắt đầu].[All]" dimensionUniqueName="[VitriTD]" displayFolder="" count="0" memberValueDatatype="7" unbalanced="0"/>
    <cacheHierarchy uniqueName="[VitriTD].[Ngày kết thúc]" caption="Ngày kết thúc" attribute="1" time="1" defaultMemberUniqueName="[VitriTD].[Ngày kết thúc].[All]" allUniqueName="[VitriTD].[Ngày kết thúc].[All]" dimensionUniqueName="[VitriTD]" displayFolder="" count="0" memberValueDatatype="7" unbalanced="0"/>
    <cacheHierarchy uniqueName="[VitriTD].[Khu vực]" caption="Khu vực" attribute="1" defaultMemberUniqueName="[VitriTD].[Khu vực].[All]" allUniqueName="[VitriTD].[Khu vực].[All]" dimensionUniqueName="[VitriTD]" displayFolder="" count="0" memberValueDatatype="130" unbalanced="0"/>
    <cacheHierarchy uniqueName="[VitriTD].[Tỉnh/Thành phố]" caption="Tỉnh/Thành phố" attribute="1" defaultMemberUniqueName="[VitriTD].[Tỉnh/Thành phố].[All]" allUniqueName="[VitriTD].[Tỉnh/Thành phố].[All]" dimensionUniqueName="[VitriTD]" displayFolder="" count="0" memberValueDatatype="130" unbalanced="0"/>
    <cacheHierarchy uniqueName="[VitriTD].[Quận/Huyện]" caption="Quận/Huyện" attribute="1" defaultMemberUniqueName="[VitriTD].[Quận/Huyện].[All]" allUniqueName="[VitriTD].[Quận/Huyện].[All]" dimensionUniqueName="[VitriTD]" displayFolder="" count="0" memberValueDatatype="130" unbalanced="0"/>
    <cacheHierarchy uniqueName="[VitriTD].[Phòng ban]" caption="Phòng ban" attribute="1" defaultMemberUniqueName="[VitriTD].[Phòng ban].[All]" allUniqueName="[VitriTD].[Phòng ban].[All]" dimensionUniqueName="[VitriTD]" displayFolder="" count="0" memberValueDatatype="130" unbalanced="0"/>
    <cacheHierarchy uniqueName="[VitriTD].[Vị trí]" caption="Vị trí" attribute="1" defaultMemberUniqueName="[VitriTD].[Vị trí].[All]" allUniqueName="[VitriTD].[Vị trí].[All]" dimensionUniqueName="[VitriTD]" displayFolder="" count="0" memberValueDatatype="130" unbalanced="0"/>
    <cacheHierarchy uniqueName="[VitriTD].[Người phụ trách]" caption="Người phụ trách" attribute="1" defaultMemberUniqueName="[VitriTD].[Người phụ trách].[All]" allUniqueName="[VitriTD].[Người phụ trách].[All]" dimensionUniqueName="[VitriTD]" displayFolder="" count="0" memberValueDatatype="130" unbalanced="0"/>
    <cacheHierarchy uniqueName="[VitriTD].[Số lượng]" caption="Số lượng" attribute="1" defaultMemberUniqueName="[VitriTD].[Số lượng].[All]" allUniqueName="[VitriTD].[Số lượng].[All]" dimensionUniqueName="[VitriTD]" displayFolder="" count="0" memberValueDatatype="20" unbalanced="0"/>
    <cacheHierarchy uniqueName="[VitriTD].[Level]" caption="Level" attribute="1" defaultMemberUniqueName="[VitriTD].[Level].[All]" allUniqueName="[VitriTD].[Level].[All]" dimensionUniqueName="[VitriTD]" displayFolder="" count="0" memberValueDatatype="20" unbalanced="0"/>
    <cacheHierarchy uniqueName="[VitriTD].[Loại HĐ]" caption="Loại HĐ" attribute="1" defaultMemberUniqueName="[VitriTD].[Loại HĐ].[All]" allUniqueName="[VitriTD].[Loại HĐ].[All]" dimensionUniqueName="[VitriTD]" displayFolder="" count="0" memberValueDatatype="130" unbalanced="0"/>
    <cacheHierarchy uniqueName="[VitriTD].[Chi phí]" caption="Chi phí" attribute="1" defaultMemberUniqueName="[VitriTD].[Chi phí].[All]" allUniqueName="[VitriTD].[Chi phí].[All]" dimensionUniqueName="[VitriTD]" displayFolder="" count="0" memberValueDatatype="130" unbalanced="0"/>
    <cacheHierarchy uniqueName="[VitriTD].[Số tuyển được]" caption="Số tuyển được" attribute="1" defaultMemberUniqueName="[VitriTD].[Số tuyển được].[All]" allUniqueName="[VitriTD].[Số tuyển được].[All]" dimensionUniqueName="[VitriTD]" displayFolder="" count="0" memberValueDatatype="20" unbalanced="0"/>
    <cacheHierarchy uniqueName="[Measures].[Sum of Chi phí]" caption="Sum of Chi phí" measure="1" displayFolder="" measureGroup="Chiphikenh" count="0">
      <extLst>
        <ext xmlns:x15="http://schemas.microsoft.com/office/spreadsheetml/2010/11/main" uri="{B97F6D7D-B522-45F9-BDA1-12C45D357490}">
          <x15:cacheHierarchy aggregatedColumn="6"/>
        </ext>
      </extLst>
    </cacheHierarchy>
    <cacheHierarchy uniqueName="[Measures].[Sum of Số lượng]" caption="Sum of Số lượng" measure="1" displayFolder="" measureGroup="VitriTD" count="0">
      <extLst>
        <ext xmlns:x15="http://schemas.microsoft.com/office/spreadsheetml/2010/11/main" uri="{B97F6D7D-B522-45F9-BDA1-12C45D357490}">
          <x15:cacheHierarchy aggregatedColumn="52"/>
        </ext>
      </extLst>
    </cacheHierarchy>
    <cacheHierarchy uniqueName="[Measures].[Count of Ngày bắt đầu]" caption="Count of Ngày bắt đầu" measure="1" displayFolder="" measureGroup="VitriTD" count="0">
      <extLst>
        <ext xmlns:x15="http://schemas.microsoft.com/office/spreadsheetml/2010/11/main" uri="{B97F6D7D-B522-45F9-BDA1-12C45D357490}">
          <x15:cacheHierarchy aggregatedColumn="44"/>
        </ext>
      </extLst>
    </cacheHierarchy>
    <cacheHierarchy uniqueName="[Measures].[Sum of Tuyển đúng KH]" caption="Sum of Tuyển đúng KH" measure="1" displayFolder="" measureGroup="Ứng_viên" count="0">
      <extLst>
        <ext xmlns:x15="http://schemas.microsoft.com/office/spreadsheetml/2010/11/main" uri="{B97F6D7D-B522-45F9-BDA1-12C45D357490}">
          <x15:cacheHierarchy aggregatedColumn="40"/>
        </ext>
      </extLst>
    </cacheHierarchy>
    <cacheHierarchy uniqueName="[Measures].[Sum of Số ngày tuyển]" caption="Sum of Số ngày tuyển" measure="1" displayFolder="" measureGroup="Ứng_viên" count="0">
      <extLst>
        <ext xmlns:x15="http://schemas.microsoft.com/office/spreadsheetml/2010/11/main" uri="{B97F6D7D-B522-45F9-BDA1-12C45D357490}">
          <x15:cacheHierarchy aggregatedColumn="41"/>
        </ext>
      </extLst>
    </cacheHierarchy>
    <cacheHierarchy uniqueName="[Measures].[Average of Số ngày tuyển]" caption="Average of Số ngày tuyển" measure="1" displayFolder="" measureGroup="Ứng_viên" count="0">
      <extLst>
        <ext xmlns:x15="http://schemas.microsoft.com/office/spreadsheetml/2010/11/main" uri="{B97F6D7D-B522-45F9-BDA1-12C45D357490}">
          <x15:cacheHierarchy aggregatedColumn="41"/>
        </ext>
      </extLst>
    </cacheHierarchy>
    <cacheHierarchy uniqueName="[Measures].[Count of Tên ứng viên]" caption="Count of Tên ứng viên" measure="1" displayFolder="" measureGroup="Ứng_viên" count="0">
      <extLst>
        <ext xmlns:x15="http://schemas.microsoft.com/office/spreadsheetml/2010/11/main" uri="{B97F6D7D-B522-45F9-BDA1-12C45D357490}">
          <x15:cacheHierarchy aggregatedColumn="30"/>
        </ext>
      </extLst>
    </cacheHierarchy>
    <cacheHierarchy uniqueName="[Measures].[Count of Sơ loại]" caption="Count of Sơ loại" measure="1" displayFolder="" measureGroup="Ứng_viên" count="0">
      <extLst>
        <ext xmlns:x15="http://schemas.microsoft.com/office/spreadsheetml/2010/11/main" uri="{B97F6D7D-B522-45F9-BDA1-12C45D357490}">
          <x15:cacheHierarchy aggregatedColumn="33"/>
        </ext>
      </extLst>
    </cacheHierarchy>
    <cacheHierarchy uniqueName="[Measures].[Tổng CV]" caption="Tổng CV" measure="1" displayFolder="" measureGroup="Ứng_viên" count="0"/>
    <cacheHierarchy uniqueName="[Measures].[Pass sơ loại]" caption="Pass sơ loại" measure="1" displayFolder="" measureGroup="Ứng_viên" count="0"/>
    <cacheHierarchy uniqueName="[Measures].[Pass V1]" caption="Pass V1" measure="1" displayFolder="" measureGroup="Ứng_viên" count="0"/>
    <cacheHierarchy uniqueName="[Measures].[Pass V2]" caption="Pass V2" measure="1" displayFolder="" measureGroup="Ứng_viên" count="0"/>
    <cacheHierarchy uniqueName="[Measures].[Pass Test]" caption="Pass Test" measure="1" displayFolder="" measureGroup="Ứng_viên" count="0"/>
    <cacheHierarchy uniqueName="[Measures].[Pass Offer]" caption="Pass Offer" measure="1" displayFolder="" measureGroup="Ứng_viên" count="0"/>
    <cacheHierarchy uniqueName="[Measures].[SL Nhận việc]" caption="SL Nhận việc" measure="1" displayFolder="" measureGroup="Ứng_viên" count="0" oneField="1">
      <fieldsUsage count="1">
        <fieldUsage x="0"/>
      </fieldsUsage>
    </cacheHierarchy>
    <cacheHierarchy uniqueName="[Measures].[SL Tuyển đúng KH]" caption="SL Tuyển đúng KH" measure="1" displayFolder="" measureGroup="Ứng_viên" count="0"/>
    <cacheHierarchy uniqueName="[Measures].[__XL_Count VitriTD]" caption="__XL_Count VitriTD" measure="1" displayFolder="" measureGroup="VitriTD" count="0" hidden="1"/>
    <cacheHierarchy uniqueName="[Measures].[__XL_Count Khu vực]" caption="__XL_Count Khu vực" measure="1" displayFolder="" measureGroup="Khu vực" count="0" hidden="1"/>
    <cacheHierarchy uniqueName="[Measures].[__XL_Count Tỉnh Thành phố]" caption="__XL_Count Tỉnh Thành phố" measure="1" displayFolder="" measureGroup="Tỉnh Thành phố" count="0" hidden="1"/>
    <cacheHierarchy uniqueName="[Measures].[__XL_Count Phòng ban]" caption="__XL_Count Phòng ban" measure="1" displayFolder="" measureGroup="Phòng ban" count="0" hidden="1"/>
    <cacheHierarchy uniqueName="[Measures].[__XL_Count Người phụ trách]" caption="__XL_Count Người phụ trách" measure="1" displayFolder="" measureGroup="Người phụ trách" count="0" hidden="1"/>
    <cacheHierarchy uniqueName="[Measures].[__XL_Count Ứng_viên]" caption="__XL_Count Ứng_viên" measure="1" displayFolder="" measureGroup="Ứng_viên" count="0" hidden="1"/>
    <cacheHierarchy uniqueName="[Measures].[__XL_Count Kênh]" caption="__XL_Count Kênh" measure="1" displayFolder="" measureGroup="Kênh" count="0" hidden="1"/>
    <cacheHierarchy uniqueName="[Measures].[__XL_Count Chiphikenh]" caption="__XL_Count Chiphikenh" measure="1" displayFolder="" measureGroup="Chiphikenh" count="0" hidden="1"/>
    <cacheHierarchy uniqueName="[Measures].[__XL_Count Calendar]" caption="__XL_Count Calendar" measure="1" displayFolder="" measureGroup="dDate" count="0" hidden="1"/>
    <cacheHierarchy uniqueName="[Measures].[__No measures defined]" caption="__No measures defined" measure="1" displayFolder="" count="0" hidden="1"/>
  </cacheHierarchies>
  <kpis count="0"/>
  <dimensions count="10">
    <dimension name="Chiphikenh" uniqueName="[Chiphikenh]" caption="Chiphikenh"/>
    <dimension name="dDate" uniqueName="[dDate]" caption="dDate"/>
    <dimension name="Kênh" uniqueName="[Kênh]" caption="Kênh"/>
    <dimension name="Khu vực" uniqueName="[Khu vực]" caption="Khu vực"/>
    <dimension measure="1" name="Measures" uniqueName="[Measures]" caption="Measures"/>
    <dimension name="Người phụ trách" uniqueName="[Người phụ trách]" caption="Người phụ trách"/>
    <dimension name="Phòng ban" uniqueName="[Phòng ban]" caption="Phòng ban"/>
    <dimension name="Tỉnh Thành phố" uniqueName="[Tỉnh Thành phố]" caption="Tỉnh Thành phố"/>
    <dimension name="Ứng_viên" uniqueName="[Ứng_viên]" caption="Ứng_viên"/>
    <dimension name="VitriTD" uniqueName="[VitriTD]" caption="VitriTD"/>
  </dimensions>
  <measureGroups count="9">
    <measureGroup name="Chiphikenh" caption="Chiphikenh"/>
    <measureGroup name="dDate" caption="dDate"/>
    <measureGroup name="Kênh" caption="Kênh"/>
    <measureGroup name="Khu vực" caption="Khu vực"/>
    <measureGroup name="Người phụ trách" caption="Người phụ trách"/>
    <measureGroup name="Phòng ban" caption="Phòng ban"/>
    <measureGroup name="Tỉnh Thành phố" caption="Tỉnh Thành phố"/>
    <measureGroup name="Ứng_viên" caption="Ứng_viên"/>
    <measureGroup name="VitriTD" caption="VitriTD"/>
  </measureGroups>
  <maps count="24">
    <map measureGroup="0" dimension="0"/>
    <map measureGroup="0" dimension="1"/>
    <map measureGroup="0" dimension="2"/>
    <map measureGroup="0" dimension="3"/>
    <map measureGroup="0" dimension="6"/>
    <map measureGroup="0" dimension="7"/>
    <map measureGroup="1" dimension="1"/>
    <map measureGroup="2" dimension="2"/>
    <map measureGroup="3" dimension="3"/>
    <map measureGroup="4" dimension="5"/>
    <map measureGroup="5" dimension="6"/>
    <map measureGroup="6" dimension="7"/>
    <map measureGroup="7" dimension="2"/>
    <map measureGroup="7" dimension="3"/>
    <map measureGroup="7" dimension="5"/>
    <map measureGroup="7" dimension="6"/>
    <map measureGroup="7" dimension="7"/>
    <map measureGroup="7" dimension="8"/>
    <map measureGroup="8" dimension="1"/>
    <map measureGroup="8" dimension="3"/>
    <map measureGroup="8" dimension="5"/>
    <map measureGroup="8" dimension="6"/>
    <map measureGroup="8"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5310.711516319447" backgroundQuery="1" createdVersion="8" refreshedVersion="8" minRefreshableVersion="3" recordCount="0" supportSubquery="1" supportAdvancedDrill="1" xr:uid="{7A554875-96AE-4442-876A-A131C3562512}">
  <cacheSource type="external" connectionId="9"/>
  <cacheFields count="2">
    <cacheField name="[Measures].[SL Tuyển đúng KH]" caption="SL Tuyển đúng KH" numFmtId="0" hierarchy="72" level="32767"/>
    <cacheField name="[Người phụ trách].[Name].[Name]" caption="Name" numFmtId="0" hierarchy="17" level="1">
      <sharedItems containsSemiMixedTypes="0" containsNonDate="0" containsString="0"/>
    </cacheField>
  </cacheFields>
  <cacheHierarchies count="83">
    <cacheHierarchy uniqueName="[Chiphikenh].[STT]" caption="STT" attribute="1" defaultMemberUniqueName="[Chiphikenh].[STT].[All]" allUniqueName="[Chiphikenh].[STT].[All]" dimensionUniqueName="[Chiphikenh]" displayFolder="" count="0" memberValueDatatype="20" unbalanced="0"/>
    <cacheHierarchy uniqueName="[Chiphikenh].[Date]" caption="Date" attribute="1" time="1" defaultMemberUniqueName="[Chiphikenh].[Date].[All]" allUniqueName="[Chiphikenh].[Date].[All]" dimensionUniqueName="[Chiphikenh]" displayFolder="" count="0" memberValueDatatype="7" unbalanced="0"/>
    <cacheHierarchy uniqueName="[Chiphikenh].[Khu vực]" caption="Khu vực" attribute="1" defaultMemberUniqueName="[Chiphikenh].[Khu vực].[All]" allUniqueName="[Chiphikenh].[Khu vực].[All]" dimensionUniqueName="[Chiphikenh]" displayFolder="" count="0" memberValueDatatype="130" unbalanced="0"/>
    <cacheHierarchy uniqueName="[Chiphikenh].[Tỉnh/Thành phố]" caption="Tỉnh/Thành phố" attribute="1" defaultMemberUniqueName="[Chiphikenh].[Tỉnh/Thành phố].[All]" allUniqueName="[Chiphikenh].[Tỉnh/Thành phố].[All]" dimensionUniqueName="[Chiphikenh]" displayFolder="" count="0" memberValueDatatype="130" unbalanced="0"/>
    <cacheHierarchy uniqueName="[Chiphikenh].[Phòng ban]" caption="Phòng ban" attribute="1" defaultMemberUniqueName="[Chiphikenh].[Phòng ban].[All]" allUniqueName="[Chiphikenh].[Phòng ban].[All]" dimensionUniqueName="[Chiphikenh]" displayFolder="" count="0" memberValueDatatype="130" unbalanced="0"/>
    <cacheHierarchy uniqueName="[Chiphikenh].[Kênh]" caption="Kênh" attribute="1" defaultMemberUniqueName="[Chiphikenh].[Kênh].[All]" allUniqueName="[Chiphikenh].[Kênh].[All]" dimensionUniqueName="[Chiphikenh]" displayFolder="" count="0" memberValueDatatype="130" unbalanced="0"/>
    <cacheHierarchy uniqueName="[Chiphikenh].[Chi phí]" caption="Chi phí" attribute="1" defaultMemberUniqueName="[Chiphikenh].[Chi phí].[All]" allUniqueName="[Chiphikenh].[Chi phí].[All]" dimensionUniqueName="[Chiphikenh]" displayFolder="" count="0" memberValueDatatype="2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0" memberValueDatatype="20" unbalanced="0"/>
    <cacheHierarchy uniqueName="[dDate].[Month Number]" caption="Month Number" attribute="1" time="1" defaultMemberUniqueName="[dDate].[Month Number].[All]" allUniqueName="[dDate].[Month Number].[All]" dimensionUniqueName="[dDate]" displayFolder="" count="2" memberValueDatatype="20" unbalanced="0"/>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Kênh].[Name]" caption="Name" attribute="1" defaultMemberUniqueName="[Kênh].[Name].[All]" allUniqueName="[Kênh].[Name].[All]" dimensionUniqueName="[Kênh]" displayFolder="" count="0" memberValueDatatype="130" unbalanced="0"/>
    <cacheHierarchy uniqueName="[Khu vực].[Name]" caption="Name" attribute="1" defaultMemberUniqueName="[Khu vực].[Name].[All]" allUniqueName="[Khu vực].[Name].[All]" dimensionUniqueName="[Khu vực]" displayFolder="" count="0" memberValueDatatype="130" unbalanced="0"/>
    <cacheHierarchy uniqueName="[Người phụ trách].[Name]" caption="Name" attribute="1" defaultMemberUniqueName="[Người phụ trách].[Name].[All]" allUniqueName="[Người phụ trách].[Name].[All]" dimensionUniqueName="[Người phụ trách]" displayFolder="" count="2" memberValueDatatype="130" unbalanced="0">
      <fieldsUsage count="2">
        <fieldUsage x="-1"/>
        <fieldUsage x="1"/>
      </fieldsUsage>
    </cacheHierarchy>
    <cacheHierarchy uniqueName="[Phòng ban].[Name]" caption="Name" attribute="1" defaultMemberUniqueName="[Phòng ban].[Name].[All]" allUniqueName="[Phòng ban].[Name].[All]" dimensionUniqueName="[Phòng ban]" displayFolder="" count="0" memberValueDatatype="130" unbalanced="0"/>
    <cacheHierarchy uniqueName="[Tỉnh Thành phố].[Name]" caption="Name" attribute="1" defaultMemberUniqueName="[Tỉnh Thành phố].[Name].[All]" allUniqueName="[Tỉnh Thành phố].[Name].[All]" dimensionUniqueName="[Tỉnh Thành phố]" displayFolder="" count="0" memberValueDatatype="130" unbalanced="0"/>
    <cacheHierarchy uniqueName="[Ứng_viên].[STT]" caption="STT" attribute="1" defaultMemberUniqueName="[Ứng_viên].[STT].[All]" allUniqueName="[Ứng_viên].[STT].[All]" dimensionUniqueName="[Ứng_viên]" displayFolder="" count="0" memberValueDatatype="20" unbalanced="0"/>
    <cacheHierarchy uniqueName="[Ứng_viên].[Ngày nhận HS]" caption="Ngày nhận HS" attribute="1" time="1" defaultMemberUniqueName="[Ứng_viên].[Ngày nhận HS].[All]" allUniqueName="[Ứng_viên].[Ngày nhận HS].[All]" dimensionUniqueName="[Ứng_viên]" displayFolder="" count="0" memberValueDatatype="7" unbalanced="0"/>
    <cacheHierarchy uniqueName="[Ứng_viên].[Mã TD]" caption="Mã TD" attribute="1" defaultMemberUniqueName="[Ứng_viên].[Mã TD].[All]" allUniqueName="[Ứng_viên].[Mã TD].[All]" dimensionUniqueName="[Ứng_viên]" displayFolder="" count="0" memberValueDatatype="130" unbalanced="0"/>
    <cacheHierarchy uniqueName="[Ứng_viên].[Ngày bắt đầu]" caption="Ngày bắt đầu" attribute="1" time="1" defaultMemberUniqueName="[Ứng_viên].[Ngày bắt đầu].[All]" allUniqueName="[Ứng_viên].[Ngày bắt đầu].[All]" dimensionUniqueName="[Ứng_viên]" displayFolder="" count="0" memberValueDatatype="7" unbalanced="0"/>
    <cacheHierarchy uniqueName="[Ứng_viên].[Ngày kết thúc]" caption="Ngày kết thúc" attribute="1" time="1" defaultMemberUniqueName="[Ứng_viên].[Ngày kết thúc].[All]" allUniqueName="[Ứng_viên].[Ngày kết thúc].[All]" dimensionUniqueName="[Ứng_viên]" displayFolder="" count="0" memberValueDatatype="7" unbalanced="0"/>
    <cacheHierarchy uniqueName="[Ứng_viên].[Khu vực]" caption="Khu vực" attribute="1" defaultMemberUniqueName="[Ứng_viên].[Khu vực].[All]" allUniqueName="[Ứng_viên].[Khu vực].[All]" dimensionUniqueName="[Ứng_viên]" displayFolder="" count="0" memberValueDatatype="130" unbalanced="0"/>
    <cacheHierarchy uniqueName="[Ứng_viên].[Tỉnh/Thành phố]" caption="Tỉnh/Thành phố" attribute="1" defaultMemberUniqueName="[Ứng_viên].[Tỉnh/Thành phố].[All]" allUniqueName="[Ứng_viên].[Tỉnh/Thành phố].[All]" dimensionUniqueName="[Ứng_viên]" displayFolder="" count="0" memberValueDatatype="130" unbalanced="0"/>
    <cacheHierarchy uniqueName="[Ứng_viên].[Phòng ban/Bộ phận]" caption="Phòng ban/Bộ phận" attribute="1" defaultMemberUniqueName="[Ứng_viên].[Phòng ban/Bộ phận].[All]" allUniqueName="[Ứng_viên].[Phòng ban/Bộ phận].[All]" dimensionUniqueName="[Ứng_viên]" displayFolder="" count="0" memberValueDatatype="130" unbalanced="0"/>
    <cacheHierarchy uniqueName="[Ứng_viên].[Vị trí]" caption="Vị trí" attribute="1" defaultMemberUniqueName="[Ứng_viên].[Vị trí].[All]" allUniqueName="[Ứng_viên].[Vị trí].[All]" dimensionUniqueName="[Ứng_viên]" displayFolder="" count="0" memberValueDatatype="130" unbalanced="0"/>
    <cacheHierarchy uniqueName="[Ứng_viên].[Người phụ trách]" caption="Người phụ trách" attribute="1" defaultMemberUniqueName="[Ứng_viên].[Người phụ trách].[All]" allUniqueName="[Ứng_viên].[Người phụ trách].[All]" dimensionUniqueName="[Ứng_viên]" displayFolder="" count="0" memberValueDatatype="130" unbalanced="0"/>
    <cacheHierarchy uniqueName="[Ứng_viên].[Tên ứng viên]" caption="Tên ứng viên" attribute="1" defaultMemberUniqueName="[Ứng_viên].[Tên ứng viên].[All]" allUniqueName="[Ứng_viên].[Tên ứng viên].[All]" dimensionUniqueName="[Ứng_viên]" displayFolder="" count="0" memberValueDatatype="130" unbalanced="0"/>
    <cacheHierarchy uniqueName="[Ứng_viên].[Kênh]" caption="Kênh" attribute="1" defaultMemberUniqueName="[Ứng_viên].[Kênh].[All]" allUniqueName="[Ứng_viên].[Kênh].[All]" dimensionUniqueName="[Ứng_viên]" displayFolder="" count="0" memberValueDatatype="130" unbalanced="0"/>
    <cacheHierarchy uniqueName="[Ứng_viên].[Trạng thái hiện tại]" caption="Trạng thái hiện tại" attribute="1" defaultMemberUniqueName="[Ứng_viên].[Trạng thái hiện tại].[All]" allUniqueName="[Ứng_viên].[Trạng thái hiện tại].[All]" dimensionUniqueName="[Ứng_viên]" displayFolder="" count="0" memberValueDatatype="130" unbalanced="0"/>
    <cacheHierarchy uniqueName="[Ứng_viên].[Sơ loại]" caption="Sơ loại" attribute="1" defaultMemberUniqueName="[Ứng_viên].[Sơ loại].[All]" allUniqueName="[Ứng_viên].[Sơ loại].[All]" dimensionUniqueName="[Ứng_viên]" displayFolder="" count="0" memberValueDatatype="130" unbalanced="0"/>
    <cacheHierarchy uniqueName="[Ứng_viên].[Vòng 1]" caption="Vòng 1" attribute="1" defaultMemberUniqueName="[Ứng_viên].[Vòng 1].[All]" allUniqueName="[Ứng_viên].[Vòng 1].[All]" dimensionUniqueName="[Ứng_viên]" displayFolder="" count="0" memberValueDatatype="130" unbalanced="0"/>
    <cacheHierarchy uniqueName="[Ứng_viên].[Vòng 2]" caption="Vòng 2" attribute="1" defaultMemberUniqueName="[Ứng_viên].[Vòng 2].[All]" allUniqueName="[Ứng_viên].[Vòng 2].[All]" dimensionUniqueName="[Ứng_viên]" displayFolder="" count="0" memberValueDatatype="130" unbalanced="0"/>
    <cacheHierarchy uniqueName="[Ứng_viên].[Test]" caption="Test" attribute="1" defaultMemberUniqueName="[Ứng_viên].[Test].[All]" allUniqueName="[Ứng_viên].[Test].[All]" dimensionUniqueName="[Ứng_viên]" displayFolder="" count="0" memberValueDatatype="130" unbalanced="0"/>
    <cacheHierarchy uniqueName="[Ứng_viên].[Offer]" caption="Offer" attribute="1" defaultMemberUniqueName="[Ứng_viên].[Offer].[All]" allUniqueName="[Ứng_viên].[Offer].[All]" dimensionUniqueName="[Ứng_viên]" displayFolder="" count="0" memberValueDatatype="130" unbalanced="0"/>
    <cacheHierarchy uniqueName="[Ứng_viên].[Nhận việc]" caption="Nhận việc" attribute="1" defaultMemberUniqueName="[Ứng_viên].[Nhận việc].[All]" allUniqueName="[Ứng_viên].[Nhận việc].[All]" dimensionUniqueName="[Ứng_viên]" displayFolder="" count="0" memberValueDatatype="130" unbalanced="0"/>
    <cacheHierarchy uniqueName="[Ứng_viên].[TG nhận việc]" caption="TG nhận việc" attribute="1" time="1" defaultMemberUniqueName="[Ứng_viên].[TG nhận việc].[All]" allUniqueName="[Ứng_viên].[TG nhận việc].[All]" dimensionUniqueName="[Ứng_viên]" displayFolder="" count="0" memberValueDatatype="7" unbalanced="0"/>
    <cacheHierarchy uniqueName="[Ứng_viên].[Tuyển đúng KH]" caption="Tuyển đúng KH" attribute="1" defaultMemberUniqueName="[Ứng_viên].[Tuyển đúng KH].[All]" allUniqueName="[Ứng_viên].[Tuyển đúng KH].[All]" dimensionUniqueName="[Ứng_viên]" displayFolder="" count="0" memberValueDatatype="20" unbalanced="0"/>
    <cacheHierarchy uniqueName="[Ứng_viên].[Số ngày tuyển]" caption="Số ngày tuyển" attribute="1" defaultMemberUniqueName="[Ứng_viên].[Số ngày tuyển].[All]" allUniqueName="[Ứng_viên].[Số ngày tuyển].[All]" dimensionUniqueName="[Ứng_viên]" displayFolder="" count="0" memberValueDatatype="20" unbalanced="0"/>
    <cacheHierarchy uniqueName="[VitriTD].[STT]" caption="STT" attribute="1" defaultMemberUniqueName="[VitriTD].[STT].[All]" allUniqueName="[VitriTD].[STT].[All]" dimensionUniqueName="[VitriTD]" displayFolder="" count="0" memberValueDatatype="20" unbalanced="0"/>
    <cacheHierarchy uniqueName="[VitriTD].[ID tuyển dụng]" caption="ID tuyển dụng" attribute="1" defaultMemberUniqueName="[VitriTD].[ID tuyển dụng].[All]" allUniqueName="[VitriTD].[ID tuyển dụng].[All]" dimensionUniqueName="[VitriTD]" displayFolder="" count="0" memberValueDatatype="130" unbalanced="0"/>
    <cacheHierarchy uniqueName="[VitriTD].[Ngày bắt đầu]" caption="Ngày bắt đầu" attribute="1" time="1" defaultMemberUniqueName="[VitriTD].[Ngày bắt đầu].[All]" allUniqueName="[VitriTD].[Ngày bắt đầu].[All]" dimensionUniqueName="[VitriTD]" displayFolder="" count="0" memberValueDatatype="7" unbalanced="0"/>
    <cacheHierarchy uniqueName="[VitriTD].[Ngày kết thúc]" caption="Ngày kết thúc" attribute="1" time="1" defaultMemberUniqueName="[VitriTD].[Ngày kết thúc].[All]" allUniqueName="[VitriTD].[Ngày kết thúc].[All]" dimensionUniqueName="[VitriTD]" displayFolder="" count="0" memberValueDatatype="7" unbalanced="0"/>
    <cacheHierarchy uniqueName="[VitriTD].[Khu vực]" caption="Khu vực" attribute="1" defaultMemberUniqueName="[VitriTD].[Khu vực].[All]" allUniqueName="[VitriTD].[Khu vực].[All]" dimensionUniqueName="[VitriTD]" displayFolder="" count="0" memberValueDatatype="130" unbalanced="0"/>
    <cacheHierarchy uniqueName="[VitriTD].[Tỉnh/Thành phố]" caption="Tỉnh/Thành phố" attribute="1" defaultMemberUniqueName="[VitriTD].[Tỉnh/Thành phố].[All]" allUniqueName="[VitriTD].[Tỉnh/Thành phố].[All]" dimensionUniqueName="[VitriTD]" displayFolder="" count="0" memberValueDatatype="130" unbalanced="0"/>
    <cacheHierarchy uniqueName="[VitriTD].[Quận/Huyện]" caption="Quận/Huyện" attribute="1" defaultMemberUniqueName="[VitriTD].[Quận/Huyện].[All]" allUniqueName="[VitriTD].[Quận/Huyện].[All]" dimensionUniqueName="[VitriTD]" displayFolder="" count="0" memberValueDatatype="130" unbalanced="0"/>
    <cacheHierarchy uniqueName="[VitriTD].[Phòng ban]" caption="Phòng ban" attribute="1" defaultMemberUniqueName="[VitriTD].[Phòng ban].[All]" allUniqueName="[VitriTD].[Phòng ban].[All]" dimensionUniqueName="[VitriTD]" displayFolder="" count="0" memberValueDatatype="130" unbalanced="0"/>
    <cacheHierarchy uniqueName="[VitriTD].[Vị trí]" caption="Vị trí" attribute="1" defaultMemberUniqueName="[VitriTD].[Vị trí].[All]" allUniqueName="[VitriTD].[Vị trí].[All]" dimensionUniqueName="[VitriTD]" displayFolder="" count="0" memberValueDatatype="130" unbalanced="0"/>
    <cacheHierarchy uniqueName="[VitriTD].[Người phụ trách]" caption="Người phụ trách" attribute="1" defaultMemberUniqueName="[VitriTD].[Người phụ trách].[All]" allUniqueName="[VitriTD].[Người phụ trách].[All]" dimensionUniqueName="[VitriTD]" displayFolder="" count="0" memberValueDatatype="130" unbalanced="0"/>
    <cacheHierarchy uniqueName="[VitriTD].[Số lượng]" caption="Số lượng" attribute="1" defaultMemberUniqueName="[VitriTD].[Số lượng].[All]" allUniqueName="[VitriTD].[Số lượng].[All]" dimensionUniqueName="[VitriTD]" displayFolder="" count="0" memberValueDatatype="20" unbalanced="0"/>
    <cacheHierarchy uniqueName="[VitriTD].[Level]" caption="Level" attribute="1" defaultMemberUniqueName="[VitriTD].[Level].[All]" allUniqueName="[VitriTD].[Level].[All]" dimensionUniqueName="[VitriTD]" displayFolder="" count="0" memberValueDatatype="20" unbalanced="0"/>
    <cacheHierarchy uniqueName="[VitriTD].[Loại HĐ]" caption="Loại HĐ" attribute="1" defaultMemberUniqueName="[VitriTD].[Loại HĐ].[All]" allUniqueName="[VitriTD].[Loại HĐ].[All]" dimensionUniqueName="[VitriTD]" displayFolder="" count="0" memberValueDatatype="130" unbalanced="0"/>
    <cacheHierarchy uniqueName="[VitriTD].[Chi phí]" caption="Chi phí" attribute="1" defaultMemberUniqueName="[VitriTD].[Chi phí].[All]" allUniqueName="[VitriTD].[Chi phí].[All]" dimensionUniqueName="[VitriTD]" displayFolder="" count="0" memberValueDatatype="130" unbalanced="0"/>
    <cacheHierarchy uniqueName="[VitriTD].[Số tuyển được]" caption="Số tuyển được" attribute="1" defaultMemberUniqueName="[VitriTD].[Số tuyển được].[All]" allUniqueName="[VitriTD].[Số tuyển được].[All]" dimensionUniqueName="[VitriTD]" displayFolder="" count="0" memberValueDatatype="20" unbalanced="0"/>
    <cacheHierarchy uniqueName="[Measures].[Sum of Chi phí]" caption="Sum of Chi phí" measure="1" displayFolder="" measureGroup="Chiphikenh" count="0">
      <extLst>
        <ext xmlns:x15="http://schemas.microsoft.com/office/spreadsheetml/2010/11/main" uri="{B97F6D7D-B522-45F9-BDA1-12C45D357490}">
          <x15:cacheHierarchy aggregatedColumn="6"/>
        </ext>
      </extLst>
    </cacheHierarchy>
    <cacheHierarchy uniqueName="[Measures].[Sum of Số lượng]" caption="Sum of Số lượng" measure="1" displayFolder="" measureGroup="VitriTD" count="0">
      <extLst>
        <ext xmlns:x15="http://schemas.microsoft.com/office/spreadsheetml/2010/11/main" uri="{B97F6D7D-B522-45F9-BDA1-12C45D357490}">
          <x15:cacheHierarchy aggregatedColumn="52"/>
        </ext>
      </extLst>
    </cacheHierarchy>
    <cacheHierarchy uniqueName="[Measures].[Count of Ngày bắt đầu]" caption="Count of Ngày bắt đầu" measure="1" displayFolder="" measureGroup="VitriTD" count="0">
      <extLst>
        <ext xmlns:x15="http://schemas.microsoft.com/office/spreadsheetml/2010/11/main" uri="{B97F6D7D-B522-45F9-BDA1-12C45D357490}">
          <x15:cacheHierarchy aggregatedColumn="44"/>
        </ext>
      </extLst>
    </cacheHierarchy>
    <cacheHierarchy uniqueName="[Measures].[Sum of Tuyển đúng KH]" caption="Sum of Tuyển đúng KH" measure="1" displayFolder="" measureGroup="Ứng_viên" count="0">
      <extLst>
        <ext xmlns:x15="http://schemas.microsoft.com/office/spreadsheetml/2010/11/main" uri="{B97F6D7D-B522-45F9-BDA1-12C45D357490}">
          <x15:cacheHierarchy aggregatedColumn="40"/>
        </ext>
      </extLst>
    </cacheHierarchy>
    <cacheHierarchy uniqueName="[Measures].[Sum of Số ngày tuyển]" caption="Sum of Số ngày tuyển" measure="1" displayFolder="" measureGroup="Ứng_viên" count="0">
      <extLst>
        <ext xmlns:x15="http://schemas.microsoft.com/office/spreadsheetml/2010/11/main" uri="{B97F6D7D-B522-45F9-BDA1-12C45D357490}">
          <x15:cacheHierarchy aggregatedColumn="41"/>
        </ext>
      </extLst>
    </cacheHierarchy>
    <cacheHierarchy uniqueName="[Measures].[Average of Số ngày tuyển]" caption="Average of Số ngày tuyển" measure="1" displayFolder="" measureGroup="Ứng_viên" count="0">
      <extLst>
        <ext xmlns:x15="http://schemas.microsoft.com/office/spreadsheetml/2010/11/main" uri="{B97F6D7D-B522-45F9-BDA1-12C45D357490}">
          <x15:cacheHierarchy aggregatedColumn="41"/>
        </ext>
      </extLst>
    </cacheHierarchy>
    <cacheHierarchy uniqueName="[Measures].[Count of Tên ứng viên]" caption="Count of Tên ứng viên" measure="1" displayFolder="" measureGroup="Ứng_viên" count="0">
      <extLst>
        <ext xmlns:x15="http://schemas.microsoft.com/office/spreadsheetml/2010/11/main" uri="{B97F6D7D-B522-45F9-BDA1-12C45D357490}">
          <x15:cacheHierarchy aggregatedColumn="30"/>
        </ext>
      </extLst>
    </cacheHierarchy>
    <cacheHierarchy uniqueName="[Measures].[Count of Sơ loại]" caption="Count of Sơ loại" measure="1" displayFolder="" measureGroup="Ứng_viên" count="0">
      <extLst>
        <ext xmlns:x15="http://schemas.microsoft.com/office/spreadsheetml/2010/11/main" uri="{B97F6D7D-B522-45F9-BDA1-12C45D357490}">
          <x15:cacheHierarchy aggregatedColumn="33"/>
        </ext>
      </extLst>
    </cacheHierarchy>
    <cacheHierarchy uniqueName="[Measures].[Tổng CV]" caption="Tổng CV" measure="1" displayFolder="" measureGroup="Ứng_viên" count="0"/>
    <cacheHierarchy uniqueName="[Measures].[Pass sơ loại]" caption="Pass sơ loại" measure="1" displayFolder="" measureGroup="Ứng_viên" count="0"/>
    <cacheHierarchy uniqueName="[Measures].[Pass V1]" caption="Pass V1" measure="1" displayFolder="" measureGroup="Ứng_viên" count="0"/>
    <cacheHierarchy uniqueName="[Measures].[Pass V2]" caption="Pass V2" measure="1" displayFolder="" measureGroup="Ứng_viên" count="0"/>
    <cacheHierarchy uniqueName="[Measures].[Pass Test]" caption="Pass Test" measure="1" displayFolder="" measureGroup="Ứng_viên" count="0"/>
    <cacheHierarchy uniqueName="[Measures].[Pass Offer]" caption="Pass Offer" measure="1" displayFolder="" measureGroup="Ứng_viên" count="0"/>
    <cacheHierarchy uniqueName="[Measures].[SL Nhận việc]" caption="SL Nhận việc" measure="1" displayFolder="" measureGroup="Ứng_viên" count="0"/>
    <cacheHierarchy uniqueName="[Measures].[SL Tuyển đúng KH]" caption="SL Tuyển đúng KH" measure="1" displayFolder="" measureGroup="Ứng_viên" count="0" oneField="1">
      <fieldsUsage count="1">
        <fieldUsage x="0"/>
      </fieldsUsage>
    </cacheHierarchy>
    <cacheHierarchy uniqueName="[Measures].[__XL_Count VitriTD]" caption="__XL_Count VitriTD" measure="1" displayFolder="" measureGroup="VitriTD" count="0" hidden="1"/>
    <cacheHierarchy uniqueName="[Measures].[__XL_Count Khu vực]" caption="__XL_Count Khu vực" measure="1" displayFolder="" measureGroup="Khu vực" count="0" hidden="1"/>
    <cacheHierarchy uniqueName="[Measures].[__XL_Count Tỉnh Thành phố]" caption="__XL_Count Tỉnh Thành phố" measure="1" displayFolder="" measureGroup="Tỉnh Thành phố" count="0" hidden="1"/>
    <cacheHierarchy uniqueName="[Measures].[__XL_Count Phòng ban]" caption="__XL_Count Phòng ban" measure="1" displayFolder="" measureGroup="Phòng ban" count="0" hidden="1"/>
    <cacheHierarchy uniqueName="[Measures].[__XL_Count Người phụ trách]" caption="__XL_Count Người phụ trách" measure="1" displayFolder="" measureGroup="Người phụ trách" count="0" hidden="1"/>
    <cacheHierarchy uniqueName="[Measures].[__XL_Count Ứng_viên]" caption="__XL_Count Ứng_viên" measure="1" displayFolder="" measureGroup="Ứng_viên" count="0" hidden="1"/>
    <cacheHierarchy uniqueName="[Measures].[__XL_Count Kênh]" caption="__XL_Count Kênh" measure="1" displayFolder="" measureGroup="Kênh" count="0" hidden="1"/>
    <cacheHierarchy uniqueName="[Measures].[__XL_Count Chiphikenh]" caption="__XL_Count Chiphikenh" measure="1" displayFolder="" measureGroup="Chiphikenh" count="0" hidden="1"/>
    <cacheHierarchy uniqueName="[Measures].[__XL_Count Calendar]" caption="__XL_Count Calendar" measure="1" displayFolder="" measureGroup="dDate" count="0" hidden="1"/>
    <cacheHierarchy uniqueName="[Measures].[__No measures defined]" caption="__No measures defined" measure="1" displayFolder="" count="0" hidden="1"/>
  </cacheHierarchies>
  <kpis count="0"/>
  <dimensions count="10">
    <dimension name="Chiphikenh" uniqueName="[Chiphikenh]" caption="Chiphikenh"/>
    <dimension name="dDate" uniqueName="[dDate]" caption="dDate"/>
    <dimension name="Kênh" uniqueName="[Kênh]" caption="Kênh"/>
    <dimension name="Khu vực" uniqueName="[Khu vực]" caption="Khu vực"/>
    <dimension measure="1" name="Measures" uniqueName="[Measures]" caption="Measures"/>
    <dimension name="Người phụ trách" uniqueName="[Người phụ trách]" caption="Người phụ trách"/>
    <dimension name="Phòng ban" uniqueName="[Phòng ban]" caption="Phòng ban"/>
    <dimension name="Tỉnh Thành phố" uniqueName="[Tỉnh Thành phố]" caption="Tỉnh Thành phố"/>
    <dimension name="Ứng_viên" uniqueName="[Ứng_viên]" caption="Ứng_viên"/>
    <dimension name="VitriTD" uniqueName="[VitriTD]" caption="VitriTD"/>
  </dimensions>
  <measureGroups count="9">
    <measureGroup name="Chiphikenh" caption="Chiphikenh"/>
    <measureGroup name="dDate" caption="dDate"/>
    <measureGroup name="Kênh" caption="Kênh"/>
    <measureGroup name="Khu vực" caption="Khu vực"/>
    <measureGroup name="Người phụ trách" caption="Người phụ trách"/>
    <measureGroup name="Phòng ban" caption="Phòng ban"/>
    <measureGroup name="Tỉnh Thành phố" caption="Tỉnh Thành phố"/>
    <measureGroup name="Ứng_viên" caption="Ứng_viên"/>
    <measureGroup name="VitriTD" caption="VitriTD"/>
  </measureGroups>
  <maps count="24">
    <map measureGroup="0" dimension="0"/>
    <map measureGroup="0" dimension="1"/>
    <map measureGroup="0" dimension="2"/>
    <map measureGroup="0" dimension="3"/>
    <map measureGroup="0" dimension="6"/>
    <map measureGroup="0" dimension="7"/>
    <map measureGroup="1" dimension="1"/>
    <map measureGroup="2" dimension="2"/>
    <map measureGroup="3" dimension="3"/>
    <map measureGroup="4" dimension="5"/>
    <map measureGroup="5" dimension="6"/>
    <map measureGroup="6" dimension="7"/>
    <map measureGroup="7" dimension="2"/>
    <map measureGroup="7" dimension="3"/>
    <map measureGroup="7" dimension="5"/>
    <map measureGroup="7" dimension="6"/>
    <map measureGroup="7" dimension="7"/>
    <map measureGroup="7" dimension="8"/>
    <map measureGroup="8" dimension="1"/>
    <map measureGroup="8" dimension="3"/>
    <map measureGroup="8" dimension="5"/>
    <map measureGroup="8" dimension="6"/>
    <map measureGroup="8" dimension="7"/>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5310.699560185189" backgroundQuery="1" createdVersion="3" refreshedVersion="8" minRefreshableVersion="3" recordCount="0" supportSubquery="1" supportAdvancedDrill="1" xr:uid="{FE2FC249-0E31-4AE4-B861-C558165A8592}">
  <cacheSource type="external" connectionId="9">
    <extLst>
      <ext xmlns:x14="http://schemas.microsoft.com/office/spreadsheetml/2009/9/main" uri="{F057638F-6D5F-4e77-A914-E7F072B9BCA8}">
        <x14:sourceConnection name="ThisWorkbookDataModel"/>
      </ext>
    </extLst>
  </cacheSource>
  <cacheFields count="0"/>
  <cacheHierarchies count="83">
    <cacheHierarchy uniqueName="[Chiphikenh].[STT]" caption="STT" attribute="1" defaultMemberUniqueName="[Chiphikenh].[STT].[All]" allUniqueName="[Chiphikenh].[STT].[All]" dimensionUniqueName="[Chiphikenh]" displayFolder="" count="0" memberValueDatatype="20" unbalanced="0"/>
    <cacheHierarchy uniqueName="[Chiphikenh].[Date]" caption="Date" attribute="1" time="1" defaultMemberUniqueName="[Chiphikenh].[Date].[All]" allUniqueName="[Chiphikenh].[Date].[All]" dimensionUniqueName="[Chiphikenh]" displayFolder="" count="0" memberValueDatatype="7" unbalanced="0"/>
    <cacheHierarchy uniqueName="[Chiphikenh].[Khu vực]" caption="Khu vực" attribute="1" defaultMemberUniqueName="[Chiphikenh].[Khu vực].[All]" allUniqueName="[Chiphikenh].[Khu vực].[All]" dimensionUniqueName="[Chiphikenh]" displayFolder="" count="0" memberValueDatatype="130" unbalanced="0"/>
    <cacheHierarchy uniqueName="[Chiphikenh].[Tỉnh/Thành phố]" caption="Tỉnh/Thành phố" attribute="1" defaultMemberUniqueName="[Chiphikenh].[Tỉnh/Thành phố].[All]" allUniqueName="[Chiphikenh].[Tỉnh/Thành phố].[All]" dimensionUniqueName="[Chiphikenh]" displayFolder="" count="0" memberValueDatatype="130" unbalanced="0"/>
    <cacheHierarchy uniqueName="[Chiphikenh].[Phòng ban]" caption="Phòng ban" attribute="1" defaultMemberUniqueName="[Chiphikenh].[Phòng ban].[All]" allUniqueName="[Chiphikenh].[Phòng ban].[All]" dimensionUniqueName="[Chiphikenh]" displayFolder="" count="0" memberValueDatatype="130" unbalanced="0"/>
    <cacheHierarchy uniqueName="[Chiphikenh].[Kênh]" caption="Kênh" attribute="1" defaultMemberUniqueName="[Chiphikenh].[Kênh].[All]" allUniqueName="[Chiphikenh].[Kênh].[All]" dimensionUniqueName="[Chiphikenh]" displayFolder="" count="0" memberValueDatatype="130" unbalanced="0"/>
    <cacheHierarchy uniqueName="[Chiphikenh].[Chi phí]" caption="Chi phí" attribute="1" defaultMemberUniqueName="[Chiphikenh].[Chi phí].[All]" allUniqueName="[Chiphikenh].[Chi phí].[All]" dimensionUniqueName="[Chiphikenh]" displayFolder="" count="0" memberValueDatatype="20" unbalanced="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0" memberValueDatatype="20" unbalanced="0"/>
    <cacheHierarchy uniqueName="[dDate].[Month Number]" caption="Month Number" attribute="1" time="1" defaultMemberUniqueName="[dDate].[Month Number].[All]" allUniqueName="[dDate].[Month Number].[All]" dimensionUniqueName="[dDate]" displayFolder="" count="2" memberValueDatatype="20" unbalanced="0"/>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Kênh].[Name]" caption="Name" attribute="1" defaultMemberUniqueName="[Kênh].[Name].[All]" allUniqueName="[Kênh].[Name].[All]" dimensionUniqueName="[Kênh]" displayFolder="" count="2" memberValueDatatype="130" unbalanced="0"/>
    <cacheHierarchy uniqueName="[Khu vực].[Name]" caption="Name" attribute="1" defaultMemberUniqueName="[Khu vực].[Name].[All]" allUniqueName="[Khu vực].[Name].[All]" dimensionUniqueName="[Khu vực]" displayFolder="" count="2" memberValueDatatype="130" unbalanced="0"/>
    <cacheHierarchy uniqueName="[Người phụ trách].[Name]" caption="Name" attribute="1" defaultMemberUniqueName="[Người phụ trách].[Name].[All]" allUniqueName="[Người phụ trách].[Name].[All]" dimensionUniqueName="[Người phụ trách]" displayFolder="" count="2" memberValueDatatype="130" unbalanced="0"/>
    <cacheHierarchy uniqueName="[Phòng ban].[Name]" caption="Name" attribute="1" defaultMemberUniqueName="[Phòng ban].[Name].[All]" allUniqueName="[Phòng ban].[Name].[All]" dimensionUniqueName="[Phòng ban]" displayFolder="" count="2" memberValueDatatype="130" unbalanced="0"/>
    <cacheHierarchy uniqueName="[Tỉnh Thành phố].[Name]" caption="Name" attribute="1" defaultMemberUniqueName="[Tỉnh Thành phố].[Name].[All]" allUniqueName="[Tỉnh Thành phố].[Name].[All]" dimensionUniqueName="[Tỉnh Thành phố]" displayFolder="" count="2" memberValueDatatype="130" unbalanced="0"/>
    <cacheHierarchy uniqueName="[Ứng_viên].[STT]" caption="STT" attribute="1" defaultMemberUniqueName="[Ứng_viên].[STT].[All]" allUniqueName="[Ứng_viên].[STT].[All]" dimensionUniqueName="[Ứng_viên]" displayFolder="" count="0" memberValueDatatype="20" unbalanced="0"/>
    <cacheHierarchy uniqueName="[Ứng_viên].[Ngày nhận HS]" caption="Ngày nhận HS" attribute="1" time="1" defaultMemberUniqueName="[Ứng_viên].[Ngày nhận HS].[All]" allUniqueName="[Ứng_viên].[Ngày nhận HS].[All]" dimensionUniqueName="[Ứng_viên]" displayFolder="" count="0" memberValueDatatype="7" unbalanced="0"/>
    <cacheHierarchy uniqueName="[Ứng_viên].[Mã TD]" caption="Mã TD" attribute="1" defaultMemberUniqueName="[Ứng_viên].[Mã TD].[All]" allUniqueName="[Ứng_viên].[Mã TD].[All]" dimensionUniqueName="[Ứng_viên]" displayFolder="" count="0" memberValueDatatype="130" unbalanced="0"/>
    <cacheHierarchy uniqueName="[Ứng_viên].[Ngày bắt đầu]" caption="Ngày bắt đầu" attribute="1" time="1" defaultMemberUniqueName="[Ứng_viên].[Ngày bắt đầu].[All]" allUniqueName="[Ứng_viên].[Ngày bắt đầu].[All]" dimensionUniqueName="[Ứng_viên]" displayFolder="" count="0" memberValueDatatype="7" unbalanced="0"/>
    <cacheHierarchy uniqueName="[Ứng_viên].[Ngày kết thúc]" caption="Ngày kết thúc" attribute="1" time="1" defaultMemberUniqueName="[Ứng_viên].[Ngày kết thúc].[All]" allUniqueName="[Ứng_viên].[Ngày kết thúc].[All]" dimensionUniqueName="[Ứng_viên]" displayFolder="" count="0" memberValueDatatype="7" unbalanced="0"/>
    <cacheHierarchy uniqueName="[Ứng_viên].[Khu vực]" caption="Khu vực" attribute="1" defaultMemberUniqueName="[Ứng_viên].[Khu vực].[All]" allUniqueName="[Ứng_viên].[Khu vực].[All]" dimensionUniqueName="[Ứng_viên]" displayFolder="" count="0" memberValueDatatype="130" unbalanced="0"/>
    <cacheHierarchy uniqueName="[Ứng_viên].[Tỉnh/Thành phố]" caption="Tỉnh/Thành phố" attribute="1" defaultMemberUniqueName="[Ứng_viên].[Tỉnh/Thành phố].[All]" allUniqueName="[Ứng_viên].[Tỉnh/Thành phố].[All]" dimensionUniqueName="[Ứng_viên]" displayFolder="" count="0" memberValueDatatype="130" unbalanced="0"/>
    <cacheHierarchy uniqueName="[Ứng_viên].[Phòng ban/Bộ phận]" caption="Phòng ban/Bộ phận" attribute="1" defaultMemberUniqueName="[Ứng_viên].[Phòng ban/Bộ phận].[All]" allUniqueName="[Ứng_viên].[Phòng ban/Bộ phận].[All]" dimensionUniqueName="[Ứng_viên]" displayFolder="" count="0" memberValueDatatype="130" unbalanced="0"/>
    <cacheHierarchy uniqueName="[Ứng_viên].[Vị trí]" caption="Vị trí" attribute="1" defaultMemberUniqueName="[Ứng_viên].[Vị trí].[All]" allUniqueName="[Ứng_viên].[Vị trí].[All]" dimensionUniqueName="[Ứng_viên]" displayFolder="" count="0" memberValueDatatype="130" unbalanced="0"/>
    <cacheHierarchy uniqueName="[Ứng_viên].[Người phụ trách]" caption="Người phụ trách" attribute="1" defaultMemberUniqueName="[Ứng_viên].[Người phụ trách].[All]" allUniqueName="[Ứng_viên].[Người phụ trách].[All]" dimensionUniqueName="[Ứng_viên]" displayFolder="" count="0" memberValueDatatype="130" unbalanced="0"/>
    <cacheHierarchy uniqueName="[Ứng_viên].[Tên ứng viên]" caption="Tên ứng viên" attribute="1" defaultMemberUniqueName="[Ứng_viên].[Tên ứng viên].[All]" allUniqueName="[Ứng_viên].[Tên ứng viên].[All]" dimensionUniqueName="[Ứng_viên]" displayFolder="" count="0" memberValueDatatype="130" unbalanced="0"/>
    <cacheHierarchy uniqueName="[Ứng_viên].[Kênh]" caption="Kênh" attribute="1" defaultMemberUniqueName="[Ứng_viên].[Kênh].[All]" allUniqueName="[Ứng_viên].[Kênh].[All]" dimensionUniqueName="[Ứng_viên]" displayFolder="" count="0" memberValueDatatype="130" unbalanced="0"/>
    <cacheHierarchy uniqueName="[Ứng_viên].[Trạng thái hiện tại]" caption="Trạng thái hiện tại" attribute="1" defaultMemberUniqueName="[Ứng_viên].[Trạng thái hiện tại].[All]" allUniqueName="[Ứng_viên].[Trạng thái hiện tại].[All]" dimensionUniqueName="[Ứng_viên]" displayFolder="" count="0" memberValueDatatype="130" unbalanced="0"/>
    <cacheHierarchy uniqueName="[Ứng_viên].[Sơ loại]" caption="Sơ loại" attribute="1" defaultMemberUniqueName="[Ứng_viên].[Sơ loại].[All]" allUniqueName="[Ứng_viên].[Sơ loại].[All]" dimensionUniqueName="[Ứng_viên]" displayFolder="" count="0" memberValueDatatype="130" unbalanced="0"/>
    <cacheHierarchy uniqueName="[Ứng_viên].[Vòng 1]" caption="Vòng 1" attribute="1" defaultMemberUniqueName="[Ứng_viên].[Vòng 1].[All]" allUniqueName="[Ứng_viên].[Vòng 1].[All]" dimensionUniqueName="[Ứng_viên]" displayFolder="" count="0" memberValueDatatype="130" unbalanced="0"/>
    <cacheHierarchy uniqueName="[Ứng_viên].[Vòng 2]" caption="Vòng 2" attribute="1" defaultMemberUniqueName="[Ứng_viên].[Vòng 2].[All]" allUniqueName="[Ứng_viên].[Vòng 2].[All]" dimensionUniqueName="[Ứng_viên]" displayFolder="" count="0" memberValueDatatype="130" unbalanced="0"/>
    <cacheHierarchy uniqueName="[Ứng_viên].[Test]" caption="Test" attribute="1" defaultMemberUniqueName="[Ứng_viên].[Test].[All]" allUniqueName="[Ứng_viên].[Test].[All]" dimensionUniqueName="[Ứng_viên]" displayFolder="" count="0" memberValueDatatype="130" unbalanced="0"/>
    <cacheHierarchy uniqueName="[Ứng_viên].[Offer]" caption="Offer" attribute="1" defaultMemberUniqueName="[Ứng_viên].[Offer].[All]" allUniqueName="[Ứng_viên].[Offer].[All]" dimensionUniqueName="[Ứng_viên]" displayFolder="" count="0" memberValueDatatype="130" unbalanced="0"/>
    <cacheHierarchy uniqueName="[Ứng_viên].[Nhận việc]" caption="Nhận việc" attribute="1" defaultMemberUniqueName="[Ứng_viên].[Nhận việc].[All]" allUniqueName="[Ứng_viên].[Nhận việc].[All]" dimensionUniqueName="[Ứng_viên]" displayFolder="" count="0" memberValueDatatype="130" unbalanced="0"/>
    <cacheHierarchy uniqueName="[Ứng_viên].[TG nhận việc]" caption="TG nhận việc" attribute="1" time="1" defaultMemberUniqueName="[Ứng_viên].[TG nhận việc].[All]" allUniqueName="[Ứng_viên].[TG nhận việc].[All]" dimensionUniqueName="[Ứng_viên]" displayFolder="" count="0" memberValueDatatype="7" unbalanced="0"/>
    <cacheHierarchy uniqueName="[Ứng_viên].[Tuyển đúng KH]" caption="Tuyển đúng KH" attribute="1" defaultMemberUniqueName="[Ứng_viên].[Tuyển đúng KH].[All]" allUniqueName="[Ứng_viên].[Tuyển đúng KH].[All]" dimensionUniqueName="[Ứng_viên]" displayFolder="" count="0" memberValueDatatype="20" unbalanced="0"/>
    <cacheHierarchy uniqueName="[Ứng_viên].[Số ngày tuyển]" caption="Số ngày tuyển" attribute="1" defaultMemberUniqueName="[Ứng_viên].[Số ngày tuyển].[All]" allUniqueName="[Ứng_viên].[Số ngày tuyển].[All]" dimensionUniqueName="[Ứng_viên]" displayFolder="" count="0" memberValueDatatype="20" unbalanced="0"/>
    <cacheHierarchy uniqueName="[VitriTD].[STT]" caption="STT" attribute="1" defaultMemberUniqueName="[VitriTD].[STT].[All]" allUniqueName="[VitriTD].[STT].[All]" dimensionUniqueName="[VitriTD]" displayFolder="" count="0" memberValueDatatype="20" unbalanced="0"/>
    <cacheHierarchy uniqueName="[VitriTD].[ID tuyển dụng]" caption="ID tuyển dụng" attribute="1" defaultMemberUniqueName="[VitriTD].[ID tuyển dụng].[All]" allUniqueName="[VitriTD].[ID tuyển dụng].[All]" dimensionUniqueName="[VitriTD]" displayFolder="" count="0" memberValueDatatype="130" unbalanced="0"/>
    <cacheHierarchy uniqueName="[VitriTD].[Ngày bắt đầu]" caption="Ngày bắt đầu" attribute="1" time="1" defaultMemberUniqueName="[VitriTD].[Ngày bắt đầu].[All]" allUniqueName="[VitriTD].[Ngày bắt đầu].[All]" dimensionUniqueName="[VitriTD]" displayFolder="" count="0" memberValueDatatype="7" unbalanced="0"/>
    <cacheHierarchy uniqueName="[VitriTD].[Ngày kết thúc]" caption="Ngày kết thúc" attribute="1" time="1" defaultMemberUniqueName="[VitriTD].[Ngày kết thúc].[All]" allUniqueName="[VitriTD].[Ngày kết thúc].[All]" dimensionUniqueName="[VitriTD]" displayFolder="" count="0" memberValueDatatype="7" unbalanced="0"/>
    <cacheHierarchy uniqueName="[VitriTD].[Khu vực]" caption="Khu vực" attribute="1" defaultMemberUniqueName="[VitriTD].[Khu vực].[All]" allUniqueName="[VitriTD].[Khu vực].[All]" dimensionUniqueName="[VitriTD]" displayFolder="" count="0" memberValueDatatype="130" unbalanced="0"/>
    <cacheHierarchy uniqueName="[VitriTD].[Tỉnh/Thành phố]" caption="Tỉnh/Thành phố" attribute="1" defaultMemberUniqueName="[VitriTD].[Tỉnh/Thành phố].[All]" allUniqueName="[VitriTD].[Tỉnh/Thành phố].[All]" dimensionUniqueName="[VitriTD]" displayFolder="" count="0" memberValueDatatype="130" unbalanced="0"/>
    <cacheHierarchy uniqueName="[VitriTD].[Quận/Huyện]" caption="Quận/Huyện" attribute="1" defaultMemberUniqueName="[VitriTD].[Quận/Huyện].[All]" allUniqueName="[VitriTD].[Quận/Huyện].[All]" dimensionUniqueName="[VitriTD]" displayFolder="" count="0" memberValueDatatype="130" unbalanced="0"/>
    <cacheHierarchy uniqueName="[VitriTD].[Phòng ban]" caption="Phòng ban" attribute="1" defaultMemberUniqueName="[VitriTD].[Phòng ban].[All]" allUniqueName="[VitriTD].[Phòng ban].[All]" dimensionUniqueName="[VitriTD]" displayFolder="" count="0" memberValueDatatype="130" unbalanced="0"/>
    <cacheHierarchy uniqueName="[VitriTD].[Vị trí]" caption="Vị trí" attribute="1" defaultMemberUniqueName="[VitriTD].[Vị trí].[All]" allUniqueName="[VitriTD].[Vị trí].[All]" dimensionUniqueName="[VitriTD]" displayFolder="" count="0" memberValueDatatype="130" unbalanced="0"/>
    <cacheHierarchy uniqueName="[VitriTD].[Người phụ trách]" caption="Người phụ trách" attribute="1" defaultMemberUniqueName="[VitriTD].[Người phụ trách].[All]" allUniqueName="[VitriTD].[Người phụ trách].[All]" dimensionUniqueName="[VitriTD]" displayFolder="" count="0" memberValueDatatype="130" unbalanced="0"/>
    <cacheHierarchy uniqueName="[VitriTD].[Số lượng]" caption="Số lượng" attribute="1" defaultMemberUniqueName="[VitriTD].[Số lượng].[All]" allUniqueName="[VitriTD].[Số lượng].[All]" dimensionUniqueName="[VitriTD]" displayFolder="" count="0" memberValueDatatype="20" unbalanced="0"/>
    <cacheHierarchy uniqueName="[VitriTD].[Level]" caption="Level" attribute="1" defaultMemberUniqueName="[VitriTD].[Level].[All]" allUniqueName="[VitriTD].[Level].[All]" dimensionUniqueName="[VitriTD]" displayFolder="" count="0" memberValueDatatype="20" unbalanced="0"/>
    <cacheHierarchy uniqueName="[VitriTD].[Loại HĐ]" caption="Loại HĐ" attribute="1" defaultMemberUniqueName="[VitriTD].[Loại HĐ].[All]" allUniqueName="[VitriTD].[Loại HĐ].[All]" dimensionUniqueName="[VitriTD]" displayFolder="" count="0" memberValueDatatype="130" unbalanced="0"/>
    <cacheHierarchy uniqueName="[VitriTD].[Chi phí]" caption="Chi phí" attribute="1" defaultMemberUniqueName="[VitriTD].[Chi phí].[All]" allUniqueName="[VitriTD].[Chi phí].[All]" dimensionUniqueName="[VitriTD]" displayFolder="" count="0" memberValueDatatype="130" unbalanced="0"/>
    <cacheHierarchy uniqueName="[VitriTD].[Số tuyển được]" caption="Số tuyển được" attribute="1" defaultMemberUniqueName="[VitriTD].[Số tuyển được].[All]" allUniqueName="[VitriTD].[Số tuyển được].[All]" dimensionUniqueName="[VitriTD]" displayFolder="" count="0" memberValueDatatype="20" unbalanced="0"/>
    <cacheHierarchy uniqueName="[Measures].[Sum of Chi phí]" caption="Sum of Chi phí" measure="1" displayFolder="" measureGroup="Chiphikenh" count="0">
      <extLst>
        <ext xmlns:x15="http://schemas.microsoft.com/office/spreadsheetml/2010/11/main" uri="{B97F6D7D-B522-45F9-BDA1-12C45D357490}">
          <x15:cacheHierarchy aggregatedColumn="6"/>
        </ext>
      </extLst>
    </cacheHierarchy>
    <cacheHierarchy uniqueName="[Measures].[Sum of Số lượng]" caption="Sum of Số lượng" measure="1" displayFolder="" measureGroup="VitriTD" count="0">
      <extLst>
        <ext xmlns:x15="http://schemas.microsoft.com/office/spreadsheetml/2010/11/main" uri="{B97F6D7D-B522-45F9-BDA1-12C45D357490}">
          <x15:cacheHierarchy aggregatedColumn="52"/>
        </ext>
      </extLst>
    </cacheHierarchy>
    <cacheHierarchy uniqueName="[Measures].[Count of Ngày bắt đầu]" caption="Count of Ngày bắt đầu" measure="1" displayFolder="" measureGroup="VitriTD" count="0">
      <extLst>
        <ext xmlns:x15="http://schemas.microsoft.com/office/spreadsheetml/2010/11/main" uri="{B97F6D7D-B522-45F9-BDA1-12C45D357490}">
          <x15:cacheHierarchy aggregatedColumn="44"/>
        </ext>
      </extLst>
    </cacheHierarchy>
    <cacheHierarchy uniqueName="[Measures].[Sum of Tuyển đúng KH]" caption="Sum of Tuyển đúng KH" measure="1" displayFolder="" measureGroup="Ứng_viên" count="0">
      <extLst>
        <ext xmlns:x15="http://schemas.microsoft.com/office/spreadsheetml/2010/11/main" uri="{B97F6D7D-B522-45F9-BDA1-12C45D357490}">
          <x15:cacheHierarchy aggregatedColumn="40"/>
        </ext>
      </extLst>
    </cacheHierarchy>
    <cacheHierarchy uniqueName="[Measures].[Sum of Số ngày tuyển]" caption="Sum of Số ngày tuyển" measure="1" displayFolder="" measureGroup="Ứng_viên" count="0">
      <extLst>
        <ext xmlns:x15="http://schemas.microsoft.com/office/spreadsheetml/2010/11/main" uri="{B97F6D7D-B522-45F9-BDA1-12C45D357490}">
          <x15:cacheHierarchy aggregatedColumn="41"/>
        </ext>
      </extLst>
    </cacheHierarchy>
    <cacheHierarchy uniqueName="[Measures].[Average of Số ngày tuyển]" caption="Average of Số ngày tuyển" measure="1" displayFolder="" measureGroup="Ứng_viên" count="0">
      <extLst>
        <ext xmlns:x15="http://schemas.microsoft.com/office/spreadsheetml/2010/11/main" uri="{B97F6D7D-B522-45F9-BDA1-12C45D357490}">
          <x15:cacheHierarchy aggregatedColumn="41"/>
        </ext>
      </extLst>
    </cacheHierarchy>
    <cacheHierarchy uniqueName="[Measures].[Count of Tên ứng viên]" caption="Count of Tên ứng viên" measure="1" displayFolder="" measureGroup="Ứng_viên" count="0">
      <extLst>
        <ext xmlns:x15="http://schemas.microsoft.com/office/spreadsheetml/2010/11/main" uri="{B97F6D7D-B522-45F9-BDA1-12C45D357490}">
          <x15:cacheHierarchy aggregatedColumn="30"/>
        </ext>
      </extLst>
    </cacheHierarchy>
    <cacheHierarchy uniqueName="[Measures].[Count of Sơ loại]" caption="Count of Sơ loại" measure="1" displayFolder="" measureGroup="Ứng_viên" count="0">
      <extLst>
        <ext xmlns:x15="http://schemas.microsoft.com/office/spreadsheetml/2010/11/main" uri="{B97F6D7D-B522-45F9-BDA1-12C45D357490}">
          <x15:cacheHierarchy aggregatedColumn="33"/>
        </ext>
      </extLst>
    </cacheHierarchy>
    <cacheHierarchy uniqueName="[Measures].[Tổng CV]" caption="Tổng CV" measure="1" displayFolder="" measureGroup="Ứng_viên" count="0"/>
    <cacheHierarchy uniqueName="[Measures].[Pass sơ loại]" caption="Pass sơ loại" measure="1" displayFolder="" measureGroup="Ứng_viên" count="0"/>
    <cacheHierarchy uniqueName="[Measures].[Pass V1]" caption="Pass V1" measure="1" displayFolder="" measureGroup="Ứng_viên" count="0"/>
    <cacheHierarchy uniqueName="[Measures].[Pass V2]" caption="Pass V2" measure="1" displayFolder="" measureGroup="Ứng_viên" count="0"/>
    <cacheHierarchy uniqueName="[Measures].[Pass Test]" caption="Pass Test" measure="1" displayFolder="" measureGroup="Ứng_viên" count="0"/>
    <cacheHierarchy uniqueName="[Measures].[Pass Offer]" caption="Pass Offer" measure="1" displayFolder="" measureGroup="Ứng_viên" count="0"/>
    <cacheHierarchy uniqueName="[Measures].[SL Nhận việc]" caption="SL Nhận việc" measure="1" displayFolder="" measureGroup="Ứng_viên" count="0"/>
    <cacheHierarchy uniqueName="[Measures].[SL Tuyển đúng KH]" caption="SL Tuyển đúng KH" measure="1" displayFolder="" measureGroup="Ứng_viên" count="0"/>
    <cacheHierarchy uniqueName="[Measures].[__XL_Count VitriTD]" caption="__XL_Count VitriTD" measure="1" displayFolder="" measureGroup="VitriTD" count="0" hidden="1"/>
    <cacheHierarchy uniqueName="[Measures].[__XL_Count Khu vực]" caption="__XL_Count Khu vực" measure="1" displayFolder="" measureGroup="Khu vực" count="0" hidden="1"/>
    <cacheHierarchy uniqueName="[Measures].[__XL_Count Tỉnh Thành phố]" caption="__XL_Count Tỉnh Thành phố" measure="1" displayFolder="" measureGroup="Tỉnh Thành phố" count="0" hidden="1"/>
    <cacheHierarchy uniqueName="[Measures].[__XL_Count Phòng ban]" caption="__XL_Count Phòng ban" measure="1" displayFolder="" measureGroup="Phòng ban" count="0" hidden="1"/>
    <cacheHierarchy uniqueName="[Measures].[__XL_Count Người phụ trách]" caption="__XL_Count Người phụ trách" measure="1" displayFolder="" measureGroup="Người phụ trách" count="0" hidden="1"/>
    <cacheHierarchy uniqueName="[Measures].[__XL_Count Ứng_viên]" caption="__XL_Count Ứng_viên" measure="1" displayFolder="" measureGroup="Ứng_viên" count="0" hidden="1"/>
    <cacheHierarchy uniqueName="[Measures].[__XL_Count Kênh]" caption="__XL_Count Kênh" measure="1" displayFolder="" measureGroup="Kênh" count="0" hidden="1"/>
    <cacheHierarchy uniqueName="[Measures].[__XL_Count Chiphikenh]" caption="__XL_Count Chiphikenh" measure="1" displayFolder="" measureGroup="Chiphikenh" count="0" hidden="1"/>
    <cacheHierarchy uniqueName="[Measures].[__XL_Count Calendar]" caption="__XL_Count Calendar" measure="1" displayFolder="" measureGroup="d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873559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3DBC3A-B25B-409F-90BA-2D14511ABEAD}" name="Khu vực" cacheId="1618" applyNumberFormats="0" applyBorderFormats="0" applyFontFormats="0" applyPatternFormats="0" applyAlignmentFormats="0" applyWidthHeightFormats="1" dataCaption="Values" tag="349529c6-6cdb-4776-bed2-5be7ffb7051a" updatedVersion="8" minRefreshableVersion="3" useAutoFormatting="1" subtotalHiddenItems="1" itemPrintTitles="1" createdVersion="8" indent="0" outline="1" outlineData="1" multipleFieldFilters="0" chartFormat="20" rowHeaderCaption="Khu vực">
  <location ref="A18:D31" firstHeaderRow="0"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3">
    <i>
      <x/>
    </i>
    <i i="1">
      <x v="1"/>
    </i>
    <i i="2">
      <x v="2"/>
    </i>
  </colItems>
  <dataFields count="3">
    <dataField fld="1" subtotal="count" baseField="0" baseItem="0"/>
    <dataField fld="2" subtotal="count" baseField="0" baseItem="0"/>
    <dataField name="Tổng chi phí" fld="3" baseField="0" baseItem="0" numFmtId="166"/>
  </dataFields>
  <formats count="3">
    <format dxfId="432">
      <pivotArea dataOnly="0" labelOnly="1" outline="0" axis="axisValues" fieldPosition="0"/>
    </format>
    <format dxfId="431">
      <pivotArea dataOnly="0" labelOnly="1" outline="0" axis="axisValues" fieldPosition="0"/>
    </format>
    <format dxfId="430">
      <pivotArea outline="0" collapsedLevelsAreSubtotals="1" fieldPosition="0">
        <references count="1">
          <reference field="4294967294" count="1" selected="0">
            <x v="2"/>
          </reference>
        </references>
      </pivotArea>
    </format>
  </formats>
  <chartFormats count="12">
    <chartFormat chart="0" format="12" series="1">
      <pivotArea type="data" outline="0" fieldPosition="0">
        <references count="1">
          <reference field="4294967294" count="1" selected="0">
            <x v="0"/>
          </reference>
        </references>
      </pivotArea>
    </chartFormat>
    <chartFormat chart="0" format="13" series="1">
      <pivotArea type="data" outline="0" fieldPosition="0">
        <references count="1">
          <reference field="4294967294" count="1" selected="0">
            <x v="1"/>
          </reference>
        </references>
      </pivotArea>
    </chartFormat>
    <chartFormat chart="0" format="14" series="1">
      <pivotArea type="data" outline="0" fieldPosition="0">
        <references count="1">
          <reference field="4294967294" count="1" selected="0">
            <x v="2"/>
          </reference>
        </references>
      </pivotArea>
    </chartFormat>
    <chartFormat chart="4" format="63" series="1">
      <pivotArea type="data" outline="0" fieldPosition="0">
        <references count="1">
          <reference field="4294967294" count="1" selected="0">
            <x v="0"/>
          </reference>
        </references>
      </pivotArea>
    </chartFormat>
    <chartFormat chart="4" format="64" series="1">
      <pivotArea type="data" outline="0" fieldPosition="0">
        <references count="1">
          <reference field="4294967294" count="1" selected="0">
            <x v="1"/>
          </reference>
        </references>
      </pivotArea>
    </chartFormat>
    <chartFormat chart="4" format="65" series="1">
      <pivotArea type="data" outline="0" fieldPosition="0">
        <references count="1">
          <reference field="4294967294" count="1" selected="0">
            <x v="2"/>
          </reference>
        </references>
      </pivotArea>
    </chartFormat>
    <chartFormat chart="10" format="66" series="1">
      <pivotArea type="data" outline="0" fieldPosition="0">
        <references count="1">
          <reference field="4294967294" count="1" selected="0">
            <x v="0"/>
          </reference>
        </references>
      </pivotArea>
    </chartFormat>
    <chartFormat chart="10" format="67" series="1">
      <pivotArea type="data" outline="0" fieldPosition="0">
        <references count="1">
          <reference field="4294967294" count="1" selected="0">
            <x v="1"/>
          </reference>
        </references>
      </pivotArea>
    </chartFormat>
    <chartFormat chart="10" format="68" series="1">
      <pivotArea type="data" outline="0" fieldPosition="0">
        <references count="1">
          <reference field="4294967294" count="1" selected="0">
            <x v="2"/>
          </reference>
        </references>
      </pivotArea>
    </chartFormat>
    <chartFormat chart="11" format="69" series="1">
      <pivotArea type="data" outline="0" fieldPosition="0">
        <references count="1">
          <reference field="4294967294" count="1" selected="0">
            <x v="0"/>
          </reference>
        </references>
      </pivotArea>
    </chartFormat>
    <chartFormat chart="11" format="70" series="1">
      <pivotArea type="data" outline="0" fieldPosition="0">
        <references count="1">
          <reference field="4294967294" count="1" selected="0">
            <x v="1"/>
          </reference>
        </references>
      </pivotArea>
    </chartFormat>
    <chartFormat chart="11" format="71" series="1">
      <pivotArea type="data" outline="0" fieldPosition="0">
        <references count="1">
          <reference field="4294967294" count="1" selected="0">
            <x v="2"/>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ổng chi phí"/>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hiphikenh]"/>
        <x15:activeTabTopLevelEntity name="[Kênh]"/>
        <x15:activeTabTopLevelEntity name="[Khu vực]"/>
        <x15:activeTabTopLevelEntity name="[Người phụ trách]"/>
        <x15:activeTabTopLevelEntity name="[Phòng ban]"/>
        <x15:activeTabTopLevelEntity name="[Tỉnh Thành phố]"/>
        <x15:activeTabTopLevelEntity name="[dDate]"/>
        <x15:activeTabTopLevelEntity name="[Ứng_viê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8C0633-AAA5-4A12-B71A-AA6CDA6CC43A}" name="Tổng chi phí" cacheId="1606" applyNumberFormats="0" applyBorderFormats="0" applyFontFormats="0" applyPatternFormats="0" applyAlignmentFormats="0" applyWidthHeightFormats="1" dataCaption="Values" tag="df9e92ba-fbc5-43a0-8660-a18f124d5be5" updatedVersion="8" minRefreshableVersion="3" useAutoFormatting="1" subtotalHiddenItems="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ổng chi phí" fld="0" baseField="0" baseItem="0" numFmtId="166"/>
  </dataFields>
  <formats count="2">
    <format dxfId="434">
      <pivotArea dataOnly="0" labelOnly="1" outline="0" axis="axisValues" fieldPosition="0"/>
    </format>
    <format dxfId="433">
      <pivotArea dataOnly="0" labelOnly="1" outline="0" axis="axisValues" fieldPosition="0"/>
    </format>
  </formats>
  <pivotHierarchies count="83">
    <pivotHierarchy dragToData="1"/>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ổng chi phí"/>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iphikenh]"/>
        <x15:activeTabTopLevelEntity name="[Kênh]"/>
        <x15:activeTabTopLevelEntity name="[Khu vực]"/>
        <x15:activeTabTopLevelEntity name="[Người phụ trách]"/>
        <x15:activeTabTopLevelEntity name="[Phòng ban]"/>
        <x15:activeTabTopLevelEntity name="[Tỉnh Thành phố]"/>
        <x15:activeTabTopLevelEntity name="[d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C08EC0-10CD-40BF-9DB7-4CB87C5081F0}" name="SL cần tuyển" cacheId="1609" applyNumberFormats="0" applyBorderFormats="0" applyFontFormats="0" applyPatternFormats="0" applyAlignmentFormats="0" applyWidthHeightFormats="1" dataCaption="Values" tag="a3ff8635-2db6-4eca-a238-892b38b85086" updatedVersion="8" minRefreshableVersion="3" useAutoFormatting="1" subtotalHiddenItems="1" itemPrintTitles="1" createdVersion="8" indent="0" outline="1" outlineData="1" multipleFieldFilters="0">
  <location ref="C2:C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L cần tuyển" fld="0" baseField="0" baseItem="0"/>
  </dataFields>
  <formats count="2">
    <format dxfId="436">
      <pivotArea dataOnly="0" labelOnly="1" outline="0" axis="axisValues" fieldPosition="0"/>
    </format>
    <format dxfId="435">
      <pivotArea dataOnly="0" labelOnly="1" outline="0" axis="axisValues" fieldPosition="0"/>
    </format>
  </formats>
  <pivotHierarchies count="83">
    <pivotHierarchy dragToData="1"/>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ổng chi phí"/>
    <pivotHierarchy dragToData="1" caption="SL cần tuyển"/>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hiphikenh]"/>
        <x15:activeTabTopLevelEntity name="[Kênh]"/>
        <x15:activeTabTopLevelEntity name="[Khu vực]"/>
        <x15:activeTabTopLevelEntity name="[Người phụ trách]"/>
        <x15:activeTabTopLevelEntity name="[Phòng ban]"/>
        <x15:activeTabTopLevelEntity name="[Tỉnh Thành phố]"/>
        <x15:activeTabTopLevelEntity name="[dDate]"/>
        <x15:activeTabTopLevelEntity name="[VitriT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13C646-3FAB-4959-B3F2-F89A44D5F583}" name="Tuyển đúng KH" cacheId="1639" applyNumberFormats="0" applyBorderFormats="0" applyFontFormats="0" applyPatternFormats="0" applyAlignmentFormats="0" applyWidthHeightFormats="1" dataCaption="Values" tag="bb585310-0dcb-4b98-9ac1-cd70c27e3669" updatedVersion="8" minRefreshableVersion="3" useAutoFormatting="1" itemPrintTitles="1" createdVersion="8" indent="0" outline="1" outlineData="1" multipleFieldFilters="0">
  <location ref="G2:G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438">
      <pivotArea dataOnly="0" labelOnly="1" outline="0" axis="axisValues" fieldPosition="0"/>
    </format>
    <format dxfId="437">
      <pivotArea dataOnly="0" labelOnly="1" outline="0" axis="axisValues" fieldPosition="0"/>
    </format>
  </formats>
  <pivotHierarchies count="83">
    <pivotHierarchy dragToData="1"/>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ổng chi phí"/>
    <pivotHierarchy dragToData="1" caption="SL cần tuyển"/>
    <pivotHierarchy dragToData="1"/>
    <pivotHierarchy dragToData="1" caption="SL tuyển đúng KH"/>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hiphikenh]"/>
        <x15:activeTabTopLevelEntity name="[Kênh]"/>
        <x15:activeTabTopLevelEntity name="[Khu vực]"/>
        <x15:activeTabTopLevelEntity name="[Người phụ trách]"/>
        <x15:activeTabTopLevelEntity name="[Phòng ban]"/>
        <x15:activeTabTopLevelEntity name="[Tỉnh Thành phố]"/>
        <x15:activeTabTopLevelEntity name="[dDate]"/>
        <x15:activeTabTopLevelEntity name="[VitriTD]"/>
        <x15:activeTabTopLevelEntity name="[Ứng_viê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C47702-F2BC-4154-9C46-8240D211FED1}" name="Phòng ban" cacheId="1621" applyNumberFormats="0" applyBorderFormats="0" applyFontFormats="0" applyPatternFormats="0" applyAlignmentFormats="0" applyWidthHeightFormats="1" dataCaption="Values" tag="7ec625d8-154b-4ba0-8325-14e8329a8f6c" updatedVersion="8" minRefreshableVersion="3" useAutoFormatting="1" subtotalHiddenItems="1" itemPrintTitles="1" createdVersion="8" indent="0" outline="1" outlineData="1" multipleFieldFilters="0" chartFormat="7" rowHeaderCaption="Phòng ban">
  <location ref="A40:D46" firstHeaderRow="0" firstDataRow="1" firstDataCol="1"/>
  <pivotFields count="5">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3"/>
  </rowFields>
  <rowItems count="6">
    <i>
      <x/>
    </i>
    <i>
      <x v="1"/>
    </i>
    <i>
      <x v="2"/>
    </i>
    <i>
      <x v="3"/>
    </i>
    <i>
      <x v="4"/>
    </i>
    <i t="grand">
      <x/>
    </i>
  </rowItems>
  <colFields count="1">
    <field x="-2"/>
  </colFields>
  <colItems count="3">
    <i>
      <x/>
    </i>
    <i i="1">
      <x v="1"/>
    </i>
    <i i="2">
      <x v="2"/>
    </i>
  </colItems>
  <dataFields count="3">
    <dataField fld="0" subtotal="count" baseField="0" baseItem="0"/>
    <dataField fld="1" subtotal="count" baseField="0" baseItem="0"/>
    <dataField name="Tổng chi phí" fld="2" baseField="0" baseItem="0" numFmtId="166"/>
  </dataFields>
  <formats count="3">
    <format dxfId="441">
      <pivotArea dataOnly="0" labelOnly="1" outline="0" axis="axisValues" fieldPosition="0"/>
    </format>
    <format dxfId="440">
      <pivotArea dataOnly="0" labelOnly="1" outline="0" axis="axisValues" fieldPosition="0"/>
    </format>
    <format dxfId="439">
      <pivotArea outline="0" collapsedLevelsAreSubtotals="1" fieldPosition="0">
        <references count="1">
          <reference field="4294967294" count="1" selected="0">
            <x v="2"/>
          </reference>
        </references>
      </pivotArea>
    </format>
  </formats>
  <chartFormats count="12">
    <chartFormat chart="0" format="21" series="1">
      <pivotArea type="data" outline="0" fieldPosition="0">
        <references count="1">
          <reference field="4294967294" count="1" selected="0">
            <x v="0"/>
          </reference>
        </references>
      </pivotArea>
    </chartFormat>
    <chartFormat chart="0" format="22" series="1">
      <pivotArea type="data" outline="0" fieldPosition="0">
        <references count="1">
          <reference field="4294967294" count="1" selected="0">
            <x v="1"/>
          </reference>
        </references>
      </pivotArea>
    </chartFormat>
    <chartFormat chart="0" format="23" series="1">
      <pivotArea type="data" outline="0" fieldPosition="0">
        <references count="1">
          <reference field="4294967294" count="1" selected="0">
            <x v="2"/>
          </reference>
        </references>
      </pivotArea>
    </chartFormat>
    <chartFormat chart="4" format="72" series="1">
      <pivotArea type="data" outline="0" fieldPosition="0">
        <references count="1">
          <reference field="4294967294" count="1" selected="0">
            <x v="0"/>
          </reference>
        </references>
      </pivotArea>
    </chartFormat>
    <chartFormat chart="4" format="73" series="1">
      <pivotArea type="data" outline="0" fieldPosition="0">
        <references count="1">
          <reference field="4294967294" count="1" selected="0">
            <x v="1"/>
          </reference>
        </references>
      </pivotArea>
    </chartFormat>
    <chartFormat chart="4" format="74" series="1">
      <pivotArea type="data" outline="0" fieldPosition="0">
        <references count="1">
          <reference field="4294967294" count="1" selected="0">
            <x v="2"/>
          </reference>
        </references>
      </pivotArea>
    </chartFormat>
    <chartFormat chart="5" format="75" series="1">
      <pivotArea type="data" outline="0" fieldPosition="0">
        <references count="1">
          <reference field="4294967294" count="1" selected="0">
            <x v="0"/>
          </reference>
        </references>
      </pivotArea>
    </chartFormat>
    <chartFormat chart="5" format="76" series="1">
      <pivotArea type="data" outline="0" fieldPosition="0">
        <references count="1">
          <reference field="4294967294" count="1" selected="0">
            <x v="1"/>
          </reference>
        </references>
      </pivotArea>
    </chartFormat>
    <chartFormat chart="5" format="77" series="1">
      <pivotArea type="data" outline="0" fieldPosition="0">
        <references count="1">
          <reference field="4294967294" count="1" selected="0">
            <x v="2"/>
          </reference>
        </references>
      </pivotArea>
    </chartFormat>
    <chartFormat chart="6" format="78" series="1">
      <pivotArea type="data" outline="0" fieldPosition="0">
        <references count="1">
          <reference field="4294967294" count="1" selected="0">
            <x v="0"/>
          </reference>
        </references>
      </pivotArea>
    </chartFormat>
    <chartFormat chart="6" format="79" series="1">
      <pivotArea type="data" outline="0" fieldPosition="0">
        <references count="1">
          <reference field="4294967294" count="1" selected="0">
            <x v="1"/>
          </reference>
        </references>
      </pivotArea>
    </chartFormat>
    <chartFormat chart="6" format="80" series="1">
      <pivotArea type="data" outline="0" fieldPosition="0">
        <references count="1">
          <reference field="4294967294" count="1" selected="0">
            <x v="2"/>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ổng chi phí"/>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iphikenh]"/>
        <x15:activeTabTopLevelEntity name="[Kênh]"/>
        <x15:activeTabTopLevelEntity name="[Khu vực]"/>
        <x15:activeTabTopLevelEntity name="[Người phụ trách]"/>
        <x15:activeTabTopLevelEntity name="[Phòng ban]"/>
        <x15:activeTabTopLevelEntity name="[Tỉnh Thành phố]"/>
        <x15:activeTabTopLevelEntity name="[dDate]"/>
        <x15:activeTabTopLevelEntity name="[Ứng_viê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E180E2-37D7-4943-B0C0-4CF6EC2D0B5E}" name="Tháng" cacheId="1627" applyNumberFormats="0" applyBorderFormats="0" applyFontFormats="0" applyPatternFormats="0" applyAlignmentFormats="0" applyWidthHeightFormats="1" dataCaption="Values" tag="a4bfdef5-475b-4930-b237-1a6424e33d36" updatedVersion="8" minRefreshableVersion="3" useAutoFormatting="1" subtotalHiddenItems="1" itemPrintTitles="1" createdVersion="8" indent="0" outline="1" outlineData="1" multipleFieldFilters="0" chartFormat="5" rowHeaderCaption="Tháng">
  <location ref="A70:D81" firstHeaderRow="0" firstDataRow="1" firstDataCol="1"/>
  <pivotFields count="6">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2">
    <field x="3"/>
    <field x="4"/>
  </rowFields>
  <rowItems count="11">
    <i>
      <x/>
    </i>
    <i r="1">
      <x/>
    </i>
    <i r="1">
      <x v="1"/>
    </i>
    <i r="1">
      <x v="2"/>
    </i>
    <i r="1">
      <x v="3"/>
    </i>
    <i r="1">
      <x v="4"/>
    </i>
    <i r="1">
      <x v="5"/>
    </i>
    <i r="1">
      <x v="6"/>
    </i>
    <i r="1">
      <x v="7"/>
    </i>
    <i r="1">
      <x v="8"/>
    </i>
    <i t="grand">
      <x/>
    </i>
  </rowItems>
  <colFields count="1">
    <field x="-2"/>
  </colFields>
  <colItems count="3">
    <i>
      <x/>
    </i>
    <i i="1">
      <x v="1"/>
    </i>
    <i i="2">
      <x v="2"/>
    </i>
  </colItems>
  <dataFields count="3">
    <dataField fld="0" subtotal="count" baseField="0" baseItem="0"/>
    <dataField fld="1" subtotal="count" baseField="0" baseItem="0"/>
    <dataField name="Tổng chi phí" fld="2" baseField="0" baseItem="0" numFmtId="166"/>
  </dataFields>
  <formats count="3">
    <format dxfId="444">
      <pivotArea dataOnly="0" labelOnly="1" outline="0" axis="axisValues" fieldPosition="0"/>
    </format>
    <format dxfId="443">
      <pivotArea dataOnly="0" labelOnly="1" outline="0" axis="axisValues" fieldPosition="0"/>
    </format>
    <format dxfId="442">
      <pivotArea outline="0" collapsedLevelsAreSubtotals="1" fieldPosition="0">
        <references count="1">
          <reference field="4294967294" count="1" selected="0">
            <x v="2"/>
          </reference>
        </references>
      </pivotArea>
    </format>
  </formats>
  <chartFormats count="6">
    <chartFormat chart="0" format="39" series="1">
      <pivotArea type="data" outline="0" fieldPosition="0">
        <references count="1">
          <reference field="4294967294" count="1" selected="0">
            <x v="0"/>
          </reference>
        </references>
      </pivotArea>
    </chartFormat>
    <chartFormat chart="0" format="40" series="1">
      <pivotArea type="data" outline="0" fieldPosition="0">
        <references count="1">
          <reference field="4294967294" count="1" selected="0">
            <x v="1"/>
          </reference>
        </references>
      </pivotArea>
    </chartFormat>
    <chartFormat chart="0" format="41" series="1">
      <pivotArea type="data" outline="0" fieldPosition="0">
        <references count="1">
          <reference field="4294967294" count="1" selected="0">
            <x v="2"/>
          </reference>
        </references>
      </pivotArea>
    </chartFormat>
    <chartFormat chart="4" format="81" series="1">
      <pivotArea type="data" outline="0" fieldPosition="0">
        <references count="1">
          <reference field="4294967294" count="1" selected="0">
            <x v="0"/>
          </reference>
        </references>
      </pivotArea>
    </chartFormat>
    <chartFormat chart="4" format="82" series="1">
      <pivotArea type="data" outline="0" fieldPosition="0">
        <references count="1">
          <reference field="4294967294" count="1" selected="0">
            <x v="1"/>
          </reference>
        </references>
      </pivotArea>
    </chartFormat>
    <chartFormat chart="4" format="83" series="1">
      <pivotArea type="data" outline="0" fieldPosition="0">
        <references count="1">
          <reference field="4294967294" count="1" selected="0">
            <x v="2"/>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ổng chi phí"/>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9"/>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hiphikenh]"/>
        <x15:activeTabTopLevelEntity name="[Kênh]"/>
        <x15:activeTabTopLevelEntity name="[Khu vực]"/>
        <x15:activeTabTopLevelEntity name="[Người phụ trách]"/>
        <x15:activeTabTopLevelEntity name="[Phòng ban]"/>
        <x15:activeTabTopLevelEntity name="[Tỉnh Thành phố]"/>
        <x15:activeTabTopLevelEntity name="[dDate]"/>
        <x15:activeTabTopLevelEntity name="[Ứng_viê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F20212-8F04-4CB5-BE06-27FD5C5686C4}" name="Kênh" cacheId="1624" applyNumberFormats="0" applyBorderFormats="0" applyFontFormats="0" applyPatternFormats="0" applyAlignmentFormats="0" applyWidthHeightFormats="1" dataCaption="Values" tag="d4d9222f-1a67-4043-8058-662093a76037" updatedVersion="8" minRefreshableVersion="3" useAutoFormatting="1" subtotalHiddenItems="1" itemPrintTitles="1" createdVersion="8" indent="0" outline="1" outlineData="1" multipleFieldFilters="0" chartFormat="10" rowHeaderCaption="Kênh">
  <location ref="A54:D63" firstHeaderRow="0" firstDataRow="1" firstDataCol="1"/>
  <pivotFields count="5">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3"/>
  </rowFields>
  <rowItems count="9">
    <i>
      <x/>
    </i>
    <i>
      <x v="1"/>
    </i>
    <i>
      <x v="2"/>
    </i>
    <i>
      <x v="3"/>
    </i>
    <i>
      <x v="4"/>
    </i>
    <i>
      <x v="5"/>
    </i>
    <i>
      <x v="6"/>
    </i>
    <i>
      <x v="7"/>
    </i>
    <i t="grand">
      <x/>
    </i>
  </rowItems>
  <colFields count="1">
    <field x="-2"/>
  </colFields>
  <colItems count="3">
    <i>
      <x/>
    </i>
    <i i="1">
      <x v="1"/>
    </i>
    <i i="2">
      <x v="2"/>
    </i>
  </colItems>
  <dataFields count="3">
    <dataField fld="0" subtotal="count" baseField="0" baseItem="0"/>
    <dataField fld="1" subtotal="count" baseField="0" baseItem="0"/>
    <dataField name="Tổng chi phí" fld="2" baseField="0" baseItem="0" numFmtId="166"/>
  </dataFields>
  <formats count="3">
    <format dxfId="447">
      <pivotArea dataOnly="0" labelOnly="1" outline="0" axis="axisValues" fieldPosition="0"/>
    </format>
    <format dxfId="446">
      <pivotArea dataOnly="0" labelOnly="1" outline="0" axis="axisValues" fieldPosition="0"/>
    </format>
    <format dxfId="445">
      <pivotArea outline="0" collapsedLevelsAreSubtotals="1" fieldPosition="0">
        <references count="1">
          <reference field="4294967294" count="1" selected="0">
            <x v="2"/>
          </reference>
        </references>
      </pivotArea>
    </format>
  </formats>
  <chartFormats count="9">
    <chartFormat chart="0" format="30" series="1">
      <pivotArea type="data" outline="0" fieldPosition="0">
        <references count="1">
          <reference field="4294967294" count="1" selected="0">
            <x v="0"/>
          </reference>
        </references>
      </pivotArea>
    </chartFormat>
    <chartFormat chart="0" format="31" series="1">
      <pivotArea type="data" outline="0" fieldPosition="0">
        <references count="1">
          <reference field="4294967294" count="1" selected="0">
            <x v="1"/>
          </reference>
        </references>
      </pivotArea>
    </chartFormat>
    <chartFormat chart="0" format="32" series="1">
      <pivotArea type="data" outline="0" fieldPosition="0">
        <references count="1">
          <reference field="4294967294" count="1" selected="0">
            <x v="2"/>
          </reference>
        </references>
      </pivotArea>
    </chartFormat>
    <chartFormat chart="2" format="36" series="1">
      <pivotArea type="data" outline="0" fieldPosition="0">
        <references count="1">
          <reference field="4294967294" count="1" selected="0">
            <x v="0"/>
          </reference>
        </references>
      </pivotArea>
    </chartFormat>
    <chartFormat chart="2" format="37" series="1">
      <pivotArea type="data" outline="0" fieldPosition="0">
        <references count="1">
          <reference field="4294967294" count="1" selected="0">
            <x v="1"/>
          </reference>
        </references>
      </pivotArea>
    </chartFormat>
    <chartFormat chart="2" format="38" series="1">
      <pivotArea type="data" outline="0" fieldPosition="0">
        <references count="1">
          <reference field="4294967294" count="1" selected="0">
            <x v="2"/>
          </reference>
        </references>
      </pivotArea>
    </chartFormat>
    <chartFormat chart="8" format="72" series="1">
      <pivotArea type="data" outline="0" fieldPosition="0">
        <references count="1">
          <reference field="4294967294" count="1" selected="0">
            <x v="0"/>
          </reference>
        </references>
      </pivotArea>
    </chartFormat>
    <chartFormat chart="8" format="73" series="1">
      <pivotArea type="data" outline="0" fieldPosition="0">
        <references count="1">
          <reference field="4294967294" count="1" selected="0">
            <x v="1"/>
          </reference>
        </references>
      </pivotArea>
    </chartFormat>
    <chartFormat chart="8" format="74" series="1">
      <pivotArea type="data" outline="0" fieldPosition="0">
        <references count="1">
          <reference field="4294967294" count="1" selected="0">
            <x v="2"/>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ổng chi phí"/>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iphikenh]"/>
        <x15:activeTabTopLevelEntity name="[Kênh]"/>
        <x15:activeTabTopLevelEntity name="[Khu vực]"/>
        <x15:activeTabTopLevelEntity name="[Người phụ trách]"/>
        <x15:activeTabTopLevelEntity name="[Phòng ban]"/>
        <x15:activeTabTopLevelEntity name="[Tỉnh Thành phố]"/>
        <x15:activeTabTopLevelEntity name="[dDate]"/>
        <x15:activeTabTopLevelEntity name="[Ứng_viê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7498C2-3B0A-4769-BE7A-E78F0F3FC281}" name="PivotTable10" cacheId="1633" applyNumberFormats="0" applyBorderFormats="0" applyFontFormats="0" applyPatternFormats="0" applyAlignmentFormats="0" applyWidthHeightFormats="1" dataCaption="Values" tag="87bc39d6-ddbd-4087-b38d-c7b702859fb7" updatedVersion="8" minRefreshableVersion="3" useAutoFormatting="1" subtotalHiddenItems="1" itemPrintTitles="1" createdVersion="8" indent="0" outline="1" outlineData="1" multipleFieldFilters="0" rowHeaderCaption="Tỉnh/Thành phố">
  <location ref="A107:B130" firstHeaderRow="1" firstDataRow="1" firstDataCol="1"/>
  <pivotFields count="3">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dataField="1" subtotalTop="0" showAll="0" defaultSubtotal="0"/>
    <pivotField allDrilled="1" subtotalTop="0" showAll="0" dataSourceSort="1" defaultSubtotal="0" defaultAttributeDrillState="1"/>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ố lượng" fld="1" baseField="0" baseItem="0"/>
  </dataFields>
  <formats count="2">
    <format dxfId="449">
      <pivotArea dataOnly="0" labelOnly="1" outline="0" axis="axisValues" fieldPosition="0"/>
    </format>
    <format dxfId="448">
      <pivotArea dataOnly="0" labelOnly="1" outline="0" axis="axisValues" fieldPosition="0"/>
    </format>
  </formats>
  <pivotHierarchies count="83">
    <pivotHierarchy dragToData="1"/>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ổng chi phí"/>
    <pivotHierarchy dragToData="1" caption="Số lượng"/>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iphikenh]"/>
        <x15:activeTabTopLevelEntity name="[Kênh]"/>
        <x15:activeTabTopLevelEntity name="[Khu vực]"/>
        <x15:activeTabTopLevelEntity name="[Người phụ trách]"/>
        <x15:activeTabTopLevelEntity name="[Phòng ban]"/>
        <x15:activeTabTopLevelEntity name="[Tỉnh Thành phố]"/>
        <x15:activeTabTopLevelEntity name="[dDate]"/>
        <x15:activeTabTopLevelEntity name="[VitriT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E2A3E7-D933-4D26-B9F3-E5262473B2C7}" name="SL tuyển được" cacheId="1636" applyNumberFormats="0" applyBorderFormats="0" applyFontFormats="0" applyPatternFormats="0" applyAlignmentFormats="0" applyWidthHeightFormats="1" dataCaption="Values" tag="ff5b752a-e42a-435c-95ef-4c17cbe1cf6d" updatedVersion="8" minRefreshableVersion="3" useAutoFormatting="1" subtotalHiddenItems="1" itemPrintTitles="1" createdVersion="8" indent="0" outline="1" outlineData="1" multipleFieldFilters="0">
  <location ref="E2:E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
    <format dxfId="451">
      <pivotArea dataOnly="0" labelOnly="1" outline="0" axis="axisValues" fieldPosition="0"/>
    </format>
    <format dxfId="450">
      <pivotArea dataOnly="0" labelOnly="1" outline="0" axis="axisValues" fieldPosition="0"/>
    </format>
  </formats>
  <pivotHierarchies count="83">
    <pivotHierarchy dragToData="1"/>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ổng chi phí"/>
    <pivotHierarchy dragToData="1" caption="SL cần tuyển"/>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iphikenh]"/>
        <x15:activeTabTopLevelEntity name="[Kênh]"/>
        <x15:activeTabTopLevelEntity name="[Khu vực]"/>
        <x15:activeTabTopLevelEntity name="[Người phụ trách]"/>
        <x15:activeTabTopLevelEntity name="[Phòng ban]"/>
        <x15:activeTabTopLevelEntity name="[Tỉnh Thành phố]"/>
        <x15:activeTabTopLevelEntity name="[dDate]"/>
        <x15:activeTabTopLevelEntity name="[VitriTD]"/>
        <x15:activeTabTopLevelEntity name="[Ứng_viê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A07175-E4EC-4687-BACE-04BC7A5BB184}" name="Trạng thái TD" cacheId="1615" dataOnRows="1" applyNumberFormats="0" applyBorderFormats="0" applyFontFormats="0" applyPatternFormats="0" applyAlignmentFormats="0" applyWidthHeightFormats="1" dataCaption="Trạng thái" tag="fef802ec-fb7e-4a61-94c7-043b8840dcc4" updatedVersion="8" minRefreshableVersion="3" useAutoFormatting="1" subtotalHiddenItems="1" itemPrintTitles="1" createdVersion="8" indent="0" outline="1" outlineData="1" multipleFieldFilters="0" chartFormat="4">
  <location ref="I2:J9" firstHeaderRow="1" firstDataRow="1" firstDataCol="1"/>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7">
    <i>
      <x/>
    </i>
    <i i="1">
      <x v="1"/>
    </i>
    <i i="2">
      <x v="2"/>
    </i>
    <i i="3">
      <x v="3"/>
    </i>
    <i i="4">
      <x v="4"/>
    </i>
    <i i="5">
      <x v="5"/>
    </i>
    <i i="6">
      <x v="6"/>
    </i>
  </rowItems>
  <colItems count="1">
    <i/>
  </colItems>
  <dataFields count="7">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s>
  <formats count="2">
    <format dxfId="453">
      <pivotArea dataOnly="0" labelOnly="1" outline="0" axis="axisValues" fieldPosition="0"/>
    </format>
    <format dxfId="452">
      <pivotArea dataOnly="0" labelOnly="1" outline="0" axis="axisValues" fieldPosition="0"/>
    </format>
  </formats>
  <chartFormats count="16">
    <chartFormat chart="1" format="49" series="1">
      <pivotArea type="data" outline="0" fieldPosition="0">
        <references count="1">
          <reference field="4294967294" count="1" selected="0">
            <x v="0"/>
          </reference>
        </references>
      </pivotArea>
    </chartFormat>
    <chartFormat chart="1" format="50">
      <pivotArea type="data" outline="0" fieldPosition="0">
        <references count="1">
          <reference field="4294967294" count="1" selected="0">
            <x v="0"/>
          </reference>
        </references>
      </pivotArea>
    </chartFormat>
    <chartFormat chart="1" format="51">
      <pivotArea type="data" outline="0" fieldPosition="0">
        <references count="1">
          <reference field="4294967294" count="1" selected="0">
            <x v="1"/>
          </reference>
        </references>
      </pivotArea>
    </chartFormat>
    <chartFormat chart="1" format="52">
      <pivotArea type="data" outline="0" fieldPosition="0">
        <references count="1">
          <reference field="4294967294" count="1" selected="0">
            <x v="2"/>
          </reference>
        </references>
      </pivotArea>
    </chartFormat>
    <chartFormat chart="1" format="53">
      <pivotArea type="data" outline="0" fieldPosition="0">
        <references count="1">
          <reference field="4294967294" count="1" selected="0">
            <x v="3"/>
          </reference>
        </references>
      </pivotArea>
    </chartFormat>
    <chartFormat chart="1" format="54">
      <pivotArea type="data" outline="0" fieldPosition="0">
        <references count="1">
          <reference field="4294967294" count="1" selected="0">
            <x v="4"/>
          </reference>
        </references>
      </pivotArea>
    </chartFormat>
    <chartFormat chart="1" format="55">
      <pivotArea type="data" outline="0" fieldPosition="0">
        <references count="1">
          <reference field="4294967294" count="1" selected="0">
            <x v="5"/>
          </reference>
        </references>
      </pivotArea>
    </chartFormat>
    <chartFormat chart="1" format="56">
      <pivotArea type="data" outline="0" fieldPosition="0">
        <references count="1">
          <reference field="4294967294" count="1" selected="0">
            <x v="6"/>
          </reference>
        </references>
      </pivotArea>
    </chartFormat>
    <chartFormat chart="3" format="65" series="1">
      <pivotArea type="data" outline="0" fieldPosition="0">
        <references count="1">
          <reference field="4294967294" count="1" selected="0">
            <x v="0"/>
          </reference>
        </references>
      </pivotArea>
    </chartFormat>
    <chartFormat chart="3" format="66">
      <pivotArea type="data" outline="0" fieldPosition="0">
        <references count="1">
          <reference field="4294967294" count="1" selected="0">
            <x v="0"/>
          </reference>
        </references>
      </pivotArea>
    </chartFormat>
    <chartFormat chart="3" format="67">
      <pivotArea type="data" outline="0" fieldPosition="0">
        <references count="1">
          <reference field="4294967294" count="1" selected="0">
            <x v="1"/>
          </reference>
        </references>
      </pivotArea>
    </chartFormat>
    <chartFormat chart="3" format="68">
      <pivotArea type="data" outline="0" fieldPosition="0">
        <references count="1">
          <reference field="4294967294" count="1" selected="0">
            <x v="2"/>
          </reference>
        </references>
      </pivotArea>
    </chartFormat>
    <chartFormat chart="3" format="69">
      <pivotArea type="data" outline="0" fieldPosition="0">
        <references count="1">
          <reference field="4294967294" count="1" selected="0">
            <x v="3"/>
          </reference>
        </references>
      </pivotArea>
    </chartFormat>
    <chartFormat chart="3" format="70">
      <pivotArea type="data" outline="0" fieldPosition="0">
        <references count="1">
          <reference field="4294967294" count="1" selected="0">
            <x v="4"/>
          </reference>
        </references>
      </pivotArea>
    </chartFormat>
    <chartFormat chart="3" format="71">
      <pivotArea type="data" outline="0" fieldPosition="0">
        <references count="1">
          <reference field="4294967294" count="1" selected="0">
            <x v="5"/>
          </reference>
        </references>
      </pivotArea>
    </chartFormat>
    <chartFormat chart="3" format="72">
      <pivotArea type="data" outline="0" fieldPosition="0">
        <references count="1">
          <reference field="4294967294" count="1" selected="0">
            <x v="6"/>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ổng chi phí"/>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iphikenh]"/>
        <x15:activeTabTopLevelEntity name="[Kênh]"/>
        <x15:activeTabTopLevelEntity name="[Khu vực]"/>
        <x15:activeTabTopLevelEntity name="[Người phụ trách]"/>
        <x15:activeTabTopLevelEntity name="[Phòng ban]"/>
        <x15:activeTabTopLevelEntity name="[Tỉnh Thành phố]"/>
        <x15:activeTabTopLevelEntity name="[dDate]"/>
        <x15:activeTabTopLevelEntity name="[Ứng_viê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A5278D7-9144-4AF7-B2DE-22181BAC9C08}" name="PivotTable5" cacheId="1612" applyNumberFormats="0" applyBorderFormats="0" applyFontFormats="0" applyPatternFormats="0" applyAlignmentFormats="0" applyWidthHeightFormats="1" dataCaption="Values" tag="43d39d0a-ac14-441e-a261-e186336b39db" updatedVersion="8" minRefreshableVersion="3" useAutoFormatting="1" subtotalHiddenItems="1" itemPrintTitles="1" createdVersion="8"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B Số ngày/NV" fld="0" subtotal="average" baseField="0" baseItem="0" numFmtId="1"/>
  </dataFields>
  <formats count="3">
    <format dxfId="456">
      <pivotArea outline="0" collapsedLevelsAreSubtotals="1" fieldPosition="0"/>
    </format>
    <format dxfId="455">
      <pivotArea dataOnly="0" labelOnly="1" outline="0" axis="axisValues" fieldPosition="0"/>
    </format>
    <format dxfId="454">
      <pivotArea dataOnly="0" labelOnly="1" outline="0" axis="axisValues" fieldPosition="0"/>
    </format>
  </formats>
  <pivotHierarchies count="83">
    <pivotHierarchy dragToData="1"/>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ổng chi phí"/>
    <pivotHierarchy dragToData="1"/>
    <pivotHierarchy dragToData="1"/>
    <pivotHierarchy dragToData="1"/>
    <pivotHierarchy dragToData="1"/>
    <pivotHierarchy dragToData="1" caption="TB Số ngày/NV"/>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hiphikenh]"/>
        <x15:activeTabTopLevelEntity name="[Kênh]"/>
        <x15:activeTabTopLevelEntity name="[Khu vực]"/>
        <x15:activeTabTopLevelEntity name="[Người phụ trách]"/>
        <x15:activeTabTopLevelEntity name="[Phòng ban]"/>
        <x15:activeTabTopLevelEntity name="[Tỉnh Thành phố]"/>
        <x15:activeTabTopLevelEntity name="[dDate]"/>
        <x15:activeTabTopLevelEntity name="[Ứng_viê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9D5651B-14E7-4691-807C-37385290E01C}" name="Tỉnh/Thành phố" cacheId="1630" applyNumberFormats="0" applyBorderFormats="0" applyFontFormats="0" applyPatternFormats="0" applyAlignmentFormats="0" applyWidthHeightFormats="1" dataCaption="Values" tag="8045cdf9-253a-440c-904a-b4cae70d122d" updatedVersion="8" minRefreshableVersion="3" useAutoFormatting="1" subtotalHiddenItems="1" itemPrintTitles="1" createdVersion="8" indent="0" outline="1" outlineData="1" multipleFieldFilters="0" chartFormat="5" rowHeaderCaption="Tỉnh/Thành phố">
  <location ref="A89:D99" firstHeaderRow="0" firstDataRow="1" firstDataCol="1"/>
  <pivotFields count="5">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3"/>
  </rowFields>
  <rowItems count="10">
    <i>
      <x/>
    </i>
    <i>
      <x v="1"/>
    </i>
    <i>
      <x v="2"/>
    </i>
    <i>
      <x v="3"/>
    </i>
    <i>
      <x v="4"/>
    </i>
    <i>
      <x v="5"/>
    </i>
    <i>
      <x v="6"/>
    </i>
    <i>
      <x v="7"/>
    </i>
    <i>
      <x v="8"/>
    </i>
    <i t="grand">
      <x/>
    </i>
  </rowItems>
  <colFields count="1">
    <field x="-2"/>
  </colFields>
  <colItems count="3">
    <i>
      <x/>
    </i>
    <i i="1">
      <x v="1"/>
    </i>
    <i i="2">
      <x v="2"/>
    </i>
  </colItems>
  <dataFields count="3">
    <dataField fld="0" subtotal="count" baseField="0" baseItem="0"/>
    <dataField fld="1" subtotal="count" baseField="0" baseItem="0"/>
    <dataField name="Tổng chi phí" fld="2" baseField="0" baseItem="0" numFmtId="166"/>
  </dataFields>
  <formats count="3">
    <format dxfId="459">
      <pivotArea dataOnly="0" labelOnly="1" outline="0" axis="axisValues" fieldPosition="0"/>
    </format>
    <format dxfId="458">
      <pivotArea dataOnly="0" labelOnly="1" outline="0" axis="axisValues" fieldPosition="0"/>
    </format>
    <format dxfId="457">
      <pivotArea outline="0" collapsedLevelsAreSubtotals="1" fieldPosition="0">
        <references count="1">
          <reference field="4294967294" count="1" selected="0">
            <x v="2"/>
          </reference>
        </references>
      </pivotArea>
    </format>
  </formats>
  <chartFormats count="9">
    <chartFormat chart="0" format="48" series="1">
      <pivotArea type="data" outline="0" fieldPosition="0">
        <references count="1">
          <reference field="4294967294" count="1" selected="0">
            <x v="0"/>
          </reference>
        </references>
      </pivotArea>
    </chartFormat>
    <chartFormat chart="0" format="49" series="1">
      <pivotArea type="data" outline="0" fieldPosition="0">
        <references count="1">
          <reference field="4294967294" count="1" selected="0">
            <x v="1"/>
          </reference>
        </references>
      </pivotArea>
    </chartFormat>
    <chartFormat chart="0" format="50" series="1">
      <pivotArea type="data" outline="0" fieldPosition="0">
        <references count="1">
          <reference field="4294967294" count="1" selected="0">
            <x v="2"/>
          </reference>
        </references>
      </pivotArea>
    </chartFormat>
    <chartFormat chart="3" format="57" series="1">
      <pivotArea type="data" outline="0" fieldPosition="0">
        <references count="1">
          <reference field="4294967294" count="1" selected="0">
            <x v="0"/>
          </reference>
        </references>
      </pivotArea>
    </chartFormat>
    <chartFormat chart="3" format="58" series="1">
      <pivotArea type="data" outline="0" fieldPosition="0">
        <references count="1">
          <reference field="4294967294" count="1" selected="0">
            <x v="1"/>
          </reference>
        </references>
      </pivotArea>
    </chartFormat>
    <chartFormat chart="3" format="59" series="1">
      <pivotArea type="data" outline="0" fieldPosition="0">
        <references count="1">
          <reference field="4294967294" count="1" selected="0">
            <x v="2"/>
          </reference>
        </references>
      </pivotArea>
    </chartFormat>
    <chartFormat chart="4" format="60" series="1">
      <pivotArea type="data" outline="0" fieldPosition="0">
        <references count="1">
          <reference field="4294967294" count="1" selected="0">
            <x v="0"/>
          </reference>
        </references>
      </pivotArea>
    </chartFormat>
    <chartFormat chart="4" format="61" series="1">
      <pivotArea type="data" outline="0" fieldPosition="0">
        <references count="1">
          <reference field="4294967294" count="1" selected="0">
            <x v="1"/>
          </reference>
        </references>
      </pivotArea>
    </chartFormat>
    <chartFormat chart="4" format="62" series="1">
      <pivotArea type="data" outline="0" fieldPosition="0">
        <references count="1">
          <reference field="4294967294" count="1" selected="0">
            <x v="2"/>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ổng chi phí"/>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iphikenh]"/>
        <x15:activeTabTopLevelEntity name="[Kênh]"/>
        <x15:activeTabTopLevelEntity name="[Khu vực]"/>
        <x15:activeTabTopLevelEntity name="[Người phụ trách]"/>
        <x15:activeTabTopLevelEntity name="[Phòng ban]"/>
        <x15:activeTabTopLevelEntity name="[Tỉnh Thành phố]"/>
        <x15:activeTabTopLevelEntity name="[dDate]"/>
        <x15:activeTabTopLevelEntity name="[Ứng_viê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13119196-83C4-48EC-95CB-A5C286F14FC7}" sourceName="[Kênh].[Name]">
  <pivotTables>
    <pivotTable tabId="6" name="Tổng chi phí"/>
    <pivotTable tabId="6" name="SL cần tuyển"/>
    <pivotTable tabId="6" name="PivotTable5"/>
    <pivotTable tabId="6" name="Trạng thái TD"/>
    <pivotTable tabId="6" name="Khu vực"/>
    <pivotTable tabId="6" name="Phòng ban"/>
    <pivotTable tabId="6" name="Kênh"/>
    <pivotTable tabId="6" name="Tháng"/>
    <pivotTable tabId="6" name="Tỉnh/Thành phố"/>
    <pivotTable tabId="6" name="PivotTable10"/>
  </pivotTables>
  <data>
    <olap pivotCacheId="987355974">
      <levels count="2">
        <level uniqueName="[Kênh].[Name].[(All)]" sourceCaption="(All)" count="0"/>
        <level uniqueName="[Kênh].[Name].[Name]" sourceCaption="Name" count="8">
          <ranges>
            <range startItem="0">
              <i n="[Kênh].[Name].&amp;[Carrerbuilder.vn]" c="Carrerbuilder.vn"/>
              <i n="[Kênh].[Name].&amp;[Facebook]" c="Facebook"/>
              <i n="[Kênh].[Name].&amp;[Fanpage]" c="Fanpage"/>
              <i n="[Kênh].[Name].&amp;[Giới thiệu]" c="Giới thiệu"/>
              <i n="[Kênh].[Name].&amp;[Headhunt]" c="Headhunt"/>
              <i n="[Kênh].[Name].&amp;[Linkedln]" c="Linkedln"/>
              <i n="[Kênh].[Name].&amp;[Nội bộ]" c="Nội bộ"/>
              <i n="[Kênh].[Name].&amp;[Website công ty]" c="Website công ty"/>
            </range>
          </ranges>
        </level>
      </levels>
      <selections count="1">
        <selection n="[Kênh].[Name].[All]"/>
      </selections>
    </olap>
  </data>
  <extLst>
    <x:ext xmlns:x15="http://schemas.microsoft.com/office/spreadsheetml/2010/11/main" uri="{470722E0-AACD-4C17-9CDC-17EF765DBC7E}">
      <x15:slicerCacheHideItemsWithNoData count="1">
        <x15:slicerCacheOlapLevelName uniqueName="[Kênh].[Name].[Name]"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1" xr10:uid="{D18C64EF-A685-43BF-A209-0B490E8C1697}" sourceName="[Khu vực].[Name]">
  <pivotTables>
    <pivotTable tabId="6" name="Tổng chi phí"/>
    <pivotTable tabId="6" name="SL cần tuyển"/>
    <pivotTable tabId="6" name="PivotTable5"/>
    <pivotTable tabId="6" name="Trạng thái TD"/>
    <pivotTable tabId="6" name="Khu vực"/>
    <pivotTable tabId="6" name="Phòng ban"/>
    <pivotTable tabId="6" name="Kênh"/>
    <pivotTable tabId="6" name="Tháng"/>
    <pivotTable tabId="6" name="Tỉnh/Thành phố"/>
    <pivotTable tabId="6" name="PivotTable10"/>
  </pivotTables>
  <data>
    <olap pivotCacheId="987355974">
      <levels count="2">
        <level uniqueName="[Khu vực].[Name].[(All)]" sourceCaption="(All)" count="0"/>
        <level uniqueName="[Khu vực].[Name].[Name]" sourceCaption="Name" count="16">
          <ranges>
            <range startItem="0">
              <i n="[Khu vực].[Name].&amp;[2A]" c="2A"/>
              <i n="[Khu vực].[Name].&amp;[2B]" c="2B"/>
              <i n="[Khu vực].[Name].&amp;[Central]" c="Central"/>
              <i n="[Khu vực].[Name].&amp;[Central &amp; Highland]" c="Central &amp; Highland"/>
              <i n="[Khu vực].[Name].&amp;[HCM]" c="HCM"/>
              <i n="[Khu vực].[Name].&amp;[HCM 1]" c="HCM 1"/>
              <i n="[Khu vực].[Name].&amp;[HCM 2]" c="HCM 2"/>
              <i n="[Khu vực].[Name].&amp;[MEKONG]" c="MEKONG"/>
              <i n="[Khu vực].[Name].&amp;[MEKONG - NORTH]" c="MEKONG - NORTH"/>
              <i n="[Khu vực].[Name].&amp;[MEKONG 1]" c="MEKONG 1"/>
              <i n="[Khu vực].[Name].&amp;[MEKONG 2]" c="MEKONG 2"/>
              <i n="[Khu vực].[Name].&amp;[MEKONG 3]" c="MEKONG 3"/>
              <i n="[Khu vực].[Name].&amp;[MEKONG 4]" c="MEKONG 4"/>
              <i n="[Khu vực].[Name].&amp;[The EAST 1]" c="The EAST 1"/>
              <i n="[Khu vực].[Name].&amp;[The EAST 2]" c="The EAST 2"/>
              <i n="[Khu vực].[Name].&amp;[The EAST 3]" c="The EAST 3"/>
            </range>
          </ranges>
        </level>
      </levels>
      <selections count="1">
        <selection n="[Khu vực].[Name].[All]"/>
      </selections>
    </olap>
  </data>
  <extLst>
    <x:ext xmlns:x15="http://schemas.microsoft.com/office/spreadsheetml/2010/11/main" uri="{470722E0-AACD-4C17-9CDC-17EF765DBC7E}">
      <x15:slicerCacheHideItemsWithNoData count="1">
        <x15:slicerCacheOlapLevelName uniqueName="[Khu vực].[Name].[Name]"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2" xr10:uid="{01847EBE-F1A6-4A58-8DA1-62426ADDF005}" sourceName="[Người phụ trách].[Name]">
  <pivotTables>
    <pivotTable tabId="6" name="Tổng chi phí"/>
    <pivotTable tabId="6" name="SL cần tuyển"/>
    <pivotTable tabId="6" name="PivotTable5"/>
    <pivotTable tabId="6" name="Trạng thái TD"/>
    <pivotTable tabId="6" name="Khu vực"/>
    <pivotTable tabId="6" name="Phòng ban"/>
    <pivotTable tabId="6" name="Kênh"/>
    <pivotTable tabId="6" name="Tháng"/>
    <pivotTable tabId="6" name="Tỉnh/Thành phố"/>
    <pivotTable tabId="6" name="PivotTable10"/>
    <pivotTable tabId="6" name="SL tuyển được"/>
    <pivotTable tabId="6" name="Tuyển đúng KH"/>
  </pivotTables>
  <data>
    <olap pivotCacheId="987355974">
      <levels count="2">
        <level uniqueName="[Người phụ trách].[Name].[(All)]" sourceCaption="(All)" count="0"/>
        <level uniqueName="[Người phụ trách].[Name].[Name]" sourceCaption="Name" count="2">
          <ranges>
            <range startItem="0">
              <i n="[Người phụ trách].[Name].&amp;[Nguyễn Thị B]" c="Nguyễn Thị B"/>
              <i n="[Người phụ trách].[Name].&amp;[Nguyễn Văn A]" c="Nguyễn Văn A"/>
            </range>
          </ranges>
        </level>
      </levels>
      <selections count="1">
        <selection n="[Người phụ trách].[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3" xr10:uid="{C92716E7-0CC5-4BEF-B0A1-562F2E40BFF8}" sourceName="[Phòng ban].[Name]">
  <pivotTables>
    <pivotTable tabId="6" name="Tổng chi phí"/>
    <pivotTable tabId="6" name="SL cần tuyển"/>
    <pivotTable tabId="6" name="PivotTable5"/>
    <pivotTable tabId="6" name="Trạng thái TD"/>
    <pivotTable tabId="6" name="Khu vực"/>
    <pivotTable tabId="6" name="Phòng ban"/>
    <pivotTable tabId="6" name="Kênh"/>
    <pivotTable tabId="6" name="Tháng"/>
    <pivotTable tabId="6" name="Tỉnh/Thành phố"/>
    <pivotTable tabId="6" name="PivotTable10"/>
  </pivotTables>
  <data>
    <olap pivotCacheId="987355974">
      <levels count="2">
        <level uniqueName="[Phòng ban].[Name].[(All)]" sourceCaption="(All)" count="0"/>
        <level uniqueName="[Phòng ban].[Name].[Name]" sourceCaption="Name" count="6">
          <ranges>
            <range startItem="0">
              <i n="[Phòng ban].[Name].&amp;[ACCOUNTANT]" c="ACCOUNTANT"/>
              <i n="[Phòng ban].[Name].&amp;[BM]" c="BM"/>
              <i n="[Phòng ban].[Name].&amp;[HR]" c="HR"/>
              <i n="[Phòng ban].[Name].&amp;[IT]" c="IT"/>
              <i n="[Phòng ban].[Name].&amp;[MARS]" c="MARS"/>
              <i n="[Phòng ban].[Name].&amp;[TCP]" c="TCP"/>
            </range>
          </ranges>
        </level>
      </levels>
      <selections count="1">
        <selection n="[Phòng ban].[Name].[All]"/>
      </selections>
    </olap>
  </data>
  <extLst>
    <x:ext xmlns:x15="http://schemas.microsoft.com/office/spreadsheetml/2010/11/main" uri="{470722E0-AACD-4C17-9CDC-17EF765DBC7E}">
      <x15:slicerCacheHideItemsWithNoData count="1">
        <x15:slicerCacheOlapLevelName uniqueName="[Phòng ban].[Name].[Name]" count="0"/>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4" xr10:uid="{F53334B8-C808-4DEB-B99E-6C45BF8E4A76}" sourceName="[Tỉnh Thành phố].[Name]">
  <pivotTables>
    <pivotTable tabId="6" name="Tổng chi phí"/>
    <pivotTable tabId="6" name="SL cần tuyển"/>
    <pivotTable tabId="6" name="PivotTable5"/>
    <pivotTable tabId="6" name="Trạng thái TD"/>
    <pivotTable tabId="6" name="Khu vực"/>
    <pivotTable tabId="6" name="Phòng ban"/>
    <pivotTable tabId="6" name="Kênh"/>
    <pivotTable tabId="6" name="Tháng"/>
    <pivotTable tabId="6" name="Tỉnh/Thành phố"/>
    <pivotTable tabId="6" name="PivotTable10"/>
  </pivotTables>
  <data>
    <olap pivotCacheId="987355974">
      <levels count="2">
        <level uniqueName="[Tỉnh Thành phố].[Name].[(All)]" sourceCaption="(All)" count="0"/>
        <level uniqueName="[Tỉnh Thành phố].[Name].[Name]" sourceCaption="Name" count="22">
          <ranges>
            <range startItem="0">
              <i n="[Tỉnh Thành phố].[Name].&amp;[An Giang]" c="An Giang"/>
              <i n="[Tỉnh Thành phố].[Name].&amp;[Bà Rịa - Vũng Tàu]" c="Bà Rịa - Vũng Tàu"/>
              <i n="[Tỉnh Thành phố].[Name].&amp;[Bạc Liêu]" c="Bạc Liêu"/>
              <i n="[Tỉnh Thành phố].[Name].&amp;[Bến Tre]" c="Bến Tre"/>
              <i n="[Tỉnh Thành phố].[Name].&amp;[Bình Định]" c="Bình Định"/>
              <i n="[Tỉnh Thành phố].[Name].&amp;[Bình Dương]" c="Bình Dương"/>
              <i n="[Tỉnh Thành phố].[Name].&amp;[Cần Thơ]" c="Cần Thơ"/>
              <i n="[Tỉnh Thành phố].[Name].&amp;[Đà Nẵng]" c="Đà Nẵng"/>
              <i n="[Tỉnh Thành phố].[Name].&amp;[Đắk Lắk]" c="Đắk Lắk"/>
              <i n="[Tỉnh Thành phố].[Name].&amp;[Đồng Nai]" c="Đồng Nai"/>
              <i n="[Tỉnh Thành phố].[Name].&amp;[Hậu Giang]" c="Hậu Giang"/>
              <i n="[Tỉnh Thành phố].[Name].&amp;[Kiên Giang]" c="Kiên Giang"/>
              <i n="[Tỉnh Thành phố].[Name].&amp;[Lâm Đồng]" c="Lâm Đồng"/>
              <i n="[Tỉnh Thành phố].[Name].&amp;[Long An]" c="Long An"/>
              <i n="[Tỉnh Thành phố].[Name].&amp;[Ninh Thuận]" c="Ninh Thuận"/>
              <i n="[Tỉnh Thành phố].[Name].&amp;[Quảng Nam]" c="Quảng Nam"/>
              <i n="[Tỉnh Thành phố].[Name].&amp;[Quảng Ngãi]" c="Quảng Ngãi"/>
              <i n="[Tỉnh Thành phố].[Name].&amp;[Sóc Trăng]" c="Sóc Trăng"/>
              <i n="[Tỉnh Thành phố].[Name].&amp;[Thành phố Hồ Chí Minh]" c="Thành phố Hồ Chí Minh"/>
              <i n="[Tỉnh Thành phố].[Name].&amp;[Tiền Giang]" c="Tiền Giang"/>
              <i n="[Tỉnh Thành phố].[Name].&amp;[Trà Vinh]" c="Trà Vinh"/>
              <i n="[Tỉnh Thành phố].[Name].&amp;[Vĩnh Long]" c="Vĩnh Long"/>
            </range>
          </ranges>
        </level>
      </levels>
      <selections count="1">
        <selection n="[Tỉnh Thành phố].[Name].[All]"/>
      </selections>
    </olap>
  </data>
  <extLst>
    <x:ext xmlns:x15="http://schemas.microsoft.com/office/spreadsheetml/2010/11/main" uri="{470722E0-AACD-4C17-9CDC-17EF765DBC7E}">
      <x15:slicerCacheHideItemsWithNoData count="1">
        <x15:slicerCacheOlapLevelName uniqueName="[Tỉnh Thành phố].[Name].[Name]" count="0"/>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umber" xr10:uid="{5FC03AD7-AB6E-4921-A92F-5BB4234D6409}" sourceName="[dDate].[Month Number]">
  <pivotTables>
    <pivotTable tabId="6" name="Tổng chi phí"/>
    <pivotTable tabId="6" name="SL cần tuyển"/>
    <pivotTable tabId="6" name="PivotTable5"/>
    <pivotTable tabId="6" name="Trạng thái TD"/>
    <pivotTable tabId="6" name="Khu vực"/>
    <pivotTable tabId="6" name="Phòng ban"/>
    <pivotTable tabId="6" name="Kênh"/>
    <pivotTable tabId="6" name="Tháng"/>
    <pivotTable tabId="6" name="Tỉnh/Thành phố"/>
    <pivotTable tabId="6" name="PivotTable10"/>
    <pivotTable tabId="6" name="SL tuyển được"/>
    <pivotTable tabId="6" name="Tuyển đúng KH"/>
  </pivotTables>
  <data>
    <olap pivotCacheId="987355974">
      <levels count="2">
        <level uniqueName="[dDate].[Month Number].[(All)]" sourceCaption="(All)" count="0"/>
        <level uniqueName="[dDate].[Month Number].[Month Number]" sourceCaption="Month Number" count="13">
          <ranges>
            <range startItem="0">
              <i n="[dDate].[Month Number].&amp;[1]" c="1"/>
              <i n="[dDate].[Month Number].&amp;[2]" c="2"/>
              <i n="[dDate].[Month Number].&amp;[3]" c="3"/>
              <i n="[dDate].[Month Number].&amp;[4]" c="4"/>
              <i n="[dDate].[Month Number].&amp;[5]" c="5"/>
              <i n="[dDate].[Month Number].&amp;[6]" c="6"/>
              <i n="[dDate].[Month Number].&amp;[7]" c="7"/>
              <i n="[dDate].[Month Number].&amp;[8]" c="8"/>
              <i n="[dDate].[Month Number].&amp;[9]" c="9"/>
              <i n="[dDate].[Month Number].&amp;[10]" c="10"/>
              <i n="[dDate].[Month Number].&amp;[11]" c="11"/>
              <i n="[dDate].[Month Number].&amp;[12]" c="12"/>
              <i n="[dDate].[Month Number].&amp;" c="(blank)"/>
            </range>
          </ranges>
        </level>
      </levels>
      <selections count="1">
        <selection n="[dDate].[Month Number].[All]"/>
      </selections>
    </olap>
  </data>
  <extLst>
    <x:ext xmlns:x15="http://schemas.microsoft.com/office/spreadsheetml/2010/11/main" uri="{470722E0-AACD-4C17-9CDC-17EF765DBC7E}">
      <x15:slicerCacheHideItemsWithNoData count="1">
        <x15:slicerCacheOlapLevelName uniqueName="[dDate].[Month Number].[Month Number]"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BA9E7C18-A601-495F-BF48-C21699CAB877}" cache="Slicer_Name" caption="Kênh" level="1" style="SlicerStyleLight1 2" rowHeight="225425"/>
  <slicer name="Name 1" xr10:uid="{59B2F6A0-AAE1-4AE0-8340-91A8111D4539}" cache="Slicer_Name1" caption="Khu vực" level="1" style="SlicerStyleLight1 2" rowHeight="225425"/>
  <slicer name="Name 2" xr10:uid="{70328BF3-B43D-4895-911B-90CE2E8EA78E}" cache="Slicer_Name2" caption="Người phụ trách" level="1" style="SlicerStyleLight1 2" rowHeight="225425"/>
  <slicer name="Name 3" xr10:uid="{647D57C1-70A0-4FF7-9E65-BC8DF68707EC}" cache="Slicer_Name3" caption="Phòng ban" level="1" style="SlicerStyleLight1 2" rowHeight="225425"/>
  <slicer name="Name 4" xr10:uid="{5072B038-807C-4D2D-BB5E-14AE3436D9D5}" cache="Slicer_Name4" caption="Tỉnh - Thành phố" level="1" style="SlicerStyleLight1 2" rowHeight="225425"/>
  <slicer name="Month Number" xr10:uid="{36B09D53-000C-41C5-AA34-8938E98D9DEE}" cache="Slicer_Month_Number" caption="Tháng" startItem="6" columnCount="2" level="1" style="SlicerStyleLight1 2"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5" xr10:uid="{546FE77C-40AE-4BD4-8C8D-6D32907AF29B}" cache="Slicer_Name" caption="Kênh" level="1" style="SlicerStyleLight1 2" rowHeight="284400"/>
  <slicer name="Name 6" xr10:uid="{D4C278A4-0390-4694-868C-66AE30E75777}" cache="Slicer_Name1" caption="Khu vực" columnCount="6" level="1" style="SlicerStyleLight1 2" rowHeight="288000"/>
  <slicer name="Name 7" xr10:uid="{4F4A28F0-24E9-4FCC-A6FC-1B0742C5B640}" cache="Slicer_Name2" caption="Người phụ trách" level="1" style="SlicerStyleLight1 2" rowHeight="225425"/>
  <slicer name="Name 8" xr10:uid="{BCFD0874-2B06-4963-B65A-784ED025AF37}" cache="Slicer_Name3" caption="Phòng ban" columnCount="2" level="1" style="SlicerStyleLight1 2" rowHeight="288000"/>
  <slicer name="Name 9" xr10:uid="{6DE41920-2F94-489A-AD3E-F94F07F67B9F}" cache="Slicer_Name4" caption="Tỉnh - Thành phố" columnCount="6" level="1" style="SlicerStyleLight1 2" rowHeight="234000"/>
  <slicer name="Month Number 2" xr10:uid="{F3B2BEA4-B64F-4E73-9804-18F522DA6C56}" cache="Slicer_Month_Number" caption="Tháng" columnCount="3" level="1" style="SlicerStyleLight1 2"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94C715B-4F0F-41EF-A5AB-6A24B0DE40D3}" name="VitriTD" displayName="VitriTD" ref="A3:O73" totalsRowShown="0" headerRowDxfId="491" dataDxfId="490">
  <autoFilter ref="A3:O73" xr:uid="{A94C715B-4F0F-41EF-A5AB-6A24B0DE40D3}"/>
  <tableColumns count="15">
    <tableColumn id="14" xr3:uid="{4B6B412E-B94A-4422-8867-38944B3036B4}" name="STT" dataDxfId="489" totalsRowDxfId="488">
      <calculatedColumnFormula>IF(B4="","",SUBTOTAL(3,$B$4:B4))</calculatedColumnFormula>
    </tableColumn>
    <tableColumn id="1" xr3:uid="{CECE6A5E-CD42-4607-9E0F-C3C8F59DEFDA}" name="ID tuyển dụng" dataDxfId="487" totalsRowDxfId="486"/>
    <tableColumn id="2" xr3:uid="{91E3DB37-3C52-471A-90B5-CEB7FB26F596}" name="Ngày bắt đầu" dataDxfId="485" totalsRowDxfId="484"/>
    <tableColumn id="3" xr3:uid="{B3250523-8230-4139-922E-58D25DBBB62D}" name="Ngày kết thúc" dataDxfId="483" totalsRowDxfId="482"/>
    <tableColumn id="4" xr3:uid="{0A4F22C0-3F14-4098-ABD2-A729A47366F4}" name="Khu vực" dataDxfId="481" totalsRowDxfId="480"/>
    <tableColumn id="13" xr3:uid="{D6FBCDD9-BACB-4981-9F43-8F688FC59784}" name="Tỉnh/Thành phố" dataDxfId="479" totalsRowDxfId="478"/>
    <tableColumn id="16" xr3:uid="{0458E2D2-622F-4391-A692-5CFE78C52007}" name="Quận/Huyện" dataDxfId="477" totalsRowDxfId="476"/>
    <tableColumn id="5" xr3:uid="{DD30AD17-9654-42D2-B896-7F443E974E64}" name="Phòng ban" dataDxfId="475" totalsRowDxfId="474"/>
    <tableColumn id="6" xr3:uid="{6C2FB9EE-6F7C-4ED7-BC81-5C087AC34412}" name="Vị trí" dataDxfId="473" totalsRowDxfId="472"/>
    <tableColumn id="7" xr3:uid="{A534B455-39E4-4F8D-8135-4629927606E6}" name="Người phụ trách" dataDxfId="471" totalsRowDxfId="470"/>
    <tableColumn id="8" xr3:uid="{07551A15-AD8B-442E-AD9D-2B022B5DB5B8}" name="Số lượng" dataDxfId="469" totalsRowDxfId="468">
      <calculatedColumnFormula>VALUE(RIGHT(B4,2))</calculatedColumnFormula>
    </tableColumn>
    <tableColumn id="9" xr3:uid="{A47AF0D5-7DD4-4472-BC0C-AB6DDFB7FA8E}" name="Level" dataDxfId="467" totalsRowDxfId="466"/>
    <tableColumn id="10" xr3:uid="{737CAA28-65D6-4965-8BE9-08CFD6375817}" name="Loại HĐ" dataDxfId="465" totalsRowDxfId="464"/>
    <tableColumn id="11" xr3:uid="{2D101084-6064-4E82-A9EC-7BEABF2FE101}" name="Chi phí" dataDxfId="463" totalsRowDxfId="462" dataCellStyle="Comma" totalsRowCellStyle="Comma"/>
    <tableColumn id="12" xr3:uid="{8466D3B6-BB36-46CA-9244-E0C851B0804B}" name="Số tuyển được" dataDxfId="461" totalsRowDxfId="460"/>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B64E034-B55F-4E99-834A-7BD982256DE0}" name="Ứng_viên" displayName="Ứng_viên" ref="A3:AE120" totalsRowShown="0" headerRowDxfId="429" dataDxfId="428">
  <autoFilter ref="A3:AE120" xr:uid="{AB64E034-B55F-4E99-834A-7BD982256DE0}"/>
  <tableColumns count="31">
    <tableColumn id="1" xr3:uid="{0A734925-2023-4246-8F51-326D20BFE1B5}" name="STT" dataDxfId="427">
      <calculatedColumnFormula>ROW()-3</calculatedColumnFormula>
    </tableColumn>
    <tableColumn id="18" xr3:uid="{8580BDCC-A036-492F-AE97-8053E171D12A}" name="Ngày nhận HS" dataDxfId="426"/>
    <tableColumn id="2" xr3:uid="{A5A8088E-4A6E-44C9-AC04-120E6BC8BD95}" name="Mã TD" dataDxfId="425"/>
    <tableColumn id="4" xr3:uid="{056A3E0A-F81D-4114-9775-B581227A4194}" name="Ngày bắt đầu" dataDxfId="424">
      <calculatedColumnFormula array="1">INDEX(VitriTD[Ngày bắt đầu],MATCH(Ứng_viên[[#This Row],[Mã TD]],VitriTD[ID tuyển dụng],0),0)</calculatedColumnFormula>
    </tableColumn>
    <tableColumn id="5" xr3:uid="{E7C39779-902D-45CB-A25C-6E188549838B}" name="Ngày kết thúc" dataDxfId="423">
      <calculatedColumnFormula array="1">INDEX(VitriTD[Ngày kết thúc],MATCH(Ứng_viên[[#This Row],[Mã TD]],VitriTD[ID tuyển dụng],0),0)</calculatedColumnFormula>
    </tableColumn>
    <tableColumn id="8" xr3:uid="{18FA4190-8671-46EA-B3E6-56B04AF2634D}" name="Khu vực" dataDxfId="422">
      <calculatedColumnFormula array="1">INDEX(VitriTD[Khu vực],MATCH(Ứng_viên[[#This Row],[Ngày kết thúc]],VitriTD[Ngày kết thúc],0),0)</calculatedColumnFormula>
    </tableColumn>
    <tableColumn id="28" xr3:uid="{97BEA728-CF81-446E-BF2E-FBE8A52F4166}" name="Tỉnh/Thành phố" dataDxfId="421">
      <calculatedColumnFormula array="1">INDEX(VitriTD[Tỉnh/Thành phố],MATCH(Ứng_viên[[#This Row],[Khu vực]],VitriTD[Khu vực],0),0)</calculatedColumnFormula>
    </tableColumn>
    <tableColumn id="9" xr3:uid="{9CE6A4EF-B68C-42D9-B5C5-E81C3144C543}" name="Phòng ban/Bộ phận" dataDxfId="420">
      <calculatedColumnFormula array="1">INDEX(VitriTD[Phòng ban],MATCH(Ứng_viên[[#This Row],[Tỉnh/Thành phố]],VitriTD[Tỉnh/Thành phố],0),0)</calculatedColumnFormula>
    </tableColumn>
    <tableColumn id="10" xr3:uid="{05705669-A6A3-4541-9279-FB633AF43F32}" name="Vị trí" dataDxfId="419">
      <calculatedColumnFormula array="1">INDEX(VitriTD[Vị trí],MATCH(Ứng_viên[[#This Row],[Mã TD]],VitriTD[ID tuyển dụng],0),0)</calculatedColumnFormula>
    </tableColumn>
    <tableColumn id="25" xr3:uid="{2D59E560-6426-4513-BBC6-2503B0DB1AFB}" name="Người phụ trách" dataDxfId="418">
      <calculatedColumnFormula array="1">INDEX(VitriTD[Người phụ trách],MATCH(Ứng_viên[[#This Row],[Mã TD]],VitriTD[ID tuyển dụng],0),0)</calculatedColumnFormula>
    </tableColumn>
    <tableColumn id="7" xr3:uid="{CA30B157-789C-4A98-9136-9761A8D3F7B5}" name="Tên ứng viên" dataDxfId="417"/>
    <tableColumn id="11" xr3:uid="{1B3252D8-61DE-4828-8C48-29C164F6C805}" name="SĐT liên hệ" dataDxfId="416"/>
    <tableColumn id="12" xr3:uid="{79A16FFB-7DEB-45F8-A6C3-9125C6021BE0}" name="Email liên hệ" dataDxfId="415"/>
    <tableColumn id="13" xr3:uid="{3ED2ABF3-62EE-44AD-8634-925B8DE6824F}" name="Lương mong muốn" dataDxfId="414"/>
    <tableColumn id="14" xr3:uid="{278E9DED-BBEA-4C0C-AF69-721559BABC84}" name="Kinh nghiệm" dataDxfId="413"/>
    <tableColumn id="17" xr3:uid="{FE71BE9D-2437-464D-BFF1-6572D7A59EC7}" name="Kênh" dataDxfId="412"/>
    <tableColumn id="6" xr3:uid="{822E22B3-766F-431C-A414-78EF1335F35F}" name="Trạng thái hiện tại" dataDxfId="411">
      <calculatedColumnFormula>IFERROR(_xlfn.IFS(W4&lt;&gt;"",W4,V4&lt;&gt;"",V4&amp;" - "&amp;$V$3,U4&lt;&gt;"",U4&amp;" - "&amp;$U$3,T4&lt;&gt;"",T4&amp;" - "&amp;$T$3,S4&lt;&gt;"",S4&amp;" - "&amp;$S$3,R4&lt;&gt;"",R4&amp;" - "&amp;$R$3),"")</calculatedColumnFormula>
    </tableColumn>
    <tableColumn id="3" xr3:uid="{36B0E508-7711-4FD4-AD25-DCD489CE8F84}" name="Sơ loại" dataDxfId="410"/>
    <tableColumn id="19" xr3:uid="{83D7F50F-EB76-4003-B966-5E1EE846D410}" name="Vòng 1" dataDxfId="409"/>
    <tableColumn id="21" xr3:uid="{75FE3912-25C1-43F2-9BC4-1A1314E9E9BC}" name="Vòng 2" dataDxfId="408"/>
    <tableColumn id="34" xr3:uid="{1F29BF27-9BD5-4997-97C1-91F7B2F0F8DB}" name="Test" dataDxfId="407"/>
    <tableColumn id="24" xr3:uid="{2C899287-B6AF-48A9-902D-B401AA4ADE8E}" name="Offer" dataDxfId="406"/>
    <tableColumn id="26" xr3:uid="{53EB0B34-BE17-4B94-BF31-20F04384324F}" name="Nhận việc" dataDxfId="405"/>
    <tableColumn id="27" xr3:uid="{99E05374-768B-432B-9AE5-917C025464A9}" name="TG nhận việc" dataDxfId="404"/>
    <tableColumn id="31" xr3:uid="{FA7E4F5A-59F3-4208-88D7-D5D4FC10B00E}" name="Tuyển đúng KH" dataDxfId="403">
      <calculatedColumnFormula>IF(AND(Ứng_viên[[#This Row],[TG nhận việc]]&lt;&gt;"",Ứng_viên[[#This Row],[TG nhận việc]]&lt;=Ứng_viên[[#This Row],[Ngày kết thúc]]),1,"")</calculatedColumnFormula>
    </tableColumn>
    <tableColumn id="32" xr3:uid="{F51A2C7C-9C29-443E-81F1-3FD400AA7324}" name="Số ngày tuyển" dataDxfId="402">
      <calculatedColumnFormula>IF(Ứng_viên[[#This Row],[TG nhận việc]]&lt;&gt;"",Ứng_viên[[#This Row],[TG nhận việc]]-Ứng_viên[[#This Row],[Ngày nhận HS]],"")</calculatedColumnFormula>
    </tableColumn>
    <tableColumn id="15" xr3:uid="{0AA78014-1CB4-4ACD-995D-79455E6AB87E}" name="Comment Sơ loại" dataDxfId="401"/>
    <tableColumn id="16" xr3:uid="{CE078E5A-DE23-4E1B-9D6B-56289D7931BD}" name="Comment Vòng 1" dataDxfId="400"/>
    <tableColumn id="20" xr3:uid="{884F2645-0462-4F14-A0B3-9491764CCAD0}" name="Comment Vòng 2" dataDxfId="399"/>
    <tableColumn id="22" xr3:uid="{010B76C7-05D7-450E-9755-1F408FEA5AA9}" name="Comment Test" dataDxfId="398"/>
    <tableColumn id="23" xr3:uid="{4E3A4DC8-63F9-4E2A-ADA5-88C7479BE573}" name="Comment Offer" dataDxfId="397"/>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B6D155A-23FC-4304-AB06-AFC336BB6CAA}" name="Chiphikenh" displayName="Chiphikenh" ref="A3:G6" totalsRowShown="0" headerRowDxfId="396" headerRowBorderDxfId="395" tableBorderDxfId="394" totalsRowBorderDxfId="393">
  <autoFilter ref="A3:G6" xr:uid="{EB6D155A-23FC-4304-AB06-AFC336BB6CAA}"/>
  <sortState xmlns:xlrd2="http://schemas.microsoft.com/office/spreadsheetml/2017/richdata2" ref="A4:G6">
    <sortCondition ref="B3:B6"/>
  </sortState>
  <tableColumns count="7">
    <tableColumn id="1" xr3:uid="{004CBC22-09DF-4A0E-ACA7-44B3D70CFEF4}" name="STT" dataDxfId="392">
      <calculatedColumnFormula>IF(B4="","",SUBTOTAL(3,$B$4:B4))</calculatedColumnFormula>
    </tableColumn>
    <tableColumn id="2" xr3:uid="{FA0DC3EF-9FE3-429A-BB05-866CE8E66A67}" name="Date" dataDxfId="391"/>
    <tableColumn id="8" xr3:uid="{27D9D011-C744-4FB9-8DBE-ECAB9C4D443D}" name="Khu vực" dataDxfId="390"/>
    <tableColumn id="6" xr3:uid="{7B67B997-C59E-41F1-A05B-995AE329D3F2}" name="Tỉnh/Thành phố" dataDxfId="389"/>
    <tableColumn id="5" xr3:uid="{DB9F48E6-1649-4D2A-98B7-65BDFBDDB726}" name="Phòng ban" dataDxfId="388"/>
    <tableColumn id="3" xr3:uid="{F3AE48E8-566E-4655-B160-9CFFB5EEDCA6}" name="Kênh" dataDxfId="387"/>
    <tableColumn id="4" xr3:uid="{287A4C55-2409-481E-953D-8465CE6EDEA4}" name="Chi phí" dataDxfId="38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6A0BE47-2E87-4B77-9C86-71A6068E683C}" name="Source" displayName="Source" ref="F3:F15" totalsRowShown="0" headerRowDxfId="385" dataDxfId="383" headerRowBorderDxfId="384" tableBorderDxfId="382" totalsRowBorderDxfId="381">
  <autoFilter ref="F3:F15" xr:uid="{06A0BE47-2E87-4B77-9C86-71A6068E683C}"/>
  <tableColumns count="1">
    <tableColumn id="2" xr3:uid="{D82FE4A4-F0D1-423A-B8DA-BF48BFDCCEA1}" name="KÊNH" dataDxfId="380"/>
  </tableColumns>
  <tableStyleInfo name="TableStyleLight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B1D6325-30DF-4372-908D-93D3D1FF2A7B}" name="So_loai" displayName="So_loai" ref="H3:H6" totalsRowShown="0" headerRowDxfId="379" dataDxfId="377" headerRowBorderDxfId="378" tableBorderDxfId="376" totalsRowBorderDxfId="375">
  <autoFilter ref="H3:H6" xr:uid="{5B1D6325-30DF-4372-908D-93D3D1FF2A7B}"/>
  <tableColumns count="1">
    <tableColumn id="2" xr3:uid="{D6593C63-6D5A-4673-9317-1CA11359BFFB}" name="SƠ LOẠI" dataDxfId="374"/>
  </tableColumns>
  <tableStyleInfo name="TableStyleLight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AC695C0-1160-4FD8-A62F-7934A4E419EF}" name="Phong_van" displayName="Phong_van" ref="J3:J6" totalsRowShown="0" headerRowDxfId="373" dataDxfId="371" headerRowBorderDxfId="372" tableBorderDxfId="370">
  <autoFilter ref="J3:J6" xr:uid="{5AC695C0-1160-4FD8-A62F-7934A4E419EF}"/>
  <tableColumns count="1">
    <tableColumn id="2" xr3:uid="{E6A60822-F2EB-45A8-92C0-4FAD9972FFD0}" name="PHỎNG VẤN" dataDxfId="369"/>
  </tableColumns>
  <tableStyleInfo name="TableStyleLight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EBE85C3-3E97-48B7-979C-BF05F7EA737E}" name="Test" displayName="Test" ref="H10:H12" totalsRowShown="0" headerRowDxfId="368" dataDxfId="366" headerRowBorderDxfId="367" tableBorderDxfId="365">
  <autoFilter ref="H10:H12" xr:uid="{0EBE85C3-3E97-48B7-979C-BF05F7EA737E}"/>
  <tableColumns count="1">
    <tableColumn id="2" xr3:uid="{8ECC3CAA-A3F1-41CB-99E8-DD64A963FA83}" name="TEST" dataDxfId="364"/>
  </tableColumns>
  <tableStyleInfo name="TableStyleLight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3375702-935D-4253-8A76-827F900B1C7F}" name="NV_Tuyendung" displayName="NV_Tuyendung" ref="N3:N5" totalsRowShown="0" headerRowDxfId="363" dataDxfId="361" headerRowBorderDxfId="362" tableBorderDxfId="360">
  <autoFilter ref="N3:N5" xr:uid="{23375702-935D-4253-8A76-827F900B1C7F}"/>
  <tableColumns count="1">
    <tableColumn id="2" xr3:uid="{FCEE250A-72E5-4643-9BC7-62B2A34EC4C0}" name="NGƯỜI PHỤ TRÁCH" dataDxfId="359"/>
  </tableColumns>
  <tableStyleInfo name="TableStyleLight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FFEF879-EDDE-470D-8D9E-583C55CF80A9}" name="Nhanviec" displayName="Nhanviec" ref="L3:L5" totalsRowShown="0" headerRowDxfId="358" dataDxfId="356" headerRowBorderDxfId="357" tableBorderDxfId="355">
  <autoFilter ref="L3:L5" xr:uid="{8FFEF879-EDDE-470D-8D9E-583C55CF80A9}"/>
  <tableColumns count="1">
    <tableColumn id="2" xr3:uid="{B4359D34-1E95-4D40-A25A-FF478E581DCE}" name="NHẬN VIỆC" dataDxfId="354"/>
  </tableColumns>
  <tableStyleInfo name="TableStyleLight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2427723-7332-4B5A-980A-558D97A88A27}" name="Khu_vuc" displayName="Khu_vuc" ref="B3:B34" totalsRowShown="0" headerRowDxfId="353" dataDxfId="352" tableBorderDxfId="351">
  <autoFilter ref="B3:B34" xr:uid="{52427723-7332-4B5A-980A-558D97A88A27}"/>
  <tableColumns count="1">
    <tableColumn id="1" xr3:uid="{D20983BE-DA81-419A-8559-5D02C4890E21}" name="KHU VỰC" dataDxfId="350"/>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3357A30-C12D-4202-9300-13554B596D52}" name="Phong_ban" displayName="Phong_ban" ref="D3:D14" totalsRowShown="0" headerRowDxfId="349" dataDxfId="347" headerRowBorderDxfId="348" tableBorderDxfId="346">
  <autoFilter ref="D3:D14" xr:uid="{53357A30-C12D-4202-9300-13554B596D52}"/>
  <tableColumns count="1">
    <tableColumn id="1" xr3:uid="{D4CEC1AB-F93B-46FE-B288-2CD156D4471E}" name="PHÒNG BAN" dataDxfId="345"/>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1AC11F2-A85A-40EF-B32A-5624781AB065}" name="Offer8" displayName="Offer8" ref="J10:J12" totalsRowShown="0" headerRowDxfId="344" dataDxfId="342" headerRowBorderDxfId="343" tableBorderDxfId="341">
  <autoFilter ref="J10:J12" xr:uid="{D1AC11F2-A85A-40EF-B32A-5624781AB065}"/>
  <tableColumns count="1">
    <tableColumn id="2" xr3:uid="{6B8F1682-84D3-4E14-910F-BB1AF8887018}" name="OFFER" dataDxfId="340"/>
  </tableColumns>
  <tableStyleInfo name="TableStyleLight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F8494A3-677C-45DF-A4EC-A76BE3987111}" name="Tinh_TP" displayName="Tinh_TP" ref="L10:L73" totalsRowShown="0" headerRowDxfId="339" dataDxfId="337" headerRowBorderDxfId="338" tableBorderDxfId="336">
  <autoFilter ref="L10:L73" xr:uid="{3F8494A3-677C-45DF-A4EC-A76BE3987111}"/>
  <tableColumns count="1">
    <tableColumn id="2" xr3:uid="{2115179E-95BE-492E-8A2B-1C0A873E2CB2}" name="BASE" dataDxfId="335"/>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3.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_rels/sheet6.xml.rels><?xml version="1.0" encoding="UTF-8" standalone="yes"?>
<Relationships xmlns="http://schemas.openxmlformats.org/package/2006/relationships"><Relationship Id="rId8" Type="http://schemas.openxmlformats.org/officeDocument/2006/relationships/table" Target="../tables/table10.xml"/><Relationship Id="rId3" Type="http://schemas.openxmlformats.org/officeDocument/2006/relationships/table" Target="../tables/table5.xml"/><Relationship Id="rId7" Type="http://schemas.openxmlformats.org/officeDocument/2006/relationships/table" Target="../tables/table9.xml"/><Relationship Id="rId2" Type="http://schemas.openxmlformats.org/officeDocument/2006/relationships/table" Target="../tables/table4.xml"/><Relationship Id="rId1" Type="http://schemas.openxmlformats.org/officeDocument/2006/relationships/drawing" Target="../drawings/drawing10.xml"/><Relationship Id="rId6" Type="http://schemas.openxmlformats.org/officeDocument/2006/relationships/table" Target="../tables/table8.xml"/><Relationship Id="rId11" Type="http://schemas.openxmlformats.org/officeDocument/2006/relationships/table" Target="../tables/table13.xml"/><Relationship Id="rId5" Type="http://schemas.openxmlformats.org/officeDocument/2006/relationships/table" Target="../tables/table7.xml"/><Relationship Id="rId10" Type="http://schemas.openxmlformats.org/officeDocument/2006/relationships/table" Target="../tables/table12.xml"/><Relationship Id="rId4" Type="http://schemas.openxmlformats.org/officeDocument/2006/relationships/table" Target="../tables/table6.xml"/><Relationship Id="rId9"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22DD-394A-4F16-AB40-03082BE2F705}">
  <sheetPr codeName="Sheet1"/>
  <dimension ref="A1:O73"/>
  <sheetViews>
    <sheetView workbookViewId="0">
      <pane xSplit="2" ySplit="3" topLeftCell="C4" activePane="bottomRight" state="frozen"/>
      <selection pane="topRight" activeCell="B1" sqref="B1"/>
      <selection pane="bottomLeft" activeCell="A4" sqref="A4"/>
      <selection pane="bottomRight" activeCell="C22" sqref="C22"/>
    </sheetView>
  </sheetViews>
  <sheetFormatPr defaultRowHeight="15" x14ac:dyDescent="0.25"/>
  <cols>
    <col min="1" max="1" width="11" style="17" customWidth="1"/>
    <col min="2" max="2" width="22.7109375" customWidth="1"/>
    <col min="3" max="3" width="15.28515625" customWidth="1"/>
    <col min="4" max="4" width="17.28515625" customWidth="1"/>
    <col min="5" max="5" width="19.42578125" customWidth="1"/>
    <col min="6" max="6" width="22.28515625" customWidth="1"/>
    <col min="7" max="7" width="21.85546875" customWidth="1"/>
    <col min="8" max="8" width="18.5703125" customWidth="1"/>
    <col min="9" max="9" width="30.140625" customWidth="1"/>
    <col min="10" max="10" width="19.5703125" customWidth="1"/>
    <col min="11" max="11" width="11.28515625" customWidth="1"/>
    <col min="12" max="12" width="16.85546875" customWidth="1"/>
    <col min="13" max="13" width="12.140625" customWidth="1"/>
    <col min="14" max="14" width="11.5703125" customWidth="1"/>
    <col min="15" max="15" width="13.5703125" customWidth="1"/>
  </cols>
  <sheetData>
    <row r="1" spans="1:15" ht="30" customHeight="1" x14ac:dyDescent="0.25">
      <c r="A1" s="64" t="s">
        <v>0</v>
      </c>
      <c r="B1" s="64"/>
      <c r="C1" s="64"/>
      <c r="D1" s="64"/>
      <c r="E1" s="64"/>
      <c r="F1" s="64"/>
      <c r="G1" s="64"/>
      <c r="H1" s="64"/>
      <c r="I1" s="64"/>
      <c r="J1" s="64"/>
      <c r="K1" s="64"/>
      <c r="L1" s="64"/>
      <c r="M1" s="64"/>
      <c r="N1" s="64"/>
      <c r="O1" s="64"/>
    </row>
    <row r="2" spans="1:15" ht="27" customHeight="1" x14ac:dyDescent="0.25">
      <c r="A2" s="63" t="s">
        <v>1</v>
      </c>
      <c r="B2" s="63"/>
      <c r="C2" s="63"/>
      <c r="D2" s="63"/>
      <c r="E2" s="63"/>
      <c r="F2" s="63"/>
      <c r="G2" s="63"/>
      <c r="H2" s="63"/>
      <c r="I2" s="63"/>
      <c r="J2" s="63"/>
      <c r="K2" s="63"/>
      <c r="L2" s="63"/>
      <c r="M2" s="63"/>
      <c r="N2" s="63"/>
      <c r="O2" s="63"/>
    </row>
    <row r="3" spans="1:15" ht="27.75" customHeight="1" x14ac:dyDescent="0.25">
      <c r="A3" s="1" t="s">
        <v>178</v>
      </c>
      <c r="B3" s="1" t="s">
        <v>2</v>
      </c>
      <c r="C3" s="1" t="s">
        <v>3</v>
      </c>
      <c r="D3" s="1" t="s">
        <v>4</v>
      </c>
      <c r="E3" s="1" t="s">
        <v>5</v>
      </c>
      <c r="F3" s="1" t="s">
        <v>6</v>
      </c>
      <c r="G3" s="1" t="s">
        <v>7</v>
      </c>
      <c r="H3" s="1" t="s">
        <v>8</v>
      </c>
      <c r="I3" s="1" t="s">
        <v>9</v>
      </c>
      <c r="J3" s="1" t="s">
        <v>10</v>
      </c>
      <c r="K3" s="2" t="s">
        <v>11</v>
      </c>
      <c r="L3" s="1" t="s">
        <v>12</v>
      </c>
      <c r="M3" s="1" t="s">
        <v>13</v>
      </c>
      <c r="N3" s="3" t="s">
        <v>14</v>
      </c>
      <c r="O3" s="1" t="s">
        <v>15</v>
      </c>
    </row>
    <row r="4" spans="1:15" ht="22.5" customHeight="1" x14ac:dyDescent="0.25">
      <c r="A4" s="4">
        <f>IF(B4="","",SUBTOTAL(3,$B$4:B4))</f>
        <v>1</v>
      </c>
      <c r="B4" s="4" t="s">
        <v>16</v>
      </c>
      <c r="C4" s="5">
        <v>44627</v>
      </c>
      <c r="D4" s="5">
        <v>44673</v>
      </c>
      <c r="E4" s="6" t="s">
        <v>17</v>
      </c>
      <c r="F4" s="6" t="s">
        <v>18</v>
      </c>
      <c r="G4" s="6"/>
      <c r="H4" s="4" t="s">
        <v>19</v>
      </c>
      <c r="I4" s="4" t="s">
        <v>20</v>
      </c>
      <c r="J4" s="4" t="s">
        <v>510</v>
      </c>
      <c r="K4" s="7">
        <v>1</v>
      </c>
      <c r="L4" s="8">
        <v>3</v>
      </c>
      <c r="M4" s="8" t="s">
        <v>21</v>
      </c>
      <c r="N4" s="9"/>
      <c r="O4" s="8">
        <v>1</v>
      </c>
    </row>
    <row r="5" spans="1:15" ht="22.5" customHeight="1" x14ac:dyDescent="0.25">
      <c r="A5" s="4">
        <f>IF(B5="","",SUBTOTAL(3,$B$4:B5))</f>
        <v>2</v>
      </c>
      <c r="B5" s="4" t="s">
        <v>22</v>
      </c>
      <c r="C5" s="5">
        <v>44666</v>
      </c>
      <c r="D5" s="5">
        <v>44711</v>
      </c>
      <c r="E5" s="6" t="s">
        <v>23</v>
      </c>
      <c r="F5" s="6" t="s">
        <v>24</v>
      </c>
      <c r="G5" s="6" t="s">
        <v>25</v>
      </c>
      <c r="H5" s="4" t="s">
        <v>19</v>
      </c>
      <c r="I5" s="4" t="s">
        <v>20</v>
      </c>
      <c r="J5" s="4" t="s">
        <v>510</v>
      </c>
      <c r="K5" s="7">
        <v>1</v>
      </c>
      <c r="L5" s="8">
        <v>3</v>
      </c>
      <c r="M5" s="8" t="s">
        <v>21</v>
      </c>
      <c r="N5" s="9"/>
      <c r="O5" s="8">
        <v>1</v>
      </c>
    </row>
    <row r="6" spans="1:15" ht="22.5" customHeight="1" x14ac:dyDescent="0.25">
      <c r="A6" s="4">
        <f>IF(B6="","",SUBTOTAL(3,$B$4:B6))</f>
        <v>3</v>
      </c>
      <c r="B6" s="4" t="s">
        <v>26</v>
      </c>
      <c r="C6" s="5">
        <v>44665</v>
      </c>
      <c r="D6" s="5">
        <v>44695</v>
      </c>
      <c r="E6" s="6" t="s">
        <v>27</v>
      </c>
      <c r="F6" s="6" t="s">
        <v>28</v>
      </c>
      <c r="G6" s="6" t="s">
        <v>29</v>
      </c>
      <c r="H6" s="4" t="s">
        <v>30</v>
      </c>
      <c r="I6" s="4" t="s">
        <v>31</v>
      </c>
      <c r="J6" s="4" t="s">
        <v>510</v>
      </c>
      <c r="K6" s="7">
        <v>1</v>
      </c>
      <c r="L6" s="8">
        <v>2</v>
      </c>
      <c r="M6" s="8" t="s">
        <v>21</v>
      </c>
      <c r="N6" s="9"/>
      <c r="O6" s="8">
        <v>1</v>
      </c>
    </row>
    <row r="7" spans="1:15" ht="22.5" customHeight="1" x14ac:dyDescent="0.25">
      <c r="A7" s="4">
        <f>IF(B7="","",SUBTOTAL(3,$B$4:B7))</f>
        <v>4</v>
      </c>
      <c r="B7" s="4" t="s">
        <v>32</v>
      </c>
      <c r="C7" s="5">
        <v>44662</v>
      </c>
      <c r="D7" s="5">
        <v>44692</v>
      </c>
      <c r="E7" s="6" t="s">
        <v>27</v>
      </c>
      <c r="F7" s="6" t="s">
        <v>24</v>
      </c>
      <c r="G7" s="6" t="s">
        <v>25</v>
      </c>
      <c r="H7" s="4" t="s">
        <v>30</v>
      </c>
      <c r="I7" s="4" t="s">
        <v>31</v>
      </c>
      <c r="J7" s="4" t="s">
        <v>510</v>
      </c>
      <c r="K7" s="7">
        <v>1</v>
      </c>
      <c r="L7" s="8">
        <v>2</v>
      </c>
      <c r="M7" s="8" t="s">
        <v>33</v>
      </c>
      <c r="N7" s="9"/>
      <c r="O7" s="8">
        <v>1</v>
      </c>
    </row>
    <row r="8" spans="1:15" ht="22.5" customHeight="1" x14ac:dyDescent="0.25">
      <c r="A8" s="4">
        <f>IF(B8="","",SUBTOTAL(3,$B$4:B8))</f>
        <v>5</v>
      </c>
      <c r="B8" s="4" t="s">
        <v>34</v>
      </c>
      <c r="C8" s="5">
        <v>44669</v>
      </c>
      <c r="D8" s="5">
        <v>44699</v>
      </c>
      <c r="E8" s="6" t="s">
        <v>35</v>
      </c>
      <c r="F8" s="6" t="s">
        <v>18</v>
      </c>
      <c r="G8" s="6"/>
      <c r="H8" s="4" t="s">
        <v>19</v>
      </c>
      <c r="I8" s="4" t="s">
        <v>31</v>
      </c>
      <c r="J8" s="4" t="s">
        <v>510</v>
      </c>
      <c r="K8" s="7">
        <v>1</v>
      </c>
      <c r="L8" s="8">
        <v>2</v>
      </c>
      <c r="M8" s="8" t="s">
        <v>21</v>
      </c>
      <c r="N8" s="9"/>
      <c r="O8" s="8">
        <v>1</v>
      </c>
    </row>
    <row r="9" spans="1:15" ht="22.5" customHeight="1" x14ac:dyDescent="0.25">
      <c r="A9" s="4">
        <f>IF(B9="","",SUBTOTAL(3,$B$4:B9))</f>
        <v>6</v>
      </c>
      <c r="B9" s="4" t="s">
        <v>36</v>
      </c>
      <c r="C9" s="5">
        <v>44652</v>
      </c>
      <c r="D9" s="5">
        <v>44682</v>
      </c>
      <c r="E9" s="6" t="s">
        <v>37</v>
      </c>
      <c r="F9" s="6" t="s">
        <v>24</v>
      </c>
      <c r="G9" s="6" t="s">
        <v>25</v>
      </c>
      <c r="H9" s="4" t="s">
        <v>19</v>
      </c>
      <c r="I9" s="4" t="s">
        <v>31</v>
      </c>
      <c r="J9" s="4" t="s">
        <v>510</v>
      </c>
      <c r="K9" s="7">
        <v>1</v>
      </c>
      <c r="L9" s="8">
        <v>2</v>
      </c>
      <c r="M9" s="8" t="s">
        <v>21</v>
      </c>
      <c r="N9" s="9"/>
      <c r="O9" s="8">
        <v>1</v>
      </c>
    </row>
    <row r="10" spans="1:15" ht="22.5" customHeight="1" x14ac:dyDescent="0.25">
      <c r="A10" s="4">
        <f>IF(B10="","",SUBTOTAL(3,$B$4:B10))</f>
        <v>7</v>
      </c>
      <c r="B10" s="4" t="s">
        <v>38</v>
      </c>
      <c r="C10" s="5">
        <v>44652</v>
      </c>
      <c r="D10" s="5">
        <v>44682</v>
      </c>
      <c r="E10" s="6" t="s">
        <v>39</v>
      </c>
      <c r="F10" s="6" t="s">
        <v>40</v>
      </c>
      <c r="G10" s="6" t="s">
        <v>41</v>
      </c>
      <c r="H10" s="4" t="s">
        <v>19</v>
      </c>
      <c r="I10" s="4" t="s">
        <v>31</v>
      </c>
      <c r="J10" s="4" t="s">
        <v>510</v>
      </c>
      <c r="K10" s="7">
        <v>1</v>
      </c>
      <c r="L10" s="8">
        <v>2</v>
      </c>
      <c r="M10" s="8" t="s">
        <v>21</v>
      </c>
      <c r="N10" s="9"/>
      <c r="O10" s="8">
        <v>1</v>
      </c>
    </row>
    <row r="11" spans="1:15" ht="22.5" customHeight="1" x14ac:dyDescent="0.25">
      <c r="A11" s="4">
        <f>IF(B11="","",SUBTOTAL(3,$B$4:B11))</f>
        <v>8</v>
      </c>
      <c r="B11" s="4" t="s">
        <v>42</v>
      </c>
      <c r="C11" s="5">
        <v>44674</v>
      </c>
      <c r="D11" s="5">
        <v>44704</v>
      </c>
      <c r="E11" s="6" t="s">
        <v>35</v>
      </c>
      <c r="F11" s="6" t="s">
        <v>43</v>
      </c>
      <c r="G11" s="6"/>
      <c r="H11" s="4" t="s">
        <v>19</v>
      </c>
      <c r="I11" s="4" t="s">
        <v>44</v>
      </c>
      <c r="J11" s="4" t="s">
        <v>510</v>
      </c>
      <c r="K11" s="7">
        <v>1</v>
      </c>
      <c r="L11" s="8">
        <v>2</v>
      </c>
      <c r="M11" s="8" t="s">
        <v>21</v>
      </c>
      <c r="N11" s="9"/>
      <c r="O11" s="8">
        <v>1</v>
      </c>
    </row>
    <row r="12" spans="1:15" ht="22.5" customHeight="1" x14ac:dyDescent="0.25">
      <c r="A12" s="4">
        <f>IF(B12="","",SUBTOTAL(3,$B$4:B12))</f>
        <v>9</v>
      </c>
      <c r="B12" s="4" t="s">
        <v>45</v>
      </c>
      <c r="C12" s="5">
        <v>44693</v>
      </c>
      <c r="D12" s="5">
        <v>44724</v>
      </c>
      <c r="E12" s="6" t="s">
        <v>46</v>
      </c>
      <c r="F12" s="4" t="s">
        <v>47</v>
      </c>
      <c r="G12" s="6"/>
      <c r="H12" s="4" t="s">
        <v>48</v>
      </c>
      <c r="I12" s="4" t="s">
        <v>49</v>
      </c>
      <c r="J12" s="4" t="s">
        <v>511</v>
      </c>
      <c r="K12" s="7">
        <v>1</v>
      </c>
      <c r="L12" s="8">
        <v>2</v>
      </c>
      <c r="M12" s="8" t="s">
        <v>21</v>
      </c>
      <c r="N12" s="9"/>
      <c r="O12" s="8">
        <v>1</v>
      </c>
    </row>
    <row r="13" spans="1:15" ht="22.5" customHeight="1" x14ac:dyDescent="0.25">
      <c r="A13" s="10">
        <f>IF(B13="","",SUBTOTAL(3,$B$4:B13))</f>
        <v>10</v>
      </c>
      <c r="B13" s="10" t="s">
        <v>50</v>
      </c>
      <c r="C13" s="11">
        <v>44734</v>
      </c>
      <c r="D13" s="11">
        <v>44764</v>
      </c>
      <c r="E13" s="12" t="s">
        <v>37</v>
      </c>
      <c r="F13" s="12" t="s">
        <v>24</v>
      </c>
      <c r="G13" s="12" t="s">
        <v>25</v>
      </c>
      <c r="H13" s="10" t="s">
        <v>19</v>
      </c>
      <c r="I13" s="10" t="s">
        <v>51</v>
      </c>
      <c r="J13" s="7" t="s">
        <v>510</v>
      </c>
      <c r="K13" s="7">
        <v>1</v>
      </c>
      <c r="L13" s="8">
        <v>2</v>
      </c>
      <c r="M13" s="8" t="s">
        <v>21</v>
      </c>
      <c r="N13" s="13"/>
      <c r="O13" s="8">
        <v>1</v>
      </c>
    </row>
    <row r="14" spans="1:15" ht="22.5" customHeight="1" x14ac:dyDescent="0.25">
      <c r="A14" s="4">
        <f>IF(B14="","",SUBTOTAL(3,$B$4:B14))</f>
        <v>11</v>
      </c>
      <c r="B14" s="4" t="s">
        <v>52</v>
      </c>
      <c r="C14" s="5">
        <v>44695</v>
      </c>
      <c r="D14" s="5">
        <v>44764</v>
      </c>
      <c r="E14" s="6" t="s">
        <v>53</v>
      </c>
      <c r="F14" s="12" t="s">
        <v>54</v>
      </c>
      <c r="G14" s="6" t="s">
        <v>55</v>
      </c>
      <c r="H14" s="4" t="s">
        <v>19</v>
      </c>
      <c r="I14" s="10" t="s">
        <v>51</v>
      </c>
      <c r="J14" s="4" t="s">
        <v>510</v>
      </c>
      <c r="K14" s="4">
        <v>1</v>
      </c>
      <c r="L14" s="14">
        <v>2</v>
      </c>
      <c r="M14" s="8" t="s">
        <v>21</v>
      </c>
      <c r="N14" s="15"/>
      <c r="O14" s="14">
        <v>1</v>
      </c>
    </row>
    <row r="15" spans="1:15" ht="22.5" customHeight="1" x14ac:dyDescent="0.25">
      <c r="A15" s="4">
        <f>IF(B15="","",SUBTOTAL(3,$B$4:B15))</f>
        <v>12</v>
      </c>
      <c r="B15" s="4" t="s">
        <v>56</v>
      </c>
      <c r="C15" s="5">
        <v>44717</v>
      </c>
      <c r="D15" s="5">
        <v>44747</v>
      </c>
      <c r="E15" s="6" t="s">
        <v>57</v>
      </c>
      <c r="F15" s="12" t="s">
        <v>58</v>
      </c>
      <c r="G15" s="6"/>
      <c r="H15" s="4" t="s">
        <v>30</v>
      </c>
      <c r="I15" s="10" t="s">
        <v>51</v>
      </c>
      <c r="J15" s="4" t="s">
        <v>510</v>
      </c>
      <c r="K15" s="4">
        <v>1</v>
      </c>
      <c r="L15" s="14">
        <v>2</v>
      </c>
      <c r="M15" s="8" t="s">
        <v>21</v>
      </c>
      <c r="N15" s="15"/>
      <c r="O15" s="14">
        <v>1</v>
      </c>
    </row>
    <row r="16" spans="1:15" ht="22.5" customHeight="1" x14ac:dyDescent="0.25">
      <c r="A16" s="4">
        <f>IF(B16="","",SUBTOTAL(3,$B$4:B16))</f>
        <v>13</v>
      </c>
      <c r="B16" s="4" t="s">
        <v>59</v>
      </c>
      <c r="C16" s="5">
        <v>44722</v>
      </c>
      <c r="D16" s="5">
        <v>44753</v>
      </c>
      <c r="E16" s="6" t="s">
        <v>60</v>
      </c>
      <c r="F16" s="12" t="s">
        <v>61</v>
      </c>
      <c r="G16" s="6"/>
      <c r="H16" s="4" t="s">
        <v>19</v>
      </c>
      <c r="I16" s="10" t="s">
        <v>51</v>
      </c>
      <c r="J16" s="4" t="s">
        <v>510</v>
      </c>
      <c r="K16" s="4">
        <v>1</v>
      </c>
      <c r="L16" s="14">
        <v>2</v>
      </c>
      <c r="M16" s="8" t="s">
        <v>21</v>
      </c>
      <c r="N16" s="15"/>
      <c r="O16" s="14">
        <v>1</v>
      </c>
    </row>
    <row r="17" spans="1:15" ht="22.5" customHeight="1" x14ac:dyDescent="0.25">
      <c r="A17" s="4">
        <f>IF(B17="","",SUBTOTAL(3,$B$4:B17))</f>
        <v>14</v>
      </c>
      <c r="B17" s="4" t="s">
        <v>62</v>
      </c>
      <c r="C17" s="5">
        <v>44727</v>
      </c>
      <c r="D17" s="5">
        <v>44759</v>
      </c>
      <c r="E17" s="6" t="s">
        <v>60</v>
      </c>
      <c r="F17" s="12" t="s">
        <v>63</v>
      </c>
      <c r="G17" s="6"/>
      <c r="H17" s="4" t="s">
        <v>19</v>
      </c>
      <c r="I17" s="10" t="s">
        <v>51</v>
      </c>
      <c r="J17" s="4" t="s">
        <v>510</v>
      </c>
      <c r="K17" s="4">
        <v>1</v>
      </c>
      <c r="L17" s="14">
        <v>2</v>
      </c>
      <c r="M17" s="8" t="s">
        <v>21</v>
      </c>
      <c r="N17" s="15"/>
      <c r="O17" s="14">
        <v>1</v>
      </c>
    </row>
    <row r="18" spans="1:15" ht="22.5" customHeight="1" x14ac:dyDescent="0.25">
      <c r="A18" s="4">
        <f>IF(B18="","",SUBTOTAL(3,$B$4:B18))</f>
        <v>15</v>
      </c>
      <c r="B18" s="4" t="s">
        <v>64</v>
      </c>
      <c r="C18" s="5">
        <v>44744</v>
      </c>
      <c r="D18" s="5">
        <v>44775</v>
      </c>
      <c r="E18" s="6" t="s">
        <v>35</v>
      </c>
      <c r="F18" s="12" t="s">
        <v>65</v>
      </c>
      <c r="G18" s="6"/>
      <c r="H18" s="4" t="s">
        <v>19</v>
      </c>
      <c r="I18" s="10" t="s">
        <v>51</v>
      </c>
      <c r="J18" s="4" t="s">
        <v>510</v>
      </c>
      <c r="K18" s="4">
        <v>1</v>
      </c>
      <c r="L18" s="14">
        <v>2</v>
      </c>
      <c r="M18" s="8" t="s">
        <v>21</v>
      </c>
      <c r="N18" s="15"/>
      <c r="O18" s="14">
        <v>1</v>
      </c>
    </row>
    <row r="19" spans="1:15" ht="22.5" customHeight="1" x14ac:dyDescent="0.25">
      <c r="A19" s="4">
        <f>IF(B19="","",SUBTOTAL(3,$B$4:B19))</f>
        <v>16</v>
      </c>
      <c r="B19" s="4" t="s">
        <v>66</v>
      </c>
      <c r="C19" s="5">
        <v>44743</v>
      </c>
      <c r="D19" s="5">
        <v>44774</v>
      </c>
      <c r="E19" s="6" t="s">
        <v>60</v>
      </c>
      <c r="F19" s="12" t="s">
        <v>63</v>
      </c>
      <c r="G19" s="6" t="s">
        <v>67</v>
      </c>
      <c r="H19" s="4" t="s">
        <v>19</v>
      </c>
      <c r="I19" s="10" t="s">
        <v>51</v>
      </c>
      <c r="J19" s="4" t="s">
        <v>510</v>
      </c>
      <c r="K19" s="4">
        <v>1</v>
      </c>
      <c r="L19" s="14">
        <v>2</v>
      </c>
      <c r="M19" s="8" t="s">
        <v>21</v>
      </c>
      <c r="N19" s="15"/>
      <c r="O19" s="14">
        <v>1</v>
      </c>
    </row>
    <row r="20" spans="1:15" ht="22.5" customHeight="1" x14ac:dyDescent="0.25">
      <c r="A20" s="4">
        <f>IF(B20="","",SUBTOTAL(3,$B$4:B20))</f>
        <v>17</v>
      </c>
      <c r="B20" s="4" t="s">
        <v>68</v>
      </c>
      <c r="C20" s="5">
        <v>44742</v>
      </c>
      <c r="D20" s="5">
        <v>44787</v>
      </c>
      <c r="E20" s="6" t="s">
        <v>60</v>
      </c>
      <c r="F20" s="12" t="s">
        <v>63</v>
      </c>
      <c r="G20" s="6"/>
      <c r="H20" s="4" t="s">
        <v>19</v>
      </c>
      <c r="I20" s="4" t="s">
        <v>69</v>
      </c>
      <c r="J20" s="4" t="s">
        <v>510</v>
      </c>
      <c r="K20" s="4">
        <v>1</v>
      </c>
      <c r="L20" s="14">
        <v>3</v>
      </c>
      <c r="M20" s="8" t="s">
        <v>21</v>
      </c>
      <c r="N20" s="16"/>
      <c r="O20" s="14">
        <v>1</v>
      </c>
    </row>
    <row r="21" spans="1:15" ht="22.5" customHeight="1" x14ac:dyDescent="0.25">
      <c r="A21" s="4">
        <f>IF(B21="","",SUBTOTAL(3,$B$4:B21))</f>
        <v>18</v>
      </c>
      <c r="B21" s="4" t="s">
        <v>70</v>
      </c>
      <c r="C21" s="5">
        <v>44742</v>
      </c>
      <c r="D21" s="5">
        <v>44789</v>
      </c>
      <c r="E21" s="6" t="s">
        <v>71</v>
      </c>
      <c r="F21" s="12" t="s">
        <v>47</v>
      </c>
      <c r="G21" s="6"/>
      <c r="H21" s="4" t="s">
        <v>19</v>
      </c>
      <c r="I21" s="4" t="s">
        <v>69</v>
      </c>
      <c r="J21" s="4" t="s">
        <v>510</v>
      </c>
      <c r="K21" s="4">
        <v>1</v>
      </c>
      <c r="L21" s="14">
        <v>3</v>
      </c>
      <c r="M21" s="14" t="s">
        <v>21</v>
      </c>
      <c r="N21" s="15"/>
      <c r="O21" s="14">
        <v>1</v>
      </c>
    </row>
    <row r="22" spans="1:15" ht="22.5" customHeight="1" x14ac:dyDescent="0.25">
      <c r="A22" s="4">
        <f>IF(B22="","",SUBTOTAL(3,$B$4:B22))</f>
        <v>19</v>
      </c>
      <c r="B22" s="4" t="s">
        <v>72</v>
      </c>
      <c r="C22" s="5">
        <v>44713</v>
      </c>
      <c r="D22" s="5">
        <v>44743</v>
      </c>
      <c r="E22" s="6" t="s">
        <v>73</v>
      </c>
      <c r="F22" s="12" t="s">
        <v>74</v>
      </c>
      <c r="G22" s="6" t="s">
        <v>75</v>
      </c>
      <c r="H22" s="4" t="s">
        <v>19</v>
      </c>
      <c r="I22" s="10" t="s">
        <v>51</v>
      </c>
      <c r="J22" s="4" t="s">
        <v>510</v>
      </c>
      <c r="K22" s="4">
        <v>1</v>
      </c>
      <c r="L22" s="14">
        <v>2</v>
      </c>
      <c r="M22" s="14" t="s">
        <v>21</v>
      </c>
      <c r="N22" s="15"/>
      <c r="O22" s="14">
        <v>1</v>
      </c>
    </row>
    <row r="23" spans="1:15" ht="22.5" customHeight="1" x14ac:dyDescent="0.25">
      <c r="A23" s="4">
        <f>IF(B23="","",SUBTOTAL(3,$B$4:B23))</f>
        <v>20</v>
      </c>
      <c r="B23" s="4" t="s">
        <v>76</v>
      </c>
      <c r="C23" s="5">
        <v>44714</v>
      </c>
      <c r="D23" s="5">
        <v>44744</v>
      </c>
      <c r="E23" s="6" t="s">
        <v>46</v>
      </c>
      <c r="F23" s="12" t="s">
        <v>47</v>
      </c>
      <c r="G23" s="6" t="s">
        <v>77</v>
      </c>
      <c r="H23" s="4" t="s">
        <v>19</v>
      </c>
      <c r="I23" s="10" t="s">
        <v>51</v>
      </c>
      <c r="J23" s="4" t="s">
        <v>510</v>
      </c>
      <c r="K23" s="4">
        <v>1</v>
      </c>
      <c r="L23" s="14">
        <v>2</v>
      </c>
      <c r="M23" s="14" t="s">
        <v>21</v>
      </c>
      <c r="N23" s="15"/>
      <c r="O23" s="14">
        <v>1</v>
      </c>
    </row>
    <row r="24" spans="1:15" ht="22.5" customHeight="1" x14ac:dyDescent="0.25">
      <c r="A24" s="4">
        <f>IF(B24="","",SUBTOTAL(3,$B$4:B24))</f>
        <v>21</v>
      </c>
      <c r="B24" s="4" t="s">
        <v>78</v>
      </c>
      <c r="C24" s="5">
        <v>44743</v>
      </c>
      <c r="D24" s="5">
        <v>44774</v>
      </c>
      <c r="E24" s="6" t="s">
        <v>46</v>
      </c>
      <c r="F24" s="12" t="s">
        <v>47</v>
      </c>
      <c r="G24" s="6" t="s">
        <v>79</v>
      </c>
      <c r="H24" s="4" t="s">
        <v>19</v>
      </c>
      <c r="I24" s="10" t="s">
        <v>51</v>
      </c>
      <c r="J24" s="4" t="s">
        <v>510</v>
      </c>
      <c r="K24" s="4">
        <v>1</v>
      </c>
      <c r="L24" s="14">
        <v>2</v>
      </c>
      <c r="M24" s="14" t="s">
        <v>21</v>
      </c>
      <c r="N24" s="15"/>
      <c r="O24" s="14">
        <v>1</v>
      </c>
    </row>
    <row r="25" spans="1:15" ht="22.5" customHeight="1" x14ac:dyDescent="0.25">
      <c r="A25" s="4">
        <f>IF(B25="","",SUBTOTAL(3,$B$4:B25))</f>
        <v>22</v>
      </c>
      <c r="B25" s="4" t="s">
        <v>80</v>
      </c>
      <c r="C25" s="5">
        <v>44743</v>
      </c>
      <c r="D25" s="5">
        <v>44774</v>
      </c>
      <c r="E25" s="6" t="s">
        <v>35</v>
      </c>
      <c r="F25" s="12" t="s">
        <v>18</v>
      </c>
      <c r="G25" s="6"/>
      <c r="H25" s="4" t="s">
        <v>19</v>
      </c>
      <c r="I25" s="10" t="s">
        <v>51</v>
      </c>
      <c r="J25" s="4" t="s">
        <v>510</v>
      </c>
      <c r="K25" s="4">
        <v>1</v>
      </c>
      <c r="L25" s="14">
        <v>2</v>
      </c>
      <c r="M25" s="14" t="s">
        <v>21</v>
      </c>
      <c r="N25" s="15"/>
      <c r="O25" s="14">
        <v>1</v>
      </c>
    </row>
    <row r="26" spans="1:15" ht="22.5" customHeight="1" x14ac:dyDescent="0.25">
      <c r="A26" s="4">
        <f>IF(B26="","",SUBTOTAL(3,$B$4:B26))</f>
        <v>23</v>
      </c>
      <c r="B26" s="4" t="s">
        <v>81</v>
      </c>
      <c r="C26" s="5">
        <v>44744</v>
      </c>
      <c r="D26" s="5">
        <v>44775</v>
      </c>
      <c r="E26" s="6" t="s">
        <v>82</v>
      </c>
      <c r="F26" s="12" t="s">
        <v>83</v>
      </c>
      <c r="G26" s="6" t="s">
        <v>84</v>
      </c>
      <c r="H26" s="4" t="s">
        <v>19</v>
      </c>
      <c r="I26" s="10" t="s">
        <v>51</v>
      </c>
      <c r="J26" s="4" t="s">
        <v>510</v>
      </c>
      <c r="K26" s="4">
        <v>1</v>
      </c>
      <c r="L26" s="14">
        <v>2</v>
      </c>
      <c r="M26" s="14" t="s">
        <v>21</v>
      </c>
      <c r="N26" s="15"/>
      <c r="O26" s="14">
        <v>1</v>
      </c>
    </row>
    <row r="27" spans="1:15" ht="22.5" customHeight="1" x14ac:dyDescent="0.25">
      <c r="A27" s="4">
        <f>IF(B27="","",SUBTOTAL(3,$B$4:B27))</f>
        <v>24</v>
      </c>
      <c r="B27" s="4" t="s">
        <v>85</v>
      </c>
      <c r="C27" s="5">
        <v>44772</v>
      </c>
      <c r="D27" s="5">
        <v>44803</v>
      </c>
      <c r="E27" s="6" t="s">
        <v>46</v>
      </c>
      <c r="F27" s="12" t="s">
        <v>47</v>
      </c>
      <c r="G27" s="6" t="s">
        <v>86</v>
      </c>
      <c r="H27" s="4" t="s">
        <v>19</v>
      </c>
      <c r="I27" s="10" t="s">
        <v>51</v>
      </c>
      <c r="J27" s="4" t="s">
        <v>510</v>
      </c>
      <c r="K27" s="4">
        <v>1</v>
      </c>
      <c r="L27" s="14">
        <v>2</v>
      </c>
      <c r="M27" s="14" t="s">
        <v>21</v>
      </c>
      <c r="N27" s="15"/>
      <c r="O27" s="14">
        <v>1</v>
      </c>
    </row>
    <row r="28" spans="1:15" ht="22.5" customHeight="1" x14ac:dyDescent="0.25">
      <c r="A28" s="4">
        <f>IF(B28="","",SUBTOTAL(3,$B$4:B28))</f>
        <v>25</v>
      </c>
      <c r="B28" s="4" t="s">
        <v>87</v>
      </c>
      <c r="C28" s="5">
        <v>44743</v>
      </c>
      <c r="D28" s="5">
        <v>44774</v>
      </c>
      <c r="E28" s="6" t="s">
        <v>46</v>
      </c>
      <c r="F28" s="12" t="s">
        <v>47</v>
      </c>
      <c r="G28" s="6"/>
      <c r="H28" s="4" t="s">
        <v>88</v>
      </c>
      <c r="I28" s="10" t="s">
        <v>89</v>
      </c>
      <c r="J28" s="4" t="s">
        <v>511</v>
      </c>
      <c r="K28" s="4">
        <v>1</v>
      </c>
      <c r="L28" s="14">
        <v>3</v>
      </c>
      <c r="M28" s="14" t="s">
        <v>21</v>
      </c>
      <c r="N28" s="15"/>
      <c r="O28" s="14">
        <v>1</v>
      </c>
    </row>
    <row r="29" spans="1:15" ht="22.5" customHeight="1" x14ac:dyDescent="0.25">
      <c r="A29" s="4">
        <f>IF(B29="","",SUBTOTAL(3,$B$4:B29))</f>
        <v>26</v>
      </c>
      <c r="B29" s="4" t="s">
        <v>90</v>
      </c>
      <c r="C29" s="5">
        <v>44743</v>
      </c>
      <c r="D29" s="5">
        <v>44774</v>
      </c>
      <c r="E29" s="6" t="s">
        <v>46</v>
      </c>
      <c r="F29" s="12" t="s">
        <v>47</v>
      </c>
      <c r="G29" s="6"/>
      <c r="H29" s="4" t="s">
        <v>88</v>
      </c>
      <c r="I29" s="10" t="s">
        <v>91</v>
      </c>
      <c r="J29" s="4" t="s">
        <v>511</v>
      </c>
      <c r="K29" s="4">
        <v>1</v>
      </c>
      <c r="L29" s="14">
        <v>4</v>
      </c>
      <c r="M29" s="14" t="s">
        <v>21</v>
      </c>
      <c r="N29" s="15"/>
      <c r="O29" s="14">
        <v>1</v>
      </c>
    </row>
    <row r="30" spans="1:15" ht="22.5" customHeight="1" x14ac:dyDescent="0.25">
      <c r="A30" s="4">
        <f>IF(B30="","",SUBTOTAL(3,$B$4:B30))</f>
        <v>27</v>
      </c>
      <c r="B30" s="4" t="s">
        <v>92</v>
      </c>
      <c r="C30" s="5">
        <v>44743</v>
      </c>
      <c r="D30" s="5">
        <v>44774</v>
      </c>
      <c r="E30" s="6" t="s">
        <v>46</v>
      </c>
      <c r="F30" s="12" t="s">
        <v>47</v>
      </c>
      <c r="G30" s="6"/>
      <c r="H30" s="4" t="s">
        <v>88</v>
      </c>
      <c r="I30" s="10" t="s">
        <v>93</v>
      </c>
      <c r="J30" s="4" t="s">
        <v>511</v>
      </c>
      <c r="K30" s="4">
        <v>1</v>
      </c>
      <c r="L30" s="14">
        <v>3</v>
      </c>
      <c r="M30" s="14" t="s">
        <v>21</v>
      </c>
      <c r="N30" s="15"/>
      <c r="O30" s="14">
        <v>1</v>
      </c>
    </row>
    <row r="31" spans="1:15" ht="22.5" customHeight="1" x14ac:dyDescent="0.25">
      <c r="A31" s="4">
        <f>IF(B31="","",SUBTOTAL(3,$B$4:B31))</f>
        <v>28</v>
      </c>
      <c r="B31" s="4" t="s">
        <v>94</v>
      </c>
      <c r="C31" s="5">
        <v>44764</v>
      </c>
      <c r="D31" s="5">
        <v>44795</v>
      </c>
      <c r="E31" s="6" t="s">
        <v>46</v>
      </c>
      <c r="F31" s="12" t="s">
        <v>47</v>
      </c>
      <c r="G31" s="6"/>
      <c r="H31" s="4" t="s">
        <v>88</v>
      </c>
      <c r="I31" s="10" t="s">
        <v>95</v>
      </c>
      <c r="J31" s="4" t="s">
        <v>511</v>
      </c>
      <c r="K31" s="4">
        <v>1</v>
      </c>
      <c r="L31" s="14">
        <v>3</v>
      </c>
      <c r="M31" s="14" t="s">
        <v>21</v>
      </c>
      <c r="N31" s="15"/>
      <c r="O31" s="14">
        <v>1</v>
      </c>
    </row>
    <row r="32" spans="1:15" ht="22.5" customHeight="1" x14ac:dyDescent="0.25">
      <c r="A32" s="4">
        <f>IF(B32="","",SUBTOTAL(3,$B$4:B32))</f>
        <v>29</v>
      </c>
      <c r="B32" s="4" t="s">
        <v>96</v>
      </c>
      <c r="C32" s="5">
        <v>44764</v>
      </c>
      <c r="D32" s="5">
        <v>44795</v>
      </c>
      <c r="E32" s="6" t="s">
        <v>46</v>
      </c>
      <c r="F32" s="12" t="s">
        <v>47</v>
      </c>
      <c r="G32" s="6" t="s">
        <v>97</v>
      </c>
      <c r="H32" s="4" t="s">
        <v>88</v>
      </c>
      <c r="I32" s="10" t="s">
        <v>98</v>
      </c>
      <c r="J32" s="4" t="s">
        <v>510</v>
      </c>
      <c r="K32" s="4">
        <v>1</v>
      </c>
      <c r="L32" s="14">
        <v>2</v>
      </c>
      <c r="M32" s="14" t="s">
        <v>21</v>
      </c>
      <c r="N32" s="15"/>
      <c r="O32" s="14">
        <v>1</v>
      </c>
    </row>
    <row r="33" spans="1:15" ht="22.5" customHeight="1" x14ac:dyDescent="0.25">
      <c r="A33" s="4">
        <f>IF(B33="","",SUBTOTAL(3,$B$4:B33))</f>
        <v>30</v>
      </c>
      <c r="B33" s="4" t="s">
        <v>99</v>
      </c>
      <c r="C33" s="5">
        <v>44782</v>
      </c>
      <c r="D33" s="5">
        <v>44813</v>
      </c>
      <c r="E33" s="6" t="s">
        <v>60</v>
      </c>
      <c r="F33" s="12" t="s">
        <v>61</v>
      </c>
      <c r="G33" s="6" t="s">
        <v>100</v>
      </c>
      <c r="H33" s="4" t="s">
        <v>19</v>
      </c>
      <c r="I33" s="10" t="s">
        <v>51</v>
      </c>
      <c r="J33" s="4" t="s">
        <v>510</v>
      </c>
      <c r="K33" s="4">
        <v>1</v>
      </c>
      <c r="L33" s="14">
        <v>2</v>
      </c>
      <c r="M33" s="14" t="s">
        <v>21</v>
      </c>
      <c r="N33" s="15"/>
      <c r="O33" s="14">
        <v>1</v>
      </c>
    </row>
    <row r="34" spans="1:15" ht="22.5" customHeight="1" x14ac:dyDescent="0.25">
      <c r="A34" s="4">
        <f>IF(B34="","",SUBTOTAL(3,$B$4:B34))</f>
        <v>31</v>
      </c>
      <c r="B34" s="4" t="s">
        <v>101</v>
      </c>
      <c r="C34" s="5">
        <v>44783</v>
      </c>
      <c r="D34" s="5">
        <v>44814</v>
      </c>
      <c r="E34" s="6" t="s">
        <v>46</v>
      </c>
      <c r="F34" s="12" t="s">
        <v>47</v>
      </c>
      <c r="G34" s="6"/>
      <c r="H34" s="4" t="s">
        <v>19</v>
      </c>
      <c r="I34" s="10" t="s">
        <v>102</v>
      </c>
      <c r="J34" s="4" t="s">
        <v>510</v>
      </c>
      <c r="K34" s="4">
        <v>1</v>
      </c>
      <c r="L34" s="14">
        <v>2</v>
      </c>
      <c r="M34" s="14" t="s">
        <v>21</v>
      </c>
      <c r="N34" s="15"/>
      <c r="O34" s="14">
        <v>1</v>
      </c>
    </row>
    <row r="35" spans="1:15" ht="22.5" customHeight="1" x14ac:dyDescent="0.25">
      <c r="A35" s="4">
        <f>IF(B35="","",SUBTOTAL(3,$B$4:B35))</f>
        <v>32</v>
      </c>
      <c r="B35" s="4" t="s">
        <v>103</v>
      </c>
      <c r="C35" s="5">
        <v>44783</v>
      </c>
      <c r="D35" s="5">
        <v>44814</v>
      </c>
      <c r="E35" s="6" t="s">
        <v>73</v>
      </c>
      <c r="F35" s="12" t="s">
        <v>47</v>
      </c>
      <c r="G35" s="12"/>
      <c r="H35" s="4" t="s">
        <v>19</v>
      </c>
      <c r="I35" s="10" t="s">
        <v>102</v>
      </c>
      <c r="J35" s="4" t="s">
        <v>510</v>
      </c>
      <c r="K35" s="4">
        <v>1</v>
      </c>
      <c r="L35" s="14">
        <v>2</v>
      </c>
      <c r="M35" s="14" t="s">
        <v>21</v>
      </c>
      <c r="N35" s="15"/>
      <c r="O35" s="14">
        <v>1</v>
      </c>
    </row>
    <row r="36" spans="1:15" ht="22.5" customHeight="1" x14ac:dyDescent="0.25">
      <c r="A36" s="4">
        <f>IF(B36="","",SUBTOTAL(3,$B$4:B36))</f>
        <v>33</v>
      </c>
      <c r="B36" s="4" t="s">
        <v>104</v>
      </c>
      <c r="C36" s="5">
        <v>44783</v>
      </c>
      <c r="D36" s="5">
        <v>44814</v>
      </c>
      <c r="E36" s="6" t="s">
        <v>23</v>
      </c>
      <c r="F36" s="12" t="s">
        <v>105</v>
      </c>
      <c r="G36" s="6"/>
      <c r="H36" s="4" t="s">
        <v>19</v>
      </c>
      <c r="I36" s="10" t="s">
        <v>102</v>
      </c>
      <c r="J36" s="4" t="s">
        <v>510</v>
      </c>
      <c r="K36" s="4">
        <v>1</v>
      </c>
      <c r="L36" s="14">
        <v>2</v>
      </c>
      <c r="M36" s="14" t="s">
        <v>21</v>
      </c>
      <c r="N36" s="15"/>
      <c r="O36" s="14">
        <v>1</v>
      </c>
    </row>
    <row r="37" spans="1:15" ht="22.5" customHeight="1" x14ac:dyDescent="0.25">
      <c r="A37" s="4">
        <f>IF(B37="","",SUBTOTAL(3,$B$4:B37))</f>
        <v>34</v>
      </c>
      <c r="B37" s="4" t="s">
        <v>106</v>
      </c>
      <c r="C37" s="5">
        <v>44782</v>
      </c>
      <c r="D37" s="5">
        <v>44813</v>
      </c>
      <c r="E37" s="6" t="s">
        <v>39</v>
      </c>
      <c r="F37" s="12" t="s">
        <v>107</v>
      </c>
      <c r="G37" s="6" t="s">
        <v>108</v>
      </c>
      <c r="H37" s="4" t="s">
        <v>19</v>
      </c>
      <c r="I37" s="10" t="s">
        <v>51</v>
      </c>
      <c r="J37" s="4" t="s">
        <v>510</v>
      </c>
      <c r="K37" s="4">
        <v>1</v>
      </c>
      <c r="L37" s="14">
        <v>2</v>
      </c>
      <c r="M37" s="14" t="s">
        <v>21</v>
      </c>
      <c r="N37" s="15"/>
      <c r="O37" s="14">
        <v>1</v>
      </c>
    </row>
    <row r="38" spans="1:15" ht="22.5" customHeight="1" x14ac:dyDescent="0.25">
      <c r="A38" s="4">
        <f>IF(B38="","",SUBTOTAL(3,$B$4:B38))</f>
        <v>35</v>
      </c>
      <c r="B38" s="4" t="s">
        <v>109</v>
      </c>
      <c r="C38" s="5">
        <v>44798</v>
      </c>
      <c r="D38" s="5">
        <v>44844</v>
      </c>
      <c r="E38" s="6" t="s">
        <v>46</v>
      </c>
      <c r="F38" s="12" t="s">
        <v>47</v>
      </c>
      <c r="G38" s="6"/>
      <c r="H38" s="4" t="s">
        <v>19</v>
      </c>
      <c r="I38" s="10" t="s">
        <v>110</v>
      </c>
      <c r="J38" s="4" t="s">
        <v>511</v>
      </c>
      <c r="K38" s="4">
        <v>1</v>
      </c>
      <c r="L38" s="14">
        <v>3</v>
      </c>
      <c r="M38" s="14" t="s">
        <v>21</v>
      </c>
      <c r="N38" s="15"/>
      <c r="O38" s="14">
        <v>1</v>
      </c>
    </row>
    <row r="39" spans="1:15" ht="22.5" customHeight="1" x14ac:dyDescent="0.25">
      <c r="A39" s="4">
        <f>IF(B39="","",SUBTOTAL(3,$B$4:B39))</f>
        <v>36</v>
      </c>
      <c r="B39" s="4" t="s">
        <v>111</v>
      </c>
      <c r="C39" s="5">
        <v>44798</v>
      </c>
      <c r="D39" s="5">
        <v>44844</v>
      </c>
      <c r="E39" s="6" t="s">
        <v>46</v>
      </c>
      <c r="F39" s="12" t="s">
        <v>47</v>
      </c>
      <c r="G39" s="6"/>
      <c r="H39" s="4" t="s">
        <v>19</v>
      </c>
      <c r="I39" s="10" t="s">
        <v>110</v>
      </c>
      <c r="J39" s="4" t="s">
        <v>511</v>
      </c>
      <c r="K39" s="4">
        <v>1</v>
      </c>
      <c r="L39" s="14">
        <v>3</v>
      </c>
      <c r="M39" s="14" t="s">
        <v>21</v>
      </c>
      <c r="N39" s="15"/>
      <c r="O39" s="14">
        <v>0</v>
      </c>
    </row>
    <row r="40" spans="1:15" ht="22.5" customHeight="1" x14ac:dyDescent="0.25">
      <c r="A40" s="4">
        <f>IF(B40="","",SUBTOTAL(3,$B$4:B40))</f>
        <v>37</v>
      </c>
      <c r="B40" s="4" t="s">
        <v>112</v>
      </c>
      <c r="C40" s="5">
        <v>44797</v>
      </c>
      <c r="D40" s="5">
        <v>44828</v>
      </c>
      <c r="E40" s="6" t="s">
        <v>39</v>
      </c>
      <c r="F40" s="12" t="s">
        <v>40</v>
      </c>
      <c r="G40" s="6" t="s">
        <v>113</v>
      </c>
      <c r="H40" s="4" t="s">
        <v>19</v>
      </c>
      <c r="I40" s="10" t="s">
        <v>51</v>
      </c>
      <c r="J40" s="4" t="s">
        <v>510</v>
      </c>
      <c r="K40" s="4">
        <v>1</v>
      </c>
      <c r="L40" s="14">
        <v>2</v>
      </c>
      <c r="M40" s="14" t="s">
        <v>21</v>
      </c>
      <c r="N40" s="15"/>
      <c r="O40" s="14">
        <v>1</v>
      </c>
    </row>
    <row r="41" spans="1:15" ht="22.5" customHeight="1" x14ac:dyDescent="0.25">
      <c r="A41" s="4">
        <f>IF(B41="","",SUBTOTAL(3,$B$4:B41))</f>
        <v>38</v>
      </c>
      <c r="B41" s="4" t="s">
        <v>114</v>
      </c>
      <c r="C41" s="5">
        <v>44805</v>
      </c>
      <c r="D41" s="5">
        <v>44835</v>
      </c>
      <c r="E41" s="6" t="s">
        <v>60</v>
      </c>
      <c r="F41" s="12" t="s">
        <v>63</v>
      </c>
      <c r="G41" s="6"/>
      <c r="H41" s="4" t="s">
        <v>19</v>
      </c>
      <c r="I41" s="10" t="s">
        <v>51</v>
      </c>
      <c r="J41" s="4" t="s">
        <v>510</v>
      </c>
      <c r="K41" s="4">
        <v>1</v>
      </c>
      <c r="L41" s="14">
        <v>2</v>
      </c>
      <c r="M41" s="14" t="s">
        <v>21</v>
      </c>
      <c r="N41" s="15"/>
      <c r="O41" s="14">
        <v>1</v>
      </c>
    </row>
    <row r="42" spans="1:15" ht="22.5" customHeight="1" x14ac:dyDescent="0.25">
      <c r="A42" s="4">
        <f>IF(B42="","",SUBTOTAL(3,$B$4:B42))</f>
        <v>39</v>
      </c>
      <c r="B42" s="4" t="s">
        <v>115</v>
      </c>
      <c r="C42" s="5">
        <v>44797</v>
      </c>
      <c r="D42" s="5">
        <v>44828</v>
      </c>
      <c r="E42" s="6" t="s">
        <v>116</v>
      </c>
      <c r="F42" s="12" t="s">
        <v>47</v>
      </c>
      <c r="G42" s="6"/>
      <c r="H42" s="4" t="s">
        <v>19</v>
      </c>
      <c r="I42" s="10" t="s">
        <v>51</v>
      </c>
      <c r="J42" s="4" t="s">
        <v>510</v>
      </c>
      <c r="K42" s="4">
        <v>1</v>
      </c>
      <c r="L42" s="14">
        <v>2</v>
      </c>
      <c r="M42" s="14" t="s">
        <v>21</v>
      </c>
      <c r="N42" s="15"/>
      <c r="O42" s="14">
        <v>1</v>
      </c>
    </row>
    <row r="43" spans="1:15" ht="22.5" customHeight="1" x14ac:dyDescent="0.25">
      <c r="A43" s="4">
        <f>IF(B43="","",SUBTOTAL(3,$B$4:B43))</f>
        <v>40</v>
      </c>
      <c r="B43" s="4" t="s">
        <v>117</v>
      </c>
      <c r="C43" s="5">
        <v>44795</v>
      </c>
      <c r="D43" s="5">
        <v>44826</v>
      </c>
      <c r="E43" s="6" t="s">
        <v>53</v>
      </c>
      <c r="F43" s="12" t="s">
        <v>74</v>
      </c>
      <c r="G43" s="6" t="s">
        <v>75</v>
      </c>
      <c r="H43" s="4" t="s">
        <v>19</v>
      </c>
      <c r="I43" s="10" t="s">
        <v>51</v>
      </c>
      <c r="J43" s="4" t="s">
        <v>510</v>
      </c>
      <c r="K43" s="4">
        <v>1</v>
      </c>
      <c r="L43" s="14">
        <v>2</v>
      </c>
      <c r="M43" s="14" t="s">
        <v>21</v>
      </c>
      <c r="N43" s="15"/>
      <c r="O43" s="14">
        <v>1</v>
      </c>
    </row>
    <row r="44" spans="1:15" ht="22.5" customHeight="1" x14ac:dyDescent="0.25">
      <c r="A44" s="4">
        <f>IF(B44="","",SUBTOTAL(3,$B$4:B44))</f>
        <v>41</v>
      </c>
      <c r="B44" s="4" t="s">
        <v>118</v>
      </c>
      <c r="C44" s="5">
        <v>44795</v>
      </c>
      <c r="D44" s="5">
        <v>44826</v>
      </c>
      <c r="E44" s="4" t="s">
        <v>82</v>
      </c>
      <c r="F44" s="12" t="s">
        <v>74</v>
      </c>
      <c r="G44" s="6" t="s">
        <v>119</v>
      </c>
      <c r="H44" s="4" t="s">
        <v>19</v>
      </c>
      <c r="I44" s="10" t="s">
        <v>51</v>
      </c>
      <c r="J44" s="4" t="s">
        <v>510</v>
      </c>
      <c r="K44" s="4">
        <v>1</v>
      </c>
      <c r="L44" s="14">
        <v>2</v>
      </c>
      <c r="M44" s="14" t="s">
        <v>21</v>
      </c>
      <c r="N44" s="15"/>
      <c r="O44" s="14">
        <v>1</v>
      </c>
    </row>
    <row r="45" spans="1:15" ht="22.5" customHeight="1" x14ac:dyDescent="0.25">
      <c r="A45" s="4">
        <f>IF(B45="","",SUBTOTAL(3,$B$4:B45))</f>
        <v>42</v>
      </c>
      <c r="B45" s="4" t="s">
        <v>120</v>
      </c>
      <c r="C45" s="5">
        <v>44864</v>
      </c>
      <c r="D45" s="5">
        <v>44895</v>
      </c>
      <c r="E45" s="4" t="s">
        <v>60</v>
      </c>
      <c r="F45" s="12" t="s">
        <v>47</v>
      </c>
      <c r="G45" s="6"/>
      <c r="H45" s="4" t="s">
        <v>121</v>
      </c>
      <c r="I45" s="10" t="s">
        <v>122</v>
      </c>
      <c r="J45" s="4" t="s">
        <v>511</v>
      </c>
      <c r="K45" s="4">
        <v>1</v>
      </c>
      <c r="L45" s="14">
        <v>2</v>
      </c>
      <c r="M45" s="14" t="s">
        <v>21</v>
      </c>
      <c r="N45" s="15"/>
      <c r="O45" s="14">
        <v>1</v>
      </c>
    </row>
    <row r="46" spans="1:15" ht="22.5" customHeight="1" x14ac:dyDescent="0.25">
      <c r="A46" s="4">
        <f>IF(B46="","",SUBTOTAL(3,$B$4:B46))</f>
        <v>43</v>
      </c>
      <c r="B46" s="4" t="s">
        <v>123</v>
      </c>
      <c r="C46" s="5">
        <v>44783</v>
      </c>
      <c r="D46" s="5">
        <v>44814</v>
      </c>
      <c r="E46" s="4" t="s">
        <v>124</v>
      </c>
      <c r="F46" s="12" t="s">
        <v>125</v>
      </c>
      <c r="G46" s="6"/>
      <c r="H46" s="4" t="s">
        <v>30</v>
      </c>
      <c r="I46" s="10" t="s">
        <v>51</v>
      </c>
      <c r="J46" s="4" t="s">
        <v>510</v>
      </c>
      <c r="K46" s="4">
        <v>1</v>
      </c>
      <c r="L46" s="14">
        <v>2</v>
      </c>
      <c r="M46" s="14" t="s">
        <v>21</v>
      </c>
      <c r="N46" s="15"/>
      <c r="O46" s="14">
        <v>1</v>
      </c>
    </row>
    <row r="47" spans="1:15" ht="22.5" customHeight="1" x14ac:dyDescent="0.25">
      <c r="A47" s="4">
        <f>IF(B47="","",SUBTOTAL(3,$B$4:B47))</f>
        <v>44</v>
      </c>
      <c r="B47" s="4" t="s">
        <v>126</v>
      </c>
      <c r="C47" s="5">
        <v>44793</v>
      </c>
      <c r="D47" s="5">
        <v>44839</v>
      </c>
      <c r="E47" s="4" t="s">
        <v>46</v>
      </c>
      <c r="F47" s="12" t="s">
        <v>47</v>
      </c>
      <c r="G47" s="6"/>
      <c r="H47" s="4" t="s">
        <v>19</v>
      </c>
      <c r="I47" s="10" t="s">
        <v>127</v>
      </c>
      <c r="J47" s="4" t="s">
        <v>510</v>
      </c>
      <c r="K47" s="4">
        <v>1</v>
      </c>
      <c r="L47" s="14">
        <v>3</v>
      </c>
      <c r="M47" s="14" t="s">
        <v>21</v>
      </c>
      <c r="N47" s="15"/>
      <c r="O47" s="14">
        <v>1</v>
      </c>
    </row>
    <row r="48" spans="1:15" ht="22.5" customHeight="1" x14ac:dyDescent="0.25">
      <c r="A48" s="4">
        <f>IF(B48="","",SUBTOTAL(3,$B$4:B48))</f>
        <v>45</v>
      </c>
      <c r="B48" s="4" t="s">
        <v>128</v>
      </c>
      <c r="C48" s="5">
        <v>44816</v>
      </c>
      <c r="D48" s="5">
        <v>44846</v>
      </c>
      <c r="E48" s="4" t="s">
        <v>46</v>
      </c>
      <c r="F48" s="6" t="s">
        <v>47</v>
      </c>
      <c r="G48" s="6"/>
      <c r="H48" s="4" t="s">
        <v>88</v>
      </c>
      <c r="I48" s="10" t="s">
        <v>129</v>
      </c>
      <c r="J48" s="4" t="s">
        <v>510</v>
      </c>
      <c r="K48" s="4">
        <v>1</v>
      </c>
      <c r="L48" s="14">
        <v>2</v>
      </c>
      <c r="M48" s="14" t="s">
        <v>21</v>
      </c>
      <c r="N48" s="15"/>
      <c r="O48" s="14">
        <v>1</v>
      </c>
    </row>
    <row r="49" spans="1:15" ht="22.5" customHeight="1" x14ac:dyDescent="0.25">
      <c r="A49" s="4">
        <f>IF(B49="","",SUBTOTAL(3,$B$4:B49))</f>
        <v>46</v>
      </c>
      <c r="B49" s="4" t="s">
        <v>130</v>
      </c>
      <c r="C49" s="5">
        <v>44793</v>
      </c>
      <c r="D49" s="5">
        <v>44824</v>
      </c>
      <c r="E49" s="4" t="s">
        <v>46</v>
      </c>
      <c r="F49" s="6" t="s">
        <v>47</v>
      </c>
      <c r="G49" s="6" t="s">
        <v>131</v>
      </c>
      <c r="H49" s="4" t="s">
        <v>30</v>
      </c>
      <c r="I49" s="10" t="s">
        <v>51</v>
      </c>
      <c r="J49" s="4" t="s">
        <v>510</v>
      </c>
      <c r="K49" s="4">
        <v>1</v>
      </c>
      <c r="L49" s="14">
        <v>2</v>
      </c>
      <c r="M49" s="14" t="s">
        <v>21</v>
      </c>
      <c r="N49" s="15"/>
      <c r="O49" s="14">
        <v>1</v>
      </c>
    </row>
    <row r="50" spans="1:15" ht="22.5" customHeight="1" x14ac:dyDescent="0.25">
      <c r="A50" s="4">
        <f>IF(B50="","",SUBTOTAL(3,$B$4:B50))</f>
        <v>47</v>
      </c>
      <c r="B50" s="4" t="s">
        <v>132</v>
      </c>
      <c r="C50" s="5">
        <v>44835</v>
      </c>
      <c r="D50" s="5">
        <v>44866</v>
      </c>
      <c r="E50" s="4" t="s">
        <v>46</v>
      </c>
      <c r="F50" s="6" t="s">
        <v>47</v>
      </c>
      <c r="G50" s="6"/>
      <c r="H50" s="4" t="s">
        <v>88</v>
      </c>
      <c r="I50" s="10" t="s">
        <v>133</v>
      </c>
      <c r="J50" s="4" t="s">
        <v>511</v>
      </c>
      <c r="K50" s="4">
        <v>1</v>
      </c>
      <c r="L50" s="14">
        <v>2</v>
      </c>
      <c r="M50" s="14" t="s">
        <v>21</v>
      </c>
      <c r="N50" s="15"/>
      <c r="O50" s="14">
        <v>1</v>
      </c>
    </row>
    <row r="51" spans="1:15" ht="22.5" customHeight="1" x14ac:dyDescent="0.25">
      <c r="A51" s="4">
        <f>IF(B51="","",SUBTOTAL(3,$B$4:B51))</f>
        <v>48</v>
      </c>
      <c r="B51" s="4" t="s">
        <v>134</v>
      </c>
      <c r="C51" s="5">
        <v>44824</v>
      </c>
      <c r="D51" s="5">
        <v>44855</v>
      </c>
      <c r="E51" s="4" t="s">
        <v>60</v>
      </c>
      <c r="F51" s="6" t="s">
        <v>135</v>
      </c>
      <c r="G51" s="6"/>
      <c r="H51" s="4" t="s">
        <v>19</v>
      </c>
      <c r="I51" s="10" t="s">
        <v>51</v>
      </c>
      <c r="J51" s="4" t="s">
        <v>510</v>
      </c>
      <c r="K51" s="4">
        <v>1</v>
      </c>
      <c r="L51" s="14">
        <v>2</v>
      </c>
      <c r="M51" s="14" t="s">
        <v>21</v>
      </c>
      <c r="N51" s="15"/>
      <c r="O51" s="14">
        <v>1</v>
      </c>
    </row>
    <row r="52" spans="1:15" ht="22.5" customHeight="1" x14ac:dyDescent="0.25">
      <c r="A52" s="4">
        <f>IF(B52="","",SUBTOTAL(3,$B$4:B52))</f>
        <v>49</v>
      </c>
      <c r="B52" s="4" t="s">
        <v>136</v>
      </c>
      <c r="C52" s="5">
        <v>44837</v>
      </c>
      <c r="D52" s="5">
        <v>44868</v>
      </c>
      <c r="E52" s="4" t="s">
        <v>53</v>
      </c>
      <c r="F52" s="6" t="s">
        <v>54</v>
      </c>
      <c r="G52" s="6" t="s">
        <v>137</v>
      </c>
      <c r="H52" s="4" t="s">
        <v>19</v>
      </c>
      <c r="I52" s="10" t="s">
        <v>20</v>
      </c>
      <c r="J52" s="4" t="s">
        <v>510</v>
      </c>
      <c r="K52" s="4">
        <v>1</v>
      </c>
      <c r="L52" s="14">
        <v>3</v>
      </c>
      <c r="M52" s="14" t="s">
        <v>21</v>
      </c>
      <c r="N52" s="15"/>
      <c r="O52" s="14">
        <v>1</v>
      </c>
    </row>
    <row r="53" spans="1:15" ht="22.5" customHeight="1" x14ac:dyDescent="0.25">
      <c r="A53" s="4">
        <f>IF(B53="","",SUBTOTAL(3,$B$4:B53))</f>
        <v>50</v>
      </c>
      <c r="B53" s="4" t="s">
        <v>138</v>
      </c>
      <c r="C53" s="5">
        <v>44837</v>
      </c>
      <c r="D53" s="5">
        <v>44868</v>
      </c>
      <c r="E53" s="4" t="s">
        <v>39</v>
      </c>
      <c r="F53" s="6" t="s">
        <v>40</v>
      </c>
      <c r="G53" s="6" t="s">
        <v>139</v>
      </c>
      <c r="H53" s="4" t="s">
        <v>19</v>
      </c>
      <c r="I53" s="10" t="s">
        <v>20</v>
      </c>
      <c r="J53" s="4" t="s">
        <v>510</v>
      </c>
      <c r="K53" s="4">
        <v>1</v>
      </c>
      <c r="L53" s="14">
        <v>3</v>
      </c>
      <c r="M53" s="14" t="s">
        <v>21</v>
      </c>
      <c r="N53" s="15"/>
      <c r="O53" s="14">
        <v>1</v>
      </c>
    </row>
    <row r="54" spans="1:15" ht="22.5" customHeight="1" x14ac:dyDescent="0.25">
      <c r="A54" s="4">
        <f>IF(B54="","",SUBTOTAL(3,$B$4:B54))</f>
        <v>51</v>
      </c>
      <c r="B54" s="4" t="s">
        <v>140</v>
      </c>
      <c r="C54" s="5">
        <v>44870</v>
      </c>
      <c r="D54" s="5">
        <v>44900</v>
      </c>
      <c r="E54" s="4" t="s">
        <v>53</v>
      </c>
      <c r="F54" s="6" t="s">
        <v>54</v>
      </c>
      <c r="G54" s="6" t="s">
        <v>141</v>
      </c>
      <c r="H54" s="4" t="s">
        <v>19</v>
      </c>
      <c r="I54" s="10" t="s">
        <v>51</v>
      </c>
      <c r="J54" s="4" t="s">
        <v>510</v>
      </c>
      <c r="K54" s="4">
        <v>1</v>
      </c>
      <c r="L54" s="14">
        <v>2</v>
      </c>
      <c r="M54" s="14" t="s">
        <v>21</v>
      </c>
      <c r="N54" s="15"/>
      <c r="O54" s="14">
        <v>0</v>
      </c>
    </row>
    <row r="55" spans="1:15" ht="22.5" customHeight="1" x14ac:dyDescent="0.25">
      <c r="A55" s="4">
        <f>IF(B55="","",SUBTOTAL(3,$B$4:B55))</f>
        <v>52</v>
      </c>
      <c r="B55" s="4" t="s">
        <v>142</v>
      </c>
      <c r="C55" s="5">
        <v>44837</v>
      </c>
      <c r="D55" s="5">
        <v>44868</v>
      </c>
      <c r="E55" s="4" t="s">
        <v>53</v>
      </c>
      <c r="F55" s="6" t="s">
        <v>54</v>
      </c>
      <c r="G55" s="6" t="s">
        <v>55</v>
      </c>
      <c r="H55" s="4" t="s">
        <v>19</v>
      </c>
      <c r="I55" s="10" t="s">
        <v>51</v>
      </c>
      <c r="J55" s="4" t="s">
        <v>510</v>
      </c>
      <c r="K55" s="4">
        <v>1</v>
      </c>
      <c r="L55" s="14">
        <v>2</v>
      </c>
      <c r="M55" s="14" t="s">
        <v>21</v>
      </c>
      <c r="N55" s="15"/>
      <c r="O55" s="14">
        <v>1</v>
      </c>
    </row>
    <row r="56" spans="1:15" ht="22.5" customHeight="1" x14ac:dyDescent="0.25">
      <c r="A56" s="4">
        <f>IF(B56="","",SUBTOTAL(3,$B$4:B56))</f>
        <v>53</v>
      </c>
      <c r="B56" s="4" t="s">
        <v>143</v>
      </c>
      <c r="C56" s="5">
        <v>44837</v>
      </c>
      <c r="D56" s="5">
        <v>44868</v>
      </c>
      <c r="E56" s="4" t="s">
        <v>82</v>
      </c>
      <c r="F56" s="6" t="s">
        <v>83</v>
      </c>
      <c r="G56" s="6" t="s">
        <v>84</v>
      </c>
      <c r="H56" s="4" t="s">
        <v>19</v>
      </c>
      <c r="I56" s="10" t="s">
        <v>51</v>
      </c>
      <c r="J56" s="4" t="s">
        <v>510</v>
      </c>
      <c r="K56" s="4">
        <v>1</v>
      </c>
      <c r="L56" s="14">
        <v>2</v>
      </c>
      <c r="M56" s="14" t="s">
        <v>21</v>
      </c>
      <c r="N56" s="15"/>
      <c r="O56" s="14">
        <v>1</v>
      </c>
    </row>
    <row r="57" spans="1:15" ht="22.5" customHeight="1" x14ac:dyDescent="0.25">
      <c r="A57" s="4">
        <f>IF(B57="","",SUBTOTAL(3,$B$4:B57))</f>
        <v>54</v>
      </c>
      <c r="B57" s="4" t="s">
        <v>144</v>
      </c>
      <c r="C57" s="5">
        <v>44839</v>
      </c>
      <c r="D57" s="5">
        <v>44870</v>
      </c>
      <c r="E57" s="6" t="s">
        <v>17</v>
      </c>
      <c r="F57" s="6" t="s">
        <v>146</v>
      </c>
      <c r="G57" s="6" t="s">
        <v>147</v>
      </c>
      <c r="H57" s="4" t="s">
        <v>19</v>
      </c>
      <c r="I57" s="10" t="s">
        <v>51</v>
      </c>
      <c r="J57" s="4" t="s">
        <v>510</v>
      </c>
      <c r="K57" s="4">
        <v>1</v>
      </c>
      <c r="L57" s="14">
        <v>2</v>
      </c>
      <c r="M57" s="14" t="s">
        <v>21</v>
      </c>
      <c r="N57" s="15"/>
      <c r="O57" s="14">
        <v>1</v>
      </c>
    </row>
    <row r="58" spans="1:15" ht="22.5" customHeight="1" x14ac:dyDescent="0.25">
      <c r="A58" s="4">
        <f>IF(B58="","",SUBTOTAL(3,$B$4:B58))</f>
        <v>55</v>
      </c>
      <c r="B58" s="4" t="s">
        <v>148</v>
      </c>
      <c r="C58" s="5">
        <v>44866</v>
      </c>
      <c r="D58" s="5">
        <v>44910</v>
      </c>
      <c r="E58" s="4" t="s">
        <v>73</v>
      </c>
      <c r="F58" s="6" t="s">
        <v>74</v>
      </c>
      <c r="G58" s="6" t="s">
        <v>149</v>
      </c>
      <c r="H58" s="4" t="s">
        <v>19</v>
      </c>
      <c r="I58" s="10" t="s">
        <v>20</v>
      </c>
      <c r="J58" s="4" t="s">
        <v>510</v>
      </c>
      <c r="K58" s="4">
        <v>1</v>
      </c>
      <c r="L58" s="14">
        <v>3</v>
      </c>
      <c r="M58" s="14" t="s">
        <v>21</v>
      </c>
      <c r="N58" s="15"/>
      <c r="O58" s="14">
        <v>0</v>
      </c>
    </row>
    <row r="59" spans="1:15" ht="22.5" customHeight="1" x14ac:dyDescent="0.25">
      <c r="A59" s="4">
        <f>IF(B59="","",SUBTOTAL(3,$B$4:B59))</f>
        <v>56</v>
      </c>
      <c r="B59" s="4" t="s">
        <v>150</v>
      </c>
      <c r="C59" s="5">
        <v>44854</v>
      </c>
      <c r="D59" s="5">
        <v>44885</v>
      </c>
      <c r="E59" s="4" t="s">
        <v>71</v>
      </c>
      <c r="F59" s="12" t="s">
        <v>47</v>
      </c>
      <c r="G59" s="6" t="s">
        <v>151</v>
      </c>
      <c r="H59" s="4" t="s">
        <v>19</v>
      </c>
      <c r="I59" s="10" t="s">
        <v>51</v>
      </c>
      <c r="J59" s="4" t="s">
        <v>510</v>
      </c>
      <c r="K59" s="4">
        <v>1</v>
      </c>
      <c r="L59" s="14">
        <v>2</v>
      </c>
      <c r="M59" s="14" t="s">
        <v>21</v>
      </c>
      <c r="N59" s="15"/>
      <c r="O59" s="14">
        <v>1</v>
      </c>
    </row>
    <row r="60" spans="1:15" ht="22.5" customHeight="1" x14ac:dyDescent="0.25">
      <c r="A60" s="4">
        <f>IF(B60="","",SUBTOTAL(3,$B$4:B60))</f>
        <v>57</v>
      </c>
      <c r="B60" s="4" t="s">
        <v>152</v>
      </c>
      <c r="C60" s="5">
        <v>44854</v>
      </c>
      <c r="D60" s="5">
        <v>44885</v>
      </c>
      <c r="E60" s="4" t="s">
        <v>116</v>
      </c>
      <c r="F60" s="12" t="s">
        <v>47</v>
      </c>
      <c r="G60" s="6" t="s">
        <v>153</v>
      </c>
      <c r="H60" s="4" t="s">
        <v>19</v>
      </c>
      <c r="I60" s="10" t="s">
        <v>51</v>
      </c>
      <c r="J60" s="4" t="s">
        <v>510</v>
      </c>
      <c r="K60" s="4">
        <v>1</v>
      </c>
      <c r="L60" s="14">
        <v>2</v>
      </c>
      <c r="M60" s="14" t="s">
        <v>21</v>
      </c>
      <c r="N60" s="15"/>
      <c r="O60" s="14">
        <v>1</v>
      </c>
    </row>
    <row r="61" spans="1:15" ht="22.5" customHeight="1" x14ac:dyDescent="0.25">
      <c r="A61" s="4">
        <f>IF(B61="","",SUBTOTAL(3,$B$4:B61))</f>
        <v>58</v>
      </c>
      <c r="B61" s="4" t="s">
        <v>154</v>
      </c>
      <c r="C61" s="5">
        <v>44854</v>
      </c>
      <c r="D61" s="5">
        <v>44885</v>
      </c>
      <c r="E61" s="4" t="s">
        <v>37</v>
      </c>
      <c r="F61" s="6" t="s">
        <v>155</v>
      </c>
      <c r="G61" s="6" t="s">
        <v>156</v>
      </c>
      <c r="H61" s="4" t="s">
        <v>19</v>
      </c>
      <c r="I61" s="10" t="s">
        <v>51</v>
      </c>
      <c r="J61" s="4" t="s">
        <v>510</v>
      </c>
      <c r="K61" s="4">
        <v>1</v>
      </c>
      <c r="L61" s="14">
        <v>2</v>
      </c>
      <c r="M61" s="14" t="s">
        <v>21</v>
      </c>
      <c r="N61" s="15"/>
      <c r="O61" s="14">
        <v>1</v>
      </c>
    </row>
    <row r="62" spans="1:15" ht="22.5" customHeight="1" x14ac:dyDescent="0.25">
      <c r="A62" s="4">
        <f>IF(B62="","",SUBTOTAL(3,$B$4:B62))</f>
        <v>59</v>
      </c>
      <c r="B62" s="4" t="s">
        <v>157</v>
      </c>
      <c r="C62" s="5">
        <v>44859</v>
      </c>
      <c r="D62" s="5">
        <v>44890</v>
      </c>
      <c r="E62" s="4" t="s">
        <v>46</v>
      </c>
      <c r="F62" s="6" t="s">
        <v>47</v>
      </c>
      <c r="G62" s="6"/>
      <c r="H62" s="4" t="s">
        <v>88</v>
      </c>
      <c r="I62" s="10" t="s">
        <v>51</v>
      </c>
      <c r="J62" s="4" t="s">
        <v>510</v>
      </c>
      <c r="K62" s="4">
        <v>1</v>
      </c>
      <c r="L62" s="14">
        <v>2</v>
      </c>
      <c r="M62" s="14" t="s">
        <v>21</v>
      </c>
      <c r="N62" s="15"/>
      <c r="O62" s="14">
        <v>0</v>
      </c>
    </row>
    <row r="63" spans="1:15" ht="22.5" customHeight="1" x14ac:dyDescent="0.25">
      <c r="A63" s="4">
        <f>IF(B63="","",SUBTOTAL(3,$B$4:B63))</f>
        <v>60</v>
      </c>
      <c r="B63" s="4" t="s">
        <v>158</v>
      </c>
      <c r="C63" s="5">
        <v>44859</v>
      </c>
      <c r="D63" s="5">
        <v>44890</v>
      </c>
      <c r="E63" s="4" t="s">
        <v>37</v>
      </c>
      <c r="F63" s="6" t="s">
        <v>63</v>
      </c>
      <c r="G63" s="6"/>
      <c r="H63" s="4" t="s">
        <v>19</v>
      </c>
      <c r="I63" s="10" t="s">
        <v>51</v>
      </c>
      <c r="J63" s="4" t="s">
        <v>510</v>
      </c>
      <c r="K63" s="4">
        <v>1</v>
      </c>
      <c r="L63" s="14">
        <v>2</v>
      </c>
      <c r="M63" s="14" t="s">
        <v>21</v>
      </c>
      <c r="N63" s="15"/>
      <c r="O63" s="14">
        <v>1</v>
      </c>
    </row>
    <row r="64" spans="1:15" ht="22.5" customHeight="1" x14ac:dyDescent="0.25">
      <c r="A64" s="4">
        <f>IF(B64="","",SUBTOTAL(3,$B$4:B64))</f>
        <v>61</v>
      </c>
      <c r="B64" s="4" t="s">
        <v>159</v>
      </c>
      <c r="C64" s="5">
        <v>44859</v>
      </c>
      <c r="D64" s="5">
        <v>44890</v>
      </c>
      <c r="E64" s="4" t="s">
        <v>73</v>
      </c>
      <c r="F64" s="6" t="s">
        <v>160</v>
      </c>
      <c r="G64" s="6"/>
      <c r="H64" s="4" t="s">
        <v>19</v>
      </c>
      <c r="I64" s="10" t="s">
        <v>51</v>
      </c>
      <c r="J64" s="4" t="s">
        <v>510</v>
      </c>
      <c r="K64" s="4">
        <v>1</v>
      </c>
      <c r="L64" s="14">
        <v>2</v>
      </c>
      <c r="M64" s="14" t="s">
        <v>21</v>
      </c>
      <c r="N64" s="15"/>
      <c r="O64" s="14">
        <v>1</v>
      </c>
    </row>
    <row r="65" spans="1:15" ht="22.5" customHeight="1" x14ac:dyDescent="0.25">
      <c r="A65" s="4">
        <f>IF(B65="","",SUBTOTAL(3,$B$4:B65))</f>
        <v>62</v>
      </c>
      <c r="B65" s="4" t="s">
        <v>161</v>
      </c>
      <c r="C65" s="5">
        <v>44866</v>
      </c>
      <c r="D65" s="5">
        <v>44896</v>
      </c>
      <c r="E65" s="4" t="s">
        <v>37</v>
      </c>
      <c r="F65" s="6" t="s">
        <v>63</v>
      </c>
      <c r="G65" s="6"/>
      <c r="H65" s="4" t="s">
        <v>19</v>
      </c>
      <c r="I65" s="10" t="s">
        <v>51</v>
      </c>
      <c r="J65" s="4" t="s">
        <v>510</v>
      </c>
      <c r="K65" s="4">
        <v>1</v>
      </c>
      <c r="L65" s="14">
        <v>2</v>
      </c>
      <c r="M65" s="14" t="s">
        <v>21</v>
      </c>
      <c r="N65" s="15"/>
      <c r="O65" s="14">
        <v>0</v>
      </c>
    </row>
    <row r="66" spans="1:15" ht="22.5" customHeight="1" x14ac:dyDescent="0.25">
      <c r="A66" s="4">
        <f>IF(B66="","",SUBTOTAL(3,$B$4:B66))</f>
        <v>63</v>
      </c>
      <c r="B66" s="4" t="s">
        <v>162</v>
      </c>
      <c r="C66" s="5">
        <v>44866</v>
      </c>
      <c r="D66" s="5">
        <v>44896</v>
      </c>
      <c r="E66" s="4" t="s">
        <v>37</v>
      </c>
      <c r="F66" s="6" t="s">
        <v>58</v>
      </c>
      <c r="G66" s="6"/>
      <c r="H66" s="4" t="s">
        <v>19</v>
      </c>
      <c r="I66" s="10" t="s">
        <v>51</v>
      </c>
      <c r="J66" s="4" t="s">
        <v>510</v>
      </c>
      <c r="K66" s="4">
        <v>1</v>
      </c>
      <c r="L66" s="14">
        <v>2</v>
      </c>
      <c r="M66" s="14" t="s">
        <v>21</v>
      </c>
      <c r="N66" s="15"/>
      <c r="O66" s="14">
        <v>0</v>
      </c>
    </row>
    <row r="67" spans="1:15" ht="22.5" customHeight="1" x14ac:dyDescent="0.25">
      <c r="A67" s="4">
        <f>IF(B67="","",SUBTOTAL(3,$B$4:B67))</f>
        <v>64</v>
      </c>
      <c r="B67" s="4" t="s">
        <v>163</v>
      </c>
      <c r="C67" s="5">
        <v>44859</v>
      </c>
      <c r="D67" s="5">
        <v>44890</v>
      </c>
      <c r="E67" s="4" t="s">
        <v>164</v>
      </c>
      <c r="F67" s="6" t="s">
        <v>105</v>
      </c>
      <c r="G67" s="6" t="s">
        <v>165</v>
      </c>
      <c r="H67" s="4" t="s">
        <v>19</v>
      </c>
      <c r="I67" s="10" t="s">
        <v>51</v>
      </c>
      <c r="J67" s="4" t="s">
        <v>510</v>
      </c>
      <c r="K67" s="4">
        <v>1</v>
      </c>
      <c r="L67" s="14">
        <v>2</v>
      </c>
      <c r="M67" s="14" t="s">
        <v>21</v>
      </c>
      <c r="N67" s="15"/>
      <c r="O67" s="14">
        <v>1</v>
      </c>
    </row>
    <row r="68" spans="1:15" ht="22.5" customHeight="1" x14ac:dyDescent="0.25">
      <c r="A68" s="4">
        <f>IF(B68="","",SUBTOTAL(3,$B$4:B68))</f>
        <v>65</v>
      </c>
      <c r="B68" s="4" t="s">
        <v>166</v>
      </c>
      <c r="C68" s="5">
        <v>44859</v>
      </c>
      <c r="D68" s="5">
        <v>44900</v>
      </c>
      <c r="E68" s="4" t="s">
        <v>46</v>
      </c>
      <c r="F68" s="6" t="s">
        <v>47</v>
      </c>
      <c r="G68" s="6"/>
      <c r="H68" s="4" t="s">
        <v>19</v>
      </c>
      <c r="I68" s="10" t="s">
        <v>167</v>
      </c>
      <c r="J68" s="4" t="s">
        <v>511</v>
      </c>
      <c r="K68" s="4">
        <v>1</v>
      </c>
      <c r="L68" s="14">
        <v>3</v>
      </c>
      <c r="M68" s="14" t="s">
        <v>21</v>
      </c>
      <c r="N68" s="15"/>
      <c r="O68" s="14">
        <v>0</v>
      </c>
    </row>
    <row r="69" spans="1:15" ht="22.5" customHeight="1" x14ac:dyDescent="0.25">
      <c r="A69" s="4">
        <f>IF(B69="","",SUBTOTAL(3,$B$4:B69))</f>
        <v>66</v>
      </c>
      <c r="B69" s="4" t="s">
        <v>168</v>
      </c>
      <c r="C69" s="5">
        <v>44854</v>
      </c>
      <c r="D69" s="5">
        <v>44885</v>
      </c>
      <c r="E69" s="4" t="s">
        <v>73</v>
      </c>
      <c r="F69" s="6" t="s">
        <v>74</v>
      </c>
      <c r="G69" s="6" t="s">
        <v>75</v>
      </c>
      <c r="H69" s="4" t="s">
        <v>19</v>
      </c>
      <c r="I69" s="10" t="s">
        <v>51</v>
      </c>
      <c r="J69" s="4" t="s">
        <v>510</v>
      </c>
      <c r="K69" s="4">
        <v>1</v>
      </c>
      <c r="L69" s="14">
        <v>2</v>
      </c>
      <c r="M69" s="14" t="s">
        <v>21</v>
      </c>
      <c r="N69" s="15"/>
      <c r="O69" s="14">
        <v>1</v>
      </c>
    </row>
    <row r="70" spans="1:15" ht="22.5" customHeight="1" x14ac:dyDescent="0.25">
      <c r="A70" s="4">
        <f>IF(B70="","",SUBTOTAL(3,$B$4:B70))</f>
        <v>67</v>
      </c>
      <c r="B70" s="4" t="s">
        <v>169</v>
      </c>
      <c r="C70" s="5">
        <v>44872</v>
      </c>
      <c r="D70" s="5">
        <v>44902</v>
      </c>
      <c r="E70" s="4" t="s">
        <v>164</v>
      </c>
      <c r="F70" s="6" t="s">
        <v>170</v>
      </c>
      <c r="G70" s="6"/>
      <c r="H70" s="4" t="s">
        <v>19</v>
      </c>
      <c r="I70" s="10" t="s">
        <v>51</v>
      </c>
      <c r="J70" s="4" t="s">
        <v>510</v>
      </c>
      <c r="K70" s="4">
        <v>1</v>
      </c>
      <c r="L70" s="14">
        <v>2</v>
      </c>
      <c r="M70" s="14" t="s">
        <v>21</v>
      </c>
      <c r="N70" s="15"/>
      <c r="O70" s="14">
        <v>0</v>
      </c>
    </row>
    <row r="71" spans="1:15" ht="22.5" customHeight="1" x14ac:dyDescent="0.25">
      <c r="A71" s="4">
        <f>IF(B71="","",SUBTOTAL(3,$B$4:B71))</f>
        <v>68</v>
      </c>
      <c r="B71" s="4" t="s">
        <v>171</v>
      </c>
      <c r="C71" s="5">
        <v>44872</v>
      </c>
      <c r="D71" s="5">
        <v>44902</v>
      </c>
      <c r="E71" s="4" t="s">
        <v>60</v>
      </c>
      <c r="F71" s="6" t="s">
        <v>172</v>
      </c>
      <c r="G71" s="6"/>
      <c r="H71" s="4" t="s">
        <v>19</v>
      </c>
      <c r="I71" s="10" t="s">
        <v>51</v>
      </c>
      <c r="J71" s="4" t="s">
        <v>510</v>
      </c>
      <c r="K71" s="4">
        <v>1</v>
      </c>
      <c r="L71" s="14">
        <v>2</v>
      </c>
      <c r="M71" s="14" t="s">
        <v>21</v>
      </c>
      <c r="N71" s="15"/>
      <c r="O71" s="14">
        <v>0</v>
      </c>
    </row>
    <row r="72" spans="1:15" ht="22.5" customHeight="1" x14ac:dyDescent="0.25">
      <c r="A72" s="4">
        <f>IF(B72="","",SUBTOTAL(3,$B$4:B72))</f>
        <v>69</v>
      </c>
      <c r="B72" s="4" t="s">
        <v>173</v>
      </c>
      <c r="C72" s="5">
        <v>44872</v>
      </c>
      <c r="D72" s="5">
        <v>44902</v>
      </c>
      <c r="E72" s="4" t="s">
        <v>37</v>
      </c>
      <c r="F72" s="6" t="s">
        <v>155</v>
      </c>
      <c r="G72" s="6" t="s">
        <v>174</v>
      </c>
      <c r="H72" s="4" t="s">
        <v>19</v>
      </c>
      <c r="I72" s="10" t="s">
        <v>51</v>
      </c>
      <c r="J72" s="4" t="s">
        <v>510</v>
      </c>
      <c r="K72" s="4">
        <v>1</v>
      </c>
      <c r="L72" s="14">
        <v>2</v>
      </c>
      <c r="M72" s="14" t="s">
        <v>21</v>
      </c>
      <c r="N72" s="15"/>
      <c r="O72" s="14">
        <v>0</v>
      </c>
    </row>
    <row r="73" spans="1:15" ht="22.5" customHeight="1" x14ac:dyDescent="0.25">
      <c r="A73" s="4">
        <f>IF(B73="","",SUBTOTAL(3,$B$4:B73))</f>
        <v>70</v>
      </c>
      <c r="B73" s="4" t="s">
        <v>175</v>
      </c>
      <c r="C73" s="5">
        <v>44743</v>
      </c>
      <c r="D73" s="5">
        <v>44774</v>
      </c>
      <c r="E73" s="6" t="s">
        <v>46</v>
      </c>
      <c r="F73" s="12" t="s">
        <v>47</v>
      </c>
      <c r="G73" s="6"/>
      <c r="H73" s="4" t="s">
        <v>176</v>
      </c>
      <c r="I73" s="10" t="s">
        <v>177</v>
      </c>
      <c r="J73" s="4" t="s">
        <v>511</v>
      </c>
      <c r="K73" s="4">
        <v>1</v>
      </c>
      <c r="L73" s="14">
        <v>3</v>
      </c>
      <c r="M73" s="14" t="s">
        <v>21</v>
      </c>
      <c r="N73" s="15"/>
      <c r="O73" s="14">
        <v>1</v>
      </c>
    </row>
  </sheetData>
  <mergeCells count="2">
    <mergeCell ref="A2:O2"/>
    <mergeCell ref="A1:O1"/>
  </mergeCells>
  <conditionalFormatting sqref="K4:O73">
    <cfRule type="expression" dxfId="334" priority="1">
      <formula>$O4&lt;$K4</formula>
    </cfRule>
  </conditionalFormatting>
  <pageMargins left="0.7" right="0.7" top="0.75" bottom="0.75" header="0.3" footer="0.3"/>
  <pageSetup paperSize="9" orientation="portrait" verticalDpi="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1F2E4-AD0C-4640-A281-3F8228EEC9C8}">
  <sheetPr codeName="Sheet2"/>
  <dimension ref="A1:AE120"/>
  <sheetViews>
    <sheetView workbookViewId="0">
      <pane xSplit="2" ySplit="3" topLeftCell="C4" activePane="bottomRight" state="frozen"/>
      <selection pane="topRight" activeCell="C1" sqref="C1"/>
      <selection pane="bottomLeft" activeCell="A4" sqref="A4"/>
      <selection pane="bottomRight" activeCell="A4" sqref="A4"/>
    </sheetView>
  </sheetViews>
  <sheetFormatPr defaultRowHeight="15" x14ac:dyDescent="0.25"/>
  <cols>
    <col min="1" max="1" width="5.5703125" customWidth="1"/>
    <col min="2" max="2" width="12.85546875" style="46" customWidth="1"/>
    <col min="3" max="3" width="16.140625" customWidth="1"/>
    <col min="4" max="4" width="11.28515625" style="46" customWidth="1"/>
    <col min="5" max="5" width="11.85546875" style="46" customWidth="1"/>
    <col min="6" max="6" width="15.85546875" customWidth="1"/>
    <col min="7" max="7" width="13.5703125" customWidth="1"/>
    <col min="8" max="8" width="10.85546875" customWidth="1"/>
    <col min="9" max="9" width="14.28515625" customWidth="1"/>
    <col min="10" max="10" width="20.5703125" customWidth="1"/>
    <col min="11" max="11" width="20.42578125" bestFit="1" customWidth="1"/>
    <col min="12" max="12" width="14.85546875" customWidth="1"/>
    <col min="13" max="13" width="22" customWidth="1"/>
    <col min="14" max="14" width="15.42578125" customWidth="1"/>
    <col min="15" max="15" width="15.7109375" customWidth="1"/>
    <col min="16" max="16" width="15.140625" customWidth="1"/>
    <col min="17" max="17" width="19.5703125" customWidth="1"/>
    <col min="18" max="18" width="17.140625" customWidth="1"/>
    <col min="19" max="19" width="13.42578125" customWidth="1"/>
    <col min="20" max="20" width="14" customWidth="1"/>
    <col min="21" max="21" width="11" customWidth="1"/>
    <col min="22" max="22" width="12.140625" bestFit="1" customWidth="1"/>
    <col min="23" max="23" width="13.85546875" bestFit="1" customWidth="1"/>
    <col min="24" max="27" width="15.42578125" customWidth="1"/>
    <col min="28" max="30" width="15.5703125" customWidth="1"/>
    <col min="31" max="31" width="14.7109375" customWidth="1"/>
  </cols>
  <sheetData>
    <row r="1" spans="1:31" ht="24.75" customHeight="1" x14ac:dyDescent="0.25">
      <c r="A1" s="18" t="s">
        <v>179</v>
      </c>
      <c r="B1" s="47"/>
      <c r="C1" s="18"/>
      <c r="D1" s="47"/>
      <c r="E1" s="47"/>
      <c r="F1" s="18"/>
      <c r="G1" s="18"/>
      <c r="H1" s="18"/>
      <c r="I1" s="18"/>
      <c r="J1" s="18"/>
      <c r="K1" s="18"/>
      <c r="L1" s="18"/>
      <c r="M1" s="18"/>
      <c r="N1" s="18"/>
      <c r="O1" s="18"/>
      <c r="P1" s="18"/>
      <c r="Q1" s="18"/>
      <c r="R1" s="18"/>
      <c r="S1" s="18"/>
      <c r="T1" s="18"/>
      <c r="U1" s="18"/>
      <c r="V1" s="18"/>
      <c r="W1" s="18"/>
      <c r="X1" s="18"/>
      <c r="Y1" s="18"/>
      <c r="Z1" s="18"/>
      <c r="AA1" s="18"/>
      <c r="AB1" s="18"/>
      <c r="AC1" s="18"/>
      <c r="AD1" s="18"/>
      <c r="AE1" s="18"/>
    </row>
    <row r="2" spans="1:31" ht="24.75" customHeight="1" x14ac:dyDescent="0.25">
      <c r="A2" s="65" t="s">
        <v>180</v>
      </c>
      <c r="B2" s="65"/>
      <c r="C2" s="65"/>
      <c r="D2" s="65"/>
      <c r="E2" s="65"/>
      <c r="F2" s="65"/>
      <c r="G2" s="65"/>
      <c r="H2" s="65"/>
      <c r="I2" s="65"/>
      <c r="J2" s="65"/>
      <c r="K2" s="65"/>
      <c r="L2" s="65"/>
      <c r="M2" s="65"/>
      <c r="N2" s="65"/>
      <c r="O2" s="65"/>
      <c r="P2" s="65"/>
      <c r="Q2" s="65"/>
      <c r="R2" s="65"/>
      <c r="S2" s="65"/>
      <c r="T2" s="65"/>
      <c r="U2" s="65"/>
      <c r="V2" s="65"/>
      <c r="W2" s="65"/>
      <c r="X2" s="65"/>
      <c r="Y2" s="45"/>
      <c r="Z2" s="45"/>
      <c r="AA2" s="63"/>
      <c r="AB2" s="63"/>
      <c r="AC2" s="63"/>
      <c r="AD2" s="63"/>
      <c r="AE2" s="63"/>
    </row>
    <row r="3" spans="1:31" ht="34.5" customHeight="1" x14ac:dyDescent="0.25">
      <c r="A3" s="19" t="s">
        <v>178</v>
      </c>
      <c r="B3" s="20" t="s">
        <v>181</v>
      </c>
      <c r="C3" s="19" t="s">
        <v>182</v>
      </c>
      <c r="D3" s="21" t="s">
        <v>3</v>
      </c>
      <c r="E3" s="21" t="s">
        <v>4</v>
      </c>
      <c r="F3" s="19" t="s">
        <v>5</v>
      </c>
      <c r="G3" s="19" t="s">
        <v>6</v>
      </c>
      <c r="H3" s="22" t="s">
        <v>183</v>
      </c>
      <c r="I3" s="19" t="s">
        <v>9</v>
      </c>
      <c r="J3" s="19" t="s">
        <v>10</v>
      </c>
      <c r="K3" s="19" t="s">
        <v>184</v>
      </c>
      <c r="L3" s="19" t="s">
        <v>185</v>
      </c>
      <c r="M3" s="19" t="s">
        <v>186</v>
      </c>
      <c r="N3" s="19" t="s">
        <v>187</v>
      </c>
      <c r="O3" s="19" t="s">
        <v>188</v>
      </c>
      <c r="P3" s="19" t="s">
        <v>189</v>
      </c>
      <c r="Q3" s="22" t="s">
        <v>190</v>
      </c>
      <c r="R3" s="19" t="s">
        <v>191</v>
      </c>
      <c r="S3" s="20" t="s">
        <v>192</v>
      </c>
      <c r="T3" s="21" t="s">
        <v>193</v>
      </c>
      <c r="U3" s="21" t="s">
        <v>194</v>
      </c>
      <c r="V3" s="19" t="s">
        <v>195</v>
      </c>
      <c r="W3" s="22" t="s">
        <v>196</v>
      </c>
      <c r="X3" s="21" t="s">
        <v>197</v>
      </c>
      <c r="Y3" s="21" t="s">
        <v>492</v>
      </c>
      <c r="Z3" s="21" t="s">
        <v>493</v>
      </c>
      <c r="AA3" s="19" t="s">
        <v>198</v>
      </c>
      <c r="AB3" s="19" t="s">
        <v>199</v>
      </c>
      <c r="AC3" s="19" t="s">
        <v>200</v>
      </c>
      <c r="AD3" s="19" t="s">
        <v>201</v>
      </c>
      <c r="AE3" s="19" t="s">
        <v>202</v>
      </c>
    </row>
    <row r="4" spans="1:31" s="8" customFormat="1" ht="23.25" customHeight="1" x14ac:dyDescent="0.25">
      <c r="A4" s="8">
        <f t="shared" ref="A4:A67" si="0">ROW()-3</f>
        <v>1</v>
      </c>
      <c r="B4" s="48">
        <v>44630</v>
      </c>
      <c r="C4" s="8" t="s">
        <v>16</v>
      </c>
      <c r="D4" s="48" cm="1">
        <f t="array" ref="D4">INDEX(VitriTD[Ngày bắt đầu],MATCH(Ứng_viên[[#This Row],[Mã TD]],VitriTD[ID tuyển dụng],0),0)</f>
        <v>44627</v>
      </c>
      <c r="E4" s="49" cm="1">
        <f t="array" ref="E4">INDEX(VitriTD[Ngày kết thúc],MATCH(Ứng_viên[[#This Row],[Mã TD]],VitriTD[ID tuyển dụng],0),0)</f>
        <v>44673</v>
      </c>
      <c r="F4" s="48" t="str" cm="1">
        <f t="array" ref="F4">INDEX(VitriTD[Khu vực],MATCH(Ứng_viên[[#This Row],[Ngày kết thúc]],VitriTD[Ngày kết thúc],0),0)</f>
        <v>Central &amp; Highland</v>
      </c>
      <c r="G4" s="48" t="str" cm="1">
        <f t="array" ref="G4">INDEX(VitriTD[Tỉnh/Thành phố],MATCH(Ứng_viên[[#This Row],[Khu vực]],VitriTD[Khu vực],0),0)</f>
        <v>Đà Nẵng</v>
      </c>
      <c r="H4" s="48" t="str" cm="1">
        <f t="array" ref="H4">INDEX(VitriTD[Phòng ban],MATCH(Ứng_viên[[#This Row],[Tỉnh/Thành phố]],VitriTD[Tỉnh/Thành phố],0),0)</f>
        <v>TCP</v>
      </c>
      <c r="I4" s="48" t="str" cm="1">
        <f t="array" ref="I4">INDEX(VitriTD[Vị trí],MATCH(Ứng_viên[[#This Row],[Mã TD]],VitriTD[ID tuyển dụng],0),0)</f>
        <v>ASM GT</v>
      </c>
      <c r="J4" s="48" t="str" cm="1">
        <f t="array" ref="J4">INDEX(VitriTD[Người phụ trách],MATCH(Ứng_viên[[#This Row],[Mã TD]],VitriTD[ID tuyển dụng],0),0)</f>
        <v>Nguyễn Văn A</v>
      </c>
      <c r="K4" s="8" t="s">
        <v>203</v>
      </c>
      <c r="O4" s="8" t="s">
        <v>204</v>
      </c>
      <c r="P4" s="8" t="s">
        <v>205</v>
      </c>
      <c r="Q4" s="8" t="str">
        <f t="shared" ref="Q4:Q67" si="1">IFERROR(_xlfn.IFS(W4&lt;&gt;"",W4,V4&lt;&gt;"",V4&amp;" - "&amp;$V$3,U4&lt;&gt;"",U4&amp;" - "&amp;$U$3,T4&lt;&gt;"",T4&amp;" - "&amp;$T$3,S4&lt;&gt;"",S4&amp;" - "&amp;$S$3,R4&lt;&gt;"",R4&amp;" - "&amp;$R$3),"")</f>
        <v>Fail - Sơ loại</v>
      </c>
      <c r="R4" s="8" t="s">
        <v>206</v>
      </c>
      <c r="X4" s="48"/>
      <c r="Y4" s="8" t="str">
        <f>IF(AND(Ứng_viên[[#This Row],[TG nhận việc]]&lt;&gt;"",Ứng_viên[[#This Row],[TG nhận việc]]&lt;=Ứng_viên[[#This Row],[Ngày kết thúc]]),1,"")</f>
        <v/>
      </c>
      <c r="Z4" s="8" t="str">
        <f>IF(Ứng_viên[[#This Row],[TG nhận việc]]&lt;&gt;"",Ứng_viên[[#This Row],[TG nhận việc]]-Ứng_viên[[#This Row],[Ngày nhận HS]],"")</f>
        <v/>
      </c>
    </row>
    <row r="5" spans="1:31" s="8" customFormat="1" ht="23.25" customHeight="1" x14ac:dyDescent="0.25">
      <c r="A5" s="8">
        <f t="shared" si="0"/>
        <v>2</v>
      </c>
      <c r="B5" s="48">
        <v>44630</v>
      </c>
      <c r="C5" s="8" t="s">
        <v>16</v>
      </c>
      <c r="D5" s="48" cm="1">
        <f t="array" ref="D5">INDEX(VitriTD[Ngày bắt đầu],MATCH(Ứng_viên[[#This Row],[Mã TD]],VitriTD[ID tuyển dụng],0),0)</f>
        <v>44627</v>
      </c>
      <c r="E5" s="48" cm="1">
        <f t="array" ref="E5">INDEX(VitriTD[Ngày kết thúc],MATCH(Ứng_viên[[#This Row],[Mã TD]],VitriTD[ID tuyển dụng],0),0)</f>
        <v>44673</v>
      </c>
      <c r="F5" s="48" t="str" cm="1">
        <f t="array" ref="F5">INDEX(VitriTD[Khu vực],MATCH(Ứng_viên[[#This Row],[Ngày kết thúc]],VitriTD[Ngày kết thúc],0),0)</f>
        <v>Central &amp; Highland</v>
      </c>
      <c r="G5" s="48" t="str" cm="1">
        <f t="array" ref="G5">INDEX(VitriTD[Tỉnh/Thành phố],MATCH(Ứng_viên[[#This Row],[Khu vực]],VitriTD[Khu vực],0),0)</f>
        <v>Đà Nẵng</v>
      </c>
      <c r="H5" s="48" t="str" cm="1">
        <f t="array" ref="H5">INDEX(VitriTD[Phòng ban],MATCH(Ứng_viên[[#This Row],[Tỉnh/Thành phố]],VitriTD[Tỉnh/Thành phố],0),0)</f>
        <v>TCP</v>
      </c>
      <c r="I5" s="48" t="str" cm="1">
        <f t="array" ref="I5">INDEX(VitriTD[Vị trí],MATCH(Ứng_viên[[#This Row],[Mã TD]],VitriTD[ID tuyển dụng],0),0)</f>
        <v>ASM GT</v>
      </c>
      <c r="J5" s="48" t="str" cm="1">
        <f t="array" ref="J5">INDEX(VitriTD[Người phụ trách],MATCH(Ứng_viên[[#This Row],[Mã TD]],VitriTD[ID tuyển dụng],0),0)</f>
        <v>Nguyễn Văn A</v>
      </c>
      <c r="K5" s="8" t="s">
        <v>207</v>
      </c>
      <c r="O5" s="8" t="s">
        <v>208</v>
      </c>
      <c r="P5" s="8" t="s">
        <v>205</v>
      </c>
      <c r="Q5" s="8" t="str">
        <f t="shared" si="1"/>
        <v>Fail - Sơ loại</v>
      </c>
      <c r="R5" s="8" t="s">
        <v>206</v>
      </c>
      <c r="X5" s="48"/>
      <c r="Y5" s="8" t="str">
        <f>IF(AND(Ứng_viên[[#This Row],[TG nhận việc]]&lt;&gt;"",Ứng_viên[[#This Row],[TG nhận việc]]&lt;=Ứng_viên[[#This Row],[Ngày kết thúc]]),1,"")</f>
        <v/>
      </c>
      <c r="Z5" s="8" t="str">
        <f>IF(Ứng_viên[[#This Row],[TG nhận việc]]&lt;&gt;"",Ứng_viên[[#This Row],[TG nhận việc]]-Ứng_viên[[#This Row],[Ngày nhận HS]],"")</f>
        <v/>
      </c>
    </row>
    <row r="6" spans="1:31" s="8" customFormat="1" ht="23.25" customHeight="1" x14ac:dyDescent="0.25">
      <c r="A6" s="8">
        <f t="shared" si="0"/>
        <v>3</v>
      </c>
      <c r="B6" s="48">
        <v>44630</v>
      </c>
      <c r="C6" s="8" t="s">
        <v>16</v>
      </c>
      <c r="D6" s="48" cm="1">
        <f t="array" ref="D6">INDEX(VitriTD[Ngày bắt đầu],MATCH(Ứng_viên[[#This Row],[Mã TD]],VitriTD[ID tuyển dụng],0),0)</f>
        <v>44627</v>
      </c>
      <c r="E6" s="48" cm="1">
        <f t="array" ref="E6">INDEX(VitriTD[Ngày kết thúc],MATCH(Ứng_viên[[#This Row],[Mã TD]],VitriTD[ID tuyển dụng],0),0)</f>
        <v>44673</v>
      </c>
      <c r="F6" s="48" t="str" cm="1">
        <f t="array" ref="F6">INDEX(VitriTD[Khu vực],MATCH(Ứng_viên[[#This Row],[Ngày kết thúc]],VitriTD[Ngày kết thúc],0),0)</f>
        <v>Central &amp; Highland</v>
      </c>
      <c r="G6" s="48" t="str" cm="1">
        <f t="array" ref="G6">INDEX(VitriTD[Tỉnh/Thành phố],MATCH(Ứng_viên[[#This Row],[Khu vực]],VitriTD[Khu vực],0),0)</f>
        <v>Đà Nẵng</v>
      </c>
      <c r="H6" s="48" t="str" cm="1">
        <f t="array" ref="H6">INDEX(VitriTD[Phòng ban],MATCH(Ứng_viên[[#This Row],[Tỉnh/Thành phố]],VitriTD[Tỉnh/Thành phố],0),0)</f>
        <v>TCP</v>
      </c>
      <c r="I6" s="48" t="str" cm="1">
        <f t="array" ref="I6">INDEX(VitriTD[Vị trí],MATCH(Ứng_viên[[#This Row],[Mã TD]],VitriTD[ID tuyển dụng],0),0)</f>
        <v>ASM GT</v>
      </c>
      <c r="J6" s="48" t="str" cm="1">
        <f t="array" ref="J6">INDEX(VitriTD[Người phụ trách],MATCH(Ứng_viên[[#This Row],[Mã TD]],VitriTD[ID tuyển dụng],0),0)</f>
        <v>Nguyễn Văn A</v>
      </c>
      <c r="K6" s="8" t="s">
        <v>209</v>
      </c>
      <c r="O6" s="8" t="s">
        <v>210</v>
      </c>
      <c r="P6" s="8" t="s">
        <v>205</v>
      </c>
      <c r="Q6" s="8" t="str">
        <f t="shared" si="1"/>
        <v>Fail - Sơ loại</v>
      </c>
      <c r="R6" s="8" t="s">
        <v>206</v>
      </c>
      <c r="X6" s="48"/>
      <c r="Y6" s="8" t="str">
        <f>IF(AND(Ứng_viên[[#This Row],[TG nhận việc]]&lt;&gt;"",Ứng_viên[[#This Row],[TG nhận việc]]&lt;=Ứng_viên[[#This Row],[Ngày kết thúc]]),1,"")</f>
        <v/>
      </c>
      <c r="Z6" s="8" t="str">
        <f>IF(Ứng_viên[[#This Row],[TG nhận việc]]&lt;&gt;"",Ứng_viên[[#This Row],[TG nhận việc]]-Ứng_viên[[#This Row],[Ngày nhận HS]],"")</f>
        <v/>
      </c>
    </row>
    <row r="7" spans="1:31" s="8" customFormat="1" ht="23.25" customHeight="1" x14ac:dyDescent="0.25">
      <c r="A7" s="8">
        <f t="shared" si="0"/>
        <v>4</v>
      </c>
      <c r="B7" s="48">
        <v>44630</v>
      </c>
      <c r="C7" s="8" t="s">
        <v>16</v>
      </c>
      <c r="D7" s="48" cm="1">
        <f t="array" ref="D7">INDEX(VitriTD[Ngày bắt đầu],MATCH(Ứng_viên[[#This Row],[Mã TD]],VitriTD[ID tuyển dụng],0),0)</f>
        <v>44627</v>
      </c>
      <c r="E7" s="48" cm="1">
        <f t="array" ref="E7">INDEX(VitriTD[Ngày kết thúc],MATCH(Ứng_viên[[#This Row],[Mã TD]],VitriTD[ID tuyển dụng],0),0)</f>
        <v>44673</v>
      </c>
      <c r="F7" s="48" t="str" cm="1">
        <f t="array" ref="F7">INDEX(VitriTD[Khu vực],MATCH(Ứng_viên[[#This Row],[Ngày kết thúc]],VitriTD[Ngày kết thúc],0),0)</f>
        <v>Central &amp; Highland</v>
      </c>
      <c r="G7" s="48" t="str" cm="1">
        <f t="array" ref="G7">INDEX(VitriTD[Tỉnh/Thành phố],MATCH(Ứng_viên[[#This Row],[Khu vực]],VitriTD[Khu vực],0),0)</f>
        <v>Đà Nẵng</v>
      </c>
      <c r="H7" s="48" t="str" cm="1">
        <f t="array" ref="H7">INDEX(VitriTD[Phòng ban],MATCH(Ứng_viên[[#This Row],[Tỉnh/Thành phố]],VitriTD[Tỉnh/Thành phố],0),0)</f>
        <v>TCP</v>
      </c>
      <c r="I7" s="48" t="str" cm="1">
        <f t="array" ref="I7">INDEX(VitriTD[Vị trí],MATCH(Ứng_viên[[#This Row],[Mã TD]],VitriTD[ID tuyển dụng],0),0)</f>
        <v>ASM GT</v>
      </c>
      <c r="J7" s="48" t="str" cm="1">
        <f t="array" ref="J7">INDEX(VitriTD[Người phụ trách],MATCH(Ứng_viên[[#This Row],[Mã TD]],VitriTD[ID tuyển dụng],0),0)</f>
        <v>Nguyễn Văn A</v>
      </c>
      <c r="K7" s="8" t="s">
        <v>211</v>
      </c>
      <c r="O7" s="8" t="s">
        <v>212</v>
      </c>
      <c r="P7" s="8" t="s">
        <v>205</v>
      </c>
      <c r="Q7" s="8" t="str">
        <f t="shared" si="1"/>
        <v>Fail - Sơ loại</v>
      </c>
      <c r="R7" s="8" t="s">
        <v>206</v>
      </c>
      <c r="X7" s="48"/>
      <c r="Y7" s="8" t="str">
        <f>IF(AND(Ứng_viên[[#This Row],[TG nhận việc]]&lt;&gt;"",Ứng_viên[[#This Row],[TG nhận việc]]&lt;=Ứng_viên[[#This Row],[Ngày kết thúc]]),1,"")</f>
        <v/>
      </c>
      <c r="Z7" s="8" t="str">
        <f>IF(Ứng_viên[[#This Row],[TG nhận việc]]&lt;&gt;"",Ứng_viên[[#This Row],[TG nhận việc]]-Ứng_viên[[#This Row],[Ngày nhận HS]],"")</f>
        <v/>
      </c>
    </row>
    <row r="8" spans="1:31" s="8" customFormat="1" ht="23.25" customHeight="1" x14ac:dyDescent="0.25">
      <c r="A8" s="8">
        <f t="shared" si="0"/>
        <v>5</v>
      </c>
      <c r="B8" s="48">
        <v>44630</v>
      </c>
      <c r="C8" s="8" t="s">
        <v>16</v>
      </c>
      <c r="D8" s="48" cm="1">
        <f t="array" ref="D8">INDEX(VitriTD[Ngày bắt đầu],MATCH(Ứng_viên[[#This Row],[Mã TD]],VitriTD[ID tuyển dụng],0),0)</f>
        <v>44627</v>
      </c>
      <c r="E8" s="48" cm="1">
        <f t="array" ref="E8">INDEX(VitriTD[Ngày kết thúc],MATCH(Ứng_viên[[#This Row],[Mã TD]],VitriTD[ID tuyển dụng],0),0)</f>
        <v>44673</v>
      </c>
      <c r="F8" s="48" t="str" cm="1">
        <f t="array" ref="F8">INDEX(VitriTD[Khu vực],MATCH(Ứng_viên[[#This Row],[Ngày kết thúc]],VitriTD[Ngày kết thúc],0),0)</f>
        <v>Central &amp; Highland</v>
      </c>
      <c r="G8" s="48" t="str" cm="1">
        <f t="array" ref="G8">INDEX(VitriTD[Tỉnh/Thành phố],MATCH(Ứng_viên[[#This Row],[Khu vực]],VitriTD[Khu vực],0),0)</f>
        <v>Đà Nẵng</v>
      </c>
      <c r="H8" s="48" t="str" cm="1">
        <f t="array" ref="H8">INDEX(VitriTD[Phòng ban],MATCH(Ứng_viên[[#This Row],[Tỉnh/Thành phố]],VitriTD[Tỉnh/Thành phố],0),0)</f>
        <v>TCP</v>
      </c>
      <c r="I8" s="48" t="str" cm="1">
        <f t="array" ref="I8">INDEX(VitriTD[Vị trí],MATCH(Ứng_viên[[#This Row],[Mã TD]],VitriTD[ID tuyển dụng],0),0)</f>
        <v>ASM GT</v>
      </c>
      <c r="J8" s="48" t="str" cm="1">
        <f t="array" ref="J8">INDEX(VitriTD[Người phụ trách],MATCH(Ứng_viên[[#This Row],[Mã TD]],VitriTD[ID tuyển dụng],0),0)</f>
        <v>Nguyễn Văn A</v>
      </c>
      <c r="K8" s="8" t="s">
        <v>213</v>
      </c>
      <c r="O8" s="8" t="s">
        <v>214</v>
      </c>
      <c r="P8" s="8" t="s">
        <v>205</v>
      </c>
      <c r="Q8" s="8" t="str">
        <f t="shared" si="1"/>
        <v>Fail - Sơ loại</v>
      </c>
      <c r="R8" s="8" t="s">
        <v>206</v>
      </c>
      <c r="X8" s="48"/>
      <c r="Y8" s="8" t="str">
        <f>IF(AND(Ứng_viên[[#This Row],[TG nhận việc]]&lt;&gt;"",Ứng_viên[[#This Row],[TG nhận việc]]&lt;=Ứng_viên[[#This Row],[Ngày kết thúc]]),1,"")</f>
        <v/>
      </c>
      <c r="Z8" s="8" t="str">
        <f>IF(Ứng_viên[[#This Row],[TG nhận việc]]&lt;&gt;"",Ứng_viên[[#This Row],[TG nhận việc]]-Ứng_viên[[#This Row],[Ngày nhận HS]],"")</f>
        <v/>
      </c>
    </row>
    <row r="9" spans="1:31" s="8" customFormat="1" ht="23.25" customHeight="1" x14ac:dyDescent="0.25">
      <c r="A9" s="8">
        <f t="shared" si="0"/>
        <v>6</v>
      </c>
      <c r="B9" s="48">
        <v>44667</v>
      </c>
      <c r="C9" s="8" t="s">
        <v>22</v>
      </c>
      <c r="D9" s="48" cm="1">
        <f t="array" ref="D9">INDEX(VitriTD[Ngày bắt đầu],MATCH(Ứng_viên[[#This Row],[Mã TD]],VitriTD[ID tuyển dụng],0),0)</f>
        <v>44666</v>
      </c>
      <c r="E9" s="48" cm="1">
        <f t="array" ref="E9">INDEX(VitriTD[Ngày kết thúc],MATCH(Ứng_viên[[#This Row],[Mã TD]],VitriTD[ID tuyển dụng],0),0)</f>
        <v>44711</v>
      </c>
      <c r="F9" s="48" t="str" cm="1">
        <f t="array" ref="F9">INDEX(VitriTD[Khu vực],MATCH(Ứng_viên[[#This Row],[Ngày kết thúc]],VitriTD[Ngày kết thúc],0),0)</f>
        <v>MEKONG</v>
      </c>
      <c r="G9" s="48" t="str" cm="1">
        <f t="array" ref="G9">INDEX(VitriTD[Tỉnh/Thành phố],MATCH(Ứng_viên[[#This Row],[Khu vực]],VitriTD[Khu vực],0),0)</f>
        <v>Long An</v>
      </c>
      <c r="H9" s="48" t="str" cm="1">
        <f t="array" ref="H9">INDEX(VitriTD[Phòng ban],MATCH(Ứng_viên[[#This Row],[Tỉnh/Thành phố]],VitriTD[Tỉnh/Thành phố],0),0)</f>
        <v>TCP</v>
      </c>
      <c r="I9" s="48" t="str" cm="1">
        <f t="array" ref="I9">INDEX(VitriTD[Vị trí],MATCH(Ứng_viên[[#This Row],[Mã TD]],VitriTD[ID tuyển dụng],0),0)</f>
        <v>ASM GT</v>
      </c>
      <c r="J9" s="48" t="str" cm="1">
        <f t="array" ref="J9">INDEX(VitriTD[Người phụ trách],MATCH(Ứng_viên[[#This Row],[Mã TD]],VitriTD[ID tuyển dụng],0),0)</f>
        <v>Nguyễn Văn A</v>
      </c>
      <c r="K9" s="8" t="s">
        <v>215</v>
      </c>
      <c r="O9" s="8" t="s">
        <v>216</v>
      </c>
      <c r="P9" s="8" t="s">
        <v>205</v>
      </c>
      <c r="Q9" s="8" t="str">
        <f t="shared" si="1"/>
        <v>Fail - Sơ loại</v>
      </c>
      <c r="R9" s="8" t="s">
        <v>206</v>
      </c>
      <c r="X9" s="48"/>
      <c r="Y9" s="8" t="str">
        <f>IF(AND(Ứng_viên[[#This Row],[TG nhận việc]]&lt;&gt;"",Ứng_viên[[#This Row],[TG nhận việc]]&lt;=Ứng_viên[[#This Row],[Ngày kết thúc]]),1,"")</f>
        <v/>
      </c>
      <c r="Z9" s="8" t="str">
        <f>IF(Ứng_viên[[#This Row],[TG nhận việc]]&lt;&gt;"",Ứng_viên[[#This Row],[TG nhận việc]]-Ứng_viên[[#This Row],[Ngày nhận HS]],"")</f>
        <v/>
      </c>
    </row>
    <row r="10" spans="1:31" s="8" customFormat="1" ht="23.25" customHeight="1" x14ac:dyDescent="0.25">
      <c r="A10" s="8">
        <f t="shared" si="0"/>
        <v>7</v>
      </c>
      <c r="B10" s="48">
        <v>44667</v>
      </c>
      <c r="C10" s="8" t="s">
        <v>22</v>
      </c>
      <c r="D10" s="48" cm="1">
        <f t="array" ref="D10">INDEX(VitriTD[Ngày bắt đầu],MATCH(Ứng_viên[[#This Row],[Mã TD]],VitriTD[ID tuyển dụng],0),0)</f>
        <v>44666</v>
      </c>
      <c r="E10" s="48" cm="1">
        <f t="array" ref="E10">INDEX(VitriTD[Ngày kết thúc],MATCH(Ứng_viên[[#This Row],[Mã TD]],VitriTD[ID tuyển dụng],0),0)</f>
        <v>44711</v>
      </c>
      <c r="F10" s="48" t="str" cm="1">
        <f t="array" ref="F10">INDEX(VitriTD[Khu vực],MATCH(Ứng_viên[[#This Row],[Ngày kết thúc]],VitriTD[Ngày kết thúc],0),0)</f>
        <v>MEKONG</v>
      </c>
      <c r="G10" s="48" t="str" cm="1">
        <f t="array" ref="G10">INDEX(VitriTD[Tỉnh/Thành phố],MATCH(Ứng_viên[[#This Row],[Khu vực]],VitriTD[Khu vực],0),0)</f>
        <v>Long An</v>
      </c>
      <c r="H10" s="48" t="str" cm="1">
        <f t="array" ref="H10">INDEX(VitriTD[Phòng ban],MATCH(Ứng_viên[[#This Row],[Tỉnh/Thành phố]],VitriTD[Tỉnh/Thành phố],0),0)</f>
        <v>TCP</v>
      </c>
      <c r="I10" s="48" t="str" cm="1">
        <f t="array" ref="I10">INDEX(VitriTD[Vị trí],MATCH(Ứng_viên[[#This Row],[Mã TD]],VitriTD[ID tuyển dụng],0),0)</f>
        <v>ASM GT</v>
      </c>
      <c r="J10" s="48" t="str" cm="1">
        <f t="array" ref="J10">INDEX(VitriTD[Người phụ trách],MATCH(Ứng_viên[[#This Row],[Mã TD]],VitriTD[ID tuyển dụng],0),0)</f>
        <v>Nguyễn Văn A</v>
      </c>
      <c r="K10" s="8" t="s">
        <v>217</v>
      </c>
      <c r="O10" s="8" t="s">
        <v>218</v>
      </c>
      <c r="P10" s="8" t="s">
        <v>219</v>
      </c>
      <c r="Q10" s="8" t="str">
        <f t="shared" si="1"/>
        <v>Fail - Sơ loại</v>
      </c>
      <c r="R10" s="8" t="s">
        <v>206</v>
      </c>
      <c r="X10" s="48"/>
      <c r="Y10" s="8" t="str">
        <f>IF(AND(Ứng_viên[[#This Row],[TG nhận việc]]&lt;&gt;"",Ứng_viên[[#This Row],[TG nhận việc]]&lt;=Ứng_viên[[#This Row],[Ngày kết thúc]]),1,"")</f>
        <v/>
      </c>
      <c r="Z10" s="8" t="str">
        <f>IF(Ứng_viên[[#This Row],[TG nhận việc]]&lt;&gt;"",Ứng_viên[[#This Row],[TG nhận việc]]-Ứng_viên[[#This Row],[Ngày nhận HS]],"")</f>
        <v/>
      </c>
    </row>
    <row r="11" spans="1:31" s="8" customFormat="1" ht="23.25" customHeight="1" x14ac:dyDescent="0.25">
      <c r="A11" s="8">
        <f t="shared" si="0"/>
        <v>8</v>
      </c>
      <c r="B11" s="48">
        <v>44667</v>
      </c>
      <c r="C11" s="8" t="s">
        <v>22</v>
      </c>
      <c r="D11" s="48" cm="1">
        <f t="array" ref="D11">INDEX(VitriTD[Ngày bắt đầu],MATCH(Ứng_viên[[#This Row],[Mã TD]],VitriTD[ID tuyển dụng],0),0)</f>
        <v>44666</v>
      </c>
      <c r="E11" s="48" cm="1">
        <f t="array" ref="E11">INDEX(VitriTD[Ngày kết thúc],MATCH(Ứng_viên[[#This Row],[Mã TD]],VitriTD[ID tuyển dụng],0),0)</f>
        <v>44711</v>
      </c>
      <c r="F11" s="48" t="str" cm="1">
        <f t="array" ref="F11">INDEX(VitriTD[Khu vực],MATCH(Ứng_viên[[#This Row],[Ngày kết thúc]],VitriTD[Ngày kết thúc],0),0)</f>
        <v>MEKONG</v>
      </c>
      <c r="G11" s="48" t="str" cm="1">
        <f t="array" ref="G11">INDEX(VitriTD[Tỉnh/Thành phố],MATCH(Ứng_viên[[#This Row],[Khu vực]],VitriTD[Khu vực],0),0)</f>
        <v>Long An</v>
      </c>
      <c r="H11" s="48" t="str" cm="1">
        <f t="array" ref="H11">INDEX(VitriTD[Phòng ban],MATCH(Ứng_viên[[#This Row],[Tỉnh/Thành phố]],VitriTD[Tỉnh/Thành phố],0),0)</f>
        <v>TCP</v>
      </c>
      <c r="I11" s="48" t="str" cm="1">
        <f t="array" ref="I11">INDEX(VitriTD[Vị trí],MATCH(Ứng_viên[[#This Row],[Mã TD]],VitriTD[ID tuyển dụng],0),0)</f>
        <v>ASM GT</v>
      </c>
      <c r="J11" s="48" t="str" cm="1">
        <f t="array" ref="J11">INDEX(VitriTD[Người phụ trách],MATCH(Ứng_viên[[#This Row],[Mã TD]],VitriTD[ID tuyển dụng],0),0)</f>
        <v>Nguyễn Văn A</v>
      </c>
      <c r="K11" s="8" t="s">
        <v>220</v>
      </c>
      <c r="O11" s="8" t="s">
        <v>221</v>
      </c>
      <c r="P11" s="8" t="s">
        <v>205</v>
      </c>
      <c r="Q11" s="8" t="str">
        <f t="shared" si="1"/>
        <v>Nhận việc</v>
      </c>
      <c r="R11" s="8" t="s">
        <v>222</v>
      </c>
      <c r="S11" s="8" t="s">
        <v>222</v>
      </c>
      <c r="T11" s="8" t="s">
        <v>222</v>
      </c>
      <c r="U11" s="8" t="s">
        <v>223</v>
      </c>
      <c r="V11" s="8" t="s">
        <v>223</v>
      </c>
      <c r="W11" s="8" t="s">
        <v>196</v>
      </c>
      <c r="X11" s="48">
        <v>44730</v>
      </c>
      <c r="Y11" s="8" t="str">
        <f>IF(AND(Ứng_viên[[#This Row],[TG nhận việc]]&lt;&gt;"",Ứng_viên[[#This Row],[TG nhận việc]]&lt;=Ứng_viên[[#This Row],[Ngày kết thúc]]),1,"")</f>
        <v/>
      </c>
      <c r="Z11" s="8">
        <f>IF(Ứng_viên[[#This Row],[TG nhận việc]]&lt;&gt;"",Ứng_viên[[#This Row],[TG nhận việc]]-Ứng_viên[[#This Row],[Ngày nhận HS]],"")</f>
        <v>63</v>
      </c>
    </row>
    <row r="12" spans="1:31" s="8" customFormat="1" ht="23.25" customHeight="1" x14ac:dyDescent="0.25">
      <c r="A12" s="8">
        <f t="shared" si="0"/>
        <v>9</v>
      </c>
      <c r="B12" s="48">
        <v>44676</v>
      </c>
      <c r="C12" s="8" t="s">
        <v>22</v>
      </c>
      <c r="D12" s="48" cm="1">
        <f t="array" ref="D12">INDEX(VitriTD[Ngày bắt đầu],MATCH(Ứng_viên[[#This Row],[Mã TD]],VitriTD[ID tuyển dụng],0),0)</f>
        <v>44666</v>
      </c>
      <c r="E12" s="48" cm="1">
        <f t="array" ref="E12">INDEX(VitriTD[Ngày kết thúc],MATCH(Ứng_viên[[#This Row],[Mã TD]],VitriTD[ID tuyển dụng],0),0)</f>
        <v>44711</v>
      </c>
      <c r="F12" s="48" t="str" cm="1">
        <f t="array" ref="F12">INDEX(VitriTD[Khu vực],MATCH(Ứng_viên[[#This Row],[Ngày kết thúc]],VitriTD[Ngày kết thúc],0),0)</f>
        <v>MEKONG</v>
      </c>
      <c r="G12" s="48" t="str" cm="1">
        <f t="array" ref="G12">INDEX(VitriTD[Tỉnh/Thành phố],MATCH(Ứng_viên[[#This Row],[Khu vực]],VitriTD[Khu vực],0),0)</f>
        <v>Long An</v>
      </c>
      <c r="H12" s="48" t="str" cm="1">
        <f t="array" ref="H12">INDEX(VitriTD[Phòng ban],MATCH(Ứng_viên[[#This Row],[Tỉnh/Thành phố]],VitriTD[Tỉnh/Thành phố],0),0)</f>
        <v>TCP</v>
      </c>
      <c r="I12" s="48" t="str" cm="1">
        <f t="array" ref="I12">INDEX(VitriTD[Vị trí],MATCH(Ứng_viên[[#This Row],[Mã TD]],VitriTD[ID tuyển dụng],0),0)</f>
        <v>ASM GT</v>
      </c>
      <c r="J12" s="48" t="str" cm="1">
        <f t="array" ref="J12">INDEX(VitriTD[Người phụ trách],MATCH(Ứng_viên[[#This Row],[Mã TD]],VitriTD[ID tuyển dụng],0),0)</f>
        <v>Nguyễn Văn A</v>
      </c>
      <c r="K12" s="8" t="s">
        <v>224</v>
      </c>
      <c r="O12" s="8" t="s">
        <v>225</v>
      </c>
      <c r="P12" s="8" t="s">
        <v>205</v>
      </c>
      <c r="Q12" s="8" t="str">
        <f t="shared" si="1"/>
        <v>Fail - Sơ loại</v>
      </c>
      <c r="R12" s="8" t="s">
        <v>206</v>
      </c>
      <c r="X12" s="48"/>
      <c r="Y12" s="8" t="str">
        <f>IF(AND(Ứng_viên[[#This Row],[TG nhận việc]]&lt;&gt;"",Ứng_viên[[#This Row],[TG nhận việc]]&lt;=Ứng_viên[[#This Row],[Ngày kết thúc]]),1,"")</f>
        <v/>
      </c>
      <c r="Z12" s="8" t="str">
        <f>IF(Ứng_viên[[#This Row],[TG nhận việc]]&lt;&gt;"",Ứng_viên[[#This Row],[TG nhận việc]]-Ứng_viên[[#This Row],[Ngày nhận HS]],"")</f>
        <v/>
      </c>
    </row>
    <row r="13" spans="1:31" s="8" customFormat="1" ht="23.25" customHeight="1" x14ac:dyDescent="0.25">
      <c r="A13" s="8">
        <f t="shared" si="0"/>
        <v>10</v>
      </c>
      <c r="B13" s="48">
        <v>44676</v>
      </c>
      <c r="C13" s="8" t="s">
        <v>22</v>
      </c>
      <c r="D13" s="48" cm="1">
        <f t="array" ref="D13">INDEX(VitriTD[Ngày bắt đầu],MATCH(Ứng_viên[[#This Row],[Mã TD]],VitriTD[ID tuyển dụng],0),0)</f>
        <v>44666</v>
      </c>
      <c r="E13" s="48" cm="1">
        <f t="array" ref="E13">INDEX(VitriTD[Ngày kết thúc],MATCH(Ứng_viên[[#This Row],[Mã TD]],VitriTD[ID tuyển dụng],0),0)</f>
        <v>44711</v>
      </c>
      <c r="F13" s="48" t="str" cm="1">
        <f t="array" ref="F13">INDEX(VitriTD[Khu vực],MATCH(Ứng_viên[[#This Row],[Ngày kết thúc]],VitriTD[Ngày kết thúc],0),0)</f>
        <v>MEKONG</v>
      </c>
      <c r="G13" s="48" t="str" cm="1">
        <f t="array" ref="G13">INDEX(VitriTD[Tỉnh/Thành phố],MATCH(Ứng_viên[[#This Row],[Khu vực]],VitriTD[Khu vực],0),0)</f>
        <v>Long An</v>
      </c>
      <c r="H13" s="48" t="str" cm="1">
        <f t="array" ref="H13">INDEX(VitriTD[Phòng ban],MATCH(Ứng_viên[[#This Row],[Tỉnh/Thành phố]],VitriTD[Tỉnh/Thành phố],0),0)</f>
        <v>TCP</v>
      </c>
      <c r="I13" s="48" t="str" cm="1">
        <f t="array" ref="I13">INDEX(VitriTD[Vị trí],MATCH(Ứng_viên[[#This Row],[Mã TD]],VitriTD[ID tuyển dụng],0),0)</f>
        <v>ASM GT</v>
      </c>
      <c r="J13" s="48" t="str" cm="1">
        <f t="array" ref="J13">INDEX(VitriTD[Người phụ trách],MATCH(Ứng_viên[[#This Row],[Mã TD]],VitriTD[ID tuyển dụng],0),0)</f>
        <v>Nguyễn Văn A</v>
      </c>
      <c r="K13" s="8" t="s">
        <v>226</v>
      </c>
      <c r="O13" s="8" t="s">
        <v>227</v>
      </c>
      <c r="P13" s="8" t="s">
        <v>228</v>
      </c>
      <c r="Q13" s="8" t="str">
        <f t="shared" si="1"/>
        <v>Fail - Vòng 1</v>
      </c>
      <c r="R13" s="8" t="s">
        <v>222</v>
      </c>
      <c r="S13" s="8" t="s">
        <v>206</v>
      </c>
      <c r="X13" s="48"/>
      <c r="Y13" s="8" t="str">
        <f>IF(AND(Ứng_viên[[#This Row],[TG nhận việc]]&lt;&gt;"",Ứng_viên[[#This Row],[TG nhận việc]]&lt;=Ứng_viên[[#This Row],[Ngày kết thúc]]),1,"")</f>
        <v/>
      </c>
      <c r="Z13" s="8" t="str">
        <f>IF(Ứng_viên[[#This Row],[TG nhận việc]]&lt;&gt;"",Ứng_viên[[#This Row],[TG nhận việc]]-Ứng_viên[[#This Row],[Ngày nhận HS]],"")</f>
        <v/>
      </c>
    </row>
    <row r="14" spans="1:31" s="8" customFormat="1" ht="23.25" customHeight="1" x14ac:dyDescent="0.25">
      <c r="A14" s="8">
        <f t="shared" si="0"/>
        <v>11</v>
      </c>
      <c r="B14" s="48">
        <v>44674</v>
      </c>
      <c r="C14" s="8" t="s">
        <v>16</v>
      </c>
      <c r="D14" s="48" cm="1">
        <f t="array" ref="D14">INDEX(VitriTD[Ngày bắt đầu],MATCH(Ứng_viên[[#This Row],[Mã TD]],VitriTD[ID tuyển dụng],0),0)</f>
        <v>44627</v>
      </c>
      <c r="E14" s="48" cm="1">
        <f t="array" ref="E14">INDEX(VitriTD[Ngày kết thúc],MATCH(Ứng_viên[[#This Row],[Mã TD]],VitriTD[ID tuyển dụng],0),0)</f>
        <v>44673</v>
      </c>
      <c r="F14" s="48" t="str" cm="1">
        <f t="array" ref="F14">INDEX(VitriTD[Khu vực],MATCH(Ứng_viên[[#This Row],[Ngày kết thúc]],VitriTD[Ngày kết thúc],0),0)</f>
        <v>Central &amp; Highland</v>
      </c>
      <c r="G14" s="48" t="str" cm="1">
        <f t="array" ref="G14">INDEX(VitriTD[Tỉnh/Thành phố],MATCH(Ứng_viên[[#This Row],[Khu vực]],VitriTD[Khu vực],0),0)</f>
        <v>Đà Nẵng</v>
      </c>
      <c r="H14" s="48" t="str" cm="1">
        <f t="array" ref="H14">INDEX(VitriTD[Phòng ban],MATCH(Ứng_viên[[#This Row],[Tỉnh/Thành phố]],VitriTD[Tỉnh/Thành phố],0),0)</f>
        <v>TCP</v>
      </c>
      <c r="I14" s="48" t="str" cm="1">
        <f t="array" ref="I14">INDEX(VitriTD[Vị trí],MATCH(Ứng_viên[[#This Row],[Mã TD]],VitriTD[ID tuyển dụng],0),0)</f>
        <v>ASM GT</v>
      </c>
      <c r="J14" s="48" t="str" cm="1">
        <f t="array" ref="J14">INDEX(VitriTD[Người phụ trách],MATCH(Ứng_viên[[#This Row],[Mã TD]],VitriTD[ID tuyển dụng],0),0)</f>
        <v>Nguyễn Văn A</v>
      </c>
      <c r="K14" s="8" t="s">
        <v>229</v>
      </c>
      <c r="O14" s="8" t="s">
        <v>230</v>
      </c>
      <c r="P14" s="8" t="s">
        <v>205</v>
      </c>
      <c r="Q14" s="8" t="str">
        <f t="shared" si="1"/>
        <v>Fail - Vòng 1</v>
      </c>
      <c r="R14" s="8" t="s">
        <v>222</v>
      </c>
      <c r="S14" s="8" t="s">
        <v>206</v>
      </c>
      <c r="X14" s="48"/>
      <c r="Y14" s="8" t="str">
        <f>IF(AND(Ứng_viên[[#This Row],[TG nhận việc]]&lt;&gt;"",Ứng_viên[[#This Row],[TG nhận việc]]&lt;=Ứng_viên[[#This Row],[Ngày kết thúc]]),1,"")</f>
        <v/>
      </c>
      <c r="Z14" s="8" t="str">
        <f>IF(Ứng_viên[[#This Row],[TG nhận việc]]&lt;&gt;"",Ứng_viên[[#This Row],[TG nhận việc]]-Ứng_viên[[#This Row],[Ngày nhận HS]],"")</f>
        <v/>
      </c>
    </row>
    <row r="15" spans="1:31" s="8" customFormat="1" ht="23.25" customHeight="1" x14ac:dyDescent="0.25">
      <c r="A15" s="8">
        <f t="shared" si="0"/>
        <v>12</v>
      </c>
      <c r="B15" s="48">
        <v>44674</v>
      </c>
      <c r="C15" s="8" t="s">
        <v>16</v>
      </c>
      <c r="D15" s="48" cm="1">
        <f t="array" ref="D15">INDEX(VitriTD[Ngày bắt đầu],MATCH(Ứng_viên[[#This Row],[Mã TD]],VitriTD[ID tuyển dụng],0),0)</f>
        <v>44627</v>
      </c>
      <c r="E15" s="48" cm="1">
        <f t="array" ref="E15">INDEX(VitriTD[Ngày kết thúc],MATCH(Ứng_viên[[#This Row],[Mã TD]],VitriTD[ID tuyển dụng],0),0)</f>
        <v>44673</v>
      </c>
      <c r="F15" s="48" t="str" cm="1">
        <f t="array" ref="F15">INDEX(VitriTD[Khu vực],MATCH(Ứng_viên[[#This Row],[Ngày kết thúc]],VitriTD[Ngày kết thúc],0),0)</f>
        <v>Central &amp; Highland</v>
      </c>
      <c r="G15" s="48" t="str" cm="1">
        <f t="array" ref="G15">INDEX(VitriTD[Tỉnh/Thành phố],MATCH(Ứng_viên[[#This Row],[Khu vực]],VitriTD[Khu vực],0),0)</f>
        <v>Đà Nẵng</v>
      </c>
      <c r="H15" s="48" t="str" cm="1">
        <f t="array" ref="H15">INDEX(VitriTD[Phòng ban],MATCH(Ứng_viên[[#This Row],[Tỉnh/Thành phố]],VitriTD[Tỉnh/Thành phố],0),0)</f>
        <v>TCP</v>
      </c>
      <c r="I15" s="48" t="str" cm="1">
        <f t="array" ref="I15">INDEX(VitriTD[Vị trí],MATCH(Ứng_viên[[#This Row],[Mã TD]],VitriTD[ID tuyển dụng],0),0)</f>
        <v>ASM GT</v>
      </c>
      <c r="J15" s="48" t="str" cm="1">
        <f t="array" ref="J15">INDEX(VitriTD[Người phụ trách],MATCH(Ứng_viên[[#This Row],[Mã TD]],VitriTD[ID tuyển dụng],0),0)</f>
        <v>Nguyễn Văn A</v>
      </c>
      <c r="K15" s="8" t="s">
        <v>231</v>
      </c>
      <c r="O15" s="8" t="s">
        <v>232</v>
      </c>
      <c r="P15" s="8" t="s">
        <v>228</v>
      </c>
      <c r="Q15" s="8" t="str">
        <f t="shared" si="1"/>
        <v>Fail - Vòng 1</v>
      </c>
      <c r="R15" s="8" t="s">
        <v>222</v>
      </c>
      <c r="S15" s="8" t="s">
        <v>206</v>
      </c>
      <c r="X15" s="48"/>
      <c r="Y15" s="8" t="str">
        <f>IF(AND(Ứng_viên[[#This Row],[TG nhận việc]]&lt;&gt;"",Ứng_viên[[#This Row],[TG nhận việc]]&lt;=Ứng_viên[[#This Row],[Ngày kết thúc]]),1,"")</f>
        <v/>
      </c>
      <c r="Z15" s="8" t="str">
        <f>IF(Ứng_viên[[#This Row],[TG nhận việc]]&lt;&gt;"",Ứng_viên[[#This Row],[TG nhận việc]]-Ứng_viên[[#This Row],[Ngày nhận HS]],"")</f>
        <v/>
      </c>
    </row>
    <row r="16" spans="1:31" s="8" customFormat="1" ht="23.25" customHeight="1" x14ac:dyDescent="0.25">
      <c r="A16" s="8">
        <f t="shared" si="0"/>
        <v>13</v>
      </c>
      <c r="B16" s="48">
        <v>44674</v>
      </c>
      <c r="C16" s="8" t="s">
        <v>16</v>
      </c>
      <c r="D16" s="48" cm="1">
        <f t="array" ref="D16">INDEX(VitriTD[Ngày bắt đầu],MATCH(Ứng_viên[[#This Row],[Mã TD]],VitriTD[ID tuyển dụng],0),0)</f>
        <v>44627</v>
      </c>
      <c r="E16" s="48" cm="1">
        <f t="array" ref="E16">INDEX(VitriTD[Ngày kết thúc],MATCH(Ứng_viên[[#This Row],[Mã TD]],VitriTD[ID tuyển dụng],0),0)</f>
        <v>44673</v>
      </c>
      <c r="F16" s="48" t="str" cm="1">
        <f t="array" ref="F16">INDEX(VitriTD[Khu vực],MATCH(Ứng_viên[[#This Row],[Ngày kết thúc]],VitriTD[Ngày kết thúc],0),0)</f>
        <v>Central &amp; Highland</v>
      </c>
      <c r="G16" s="48" t="str" cm="1">
        <f t="array" ref="G16">INDEX(VitriTD[Tỉnh/Thành phố],MATCH(Ứng_viên[[#This Row],[Khu vực]],VitriTD[Khu vực],0),0)</f>
        <v>Đà Nẵng</v>
      </c>
      <c r="H16" s="48" t="str" cm="1">
        <f t="array" ref="H16">INDEX(VitriTD[Phòng ban],MATCH(Ứng_viên[[#This Row],[Tỉnh/Thành phố]],VitriTD[Tỉnh/Thành phố],0),0)</f>
        <v>TCP</v>
      </c>
      <c r="I16" s="48" t="str" cm="1">
        <f t="array" ref="I16">INDEX(VitriTD[Vị trí],MATCH(Ứng_viên[[#This Row],[Mã TD]],VitriTD[ID tuyển dụng],0),0)</f>
        <v>ASM GT</v>
      </c>
      <c r="J16" s="48" t="str" cm="1">
        <f t="array" ref="J16">INDEX(VitriTD[Người phụ trách],MATCH(Ứng_viên[[#This Row],[Mã TD]],VitriTD[ID tuyển dụng],0),0)</f>
        <v>Nguyễn Văn A</v>
      </c>
      <c r="K16" s="8" t="s">
        <v>233</v>
      </c>
      <c r="O16" s="8" t="s">
        <v>234</v>
      </c>
      <c r="P16" s="8" t="s">
        <v>411</v>
      </c>
      <c r="Q16" s="8" t="str">
        <f t="shared" si="1"/>
        <v>Fail - Sơ loại</v>
      </c>
      <c r="R16" s="8" t="s">
        <v>206</v>
      </c>
      <c r="X16" s="48"/>
      <c r="Y16" s="8" t="str">
        <f>IF(AND(Ứng_viên[[#This Row],[TG nhận việc]]&lt;&gt;"",Ứng_viên[[#This Row],[TG nhận việc]]&lt;=Ứng_viên[[#This Row],[Ngày kết thúc]]),1,"")</f>
        <v/>
      </c>
      <c r="Z16" s="8" t="str">
        <f>IF(Ứng_viên[[#This Row],[TG nhận việc]]&lt;&gt;"",Ứng_viên[[#This Row],[TG nhận việc]]-Ứng_viên[[#This Row],[Ngày nhận HS]],"")</f>
        <v/>
      </c>
    </row>
    <row r="17" spans="1:26" s="8" customFormat="1" ht="23.25" customHeight="1" x14ac:dyDescent="0.25">
      <c r="A17" s="8">
        <f t="shared" si="0"/>
        <v>14</v>
      </c>
      <c r="B17" s="48">
        <v>44643</v>
      </c>
      <c r="C17" s="8" t="s">
        <v>36</v>
      </c>
      <c r="D17" s="48" cm="1">
        <f t="array" ref="D17">INDEX(VitriTD[Ngày bắt đầu],MATCH(Ứng_viên[[#This Row],[Mã TD]],VitriTD[ID tuyển dụng],0),0)</f>
        <v>44652</v>
      </c>
      <c r="E17" s="48" cm="1">
        <f t="array" ref="E17">INDEX(VitriTD[Ngày kết thúc],MATCH(Ứng_viên[[#This Row],[Mã TD]],VitriTD[ID tuyển dụng],0),0)</f>
        <v>44682</v>
      </c>
      <c r="F17" s="48" t="str" cm="1">
        <f t="array" ref="F17">INDEX(VitriTD[Khu vực],MATCH(Ứng_viên[[#This Row],[Ngày kết thúc]],VitriTD[Ngày kết thúc],0),0)</f>
        <v>MEKONG 1</v>
      </c>
      <c r="G17" s="48" t="str" cm="1">
        <f t="array" ref="G17">INDEX(VitriTD[Tỉnh/Thành phố],MATCH(Ứng_viên[[#This Row],[Khu vực]],VitriTD[Khu vực],0),0)</f>
        <v>Long An</v>
      </c>
      <c r="H17" s="48" t="str" cm="1">
        <f t="array" ref="H17">INDEX(VitriTD[Phòng ban],MATCH(Ứng_viên[[#This Row],[Tỉnh/Thành phố]],VitriTD[Tỉnh/Thành phố],0),0)</f>
        <v>TCP</v>
      </c>
      <c r="I17" s="48" t="str" cm="1">
        <f t="array" ref="I17">INDEX(VitriTD[Vị trí],MATCH(Ứng_viên[[#This Row],[Mã TD]],VitriTD[ID tuyển dụng],0),0)</f>
        <v xml:space="preserve">SALES SUP </v>
      </c>
      <c r="J17" s="48" t="str" cm="1">
        <f t="array" ref="J17">INDEX(VitriTD[Người phụ trách],MATCH(Ứng_viên[[#This Row],[Mã TD]],VitriTD[ID tuyển dụng],0),0)</f>
        <v>Nguyễn Văn A</v>
      </c>
      <c r="K17" s="8" t="s">
        <v>235</v>
      </c>
      <c r="O17" s="8" t="s">
        <v>236</v>
      </c>
      <c r="P17" s="8" t="s">
        <v>205</v>
      </c>
      <c r="Q17" s="8" t="str">
        <f t="shared" si="1"/>
        <v>Fail - Sơ loại</v>
      </c>
      <c r="R17" s="8" t="s">
        <v>206</v>
      </c>
      <c r="X17" s="48"/>
      <c r="Y17" s="8" t="str">
        <f>IF(AND(Ứng_viên[[#This Row],[TG nhận việc]]&lt;&gt;"",Ứng_viên[[#This Row],[TG nhận việc]]&lt;=Ứng_viên[[#This Row],[Ngày kết thúc]]),1,"")</f>
        <v/>
      </c>
      <c r="Z17" s="8" t="str">
        <f>IF(Ứng_viên[[#This Row],[TG nhận việc]]&lt;&gt;"",Ứng_viên[[#This Row],[TG nhận việc]]-Ứng_viên[[#This Row],[Ngày nhận HS]],"")</f>
        <v/>
      </c>
    </row>
    <row r="18" spans="1:26" s="8" customFormat="1" ht="23.25" customHeight="1" x14ac:dyDescent="0.25">
      <c r="A18" s="8">
        <f t="shared" si="0"/>
        <v>15</v>
      </c>
      <c r="B18" s="48">
        <v>44643</v>
      </c>
      <c r="C18" s="8" t="s">
        <v>36</v>
      </c>
      <c r="D18" s="48" cm="1">
        <f t="array" ref="D18">INDEX(VitriTD[Ngày bắt đầu],MATCH(Ứng_viên[[#This Row],[Mã TD]],VitriTD[ID tuyển dụng],0),0)</f>
        <v>44652</v>
      </c>
      <c r="E18" s="48" cm="1">
        <f t="array" ref="E18">INDEX(VitriTD[Ngày kết thúc],MATCH(Ứng_viên[[#This Row],[Mã TD]],VitriTD[ID tuyển dụng],0),0)</f>
        <v>44682</v>
      </c>
      <c r="F18" s="48" t="str" cm="1">
        <f t="array" ref="F18">INDEX(VitriTD[Khu vực],MATCH(Ứng_viên[[#This Row],[Ngày kết thúc]],VitriTD[Ngày kết thúc],0),0)</f>
        <v>MEKONG 1</v>
      </c>
      <c r="G18" s="48" t="str" cm="1">
        <f t="array" ref="G18">INDEX(VitriTD[Tỉnh/Thành phố],MATCH(Ứng_viên[[#This Row],[Khu vực]],VitriTD[Khu vực],0),0)</f>
        <v>Long An</v>
      </c>
      <c r="H18" s="48" t="str" cm="1">
        <f t="array" ref="H18">INDEX(VitriTD[Phòng ban],MATCH(Ứng_viên[[#This Row],[Tỉnh/Thành phố]],VitriTD[Tỉnh/Thành phố],0),0)</f>
        <v>TCP</v>
      </c>
      <c r="I18" s="48" t="str" cm="1">
        <f t="array" ref="I18">INDEX(VitriTD[Vị trí],MATCH(Ứng_viên[[#This Row],[Mã TD]],VitriTD[ID tuyển dụng],0),0)</f>
        <v xml:space="preserve">SALES SUP </v>
      </c>
      <c r="J18" s="48" t="str" cm="1">
        <f t="array" ref="J18">INDEX(VitriTD[Người phụ trách],MATCH(Ứng_viên[[#This Row],[Mã TD]],VitriTD[ID tuyển dụng],0),0)</f>
        <v>Nguyễn Văn A</v>
      </c>
      <c r="K18" s="8" t="s">
        <v>237</v>
      </c>
      <c r="O18" s="8" t="s">
        <v>238</v>
      </c>
      <c r="P18" s="8" t="s">
        <v>205</v>
      </c>
      <c r="Q18" s="8" t="str">
        <f t="shared" si="1"/>
        <v>Fail - Sơ loại</v>
      </c>
      <c r="R18" s="8" t="s">
        <v>206</v>
      </c>
      <c r="X18" s="48"/>
      <c r="Y18" s="8" t="str">
        <f>IF(AND(Ứng_viên[[#This Row],[TG nhận việc]]&lt;&gt;"",Ứng_viên[[#This Row],[TG nhận việc]]&lt;=Ứng_viên[[#This Row],[Ngày kết thúc]]),1,"")</f>
        <v/>
      </c>
      <c r="Z18" s="8" t="str">
        <f>IF(Ứng_viên[[#This Row],[TG nhận việc]]&lt;&gt;"",Ứng_viên[[#This Row],[TG nhận việc]]-Ứng_viên[[#This Row],[Ngày nhận HS]],"")</f>
        <v/>
      </c>
    </row>
    <row r="19" spans="1:26" s="8" customFormat="1" ht="23.25" customHeight="1" x14ac:dyDescent="0.25">
      <c r="A19" s="8">
        <f t="shared" si="0"/>
        <v>16</v>
      </c>
      <c r="B19" s="48">
        <v>44643</v>
      </c>
      <c r="C19" s="8" t="s">
        <v>26</v>
      </c>
      <c r="D19" s="48" cm="1">
        <f t="array" ref="D19">INDEX(VitriTD[Ngày bắt đầu],MATCH(Ứng_viên[[#This Row],[Mã TD]],VitriTD[ID tuyển dụng],0),0)</f>
        <v>44665</v>
      </c>
      <c r="E19" s="48" cm="1">
        <f t="array" ref="E19">INDEX(VitriTD[Ngày kết thúc],MATCH(Ứng_viên[[#This Row],[Mã TD]],VitriTD[ID tuyển dụng],0),0)</f>
        <v>44695</v>
      </c>
      <c r="F19" s="48" t="str" cm="1">
        <f t="array" ref="F19">INDEX(VitriTD[Khu vực],MATCH(Ứng_viên[[#This Row],[Ngày kết thúc]],VitriTD[Ngày kết thúc],0),0)</f>
        <v>2A</v>
      </c>
      <c r="G19" s="48" t="str" cm="1">
        <f t="array" ref="G19">INDEX(VitriTD[Tỉnh/Thành phố],MATCH(Ứng_viên[[#This Row],[Khu vực]],VitriTD[Khu vực],0),0)</f>
        <v>Quảng Nam</v>
      </c>
      <c r="H19" s="48" t="str" cm="1">
        <f t="array" ref="H19">INDEX(VitriTD[Phòng ban],MATCH(Ứng_viên[[#This Row],[Tỉnh/Thành phố]],VitriTD[Tỉnh/Thành phố],0),0)</f>
        <v>MARS</v>
      </c>
      <c r="I19" s="48" t="str" cm="1">
        <f t="array" ref="I19">INDEX(VitriTD[Vị trí],MATCH(Ứng_viên[[#This Row],[Mã TD]],VitriTD[ID tuyển dụng],0),0)</f>
        <v xml:space="preserve">SALES SUP </v>
      </c>
      <c r="J19" s="48" t="str" cm="1">
        <f t="array" ref="J19">INDEX(VitriTD[Người phụ trách],MATCH(Ứng_viên[[#This Row],[Mã TD]],VitriTD[ID tuyển dụng],0),0)</f>
        <v>Nguyễn Văn A</v>
      </c>
      <c r="K19" s="8" t="s">
        <v>239</v>
      </c>
      <c r="O19" s="8" t="s">
        <v>240</v>
      </c>
      <c r="P19" s="8" t="s">
        <v>205</v>
      </c>
      <c r="Q19" s="8" t="str">
        <f t="shared" si="1"/>
        <v>Fail - Sơ loại</v>
      </c>
      <c r="R19" s="8" t="s">
        <v>206</v>
      </c>
      <c r="X19" s="48"/>
      <c r="Y19" s="8" t="str">
        <f>IF(AND(Ứng_viên[[#This Row],[TG nhận việc]]&lt;&gt;"",Ứng_viên[[#This Row],[TG nhận việc]]&lt;=Ứng_viên[[#This Row],[Ngày kết thúc]]),1,"")</f>
        <v/>
      </c>
      <c r="Z19" s="8" t="str">
        <f>IF(Ứng_viên[[#This Row],[TG nhận việc]]&lt;&gt;"",Ứng_viên[[#This Row],[TG nhận việc]]-Ứng_viên[[#This Row],[Ngày nhận HS]],"")</f>
        <v/>
      </c>
    </row>
    <row r="20" spans="1:26" s="8" customFormat="1" ht="23.25" customHeight="1" x14ac:dyDescent="0.25">
      <c r="A20" s="8">
        <f t="shared" si="0"/>
        <v>17</v>
      </c>
      <c r="B20" s="48">
        <v>44643</v>
      </c>
      <c r="C20" s="8" t="s">
        <v>26</v>
      </c>
      <c r="D20" s="48" cm="1">
        <f t="array" ref="D20">INDEX(VitriTD[Ngày bắt đầu],MATCH(Ứng_viên[[#This Row],[Mã TD]],VitriTD[ID tuyển dụng],0),0)</f>
        <v>44665</v>
      </c>
      <c r="E20" s="48" cm="1">
        <f t="array" ref="E20">INDEX(VitriTD[Ngày kết thúc],MATCH(Ứng_viên[[#This Row],[Mã TD]],VitriTD[ID tuyển dụng],0),0)</f>
        <v>44695</v>
      </c>
      <c r="F20" s="48" t="str" cm="1">
        <f t="array" ref="F20">INDEX(VitriTD[Khu vực],MATCH(Ứng_viên[[#This Row],[Ngày kết thúc]],VitriTD[Ngày kết thúc],0),0)</f>
        <v>2A</v>
      </c>
      <c r="G20" s="48" t="str" cm="1">
        <f t="array" ref="G20">INDEX(VitriTD[Tỉnh/Thành phố],MATCH(Ứng_viên[[#This Row],[Khu vực]],VitriTD[Khu vực],0),0)</f>
        <v>Quảng Nam</v>
      </c>
      <c r="H20" s="48" t="str" cm="1">
        <f t="array" ref="H20">INDEX(VitriTD[Phòng ban],MATCH(Ứng_viên[[#This Row],[Tỉnh/Thành phố]],VitriTD[Tỉnh/Thành phố],0),0)</f>
        <v>MARS</v>
      </c>
      <c r="I20" s="48" t="str" cm="1">
        <f t="array" ref="I20">INDEX(VitriTD[Vị trí],MATCH(Ứng_viên[[#This Row],[Mã TD]],VitriTD[ID tuyển dụng],0),0)</f>
        <v xml:space="preserve">SALES SUP </v>
      </c>
      <c r="J20" s="48" t="str" cm="1">
        <f t="array" ref="J20">INDEX(VitriTD[Người phụ trách],MATCH(Ứng_viên[[#This Row],[Mã TD]],VitriTD[ID tuyển dụng],0),0)</f>
        <v>Nguyễn Văn A</v>
      </c>
      <c r="K20" s="8" t="s">
        <v>241</v>
      </c>
      <c r="O20" s="8" t="s">
        <v>242</v>
      </c>
      <c r="P20" s="8" t="s">
        <v>205</v>
      </c>
      <c r="Q20" s="8" t="str">
        <f t="shared" si="1"/>
        <v>Fail - Sơ loại</v>
      </c>
      <c r="R20" s="8" t="s">
        <v>206</v>
      </c>
      <c r="X20" s="48"/>
      <c r="Y20" s="8" t="str">
        <f>IF(AND(Ứng_viên[[#This Row],[TG nhận việc]]&lt;&gt;"",Ứng_viên[[#This Row],[TG nhận việc]]&lt;=Ứng_viên[[#This Row],[Ngày kết thúc]]),1,"")</f>
        <v/>
      </c>
      <c r="Z20" s="8" t="str">
        <f>IF(Ứng_viên[[#This Row],[TG nhận việc]]&lt;&gt;"",Ứng_viên[[#This Row],[TG nhận việc]]-Ứng_viên[[#This Row],[Ngày nhận HS]],"")</f>
        <v/>
      </c>
    </row>
    <row r="21" spans="1:26" s="8" customFormat="1" ht="23.25" customHeight="1" x14ac:dyDescent="0.25">
      <c r="A21" s="8">
        <f t="shared" si="0"/>
        <v>18</v>
      </c>
      <c r="B21" s="48">
        <v>44643</v>
      </c>
      <c r="C21" s="8" t="s">
        <v>26</v>
      </c>
      <c r="D21" s="48" cm="1">
        <f t="array" ref="D21">INDEX(VitriTD[Ngày bắt đầu],MATCH(Ứng_viên[[#This Row],[Mã TD]],VitriTD[ID tuyển dụng],0),0)</f>
        <v>44665</v>
      </c>
      <c r="E21" s="48" cm="1">
        <f t="array" ref="E21">INDEX(VitriTD[Ngày kết thúc],MATCH(Ứng_viên[[#This Row],[Mã TD]],VitriTD[ID tuyển dụng],0),0)</f>
        <v>44695</v>
      </c>
      <c r="F21" s="48" t="str" cm="1">
        <f t="array" ref="F21">INDEX(VitriTD[Khu vực],MATCH(Ứng_viên[[#This Row],[Ngày kết thúc]],VitriTD[Ngày kết thúc],0),0)</f>
        <v>2A</v>
      </c>
      <c r="G21" s="48" t="str" cm="1">
        <f t="array" ref="G21">INDEX(VitriTD[Tỉnh/Thành phố],MATCH(Ứng_viên[[#This Row],[Khu vực]],VitriTD[Khu vực],0),0)</f>
        <v>Quảng Nam</v>
      </c>
      <c r="H21" s="48" t="str" cm="1">
        <f t="array" ref="H21">INDEX(VitriTD[Phòng ban],MATCH(Ứng_viên[[#This Row],[Tỉnh/Thành phố]],VitriTD[Tỉnh/Thành phố],0),0)</f>
        <v>MARS</v>
      </c>
      <c r="I21" s="48" t="str" cm="1">
        <f t="array" ref="I21">INDEX(VitriTD[Vị trí],MATCH(Ứng_viên[[#This Row],[Mã TD]],VitriTD[ID tuyển dụng],0),0)</f>
        <v xml:space="preserve">SALES SUP </v>
      </c>
      <c r="J21" s="48" t="str" cm="1">
        <f t="array" ref="J21">INDEX(VitriTD[Người phụ trách],MATCH(Ứng_viên[[#This Row],[Mã TD]],VitriTD[ID tuyển dụng],0),0)</f>
        <v>Nguyễn Văn A</v>
      </c>
      <c r="K21" s="8" t="s">
        <v>243</v>
      </c>
      <c r="O21" s="8" t="s">
        <v>244</v>
      </c>
      <c r="P21" s="8" t="s">
        <v>205</v>
      </c>
      <c r="Q21" s="8" t="str">
        <f t="shared" si="1"/>
        <v>Fail - Sơ loại</v>
      </c>
      <c r="R21" s="8" t="s">
        <v>206</v>
      </c>
      <c r="X21" s="48"/>
      <c r="Y21" s="8" t="str">
        <f>IF(AND(Ứng_viên[[#This Row],[TG nhận việc]]&lt;&gt;"",Ứng_viên[[#This Row],[TG nhận việc]]&lt;=Ứng_viên[[#This Row],[Ngày kết thúc]]),1,"")</f>
        <v/>
      </c>
      <c r="Z21" s="8" t="str">
        <f>IF(Ứng_viên[[#This Row],[TG nhận việc]]&lt;&gt;"",Ứng_viên[[#This Row],[TG nhận việc]]-Ứng_viên[[#This Row],[Ngày nhận HS]],"")</f>
        <v/>
      </c>
    </row>
    <row r="22" spans="1:26" s="8" customFormat="1" ht="23.25" customHeight="1" x14ac:dyDescent="0.25">
      <c r="A22" s="8">
        <f t="shared" si="0"/>
        <v>19</v>
      </c>
      <c r="B22" s="48">
        <v>44656</v>
      </c>
      <c r="C22" s="8" t="s">
        <v>36</v>
      </c>
      <c r="D22" s="48" cm="1">
        <f t="array" ref="D22">INDEX(VitriTD[Ngày bắt đầu],MATCH(Ứng_viên[[#This Row],[Mã TD]],VitriTD[ID tuyển dụng],0),0)</f>
        <v>44652</v>
      </c>
      <c r="E22" s="48" cm="1">
        <f t="array" ref="E22">INDEX(VitriTD[Ngày kết thúc],MATCH(Ứng_viên[[#This Row],[Mã TD]],VitriTD[ID tuyển dụng],0),0)</f>
        <v>44682</v>
      </c>
      <c r="F22" s="48" t="str" cm="1">
        <f t="array" ref="F22">INDEX(VitriTD[Khu vực],MATCH(Ứng_viên[[#This Row],[Ngày kết thúc]],VitriTD[Ngày kết thúc],0),0)</f>
        <v>MEKONG 1</v>
      </c>
      <c r="G22" s="48" t="str" cm="1">
        <f t="array" ref="G22">INDEX(VitriTD[Tỉnh/Thành phố],MATCH(Ứng_viên[[#This Row],[Khu vực]],VitriTD[Khu vực],0),0)</f>
        <v>Long An</v>
      </c>
      <c r="H22" s="48" t="str" cm="1">
        <f t="array" ref="H22">INDEX(VitriTD[Phòng ban],MATCH(Ứng_viên[[#This Row],[Tỉnh/Thành phố]],VitriTD[Tỉnh/Thành phố],0),0)</f>
        <v>TCP</v>
      </c>
      <c r="I22" s="48" t="str" cm="1">
        <f t="array" ref="I22">INDEX(VitriTD[Vị trí],MATCH(Ứng_viên[[#This Row],[Mã TD]],VitriTD[ID tuyển dụng],0),0)</f>
        <v xml:space="preserve">SALES SUP </v>
      </c>
      <c r="J22" s="48" t="str" cm="1">
        <f t="array" ref="J22">INDEX(VitriTD[Người phụ trách],MATCH(Ứng_viên[[#This Row],[Mã TD]],VitriTD[ID tuyển dụng],0),0)</f>
        <v>Nguyễn Văn A</v>
      </c>
      <c r="K22" s="8" t="s">
        <v>245</v>
      </c>
      <c r="O22" s="8" t="s">
        <v>246</v>
      </c>
      <c r="P22" s="8" t="s">
        <v>205</v>
      </c>
      <c r="Q22" s="8" t="str">
        <f t="shared" si="1"/>
        <v>Fail - Vòng 1</v>
      </c>
      <c r="R22" s="8" t="s">
        <v>222</v>
      </c>
      <c r="S22" s="8" t="s">
        <v>206</v>
      </c>
      <c r="X22" s="48"/>
      <c r="Y22" s="8" t="str">
        <f>IF(AND(Ứng_viên[[#This Row],[TG nhận việc]]&lt;&gt;"",Ứng_viên[[#This Row],[TG nhận việc]]&lt;=Ứng_viên[[#This Row],[Ngày kết thúc]]),1,"")</f>
        <v/>
      </c>
      <c r="Z22" s="8" t="str">
        <f>IF(Ứng_viên[[#This Row],[TG nhận việc]]&lt;&gt;"",Ứng_viên[[#This Row],[TG nhận việc]]-Ứng_viên[[#This Row],[Ngày nhận HS]],"")</f>
        <v/>
      </c>
    </row>
    <row r="23" spans="1:26" s="8" customFormat="1" ht="23.25" customHeight="1" x14ac:dyDescent="0.25">
      <c r="A23" s="8">
        <f t="shared" si="0"/>
        <v>20</v>
      </c>
      <c r="B23" s="48">
        <v>44656</v>
      </c>
      <c r="C23" s="8" t="s">
        <v>36</v>
      </c>
      <c r="D23" s="48" cm="1">
        <f t="array" ref="D23">INDEX(VitriTD[Ngày bắt đầu],MATCH(Ứng_viên[[#This Row],[Mã TD]],VitriTD[ID tuyển dụng],0),0)</f>
        <v>44652</v>
      </c>
      <c r="E23" s="48" cm="1">
        <f t="array" ref="E23">INDEX(VitriTD[Ngày kết thúc],MATCH(Ứng_viên[[#This Row],[Mã TD]],VitriTD[ID tuyển dụng],0),0)</f>
        <v>44682</v>
      </c>
      <c r="F23" s="48" t="str" cm="1">
        <f t="array" ref="F23">INDEX(VitriTD[Khu vực],MATCH(Ứng_viên[[#This Row],[Ngày kết thúc]],VitriTD[Ngày kết thúc],0),0)</f>
        <v>MEKONG 1</v>
      </c>
      <c r="G23" s="48" t="str" cm="1">
        <f t="array" ref="G23">INDEX(VitriTD[Tỉnh/Thành phố],MATCH(Ứng_viên[[#This Row],[Khu vực]],VitriTD[Khu vực],0),0)</f>
        <v>Long An</v>
      </c>
      <c r="H23" s="48" t="str" cm="1">
        <f t="array" ref="H23">INDEX(VitriTD[Phòng ban],MATCH(Ứng_viên[[#This Row],[Tỉnh/Thành phố]],VitriTD[Tỉnh/Thành phố],0),0)</f>
        <v>TCP</v>
      </c>
      <c r="I23" s="48" t="str" cm="1">
        <f t="array" ref="I23">INDEX(VitriTD[Vị trí],MATCH(Ứng_viên[[#This Row],[Mã TD]],VitriTD[ID tuyển dụng],0),0)</f>
        <v xml:space="preserve">SALES SUP </v>
      </c>
      <c r="J23" s="48" t="str" cm="1">
        <f t="array" ref="J23">INDEX(VitriTD[Người phụ trách],MATCH(Ứng_viên[[#This Row],[Mã TD]],VitriTD[ID tuyển dụng],0),0)</f>
        <v>Nguyễn Văn A</v>
      </c>
      <c r="K23" s="8" t="s">
        <v>247</v>
      </c>
      <c r="O23" s="8" t="s">
        <v>248</v>
      </c>
      <c r="P23" s="8" t="s">
        <v>205</v>
      </c>
      <c r="Q23" s="8" t="str">
        <f t="shared" si="1"/>
        <v>Nhận việc</v>
      </c>
      <c r="R23" s="8" t="s">
        <v>222</v>
      </c>
      <c r="S23" s="8" t="s">
        <v>222</v>
      </c>
      <c r="T23" s="8" t="s">
        <v>222</v>
      </c>
      <c r="V23" s="8" t="s">
        <v>223</v>
      </c>
      <c r="W23" s="8" t="s">
        <v>196</v>
      </c>
      <c r="X23" s="48">
        <v>44669</v>
      </c>
      <c r="Y23" s="8">
        <f>IF(AND(Ứng_viên[[#This Row],[TG nhận việc]]&lt;&gt;"",Ứng_viên[[#This Row],[TG nhận việc]]&lt;=Ứng_viên[[#This Row],[Ngày kết thúc]]),1,"")</f>
        <v>1</v>
      </c>
      <c r="Z23" s="8">
        <f>IF(Ứng_viên[[#This Row],[TG nhận việc]]&lt;&gt;"",Ứng_viên[[#This Row],[TG nhận việc]]-Ứng_viên[[#This Row],[Ngày nhận HS]],"")</f>
        <v>13</v>
      </c>
    </row>
    <row r="24" spans="1:26" s="8" customFormat="1" ht="23.25" customHeight="1" x14ac:dyDescent="0.25">
      <c r="A24" s="8">
        <f t="shared" si="0"/>
        <v>21</v>
      </c>
      <c r="B24" s="48">
        <v>44656</v>
      </c>
      <c r="C24" s="8" t="s">
        <v>36</v>
      </c>
      <c r="D24" s="48" cm="1">
        <f t="array" ref="D24">INDEX(VitriTD[Ngày bắt đầu],MATCH(Ứng_viên[[#This Row],[Mã TD]],VitriTD[ID tuyển dụng],0),0)</f>
        <v>44652</v>
      </c>
      <c r="E24" s="48" cm="1">
        <f t="array" ref="E24">INDEX(VitriTD[Ngày kết thúc],MATCH(Ứng_viên[[#This Row],[Mã TD]],VitriTD[ID tuyển dụng],0),0)</f>
        <v>44682</v>
      </c>
      <c r="F24" s="48" t="str" cm="1">
        <f t="array" ref="F24">INDEX(VitriTD[Khu vực],MATCH(Ứng_viên[[#This Row],[Ngày kết thúc]],VitriTD[Ngày kết thúc],0),0)</f>
        <v>MEKONG 1</v>
      </c>
      <c r="G24" s="48" t="str" cm="1">
        <f t="array" ref="G24">INDEX(VitriTD[Tỉnh/Thành phố],MATCH(Ứng_viên[[#This Row],[Khu vực]],VitriTD[Khu vực],0),0)</f>
        <v>Long An</v>
      </c>
      <c r="H24" s="48" t="str" cm="1">
        <f t="array" ref="H24">INDEX(VitriTD[Phòng ban],MATCH(Ứng_viên[[#This Row],[Tỉnh/Thành phố]],VitriTD[Tỉnh/Thành phố],0),0)</f>
        <v>TCP</v>
      </c>
      <c r="I24" s="48" t="str" cm="1">
        <f t="array" ref="I24">INDEX(VitriTD[Vị trí],MATCH(Ứng_viên[[#This Row],[Mã TD]],VitriTD[ID tuyển dụng],0),0)</f>
        <v xml:space="preserve">SALES SUP </v>
      </c>
      <c r="J24" s="48" t="str" cm="1">
        <f t="array" ref="J24">INDEX(VitriTD[Người phụ trách],MATCH(Ứng_viên[[#This Row],[Mã TD]],VitriTD[ID tuyển dụng],0),0)</f>
        <v>Nguyễn Văn A</v>
      </c>
      <c r="K24" s="8" t="s">
        <v>249</v>
      </c>
      <c r="O24" s="8" t="s">
        <v>250</v>
      </c>
      <c r="P24" s="8" t="s">
        <v>411</v>
      </c>
      <c r="Q24" s="8" t="str">
        <f t="shared" si="1"/>
        <v>Fail - Vòng 1</v>
      </c>
      <c r="R24" s="8" t="s">
        <v>222</v>
      </c>
      <c r="S24" s="8" t="s">
        <v>206</v>
      </c>
      <c r="X24" s="48"/>
      <c r="Y24" s="8" t="str">
        <f>IF(AND(Ứng_viên[[#This Row],[TG nhận việc]]&lt;&gt;"",Ứng_viên[[#This Row],[TG nhận việc]]&lt;=Ứng_viên[[#This Row],[Ngày kết thúc]]),1,"")</f>
        <v/>
      </c>
      <c r="Z24" s="8" t="str">
        <f>IF(Ứng_viên[[#This Row],[TG nhận việc]]&lt;&gt;"",Ứng_viên[[#This Row],[TG nhận việc]]-Ứng_viên[[#This Row],[Ngày nhận HS]],"")</f>
        <v/>
      </c>
    </row>
    <row r="25" spans="1:26" s="8" customFormat="1" ht="23.25" customHeight="1" x14ac:dyDescent="0.25">
      <c r="A25" s="8">
        <f t="shared" si="0"/>
        <v>22</v>
      </c>
      <c r="B25" s="48">
        <v>44665</v>
      </c>
      <c r="C25" s="8" t="s">
        <v>36</v>
      </c>
      <c r="D25" s="48" cm="1">
        <f t="array" ref="D25">INDEX(VitriTD[Ngày bắt đầu],MATCH(Ứng_viên[[#This Row],[Mã TD]],VitriTD[ID tuyển dụng],0),0)</f>
        <v>44652</v>
      </c>
      <c r="E25" s="48" cm="1">
        <f t="array" ref="E25">INDEX(VitriTD[Ngày kết thúc],MATCH(Ứng_viên[[#This Row],[Mã TD]],VitriTD[ID tuyển dụng],0),0)</f>
        <v>44682</v>
      </c>
      <c r="F25" s="48" t="str" cm="1">
        <f t="array" ref="F25">INDEX(VitriTD[Khu vực],MATCH(Ứng_viên[[#This Row],[Ngày kết thúc]],VitriTD[Ngày kết thúc],0),0)</f>
        <v>MEKONG 1</v>
      </c>
      <c r="G25" s="48" t="str" cm="1">
        <f t="array" ref="G25">INDEX(VitriTD[Tỉnh/Thành phố],MATCH(Ứng_viên[[#This Row],[Khu vực]],VitriTD[Khu vực],0),0)</f>
        <v>Long An</v>
      </c>
      <c r="H25" s="48" t="str" cm="1">
        <f t="array" ref="H25">INDEX(VitriTD[Phòng ban],MATCH(Ứng_viên[[#This Row],[Tỉnh/Thành phố]],VitriTD[Tỉnh/Thành phố],0),0)</f>
        <v>TCP</v>
      </c>
      <c r="I25" s="48" t="str" cm="1">
        <f t="array" ref="I25">INDEX(VitriTD[Vị trí],MATCH(Ứng_viên[[#This Row],[Mã TD]],VitriTD[ID tuyển dụng],0),0)</f>
        <v xml:space="preserve">SALES SUP </v>
      </c>
      <c r="J25" s="48" t="str" cm="1">
        <f t="array" ref="J25">INDEX(VitriTD[Người phụ trách],MATCH(Ứng_viên[[#This Row],[Mã TD]],VitriTD[ID tuyển dụng],0),0)</f>
        <v>Nguyễn Văn A</v>
      </c>
      <c r="K25" s="8" t="s">
        <v>251</v>
      </c>
      <c r="O25" s="8" t="s">
        <v>252</v>
      </c>
      <c r="P25" s="8" t="s">
        <v>228</v>
      </c>
      <c r="Q25" s="8" t="str">
        <f t="shared" si="1"/>
        <v>Fail - Sơ loại</v>
      </c>
      <c r="R25" s="8" t="s">
        <v>206</v>
      </c>
      <c r="X25" s="48"/>
      <c r="Y25" s="8" t="str">
        <f>IF(AND(Ứng_viên[[#This Row],[TG nhận việc]]&lt;&gt;"",Ứng_viên[[#This Row],[TG nhận việc]]&lt;=Ứng_viên[[#This Row],[Ngày kết thúc]]),1,"")</f>
        <v/>
      </c>
      <c r="Z25" s="8" t="str">
        <f>IF(Ứng_viên[[#This Row],[TG nhận việc]]&lt;&gt;"",Ứng_viên[[#This Row],[TG nhận việc]]-Ứng_viên[[#This Row],[Ngày nhận HS]],"")</f>
        <v/>
      </c>
    </row>
    <row r="26" spans="1:26" s="8" customFormat="1" ht="23.25" customHeight="1" x14ac:dyDescent="0.25">
      <c r="A26" s="8">
        <f t="shared" si="0"/>
        <v>23</v>
      </c>
      <c r="B26" s="48">
        <v>44665</v>
      </c>
      <c r="C26" s="8" t="s">
        <v>36</v>
      </c>
      <c r="D26" s="48" cm="1">
        <f t="array" ref="D26">INDEX(VitriTD[Ngày bắt đầu],MATCH(Ứng_viên[[#This Row],[Mã TD]],VitriTD[ID tuyển dụng],0),0)</f>
        <v>44652</v>
      </c>
      <c r="E26" s="48" cm="1">
        <f t="array" ref="E26">INDEX(VitriTD[Ngày kết thúc],MATCH(Ứng_viên[[#This Row],[Mã TD]],VitriTD[ID tuyển dụng],0),0)</f>
        <v>44682</v>
      </c>
      <c r="F26" s="48" t="str" cm="1">
        <f t="array" ref="F26">INDEX(VitriTD[Khu vực],MATCH(Ứng_viên[[#This Row],[Ngày kết thúc]],VitriTD[Ngày kết thúc],0),0)</f>
        <v>MEKONG 1</v>
      </c>
      <c r="G26" s="48" t="str" cm="1">
        <f t="array" ref="G26">INDEX(VitriTD[Tỉnh/Thành phố],MATCH(Ứng_viên[[#This Row],[Khu vực]],VitriTD[Khu vực],0),0)</f>
        <v>Long An</v>
      </c>
      <c r="H26" s="48" t="str" cm="1">
        <f t="array" ref="H26">INDEX(VitriTD[Phòng ban],MATCH(Ứng_viên[[#This Row],[Tỉnh/Thành phố]],VitriTD[Tỉnh/Thành phố],0),0)</f>
        <v>TCP</v>
      </c>
      <c r="I26" s="48" t="str" cm="1">
        <f t="array" ref="I26">INDEX(VitriTD[Vị trí],MATCH(Ứng_viên[[#This Row],[Mã TD]],VitriTD[ID tuyển dụng],0),0)</f>
        <v xml:space="preserve">SALES SUP </v>
      </c>
      <c r="J26" s="48" t="str" cm="1">
        <f t="array" ref="J26">INDEX(VitriTD[Người phụ trách],MATCH(Ứng_viên[[#This Row],[Mã TD]],VitriTD[ID tuyển dụng],0),0)</f>
        <v>Nguyễn Văn A</v>
      </c>
      <c r="K26" s="8" t="s">
        <v>253</v>
      </c>
      <c r="O26" s="8" t="s">
        <v>254</v>
      </c>
      <c r="P26" s="8" t="s">
        <v>205</v>
      </c>
      <c r="Q26" s="8" t="str">
        <f t="shared" si="1"/>
        <v>Pass - Vòng 1</v>
      </c>
      <c r="R26" s="8" t="s">
        <v>222</v>
      </c>
      <c r="S26" s="8" t="s">
        <v>222</v>
      </c>
      <c r="X26" s="48"/>
      <c r="Y26" s="8" t="str">
        <f>IF(AND(Ứng_viên[[#This Row],[TG nhận việc]]&lt;&gt;"",Ứng_viên[[#This Row],[TG nhận việc]]&lt;=Ứng_viên[[#This Row],[Ngày kết thúc]]),1,"")</f>
        <v/>
      </c>
      <c r="Z26" s="8" t="str">
        <f>IF(Ứng_viên[[#This Row],[TG nhận việc]]&lt;&gt;"",Ứng_viên[[#This Row],[TG nhận việc]]-Ứng_viên[[#This Row],[Ngày nhận HS]],"")</f>
        <v/>
      </c>
    </row>
    <row r="27" spans="1:26" s="8" customFormat="1" ht="23.25" customHeight="1" x14ac:dyDescent="0.25">
      <c r="A27" s="8">
        <f t="shared" si="0"/>
        <v>24</v>
      </c>
      <c r="B27" s="48">
        <v>44671</v>
      </c>
      <c r="C27" s="8" t="s">
        <v>26</v>
      </c>
      <c r="D27" s="48" cm="1">
        <f t="array" ref="D27">INDEX(VitriTD[Ngày bắt đầu],MATCH(Ứng_viên[[#This Row],[Mã TD]],VitriTD[ID tuyển dụng],0),0)</f>
        <v>44665</v>
      </c>
      <c r="E27" s="48" cm="1">
        <f t="array" ref="E27">INDEX(VitriTD[Ngày kết thúc],MATCH(Ứng_viên[[#This Row],[Mã TD]],VitriTD[ID tuyển dụng],0),0)</f>
        <v>44695</v>
      </c>
      <c r="F27" s="48" t="str" cm="1">
        <f t="array" ref="F27">INDEX(VitriTD[Khu vực],MATCH(Ứng_viên[[#This Row],[Ngày kết thúc]],VitriTD[Ngày kết thúc],0),0)</f>
        <v>2A</v>
      </c>
      <c r="G27" s="48" t="str" cm="1">
        <f t="array" ref="G27">INDEX(VitriTD[Tỉnh/Thành phố],MATCH(Ứng_viên[[#This Row],[Khu vực]],VitriTD[Khu vực],0),0)</f>
        <v>Quảng Nam</v>
      </c>
      <c r="H27" s="48" t="str" cm="1">
        <f t="array" ref="H27">INDEX(VitriTD[Phòng ban],MATCH(Ứng_viên[[#This Row],[Tỉnh/Thành phố]],VitriTD[Tỉnh/Thành phố],0),0)</f>
        <v>MARS</v>
      </c>
      <c r="I27" s="48" t="str" cm="1">
        <f t="array" ref="I27">INDEX(VitriTD[Vị trí],MATCH(Ứng_viên[[#This Row],[Mã TD]],VitriTD[ID tuyển dụng],0),0)</f>
        <v xml:space="preserve">SALES SUP </v>
      </c>
      <c r="J27" s="48" t="str" cm="1">
        <f t="array" ref="J27">INDEX(VitriTD[Người phụ trách],MATCH(Ứng_viên[[#This Row],[Mã TD]],VitriTD[ID tuyển dụng],0),0)</f>
        <v>Nguyễn Văn A</v>
      </c>
      <c r="K27" s="8" t="s">
        <v>255</v>
      </c>
      <c r="O27" s="8" t="s">
        <v>256</v>
      </c>
      <c r="P27" s="8" t="s">
        <v>205</v>
      </c>
      <c r="Q27" s="8" t="str">
        <f t="shared" si="1"/>
        <v>Fail - Vòng 1</v>
      </c>
      <c r="R27" s="8" t="s">
        <v>222</v>
      </c>
      <c r="S27" s="8" t="s">
        <v>206</v>
      </c>
      <c r="X27" s="48"/>
      <c r="Y27" s="8" t="str">
        <f>IF(AND(Ứng_viên[[#This Row],[TG nhận việc]]&lt;&gt;"",Ứng_viên[[#This Row],[TG nhận việc]]&lt;=Ứng_viên[[#This Row],[Ngày kết thúc]]),1,"")</f>
        <v/>
      </c>
      <c r="Z27" s="8" t="str">
        <f>IF(Ứng_viên[[#This Row],[TG nhận việc]]&lt;&gt;"",Ứng_viên[[#This Row],[TG nhận việc]]-Ứng_viên[[#This Row],[Ngày nhận HS]],"")</f>
        <v/>
      </c>
    </row>
    <row r="28" spans="1:26" s="8" customFormat="1" ht="23.25" customHeight="1" x14ac:dyDescent="0.25">
      <c r="A28" s="8">
        <f t="shared" si="0"/>
        <v>25</v>
      </c>
      <c r="B28" s="48">
        <v>44673</v>
      </c>
      <c r="C28" s="8" t="s">
        <v>26</v>
      </c>
      <c r="D28" s="48" cm="1">
        <f t="array" ref="D28">INDEX(VitriTD[Ngày bắt đầu],MATCH(Ứng_viên[[#This Row],[Mã TD]],VitriTD[ID tuyển dụng],0),0)</f>
        <v>44665</v>
      </c>
      <c r="E28" s="48" cm="1">
        <f t="array" ref="E28">INDEX(VitriTD[Ngày kết thúc],MATCH(Ứng_viên[[#This Row],[Mã TD]],VitriTD[ID tuyển dụng],0),0)</f>
        <v>44695</v>
      </c>
      <c r="F28" s="48" t="str" cm="1">
        <f t="array" ref="F28">INDEX(VitriTD[Khu vực],MATCH(Ứng_viên[[#This Row],[Ngày kết thúc]],VitriTD[Ngày kết thúc],0),0)</f>
        <v>2A</v>
      </c>
      <c r="G28" s="48" t="str" cm="1">
        <f t="array" ref="G28">INDEX(VitriTD[Tỉnh/Thành phố],MATCH(Ứng_viên[[#This Row],[Khu vực]],VitriTD[Khu vực],0),0)</f>
        <v>Quảng Nam</v>
      </c>
      <c r="H28" s="48" t="str" cm="1">
        <f t="array" ref="H28">INDEX(VitriTD[Phòng ban],MATCH(Ứng_viên[[#This Row],[Tỉnh/Thành phố]],VitriTD[Tỉnh/Thành phố],0),0)</f>
        <v>MARS</v>
      </c>
      <c r="I28" s="48" t="str" cm="1">
        <f t="array" ref="I28">INDEX(VitriTD[Vị trí],MATCH(Ứng_viên[[#This Row],[Mã TD]],VitriTD[ID tuyển dụng],0),0)</f>
        <v xml:space="preserve">SALES SUP </v>
      </c>
      <c r="J28" s="48" t="str" cm="1">
        <f t="array" ref="J28">INDEX(VitriTD[Người phụ trách],MATCH(Ứng_viên[[#This Row],[Mã TD]],VitriTD[ID tuyển dụng],0),0)</f>
        <v>Nguyễn Văn A</v>
      </c>
      <c r="K28" s="8" t="s">
        <v>257</v>
      </c>
      <c r="O28" s="8" t="s">
        <v>258</v>
      </c>
      <c r="P28" s="8" t="s">
        <v>205</v>
      </c>
      <c r="Q28" s="8" t="str">
        <f t="shared" si="1"/>
        <v>Fail - Vòng 1</v>
      </c>
      <c r="R28" s="8" t="s">
        <v>222</v>
      </c>
      <c r="S28" s="8" t="s">
        <v>206</v>
      </c>
      <c r="X28" s="48"/>
      <c r="Y28" s="8" t="str">
        <f>IF(AND(Ứng_viên[[#This Row],[TG nhận việc]]&lt;&gt;"",Ứng_viên[[#This Row],[TG nhận việc]]&lt;=Ứng_viên[[#This Row],[Ngày kết thúc]]),1,"")</f>
        <v/>
      </c>
      <c r="Z28" s="8" t="str">
        <f>IF(Ứng_viên[[#This Row],[TG nhận việc]]&lt;&gt;"",Ứng_viên[[#This Row],[TG nhận việc]]-Ứng_viên[[#This Row],[Ngày nhận HS]],"")</f>
        <v/>
      </c>
    </row>
    <row r="29" spans="1:26" s="8" customFormat="1" ht="23.25" customHeight="1" x14ac:dyDescent="0.25">
      <c r="A29" s="8">
        <f t="shared" si="0"/>
        <v>26</v>
      </c>
      <c r="B29" s="48">
        <v>44673</v>
      </c>
      <c r="C29" s="8" t="s">
        <v>26</v>
      </c>
      <c r="D29" s="48" cm="1">
        <f t="array" ref="D29">INDEX(VitriTD[Ngày bắt đầu],MATCH(Ứng_viên[[#This Row],[Mã TD]],VitriTD[ID tuyển dụng],0),0)</f>
        <v>44665</v>
      </c>
      <c r="E29" s="48" cm="1">
        <f t="array" ref="E29">INDEX(VitriTD[Ngày kết thúc],MATCH(Ứng_viên[[#This Row],[Mã TD]],VitriTD[ID tuyển dụng],0),0)</f>
        <v>44695</v>
      </c>
      <c r="F29" s="48" t="str" cm="1">
        <f t="array" ref="F29">INDEX(VitriTD[Khu vực],MATCH(Ứng_viên[[#This Row],[Ngày kết thúc]],VitriTD[Ngày kết thúc],0),0)</f>
        <v>2A</v>
      </c>
      <c r="G29" s="48" t="str" cm="1">
        <f t="array" ref="G29">INDEX(VitriTD[Tỉnh/Thành phố],MATCH(Ứng_viên[[#This Row],[Khu vực]],VitriTD[Khu vực],0),0)</f>
        <v>Quảng Nam</v>
      </c>
      <c r="H29" s="48" t="str" cm="1">
        <f t="array" ref="H29">INDEX(VitriTD[Phòng ban],MATCH(Ứng_viên[[#This Row],[Tỉnh/Thành phố]],VitriTD[Tỉnh/Thành phố],0),0)</f>
        <v>MARS</v>
      </c>
      <c r="I29" s="48" t="str" cm="1">
        <f t="array" ref="I29">INDEX(VitriTD[Vị trí],MATCH(Ứng_viên[[#This Row],[Mã TD]],VitriTD[ID tuyển dụng],0),0)</f>
        <v xml:space="preserve">SALES SUP </v>
      </c>
      <c r="J29" s="48" t="str" cm="1">
        <f t="array" ref="J29">INDEX(VitriTD[Người phụ trách],MATCH(Ứng_viên[[#This Row],[Mã TD]],VitriTD[ID tuyển dụng],0),0)</f>
        <v>Nguyễn Văn A</v>
      </c>
      <c r="K29" s="8" t="s">
        <v>259</v>
      </c>
      <c r="O29" s="8" t="s">
        <v>260</v>
      </c>
      <c r="P29" s="8" t="s">
        <v>205</v>
      </c>
      <c r="Q29" s="8" t="str">
        <f t="shared" si="1"/>
        <v>Fail - Vòng 1</v>
      </c>
      <c r="R29" s="8" t="s">
        <v>222</v>
      </c>
      <c r="S29" s="8" t="s">
        <v>206</v>
      </c>
      <c r="X29" s="48"/>
      <c r="Y29" s="8" t="str">
        <f>IF(AND(Ứng_viên[[#This Row],[TG nhận việc]]&lt;&gt;"",Ứng_viên[[#This Row],[TG nhận việc]]&lt;=Ứng_viên[[#This Row],[Ngày kết thúc]]),1,"")</f>
        <v/>
      </c>
      <c r="Z29" s="8" t="str">
        <f>IF(Ứng_viên[[#This Row],[TG nhận việc]]&lt;&gt;"",Ứng_viên[[#This Row],[TG nhận việc]]-Ứng_viên[[#This Row],[Ngày nhận HS]],"")</f>
        <v/>
      </c>
    </row>
    <row r="30" spans="1:26" s="8" customFormat="1" ht="23.25" customHeight="1" x14ac:dyDescent="0.25">
      <c r="A30" s="8">
        <f t="shared" si="0"/>
        <v>27</v>
      </c>
      <c r="B30" s="48">
        <v>44673</v>
      </c>
      <c r="C30" s="8" t="s">
        <v>26</v>
      </c>
      <c r="D30" s="48" cm="1">
        <f t="array" ref="D30">INDEX(VitriTD[Ngày bắt đầu],MATCH(Ứng_viên[[#This Row],[Mã TD]],VitriTD[ID tuyển dụng],0),0)</f>
        <v>44665</v>
      </c>
      <c r="E30" s="48" cm="1">
        <f t="array" ref="E30">INDEX(VitriTD[Ngày kết thúc],MATCH(Ứng_viên[[#This Row],[Mã TD]],VitriTD[ID tuyển dụng],0),0)</f>
        <v>44695</v>
      </c>
      <c r="F30" s="48" t="str" cm="1">
        <f t="array" ref="F30">INDEX(VitriTD[Khu vực],MATCH(Ứng_viên[[#This Row],[Ngày kết thúc]],VitriTD[Ngày kết thúc],0),0)</f>
        <v>2A</v>
      </c>
      <c r="G30" s="48" t="str" cm="1">
        <f t="array" ref="G30">INDEX(VitriTD[Tỉnh/Thành phố],MATCH(Ứng_viên[[#This Row],[Khu vực]],VitriTD[Khu vực],0),0)</f>
        <v>Quảng Nam</v>
      </c>
      <c r="H30" s="48" t="str" cm="1">
        <f t="array" ref="H30">INDEX(VitriTD[Phòng ban],MATCH(Ứng_viên[[#This Row],[Tỉnh/Thành phố]],VitriTD[Tỉnh/Thành phố],0),0)</f>
        <v>MARS</v>
      </c>
      <c r="I30" s="48" t="str" cm="1">
        <f t="array" ref="I30">INDEX(VitriTD[Vị trí],MATCH(Ứng_viên[[#This Row],[Mã TD]],VitriTD[ID tuyển dụng],0),0)</f>
        <v xml:space="preserve">SALES SUP </v>
      </c>
      <c r="J30" s="48" t="str" cm="1">
        <f t="array" ref="J30">INDEX(VitriTD[Người phụ trách],MATCH(Ứng_viên[[#This Row],[Mã TD]],VitriTD[ID tuyển dụng],0),0)</f>
        <v>Nguyễn Văn A</v>
      </c>
      <c r="K30" s="8" t="s">
        <v>261</v>
      </c>
      <c r="O30" s="8" t="s">
        <v>262</v>
      </c>
      <c r="P30" s="8" t="s">
        <v>205</v>
      </c>
      <c r="Q30" s="8" t="str">
        <f t="shared" si="1"/>
        <v>Nhận việc</v>
      </c>
      <c r="R30" s="8" t="s">
        <v>222</v>
      </c>
      <c r="S30" s="8" t="s">
        <v>222</v>
      </c>
      <c r="T30" s="8" t="s">
        <v>222</v>
      </c>
      <c r="V30" s="8" t="s">
        <v>223</v>
      </c>
      <c r="W30" s="8" t="s">
        <v>196</v>
      </c>
      <c r="X30" s="48">
        <v>44679</v>
      </c>
      <c r="Y30" s="8">
        <f>IF(AND(Ứng_viên[[#This Row],[TG nhận việc]]&lt;&gt;"",Ứng_viên[[#This Row],[TG nhận việc]]&lt;=Ứng_viên[[#This Row],[Ngày kết thúc]]),1,"")</f>
        <v>1</v>
      </c>
      <c r="Z30" s="8">
        <f>IF(Ứng_viên[[#This Row],[TG nhận việc]]&lt;&gt;"",Ứng_viên[[#This Row],[TG nhận việc]]-Ứng_viên[[#This Row],[Ngày nhận HS]],"")</f>
        <v>6</v>
      </c>
    </row>
    <row r="31" spans="1:26" s="8" customFormat="1" ht="23.25" customHeight="1" x14ac:dyDescent="0.25">
      <c r="A31" s="8">
        <f t="shared" si="0"/>
        <v>28</v>
      </c>
      <c r="B31" s="48">
        <v>44673</v>
      </c>
      <c r="C31" s="8" t="s">
        <v>26</v>
      </c>
      <c r="D31" s="48" cm="1">
        <f t="array" ref="D31">INDEX(VitriTD[Ngày bắt đầu],MATCH(Ứng_viên[[#This Row],[Mã TD]],VitriTD[ID tuyển dụng],0),0)</f>
        <v>44665</v>
      </c>
      <c r="E31" s="48" cm="1">
        <f t="array" ref="E31">INDEX(VitriTD[Ngày kết thúc],MATCH(Ứng_viên[[#This Row],[Mã TD]],VitriTD[ID tuyển dụng],0),0)</f>
        <v>44695</v>
      </c>
      <c r="F31" s="48" t="str" cm="1">
        <f t="array" ref="F31">INDEX(VitriTD[Khu vực],MATCH(Ứng_viên[[#This Row],[Ngày kết thúc]],VitriTD[Ngày kết thúc],0),0)</f>
        <v>2A</v>
      </c>
      <c r="G31" s="48" t="str" cm="1">
        <f t="array" ref="G31">INDEX(VitriTD[Tỉnh/Thành phố],MATCH(Ứng_viên[[#This Row],[Khu vực]],VitriTD[Khu vực],0),0)</f>
        <v>Quảng Nam</v>
      </c>
      <c r="H31" s="48" t="str" cm="1">
        <f t="array" ref="H31">INDEX(VitriTD[Phòng ban],MATCH(Ứng_viên[[#This Row],[Tỉnh/Thành phố]],VitriTD[Tỉnh/Thành phố],0),0)</f>
        <v>MARS</v>
      </c>
      <c r="I31" s="48" t="str" cm="1">
        <f t="array" ref="I31">INDEX(VitriTD[Vị trí],MATCH(Ứng_viên[[#This Row],[Mã TD]],VitriTD[ID tuyển dụng],0),0)</f>
        <v xml:space="preserve">SALES SUP </v>
      </c>
      <c r="J31" s="48" t="str" cm="1">
        <f t="array" ref="J31">INDEX(VitriTD[Người phụ trách],MATCH(Ứng_viên[[#This Row],[Mã TD]],VitriTD[ID tuyển dụng],0),0)</f>
        <v>Nguyễn Văn A</v>
      </c>
      <c r="K31" s="8" t="s">
        <v>263</v>
      </c>
      <c r="O31" s="8" t="s">
        <v>264</v>
      </c>
      <c r="P31" s="8" t="s">
        <v>205</v>
      </c>
      <c r="Q31" s="8" t="str">
        <f t="shared" si="1"/>
        <v>Fail - Sơ loại</v>
      </c>
      <c r="R31" s="8" t="s">
        <v>206</v>
      </c>
      <c r="X31" s="48"/>
      <c r="Y31" s="8" t="str">
        <f>IF(AND(Ứng_viên[[#This Row],[TG nhận việc]]&lt;&gt;"",Ứng_viên[[#This Row],[TG nhận việc]]&lt;=Ứng_viên[[#This Row],[Ngày kết thúc]]),1,"")</f>
        <v/>
      </c>
      <c r="Z31" s="8" t="str">
        <f>IF(Ứng_viên[[#This Row],[TG nhận việc]]&lt;&gt;"",Ứng_viên[[#This Row],[TG nhận việc]]-Ứng_viên[[#This Row],[Ngày nhận HS]],"")</f>
        <v/>
      </c>
    </row>
    <row r="32" spans="1:26" s="8" customFormat="1" ht="23.25" customHeight="1" x14ac:dyDescent="0.25">
      <c r="A32" s="8">
        <f t="shared" si="0"/>
        <v>29</v>
      </c>
      <c r="B32" s="48">
        <v>44670</v>
      </c>
      <c r="C32" s="8" t="s">
        <v>32</v>
      </c>
      <c r="D32" s="48" cm="1">
        <f t="array" ref="D32">INDEX(VitriTD[Ngày bắt đầu],MATCH(Ứng_viên[[#This Row],[Mã TD]],VitriTD[ID tuyển dụng],0),0)</f>
        <v>44662</v>
      </c>
      <c r="E32" s="48" cm="1">
        <f t="array" ref="E32">INDEX(VitriTD[Ngày kết thúc],MATCH(Ứng_viên[[#This Row],[Mã TD]],VitriTD[ID tuyển dụng],0),0)</f>
        <v>44692</v>
      </c>
      <c r="F32" s="48" t="str" cm="1">
        <f t="array" ref="F32">INDEX(VitriTD[Khu vực],MATCH(Ứng_viên[[#This Row],[Ngày kết thúc]],VitriTD[Ngày kết thúc],0),0)</f>
        <v>2A</v>
      </c>
      <c r="G32" s="48" t="str" cm="1">
        <f t="array" ref="G32">INDEX(VitriTD[Tỉnh/Thành phố],MATCH(Ứng_viên[[#This Row],[Khu vực]],VitriTD[Khu vực],0),0)</f>
        <v>Quảng Nam</v>
      </c>
      <c r="H32" s="48" t="str" cm="1">
        <f t="array" ref="H32">INDEX(VitriTD[Phòng ban],MATCH(Ứng_viên[[#This Row],[Tỉnh/Thành phố]],VitriTD[Tỉnh/Thành phố],0),0)</f>
        <v>MARS</v>
      </c>
      <c r="I32" s="48" t="str" cm="1">
        <f t="array" ref="I32">INDEX(VitriTD[Vị trí],MATCH(Ứng_viên[[#This Row],[Mã TD]],VitriTD[ID tuyển dụng],0),0)</f>
        <v xml:space="preserve">SALES SUP </v>
      </c>
      <c r="J32" s="48" t="str" cm="1">
        <f t="array" ref="J32">INDEX(VitriTD[Người phụ trách],MATCH(Ứng_viên[[#This Row],[Mã TD]],VitriTD[ID tuyển dụng],0),0)</f>
        <v>Nguyễn Văn A</v>
      </c>
      <c r="K32" s="8" t="s">
        <v>265</v>
      </c>
      <c r="O32" s="8" t="s">
        <v>266</v>
      </c>
      <c r="P32" s="8" t="s">
        <v>267</v>
      </c>
      <c r="Q32" s="8" t="str">
        <f t="shared" si="1"/>
        <v>Không nhận việc</v>
      </c>
      <c r="R32" s="8" t="s">
        <v>222</v>
      </c>
      <c r="S32" s="8" t="s">
        <v>222</v>
      </c>
      <c r="T32" s="8" t="s">
        <v>222</v>
      </c>
      <c r="V32" s="8" t="s">
        <v>223</v>
      </c>
      <c r="W32" s="8" t="s">
        <v>268</v>
      </c>
      <c r="X32" s="48"/>
      <c r="Y32" s="8" t="str">
        <f>IF(AND(Ứng_viên[[#This Row],[TG nhận việc]]&lt;&gt;"",Ứng_viên[[#This Row],[TG nhận việc]]&lt;=Ứng_viên[[#This Row],[Ngày kết thúc]]),1,"")</f>
        <v/>
      </c>
      <c r="Z32" s="8" t="str">
        <f>IF(Ứng_viên[[#This Row],[TG nhận việc]]&lt;&gt;"",Ứng_viên[[#This Row],[TG nhận việc]]-Ứng_viên[[#This Row],[Ngày nhận HS]],"")</f>
        <v/>
      </c>
    </row>
    <row r="33" spans="1:26" s="8" customFormat="1" ht="23.25" customHeight="1" x14ac:dyDescent="0.25">
      <c r="A33" s="8">
        <f t="shared" si="0"/>
        <v>30</v>
      </c>
      <c r="B33" s="48">
        <v>44670</v>
      </c>
      <c r="C33" s="8" t="s">
        <v>32</v>
      </c>
      <c r="D33" s="48" cm="1">
        <f t="array" ref="D33">INDEX(VitriTD[Ngày bắt đầu],MATCH(Ứng_viên[[#This Row],[Mã TD]],VitriTD[ID tuyển dụng],0),0)</f>
        <v>44662</v>
      </c>
      <c r="E33" s="48" cm="1">
        <f t="array" ref="E33">INDEX(VitriTD[Ngày kết thúc],MATCH(Ứng_viên[[#This Row],[Mã TD]],VitriTD[ID tuyển dụng],0),0)</f>
        <v>44692</v>
      </c>
      <c r="F33" s="48" t="str" cm="1">
        <f t="array" ref="F33">INDEX(VitriTD[Khu vực],MATCH(Ứng_viên[[#This Row],[Ngày kết thúc]],VitriTD[Ngày kết thúc],0),0)</f>
        <v>2A</v>
      </c>
      <c r="G33" s="48" t="str" cm="1">
        <f t="array" ref="G33">INDEX(VitriTD[Tỉnh/Thành phố],MATCH(Ứng_viên[[#This Row],[Khu vực]],VitriTD[Khu vực],0),0)</f>
        <v>Quảng Nam</v>
      </c>
      <c r="H33" s="48" t="str" cm="1">
        <f t="array" ref="H33">INDEX(VitriTD[Phòng ban],MATCH(Ứng_viên[[#This Row],[Tỉnh/Thành phố]],VitriTD[Tỉnh/Thành phố],0),0)</f>
        <v>MARS</v>
      </c>
      <c r="I33" s="48" t="str" cm="1">
        <f t="array" ref="I33">INDEX(VitriTD[Vị trí],MATCH(Ứng_viên[[#This Row],[Mã TD]],VitriTD[ID tuyển dụng],0),0)</f>
        <v xml:space="preserve">SALES SUP </v>
      </c>
      <c r="J33" s="48" t="str" cm="1">
        <f t="array" ref="J33">INDEX(VitriTD[Người phụ trách],MATCH(Ứng_viên[[#This Row],[Mã TD]],VitriTD[ID tuyển dụng],0),0)</f>
        <v>Nguyễn Văn A</v>
      </c>
      <c r="K33" s="8" t="s">
        <v>269</v>
      </c>
      <c r="O33" s="8" t="s">
        <v>270</v>
      </c>
      <c r="P33" s="8" t="s">
        <v>411</v>
      </c>
      <c r="Q33" s="8" t="str">
        <f t="shared" si="1"/>
        <v>Nhận việc</v>
      </c>
      <c r="R33" s="8" t="s">
        <v>222</v>
      </c>
      <c r="S33" s="8" t="s">
        <v>222</v>
      </c>
      <c r="T33" s="8" t="s">
        <v>222</v>
      </c>
      <c r="V33" s="8" t="s">
        <v>223</v>
      </c>
      <c r="W33" s="8" t="s">
        <v>196</v>
      </c>
      <c r="X33" s="48">
        <v>44686</v>
      </c>
      <c r="Y33" s="8">
        <f>IF(AND(Ứng_viên[[#This Row],[TG nhận việc]]&lt;&gt;"",Ứng_viên[[#This Row],[TG nhận việc]]&lt;=Ứng_viên[[#This Row],[Ngày kết thúc]]),1,"")</f>
        <v>1</v>
      </c>
      <c r="Z33" s="8">
        <f>IF(Ứng_viên[[#This Row],[TG nhận việc]]&lt;&gt;"",Ứng_viên[[#This Row],[TG nhận việc]]-Ứng_viên[[#This Row],[Ngày nhận HS]],"")</f>
        <v>16</v>
      </c>
    </row>
    <row r="34" spans="1:26" s="8" customFormat="1" ht="23.25" customHeight="1" x14ac:dyDescent="0.25">
      <c r="A34" s="8">
        <f t="shared" si="0"/>
        <v>31</v>
      </c>
      <c r="B34" s="48">
        <v>44656</v>
      </c>
      <c r="C34" s="8" t="s">
        <v>36</v>
      </c>
      <c r="D34" s="48" cm="1">
        <f t="array" ref="D34">INDEX(VitriTD[Ngày bắt đầu],MATCH(Ứng_viên[[#This Row],[Mã TD]],VitriTD[ID tuyển dụng],0),0)</f>
        <v>44652</v>
      </c>
      <c r="E34" s="48" cm="1">
        <f t="array" ref="E34">INDEX(VitriTD[Ngày kết thúc],MATCH(Ứng_viên[[#This Row],[Mã TD]],VitriTD[ID tuyển dụng],0),0)</f>
        <v>44682</v>
      </c>
      <c r="F34" s="48" t="str" cm="1">
        <f t="array" ref="F34">INDEX(VitriTD[Khu vực],MATCH(Ứng_viên[[#This Row],[Ngày kết thúc]],VitriTD[Ngày kết thúc],0),0)</f>
        <v>MEKONG 1</v>
      </c>
      <c r="G34" s="48" t="str" cm="1">
        <f t="array" ref="G34">INDEX(VitriTD[Tỉnh/Thành phố],MATCH(Ứng_viên[[#This Row],[Khu vực]],VitriTD[Khu vực],0),0)</f>
        <v>Long An</v>
      </c>
      <c r="H34" s="48" t="str" cm="1">
        <f t="array" ref="H34">INDEX(VitriTD[Phòng ban],MATCH(Ứng_viên[[#This Row],[Tỉnh/Thành phố]],VitriTD[Tỉnh/Thành phố],0),0)</f>
        <v>TCP</v>
      </c>
      <c r="I34" s="48" t="str" cm="1">
        <f t="array" ref="I34">INDEX(VitriTD[Vị trí],MATCH(Ứng_viên[[#This Row],[Mã TD]],VitriTD[ID tuyển dụng],0),0)</f>
        <v xml:space="preserve">SALES SUP </v>
      </c>
      <c r="J34" s="48" t="str" cm="1">
        <f t="array" ref="J34">INDEX(VitriTD[Người phụ trách],MATCH(Ứng_viên[[#This Row],[Mã TD]],VitriTD[ID tuyển dụng],0),0)</f>
        <v>Nguyễn Văn A</v>
      </c>
      <c r="K34" s="8" t="s">
        <v>271</v>
      </c>
      <c r="O34" s="8" t="s">
        <v>272</v>
      </c>
      <c r="P34" s="8" t="s">
        <v>205</v>
      </c>
      <c r="Q34" s="8" t="str">
        <f t="shared" si="1"/>
        <v>Fail - Sơ loại</v>
      </c>
      <c r="R34" s="8" t="s">
        <v>206</v>
      </c>
      <c r="X34" s="48"/>
      <c r="Y34" s="8" t="str">
        <f>IF(AND(Ứng_viên[[#This Row],[TG nhận việc]]&lt;&gt;"",Ứng_viên[[#This Row],[TG nhận việc]]&lt;=Ứng_viên[[#This Row],[Ngày kết thúc]]),1,"")</f>
        <v/>
      </c>
      <c r="Z34" s="8" t="str">
        <f>IF(Ứng_viên[[#This Row],[TG nhận việc]]&lt;&gt;"",Ứng_viên[[#This Row],[TG nhận việc]]-Ứng_viên[[#This Row],[Ngày nhận HS]],"")</f>
        <v/>
      </c>
    </row>
    <row r="35" spans="1:26" s="8" customFormat="1" ht="23.25" customHeight="1" x14ac:dyDescent="0.25">
      <c r="A35" s="8">
        <f t="shared" si="0"/>
        <v>32</v>
      </c>
      <c r="B35" s="48">
        <v>44675</v>
      </c>
      <c r="C35" s="8" t="s">
        <v>34</v>
      </c>
      <c r="D35" s="48" cm="1">
        <f t="array" ref="D35">INDEX(VitriTD[Ngày bắt đầu],MATCH(Ứng_viên[[#This Row],[Mã TD]],VitriTD[ID tuyển dụng],0),0)</f>
        <v>44669</v>
      </c>
      <c r="E35" s="48" cm="1">
        <f t="array" ref="E35">INDEX(VitriTD[Ngày kết thúc],MATCH(Ứng_viên[[#This Row],[Mã TD]],VitriTD[ID tuyển dụng],0),0)</f>
        <v>44699</v>
      </c>
      <c r="F35" s="48" t="str" cm="1">
        <f t="array" ref="F35">INDEX(VitriTD[Khu vực],MATCH(Ứng_viên[[#This Row],[Ngày kết thúc]],VitriTD[Ngày kết thúc],0),0)</f>
        <v>Central</v>
      </c>
      <c r="G35" s="48" t="str" cm="1">
        <f t="array" ref="G35">INDEX(VitriTD[Tỉnh/Thành phố],MATCH(Ứng_viên[[#This Row],[Khu vực]],VitriTD[Khu vực],0),0)</f>
        <v>Đà Nẵng</v>
      </c>
      <c r="H35" s="48" t="str" cm="1">
        <f t="array" ref="H35">INDEX(VitriTD[Phòng ban],MATCH(Ứng_viên[[#This Row],[Tỉnh/Thành phố]],VitriTD[Tỉnh/Thành phố],0),0)</f>
        <v>TCP</v>
      </c>
      <c r="I35" s="48" t="str" cm="1">
        <f t="array" ref="I35">INDEX(VitriTD[Vị trí],MATCH(Ứng_viên[[#This Row],[Mã TD]],VitriTD[ID tuyển dụng],0),0)</f>
        <v xml:space="preserve">SALES SUP </v>
      </c>
      <c r="J35" s="48" t="str" cm="1">
        <f t="array" ref="J35">INDEX(VitriTD[Người phụ trách],MATCH(Ứng_viên[[#This Row],[Mã TD]],VitriTD[ID tuyển dụng],0),0)</f>
        <v>Nguyễn Văn A</v>
      </c>
      <c r="K35" s="8" t="s">
        <v>273</v>
      </c>
      <c r="O35" s="8" t="s">
        <v>274</v>
      </c>
      <c r="P35" s="8" t="s">
        <v>205</v>
      </c>
      <c r="Q35" s="8" t="str">
        <f t="shared" si="1"/>
        <v>Nhận việc</v>
      </c>
      <c r="R35" s="8" t="s">
        <v>222</v>
      </c>
      <c r="S35" s="8" t="s">
        <v>222</v>
      </c>
      <c r="T35" s="8" t="s">
        <v>222</v>
      </c>
      <c r="V35" s="8" t="s">
        <v>223</v>
      </c>
      <c r="W35" s="8" t="s">
        <v>196</v>
      </c>
      <c r="X35" s="48">
        <v>44717</v>
      </c>
      <c r="Y35" s="8" t="str">
        <f>IF(AND(Ứng_viên[[#This Row],[TG nhận việc]]&lt;&gt;"",Ứng_viên[[#This Row],[TG nhận việc]]&lt;=Ứng_viên[[#This Row],[Ngày kết thúc]]),1,"")</f>
        <v/>
      </c>
      <c r="Z35" s="8">
        <f>IF(Ứng_viên[[#This Row],[TG nhận việc]]&lt;&gt;"",Ứng_viên[[#This Row],[TG nhận việc]]-Ứng_viên[[#This Row],[Ngày nhận HS]],"")</f>
        <v>42</v>
      </c>
    </row>
    <row r="36" spans="1:26" s="8" customFormat="1" ht="23.25" customHeight="1" x14ac:dyDescent="0.25">
      <c r="A36" s="8">
        <f t="shared" si="0"/>
        <v>33</v>
      </c>
      <c r="B36" s="48">
        <v>44678</v>
      </c>
      <c r="C36" s="8" t="s">
        <v>42</v>
      </c>
      <c r="D36" s="48" cm="1">
        <f t="array" ref="D36">INDEX(VitriTD[Ngày bắt đầu],MATCH(Ứng_viên[[#This Row],[Mã TD]],VitriTD[ID tuyển dụng],0),0)</f>
        <v>44674</v>
      </c>
      <c r="E36" s="48" cm="1">
        <f t="array" ref="E36">INDEX(VitriTD[Ngày kết thúc],MATCH(Ứng_viên[[#This Row],[Mã TD]],VitriTD[ID tuyển dụng],0),0)</f>
        <v>44704</v>
      </c>
      <c r="F36" s="48" t="str" cm="1">
        <f t="array" ref="F36">INDEX(VitriTD[Khu vực],MATCH(Ứng_viên[[#This Row],[Ngày kết thúc]],VitriTD[Ngày kết thúc],0),0)</f>
        <v>Central</v>
      </c>
      <c r="G36" s="48" t="str" cm="1">
        <f t="array" ref="G36">INDEX(VitriTD[Tỉnh/Thành phố],MATCH(Ứng_viên[[#This Row],[Khu vực]],VitriTD[Khu vực],0),0)</f>
        <v>Đà Nẵng</v>
      </c>
      <c r="H36" s="48" t="str" cm="1">
        <f t="array" ref="H36">INDEX(VitriTD[Phòng ban],MATCH(Ứng_viên[[#This Row],[Tỉnh/Thành phố]],VitriTD[Tỉnh/Thành phố],0),0)</f>
        <v>TCP</v>
      </c>
      <c r="I36" s="48" t="str" cm="1">
        <f t="array" ref="I36">INDEX(VitriTD[Vị trí],MATCH(Ứng_viên[[#This Row],[Mã TD]],VitriTD[ID tuyển dụng],0),0)</f>
        <v xml:space="preserve">SALES SUP  </v>
      </c>
      <c r="J36" s="48" t="str" cm="1">
        <f t="array" ref="J36">INDEX(VitriTD[Người phụ trách],MATCH(Ứng_viên[[#This Row],[Mã TD]],VitriTD[ID tuyển dụng],0),0)</f>
        <v>Nguyễn Văn A</v>
      </c>
      <c r="K36" s="8" t="s">
        <v>275</v>
      </c>
      <c r="O36" s="8" t="s">
        <v>276</v>
      </c>
      <c r="P36" s="8" t="s">
        <v>205</v>
      </c>
      <c r="Q36" s="8" t="str">
        <f t="shared" si="1"/>
        <v>Fail - Vòng 1</v>
      </c>
      <c r="R36" s="8" t="s">
        <v>222</v>
      </c>
      <c r="S36" s="8" t="s">
        <v>206</v>
      </c>
      <c r="X36" s="48"/>
      <c r="Y36" s="8" t="str">
        <f>IF(AND(Ứng_viên[[#This Row],[TG nhận việc]]&lt;&gt;"",Ứng_viên[[#This Row],[TG nhận việc]]&lt;=Ứng_viên[[#This Row],[Ngày kết thúc]]),1,"")</f>
        <v/>
      </c>
      <c r="Z36" s="8" t="str">
        <f>IF(Ứng_viên[[#This Row],[TG nhận việc]]&lt;&gt;"",Ứng_viên[[#This Row],[TG nhận việc]]-Ứng_viên[[#This Row],[Ngày nhận HS]],"")</f>
        <v/>
      </c>
    </row>
    <row r="37" spans="1:26" s="8" customFormat="1" ht="23.25" customHeight="1" x14ac:dyDescent="0.25">
      <c r="A37" s="8">
        <f t="shared" si="0"/>
        <v>34</v>
      </c>
      <c r="B37" s="48">
        <v>44678</v>
      </c>
      <c r="C37" s="8" t="s">
        <v>42</v>
      </c>
      <c r="D37" s="48" cm="1">
        <f t="array" ref="D37">INDEX(VitriTD[Ngày bắt đầu],MATCH(Ứng_viên[[#This Row],[Mã TD]],VitriTD[ID tuyển dụng],0),0)</f>
        <v>44674</v>
      </c>
      <c r="E37" s="48" cm="1">
        <f t="array" ref="E37">INDEX(VitriTD[Ngày kết thúc],MATCH(Ứng_viên[[#This Row],[Mã TD]],VitriTD[ID tuyển dụng],0),0)</f>
        <v>44704</v>
      </c>
      <c r="F37" s="48" t="str" cm="1">
        <f t="array" ref="F37">INDEX(VitriTD[Khu vực],MATCH(Ứng_viên[[#This Row],[Ngày kết thúc]],VitriTD[Ngày kết thúc],0),0)</f>
        <v>Central</v>
      </c>
      <c r="G37" s="48" t="str" cm="1">
        <f t="array" ref="G37">INDEX(VitriTD[Tỉnh/Thành phố],MATCH(Ứng_viên[[#This Row],[Khu vực]],VitriTD[Khu vực],0),0)</f>
        <v>Đà Nẵng</v>
      </c>
      <c r="H37" s="48" t="str" cm="1">
        <f t="array" ref="H37">INDEX(VitriTD[Phòng ban],MATCH(Ứng_viên[[#This Row],[Tỉnh/Thành phố]],VitriTD[Tỉnh/Thành phố],0),0)</f>
        <v>TCP</v>
      </c>
      <c r="I37" s="48" t="str" cm="1">
        <f t="array" ref="I37">INDEX(VitriTD[Vị trí],MATCH(Ứng_viên[[#This Row],[Mã TD]],VitriTD[ID tuyển dụng],0),0)</f>
        <v xml:space="preserve">SALES SUP  </v>
      </c>
      <c r="J37" s="48" t="str" cm="1">
        <f t="array" ref="J37">INDEX(VitriTD[Người phụ trách],MATCH(Ứng_viên[[#This Row],[Mã TD]],VitriTD[ID tuyển dụng],0),0)</f>
        <v>Nguyễn Văn A</v>
      </c>
      <c r="K37" s="8" t="s">
        <v>277</v>
      </c>
      <c r="O37" s="8" t="s">
        <v>278</v>
      </c>
      <c r="P37" s="8" t="s">
        <v>205</v>
      </c>
      <c r="Q37" s="8" t="str">
        <f t="shared" si="1"/>
        <v>Fail - Vòng 1</v>
      </c>
      <c r="R37" s="8" t="s">
        <v>222</v>
      </c>
      <c r="S37" s="8" t="s">
        <v>206</v>
      </c>
      <c r="X37" s="48"/>
      <c r="Y37" s="8" t="str">
        <f>IF(AND(Ứng_viên[[#This Row],[TG nhận việc]]&lt;&gt;"",Ứng_viên[[#This Row],[TG nhận việc]]&lt;=Ứng_viên[[#This Row],[Ngày kết thúc]]),1,"")</f>
        <v/>
      </c>
      <c r="Z37" s="8" t="str">
        <f>IF(Ứng_viên[[#This Row],[TG nhận việc]]&lt;&gt;"",Ứng_viên[[#This Row],[TG nhận việc]]-Ứng_viên[[#This Row],[Ngày nhận HS]],"")</f>
        <v/>
      </c>
    </row>
    <row r="38" spans="1:26" s="8" customFormat="1" ht="23.25" customHeight="1" x14ac:dyDescent="0.25">
      <c r="A38" s="8">
        <f t="shared" si="0"/>
        <v>35</v>
      </c>
      <c r="B38" s="48">
        <v>44678</v>
      </c>
      <c r="C38" s="8" t="s">
        <v>42</v>
      </c>
      <c r="D38" s="48" cm="1">
        <f t="array" ref="D38">INDEX(VitriTD[Ngày bắt đầu],MATCH(Ứng_viên[[#This Row],[Mã TD]],VitriTD[ID tuyển dụng],0),0)</f>
        <v>44674</v>
      </c>
      <c r="E38" s="48" cm="1">
        <f t="array" ref="E38">INDEX(VitriTD[Ngày kết thúc],MATCH(Ứng_viên[[#This Row],[Mã TD]],VitriTD[ID tuyển dụng],0),0)</f>
        <v>44704</v>
      </c>
      <c r="F38" s="48" t="str" cm="1">
        <f t="array" ref="F38">INDEX(VitriTD[Khu vực],MATCH(Ứng_viên[[#This Row],[Ngày kết thúc]],VitriTD[Ngày kết thúc],0),0)</f>
        <v>Central</v>
      </c>
      <c r="G38" s="48" t="str" cm="1">
        <f t="array" ref="G38">INDEX(VitriTD[Tỉnh/Thành phố],MATCH(Ứng_viên[[#This Row],[Khu vực]],VitriTD[Khu vực],0),0)</f>
        <v>Đà Nẵng</v>
      </c>
      <c r="H38" s="48" t="str" cm="1">
        <f t="array" ref="H38">INDEX(VitriTD[Phòng ban],MATCH(Ứng_viên[[#This Row],[Tỉnh/Thành phố]],VitriTD[Tỉnh/Thành phố],0),0)</f>
        <v>TCP</v>
      </c>
      <c r="I38" s="48" t="str" cm="1">
        <f t="array" ref="I38">INDEX(VitriTD[Vị trí],MATCH(Ứng_viên[[#This Row],[Mã TD]],VitriTD[ID tuyển dụng],0),0)</f>
        <v xml:space="preserve">SALES SUP  </v>
      </c>
      <c r="J38" s="48" t="str" cm="1">
        <f t="array" ref="J38">INDEX(VitriTD[Người phụ trách],MATCH(Ứng_viên[[#This Row],[Mã TD]],VitriTD[ID tuyển dụng],0),0)</f>
        <v>Nguyễn Văn A</v>
      </c>
      <c r="K38" s="8" t="s">
        <v>279</v>
      </c>
      <c r="O38" s="8" t="s">
        <v>280</v>
      </c>
      <c r="P38" s="8" t="s">
        <v>205</v>
      </c>
      <c r="Q38" s="8" t="str">
        <f t="shared" si="1"/>
        <v>Fail - Vòng 1</v>
      </c>
      <c r="R38" s="8" t="s">
        <v>222</v>
      </c>
      <c r="S38" s="8" t="s">
        <v>206</v>
      </c>
      <c r="X38" s="48"/>
      <c r="Y38" s="8" t="str">
        <f>IF(AND(Ứng_viên[[#This Row],[TG nhận việc]]&lt;&gt;"",Ứng_viên[[#This Row],[TG nhận việc]]&lt;=Ứng_viên[[#This Row],[Ngày kết thúc]]),1,"")</f>
        <v/>
      </c>
      <c r="Z38" s="8" t="str">
        <f>IF(Ứng_viên[[#This Row],[TG nhận việc]]&lt;&gt;"",Ứng_viên[[#This Row],[TG nhận việc]]-Ứng_viên[[#This Row],[Ngày nhận HS]],"")</f>
        <v/>
      </c>
    </row>
    <row r="39" spans="1:26" s="8" customFormat="1" ht="23.25" customHeight="1" x14ac:dyDescent="0.25">
      <c r="A39" s="8">
        <f t="shared" si="0"/>
        <v>36</v>
      </c>
      <c r="B39" s="48">
        <v>44678</v>
      </c>
      <c r="C39" s="8" t="s">
        <v>42</v>
      </c>
      <c r="D39" s="48" cm="1">
        <f t="array" ref="D39">INDEX(VitriTD[Ngày bắt đầu],MATCH(Ứng_viên[[#This Row],[Mã TD]],VitriTD[ID tuyển dụng],0),0)</f>
        <v>44674</v>
      </c>
      <c r="E39" s="48" cm="1">
        <f t="array" ref="E39">INDEX(VitriTD[Ngày kết thúc],MATCH(Ứng_viên[[#This Row],[Mã TD]],VitriTD[ID tuyển dụng],0),0)</f>
        <v>44704</v>
      </c>
      <c r="F39" s="48" t="str" cm="1">
        <f t="array" ref="F39">INDEX(VitriTD[Khu vực],MATCH(Ứng_viên[[#This Row],[Ngày kết thúc]],VitriTD[Ngày kết thúc],0),0)</f>
        <v>Central</v>
      </c>
      <c r="G39" s="48" t="str" cm="1">
        <f t="array" ref="G39">INDEX(VitriTD[Tỉnh/Thành phố],MATCH(Ứng_viên[[#This Row],[Khu vực]],VitriTD[Khu vực],0),0)</f>
        <v>Đà Nẵng</v>
      </c>
      <c r="H39" s="48" t="str" cm="1">
        <f t="array" ref="H39">INDEX(VitriTD[Phòng ban],MATCH(Ứng_viên[[#This Row],[Tỉnh/Thành phố]],VitriTD[Tỉnh/Thành phố],0),0)</f>
        <v>TCP</v>
      </c>
      <c r="I39" s="48" t="str" cm="1">
        <f t="array" ref="I39">INDEX(VitriTD[Vị trí],MATCH(Ứng_viên[[#This Row],[Mã TD]],VitriTD[ID tuyển dụng],0),0)</f>
        <v xml:space="preserve">SALES SUP  </v>
      </c>
      <c r="J39" s="48" t="str" cm="1">
        <f t="array" ref="J39">INDEX(VitriTD[Người phụ trách],MATCH(Ứng_viên[[#This Row],[Mã TD]],VitriTD[ID tuyển dụng],0),0)</f>
        <v>Nguyễn Văn A</v>
      </c>
      <c r="K39" s="8" t="s">
        <v>281</v>
      </c>
      <c r="O39" s="8" t="s">
        <v>282</v>
      </c>
      <c r="P39" s="8" t="s">
        <v>205</v>
      </c>
      <c r="Q39" s="8" t="str">
        <f t="shared" si="1"/>
        <v>Nhận việc</v>
      </c>
      <c r="R39" s="8" t="s">
        <v>222</v>
      </c>
      <c r="S39" s="8" t="s">
        <v>222</v>
      </c>
      <c r="T39" s="8" t="s">
        <v>222</v>
      </c>
      <c r="W39" s="8" t="s">
        <v>196</v>
      </c>
      <c r="X39" s="48">
        <v>44704</v>
      </c>
      <c r="Y39" s="8">
        <f>IF(AND(Ứng_viên[[#This Row],[TG nhận việc]]&lt;&gt;"",Ứng_viên[[#This Row],[TG nhận việc]]&lt;=Ứng_viên[[#This Row],[Ngày kết thúc]]),1,"")</f>
        <v>1</v>
      </c>
      <c r="Z39" s="8">
        <f>IF(Ứng_viên[[#This Row],[TG nhận việc]]&lt;&gt;"",Ứng_viên[[#This Row],[TG nhận việc]]-Ứng_viên[[#This Row],[Ngày nhận HS]],"")</f>
        <v>26</v>
      </c>
    </row>
    <row r="40" spans="1:26" s="8" customFormat="1" ht="23.25" customHeight="1" x14ac:dyDescent="0.25">
      <c r="A40" s="8">
        <f t="shared" si="0"/>
        <v>37</v>
      </c>
      <c r="B40" s="48">
        <v>44661</v>
      </c>
      <c r="C40" s="8" t="s">
        <v>38</v>
      </c>
      <c r="D40" s="48" cm="1">
        <f t="array" ref="D40">INDEX(VitriTD[Ngày bắt đầu],MATCH(Ứng_viên[[#This Row],[Mã TD]],VitriTD[ID tuyển dụng],0),0)</f>
        <v>44652</v>
      </c>
      <c r="E40" s="48" cm="1">
        <f t="array" ref="E40">INDEX(VitriTD[Ngày kết thúc],MATCH(Ứng_viên[[#This Row],[Mã TD]],VitriTD[ID tuyển dụng],0),0)</f>
        <v>44682</v>
      </c>
      <c r="F40" s="48" t="str" cm="1">
        <f t="array" ref="F40">INDEX(VitriTD[Khu vực],MATCH(Ứng_viên[[#This Row],[Ngày kết thúc]],VitriTD[Ngày kết thúc],0),0)</f>
        <v>MEKONG 1</v>
      </c>
      <c r="G40" s="48" t="str" cm="1">
        <f t="array" ref="G40">INDEX(VitriTD[Tỉnh/Thành phố],MATCH(Ứng_viên[[#This Row],[Khu vực]],VitriTD[Khu vực],0),0)</f>
        <v>Long An</v>
      </c>
      <c r="H40" s="48" t="str" cm="1">
        <f t="array" ref="H40">INDEX(VitriTD[Phòng ban],MATCH(Ứng_viên[[#This Row],[Tỉnh/Thành phố]],VitriTD[Tỉnh/Thành phố],0),0)</f>
        <v>TCP</v>
      </c>
      <c r="I40" s="48" t="str" cm="1">
        <f t="array" ref="I40">INDEX(VitriTD[Vị trí],MATCH(Ứng_viên[[#This Row],[Mã TD]],VitriTD[ID tuyển dụng],0),0)</f>
        <v xml:space="preserve">SALES SUP </v>
      </c>
      <c r="J40" s="48" t="str" cm="1">
        <f t="array" ref="J40">INDEX(VitriTD[Người phụ trách],MATCH(Ứng_viên[[#This Row],[Mã TD]],VitriTD[ID tuyển dụng],0),0)</f>
        <v>Nguyễn Văn A</v>
      </c>
      <c r="K40" s="8" t="s">
        <v>283</v>
      </c>
      <c r="O40" s="8" t="s">
        <v>284</v>
      </c>
      <c r="P40" s="8" t="s">
        <v>228</v>
      </c>
      <c r="Q40" s="8" t="str">
        <f t="shared" si="1"/>
        <v>Fail - Vòng 1</v>
      </c>
      <c r="R40" s="8" t="s">
        <v>222</v>
      </c>
      <c r="S40" s="8" t="s">
        <v>206</v>
      </c>
      <c r="X40" s="48"/>
      <c r="Y40" s="8" t="str">
        <f>IF(AND(Ứng_viên[[#This Row],[TG nhận việc]]&lt;&gt;"",Ứng_viên[[#This Row],[TG nhận việc]]&lt;=Ứng_viên[[#This Row],[Ngày kết thúc]]),1,"")</f>
        <v/>
      </c>
      <c r="Z40" s="8" t="str">
        <f>IF(Ứng_viên[[#This Row],[TG nhận việc]]&lt;&gt;"",Ứng_viên[[#This Row],[TG nhận việc]]-Ứng_viên[[#This Row],[Ngày nhận HS]],"")</f>
        <v/>
      </c>
    </row>
    <row r="41" spans="1:26" s="8" customFormat="1" ht="23.25" customHeight="1" x14ac:dyDescent="0.25">
      <c r="A41" s="8">
        <f t="shared" si="0"/>
        <v>38</v>
      </c>
      <c r="B41" s="48">
        <v>44661</v>
      </c>
      <c r="C41" s="8" t="s">
        <v>38</v>
      </c>
      <c r="D41" s="48" cm="1">
        <f t="array" ref="D41">INDEX(VitriTD[Ngày bắt đầu],MATCH(Ứng_viên[[#This Row],[Mã TD]],VitriTD[ID tuyển dụng],0),0)</f>
        <v>44652</v>
      </c>
      <c r="E41" s="48" cm="1">
        <f t="array" ref="E41">INDEX(VitriTD[Ngày kết thúc],MATCH(Ứng_viên[[#This Row],[Mã TD]],VitriTD[ID tuyển dụng],0),0)</f>
        <v>44682</v>
      </c>
      <c r="F41" s="48" t="str" cm="1">
        <f t="array" ref="F41">INDEX(VitriTD[Khu vực],MATCH(Ứng_viên[[#This Row],[Ngày kết thúc]],VitriTD[Ngày kết thúc],0),0)</f>
        <v>MEKONG 1</v>
      </c>
      <c r="G41" s="48" t="str" cm="1">
        <f t="array" ref="G41">INDEX(VitriTD[Tỉnh/Thành phố],MATCH(Ứng_viên[[#This Row],[Khu vực]],VitriTD[Khu vực],0),0)</f>
        <v>Long An</v>
      </c>
      <c r="H41" s="48" t="str" cm="1">
        <f t="array" ref="H41">INDEX(VitriTD[Phòng ban],MATCH(Ứng_viên[[#This Row],[Tỉnh/Thành phố]],VitriTD[Tỉnh/Thành phố],0),0)</f>
        <v>TCP</v>
      </c>
      <c r="I41" s="48" t="str" cm="1">
        <f t="array" ref="I41">INDEX(VitriTD[Vị trí],MATCH(Ứng_viên[[#This Row],[Mã TD]],VitriTD[ID tuyển dụng],0),0)</f>
        <v xml:space="preserve">SALES SUP </v>
      </c>
      <c r="J41" s="48" t="str" cm="1">
        <f t="array" ref="J41">INDEX(VitriTD[Người phụ trách],MATCH(Ứng_viên[[#This Row],[Mã TD]],VitriTD[ID tuyển dụng],0),0)</f>
        <v>Nguyễn Văn A</v>
      </c>
      <c r="K41" s="8" t="s">
        <v>285</v>
      </c>
      <c r="O41" s="8" t="s">
        <v>286</v>
      </c>
      <c r="P41" s="8" t="s">
        <v>411</v>
      </c>
      <c r="Q41" s="8" t="str">
        <f t="shared" si="1"/>
        <v>Fail - Vòng 1</v>
      </c>
      <c r="R41" s="8" t="s">
        <v>222</v>
      </c>
      <c r="S41" s="8" t="s">
        <v>206</v>
      </c>
      <c r="X41" s="48"/>
      <c r="Y41" s="8" t="str">
        <f>IF(AND(Ứng_viên[[#This Row],[TG nhận việc]]&lt;&gt;"",Ứng_viên[[#This Row],[TG nhận việc]]&lt;=Ứng_viên[[#This Row],[Ngày kết thúc]]),1,"")</f>
        <v/>
      </c>
      <c r="Z41" s="8" t="str">
        <f>IF(Ứng_viên[[#This Row],[TG nhận việc]]&lt;&gt;"",Ứng_viên[[#This Row],[TG nhận việc]]-Ứng_viên[[#This Row],[Ngày nhận HS]],"")</f>
        <v/>
      </c>
    </row>
    <row r="42" spans="1:26" s="8" customFormat="1" ht="23.25" customHeight="1" x14ac:dyDescent="0.25">
      <c r="A42" s="8">
        <f t="shared" si="0"/>
        <v>39</v>
      </c>
      <c r="B42" s="48">
        <v>44661</v>
      </c>
      <c r="C42" s="8" t="s">
        <v>38</v>
      </c>
      <c r="D42" s="48" cm="1">
        <f t="array" ref="D42">INDEX(VitriTD[Ngày bắt đầu],MATCH(Ứng_viên[[#This Row],[Mã TD]],VitriTD[ID tuyển dụng],0),0)</f>
        <v>44652</v>
      </c>
      <c r="E42" s="48" cm="1">
        <f t="array" ref="E42">INDEX(VitriTD[Ngày kết thúc],MATCH(Ứng_viên[[#This Row],[Mã TD]],VitriTD[ID tuyển dụng],0),0)</f>
        <v>44682</v>
      </c>
      <c r="F42" s="48" t="str" cm="1">
        <f t="array" ref="F42">INDEX(VitriTD[Khu vực],MATCH(Ứng_viên[[#This Row],[Ngày kết thúc]],VitriTD[Ngày kết thúc],0),0)</f>
        <v>MEKONG 1</v>
      </c>
      <c r="G42" s="48" t="str" cm="1">
        <f t="array" ref="G42">INDEX(VitriTD[Tỉnh/Thành phố],MATCH(Ứng_viên[[#This Row],[Khu vực]],VitriTD[Khu vực],0),0)</f>
        <v>Long An</v>
      </c>
      <c r="H42" s="48" t="str" cm="1">
        <f t="array" ref="H42">INDEX(VitriTD[Phòng ban],MATCH(Ứng_viên[[#This Row],[Tỉnh/Thành phố]],VitriTD[Tỉnh/Thành phố],0),0)</f>
        <v>TCP</v>
      </c>
      <c r="I42" s="48" t="str" cm="1">
        <f t="array" ref="I42">INDEX(VitriTD[Vị trí],MATCH(Ứng_viên[[#This Row],[Mã TD]],VitriTD[ID tuyển dụng],0),0)</f>
        <v xml:space="preserve">SALES SUP </v>
      </c>
      <c r="J42" s="48" t="str" cm="1">
        <f t="array" ref="J42">INDEX(VitriTD[Người phụ trách],MATCH(Ứng_viên[[#This Row],[Mã TD]],VitriTD[ID tuyển dụng],0),0)</f>
        <v>Nguyễn Văn A</v>
      </c>
      <c r="K42" s="8" t="s">
        <v>287</v>
      </c>
      <c r="O42" s="8" t="s">
        <v>288</v>
      </c>
      <c r="P42" s="8" t="s">
        <v>228</v>
      </c>
      <c r="Q42" s="8" t="str">
        <f t="shared" si="1"/>
        <v>Nhận việc</v>
      </c>
      <c r="R42" s="8" t="s">
        <v>222</v>
      </c>
      <c r="S42" s="8" t="s">
        <v>222</v>
      </c>
      <c r="W42" s="8" t="s">
        <v>196</v>
      </c>
      <c r="X42" s="48">
        <v>44672</v>
      </c>
      <c r="Y42" s="8">
        <f>IF(AND(Ứng_viên[[#This Row],[TG nhận việc]]&lt;&gt;"",Ứng_viên[[#This Row],[TG nhận việc]]&lt;=Ứng_viên[[#This Row],[Ngày kết thúc]]),1,"")</f>
        <v>1</v>
      </c>
      <c r="Z42" s="8">
        <f>IF(Ứng_viên[[#This Row],[TG nhận việc]]&lt;&gt;"",Ứng_viên[[#This Row],[TG nhận việc]]-Ứng_viên[[#This Row],[Ngày nhận HS]],"")</f>
        <v>11</v>
      </c>
    </row>
    <row r="43" spans="1:26" s="8" customFormat="1" ht="23.25" customHeight="1" x14ac:dyDescent="0.25">
      <c r="A43" s="8">
        <f t="shared" si="0"/>
        <v>40</v>
      </c>
      <c r="B43" s="48">
        <v>44701</v>
      </c>
      <c r="C43" s="8" t="s">
        <v>52</v>
      </c>
      <c r="D43" s="48" cm="1">
        <f t="array" ref="D43">INDEX(VitriTD[Ngày bắt đầu],MATCH(Ứng_viên[[#This Row],[Mã TD]],VitriTD[ID tuyển dụng],0),0)</f>
        <v>44695</v>
      </c>
      <c r="E43" s="48" cm="1">
        <f t="array" ref="E43">INDEX(VitriTD[Ngày kết thúc],MATCH(Ứng_viên[[#This Row],[Mã TD]],VitriTD[ID tuyển dụng],0),0)</f>
        <v>44764</v>
      </c>
      <c r="F43" s="48" t="str" cm="1">
        <f t="array" ref="F43">INDEX(VitriTD[Khu vực],MATCH(Ứng_viên[[#This Row],[Ngày kết thúc]],VitriTD[Ngày kết thúc],0),0)</f>
        <v>MEKONG 1</v>
      </c>
      <c r="G43" s="48" t="str" cm="1">
        <f t="array" ref="G43">INDEX(VitriTD[Tỉnh/Thành phố],MATCH(Ứng_viên[[#This Row],[Khu vực]],VitriTD[Khu vực],0),0)</f>
        <v>Long An</v>
      </c>
      <c r="H43" s="48" t="str" cm="1">
        <f t="array" ref="H43">INDEX(VitriTD[Phòng ban],MATCH(Ứng_viên[[#This Row],[Tỉnh/Thành phố]],VitriTD[Tỉnh/Thành phố],0),0)</f>
        <v>TCP</v>
      </c>
      <c r="I43" s="48" t="str" cm="1">
        <f t="array" ref="I43">INDEX(VitriTD[Vị trí],MATCH(Ứng_viên[[#This Row],[Mã TD]],VitriTD[ID tuyển dụng],0),0)</f>
        <v>SALES SUP</v>
      </c>
      <c r="J43" s="48" t="str" cm="1">
        <f t="array" ref="J43">INDEX(VitriTD[Người phụ trách],MATCH(Ứng_viên[[#This Row],[Mã TD]],VitriTD[ID tuyển dụng],0),0)</f>
        <v>Nguyễn Văn A</v>
      </c>
      <c r="K43" s="8" t="s">
        <v>289</v>
      </c>
      <c r="O43" s="8" t="s">
        <v>290</v>
      </c>
      <c r="P43" s="8" t="s">
        <v>205</v>
      </c>
      <c r="Q43" s="8" t="str">
        <f t="shared" si="1"/>
        <v>Fail - Vòng 1</v>
      </c>
      <c r="R43" s="8" t="s">
        <v>222</v>
      </c>
      <c r="S43" s="8" t="s">
        <v>206</v>
      </c>
      <c r="X43" s="48"/>
      <c r="Y43" s="8" t="str">
        <f>IF(AND(Ứng_viên[[#This Row],[TG nhận việc]]&lt;&gt;"",Ứng_viên[[#This Row],[TG nhận việc]]&lt;=Ứng_viên[[#This Row],[Ngày kết thúc]]),1,"")</f>
        <v/>
      </c>
      <c r="Z43" s="8" t="str">
        <f>IF(Ứng_viên[[#This Row],[TG nhận việc]]&lt;&gt;"",Ứng_viên[[#This Row],[TG nhận việc]]-Ứng_viên[[#This Row],[Ngày nhận HS]],"")</f>
        <v/>
      </c>
    </row>
    <row r="44" spans="1:26" s="8" customFormat="1" ht="23.25" customHeight="1" x14ac:dyDescent="0.25">
      <c r="A44" s="8">
        <f t="shared" si="0"/>
        <v>41</v>
      </c>
      <c r="B44" s="48">
        <v>44701</v>
      </c>
      <c r="C44" s="8" t="s">
        <v>52</v>
      </c>
      <c r="D44" s="48" cm="1">
        <f t="array" ref="D44">INDEX(VitriTD[Ngày bắt đầu],MATCH(Ứng_viên[[#This Row],[Mã TD]],VitriTD[ID tuyển dụng],0),0)</f>
        <v>44695</v>
      </c>
      <c r="E44" s="48" cm="1">
        <f t="array" ref="E44">INDEX(VitriTD[Ngày kết thúc],MATCH(Ứng_viên[[#This Row],[Mã TD]],VitriTD[ID tuyển dụng],0),0)</f>
        <v>44764</v>
      </c>
      <c r="F44" s="48" t="str" cm="1">
        <f t="array" ref="F44">INDEX(VitriTD[Khu vực],MATCH(Ứng_viên[[#This Row],[Ngày kết thúc]],VitriTD[Ngày kết thúc],0),0)</f>
        <v>MEKONG 1</v>
      </c>
      <c r="G44" s="48" t="str" cm="1">
        <f t="array" ref="G44">INDEX(VitriTD[Tỉnh/Thành phố],MATCH(Ứng_viên[[#This Row],[Khu vực]],VitriTD[Khu vực],0),0)</f>
        <v>Long An</v>
      </c>
      <c r="H44" s="48" t="str" cm="1">
        <f t="array" ref="H44">INDEX(VitriTD[Phòng ban],MATCH(Ứng_viên[[#This Row],[Tỉnh/Thành phố]],VitriTD[Tỉnh/Thành phố],0),0)</f>
        <v>TCP</v>
      </c>
      <c r="I44" s="48" t="str" cm="1">
        <f t="array" ref="I44">INDEX(VitriTD[Vị trí],MATCH(Ứng_viên[[#This Row],[Mã TD]],VitriTD[ID tuyển dụng],0),0)</f>
        <v>SALES SUP</v>
      </c>
      <c r="J44" s="48" t="str" cm="1">
        <f t="array" ref="J44">INDEX(VitriTD[Người phụ trách],MATCH(Ứng_viên[[#This Row],[Mã TD]],VitriTD[ID tuyển dụng],0),0)</f>
        <v>Nguyễn Văn A</v>
      </c>
      <c r="K44" s="8" t="s">
        <v>291</v>
      </c>
      <c r="O44" s="8" t="s">
        <v>292</v>
      </c>
      <c r="P44" s="8" t="s">
        <v>205</v>
      </c>
      <c r="Q44" s="8" t="str">
        <f t="shared" si="1"/>
        <v>Fail - Vòng 1</v>
      </c>
      <c r="R44" s="8" t="s">
        <v>222</v>
      </c>
      <c r="S44" s="8" t="s">
        <v>206</v>
      </c>
      <c r="X44" s="48"/>
      <c r="Y44" s="8" t="str">
        <f>IF(AND(Ứng_viên[[#This Row],[TG nhận việc]]&lt;&gt;"",Ứng_viên[[#This Row],[TG nhận việc]]&lt;=Ứng_viên[[#This Row],[Ngày kết thúc]]),1,"")</f>
        <v/>
      </c>
      <c r="Z44" s="8" t="str">
        <f>IF(Ứng_viên[[#This Row],[TG nhận việc]]&lt;&gt;"",Ứng_viên[[#This Row],[TG nhận việc]]-Ứng_viên[[#This Row],[Ngày nhận HS]],"")</f>
        <v/>
      </c>
    </row>
    <row r="45" spans="1:26" s="8" customFormat="1" ht="23.25" customHeight="1" x14ac:dyDescent="0.25">
      <c r="A45" s="8">
        <f t="shared" si="0"/>
        <v>42</v>
      </c>
      <c r="B45" s="48">
        <v>44701</v>
      </c>
      <c r="C45" s="8" t="s">
        <v>52</v>
      </c>
      <c r="D45" s="48" cm="1">
        <f t="array" ref="D45">INDEX(VitriTD[Ngày bắt đầu],MATCH(Ứng_viên[[#This Row],[Mã TD]],VitriTD[ID tuyển dụng],0),0)</f>
        <v>44695</v>
      </c>
      <c r="E45" s="48" cm="1">
        <f t="array" ref="E45">INDEX(VitriTD[Ngày kết thúc],MATCH(Ứng_viên[[#This Row],[Mã TD]],VitriTD[ID tuyển dụng],0),0)</f>
        <v>44764</v>
      </c>
      <c r="F45" s="48" t="str" cm="1">
        <f t="array" ref="F45">INDEX(VitriTD[Khu vực],MATCH(Ứng_viên[[#This Row],[Ngày kết thúc]],VitriTD[Ngày kết thúc],0),0)</f>
        <v>MEKONG 1</v>
      </c>
      <c r="G45" s="48" t="str" cm="1">
        <f t="array" ref="G45">INDEX(VitriTD[Tỉnh/Thành phố],MATCH(Ứng_viên[[#This Row],[Khu vực]],VitriTD[Khu vực],0),0)</f>
        <v>Long An</v>
      </c>
      <c r="H45" s="48" t="str" cm="1">
        <f t="array" ref="H45">INDEX(VitriTD[Phòng ban],MATCH(Ứng_viên[[#This Row],[Tỉnh/Thành phố]],VitriTD[Tỉnh/Thành phố],0),0)</f>
        <v>TCP</v>
      </c>
      <c r="I45" s="48" t="str" cm="1">
        <f t="array" ref="I45">INDEX(VitriTD[Vị trí],MATCH(Ứng_viên[[#This Row],[Mã TD]],VitriTD[ID tuyển dụng],0),0)</f>
        <v>SALES SUP</v>
      </c>
      <c r="J45" s="48" t="str" cm="1">
        <f t="array" ref="J45">INDEX(VitriTD[Người phụ trách],MATCH(Ứng_viên[[#This Row],[Mã TD]],VitriTD[ID tuyển dụng],0),0)</f>
        <v>Nguyễn Văn A</v>
      </c>
      <c r="K45" s="8" t="s">
        <v>293</v>
      </c>
      <c r="O45" s="8" t="s">
        <v>294</v>
      </c>
      <c r="P45" s="8" t="s">
        <v>267</v>
      </c>
      <c r="Q45" s="8" t="str">
        <f t="shared" si="1"/>
        <v>Fail - Vòng 1</v>
      </c>
      <c r="R45" s="8" t="s">
        <v>222</v>
      </c>
      <c r="S45" s="8" t="s">
        <v>206</v>
      </c>
      <c r="X45" s="48"/>
      <c r="Y45" s="8" t="str">
        <f>IF(AND(Ứng_viên[[#This Row],[TG nhận việc]]&lt;&gt;"",Ứng_viên[[#This Row],[TG nhận việc]]&lt;=Ứng_viên[[#This Row],[Ngày kết thúc]]),1,"")</f>
        <v/>
      </c>
      <c r="Z45" s="8" t="str">
        <f>IF(Ứng_viên[[#This Row],[TG nhận việc]]&lt;&gt;"",Ứng_viên[[#This Row],[TG nhận việc]]-Ứng_viên[[#This Row],[Ngày nhận HS]],"")</f>
        <v/>
      </c>
    </row>
    <row r="46" spans="1:26" s="8" customFormat="1" ht="23.25" customHeight="1" x14ac:dyDescent="0.25">
      <c r="A46" s="8">
        <f t="shared" si="0"/>
        <v>43</v>
      </c>
      <c r="B46" s="48">
        <v>44701</v>
      </c>
      <c r="C46" s="8" t="s">
        <v>52</v>
      </c>
      <c r="D46" s="48" cm="1">
        <f t="array" ref="D46">INDEX(VitriTD[Ngày bắt đầu],MATCH(Ứng_viên[[#This Row],[Mã TD]],VitriTD[ID tuyển dụng],0),0)</f>
        <v>44695</v>
      </c>
      <c r="E46" s="48" cm="1">
        <f t="array" ref="E46">INDEX(VitriTD[Ngày kết thúc],MATCH(Ứng_viên[[#This Row],[Mã TD]],VitriTD[ID tuyển dụng],0),0)</f>
        <v>44764</v>
      </c>
      <c r="F46" s="48" t="str" cm="1">
        <f t="array" ref="F46">INDEX(VitriTD[Khu vực],MATCH(Ứng_viên[[#This Row],[Ngày kết thúc]],VitriTD[Ngày kết thúc],0),0)</f>
        <v>MEKONG 1</v>
      </c>
      <c r="G46" s="48" t="str" cm="1">
        <f t="array" ref="G46">INDEX(VitriTD[Tỉnh/Thành phố],MATCH(Ứng_viên[[#This Row],[Khu vực]],VitriTD[Khu vực],0),0)</f>
        <v>Long An</v>
      </c>
      <c r="H46" s="48" t="str" cm="1">
        <f t="array" ref="H46">INDEX(VitriTD[Phòng ban],MATCH(Ứng_viên[[#This Row],[Tỉnh/Thành phố]],VitriTD[Tỉnh/Thành phố],0),0)</f>
        <v>TCP</v>
      </c>
      <c r="I46" s="48" t="str" cm="1">
        <f t="array" ref="I46">INDEX(VitriTD[Vị trí],MATCH(Ứng_viên[[#This Row],[Mã TD]],VitriTD[ID tuyển dụng],0),0)</f>
        <v>SALES SUP</v>
      </c>
      <c r="J46" s="48" t="str" cm="1">
        <f t="array" ref="J46">INDEX(VitriTD[Người phụ trách],MATCH(Ứng_viên[[#This Row],[Mã TD]],VitriTD[ID tuyển dụng],0),0)</f>
        <v>Nguyễn Văn A</v>
      </c>
      <c r="K46" s="8" t="s">
        <v>295</v>
      </c>
      <c r="O46" s="8" t="s">
        <v>296</v>
      </c>
      <c r="P46" s="8" t="s">
        <v>228</v>
      </c>
      <c r="Q46" s="8" t="str">
        <f t="shared" si="1"/>
        <v>Nhận việc</v>
      </c>
      <c r="R46" s="8" t="s">
        <v>222</v>
      </c>
      <c r="S46" s="8" t="s">
        <v>222</v>
      </c>
      <c r="T46" s="8" t="s">
        <v>222</v>
      </c>
      <c r="V46" s="8" t="s">
        <v>223</v>
      </c>
      <c r="W46" s="8" t="s">
        <v>196</v>
      </c>
      <c r="X46" s="48">
        <v>44715</v>
      </c>
      <c r="Y46" s="8">
        <f>IF(AND(Ứng_viên[[#This Row],[TG nhận việc]]&lt;&gt;"",Ứng_viên[[#This Row],[TG nhận việc]]&lt;=Ứng_viên[[#This Row],[Ngày kết thúc]]),1,"")</f>
        <v>1</v>
      </c>
      <c r="Z46" s="8">
        <f>IF(Ứng_viên[[#This Row],[TG nhận việc]]&lt;&gt;"",Ứng_viên[[#This Row],[TG nhận việc]]-Ứng_viên[[#This Row],[Ngày nhận HS]],"")</f>
        <v>14</v>
      </c>
    </row>
    <row r="47" spans="1:26" s="8" customFormat="1" ht="23.25" customHeight="1" x14ac:dyDescent="0.25">
      <c r="A47" s="8">
        <f t="shared" si="0"/>
        <v>44</v>
      </c>
      <c r="B47" s="48">
        <v>44728</v>
      </c>
      <c r="C47" s="8" t="s">
        <v>56</v>
      </c>
      <c r="D47" s="48" cm="1">
        <f t="array" ref="D47">INDEX(VitriTD[Ngày bắt đầu],MATCH(Ứng_viên[[#This Row],[Mã TD]],VitriTD[ID tuyển dụng],0),0)</f>
        <v>44717</v>
      </c>
      <c r="E47" s="48" cm="1">
        <f t="array" ref="E47">INDEX(VitriTD[Ngày kết thúc],MATCH(Ứng_viên[[#This Row],[Mã TD]],VitriTD[ID tuyển dụng],0),0)</f>
        <v>44747</v>
      </c>
      <c r="F47" s="48" t="str" cm="1">
        <f t="array" ref="F47">INDEX(VitriTD[Khu vực],MATCH(Ứng_viên[[#This Row],[Ngày kết thúc]],VitriTD[Ngày kết thúc],0),0)</f>
        <v>MEKONG - NORTH</v>
      </c>
      <c r="G47" s="48" t="str" cm="1">
        <f t="array" ref="G47">INDEX(VitriTD[Tỉnh/Thành phố],MATCH(Ứng_viên[[#This Row],[Khu vực]],VitriTD[Khu vực],0),0)</f>
        <v>Bến Tre</v>
      </c>
      <c r="H47" s="48" t="str" cm="1">
        <f t="array" ref="H47">INDEX(VitriTD[Phòng ban],MATCH(Ứng_viên[[#This Row],[Tỉnh/Thành phố]],VitriTD[Tỉnh/Thành phố],0),0)</f>
        <v>MARS</v>
      </c>
      <c r="I47" s="48" t="str" cm="1">
        <f t="array" ref="I47">INDEX(VitriTD[Vị trí],MATCH(Ứng_viên[[#This Row],[Mã TD]],VitriTD[ID tuyển dụng],0),0)</f>
        <v>SALES SUP</v>
      </c>
      <c r="J47" s="48" t="str" cm="1">
        <f t="array" ref="J47">INDEX(VitriTD[Người phụ trách],MATCH(Ứng_viên[[#This Row],[Mã TD]],VitriTD[ID tuyển dụng],0),0)</f>
        <v>Nguyễn Văn A</v>
      </c>
      <c r="K47" s="8" t="s">
        <v>297</v>
      </c>
      <c r="O47" s="8" t="s">
        <v>298</v>
      </c>
      <c r="P47" s="8" t="s">
        <v>228</v>
      </c>
      <c r="Q47" s="8" t="str">
        <f t="shared" si="1"/>
        <v>Fail - Vòng 1</v>
      </c>
      <c r="R47" s="8" t="s">
        <v>222</v>
      </c>
      <c r="S47" s="8" t="s">
        <v>206</v>
      </c>
      <c r="X47" s="48"/>
      <c r="Y47" s="8" t="str">
        <f>IF(AND(Ứng_viên[[#This Row],[TG nhận việc]]&lt;&gt;"",Ứng_viên[[#This Row],[TG nhận việc]]&lt;=Ứng_viên[[#This Row],[Ngày kết thúc]]),1,"")</f>
        <v/>
      </c>
      <c r="Z47" s="8" t="str">
        <f>IF(Ứng_viên[[#This Row],[TG nhận việc]]&lt;&gt;"",Ứng_viên[[#This Row],[TG nhận việc]]-Ứng_viên[[#This Row],[Ngày nhận HS]],"")</f>
        <v/>
      </c>
    </row>
    <row r="48" spans="1:26" s="8" customFormat="1" ht="23.25" customHeight="1" x14ac:dyDescent="0.25">
      <c r="A48" s="8">
        <f t="shared" si="0"/>
        <v>45</v>
      </c>
      <c r="B48" s="48">
        <v>44728</v>
      </c>
      <c r="C48" s="8" t="s">
        <v>56</v>
      </c>
      <c r="D48" s="48" cm="1">
        <f t="array" ref="D48">INDEX(VitriTD[Ngày bắt đầu],MATCH(Ứng_viên[[#This Row],[Mã TD]],VitriTD[ID tuyển dụng],0),0)</f>
        <v>44717</v>
      </c>
      <c r="E48" s="48" cm="1">
        <f t="array" ref="E48">INDEX(VitriTD[Ngày kết thúc],MATCH(Ứng_viên[[#This Row],[Mã TD]],VitriTD[ID tuyển dụng],0),0)</f>
        <v>44747</v>
      </c>
      <c r="F48" s="48" t="str" cm="1">
        <f t="array" ref="F48">INDEX(VitriTD[Khu vực],MATCH(Ứng_viên[[#This Row],[Ngày kết thúc]],VitriTD[Ngày kết thúc],0),0)</f>
        <v>MEKONG - NORTH</v>
      </c>
      <c r="G48" s="48" t="str" cm="1">
        <f t="array" ref="G48">INDEX(VitriTD[Tỉnh/Thành phố],MATCH(Ứng_viên[[#This Row],[Khu vực]],VitriTD[Khu vực],0),0)</f>
        <v>Bến Tre</v>
      </c>
      <c r="H48" s="48" t="str" cm="1">
        <f t="array" ref="H48">INDEX(VitriTD[Phòng ban],MATCH(Ứng_viên[[#This Row],[Tỉnh/Thành phố]],VitriTD[Tỉnh/Thành phố],0),0)</f>
        <v>MARS</v>
      </c>
      <c r="I48" s="48" t="str" cm="1">
        <f t="array" ref="I48">INDEX(VitriTD[Vị trí],MATCH(Ứng_viên[[#This Row],[Mã TD]],VitriTD[ID tuyển dụng],0),0)</f>
        <v>SALES SUP</v>
      </c>
      <c r="J48" s="48" t="str" cm="1">
        <f t="array" ref="J48">INDEX(VitriTD[Người phụ trách],MATCH(Ứng_viên[[#This Row],[Mã TD]],VitriTD[ID tuyển dụng],0),0)</f>
        <v>Nguyễn Văn A</v>
      </c>
      <c r="K48" s="8" t="s">
        <v>299</v>
      </c>
      <c r="O48" s="8" t="s">
        <v>300</v>
      </c>
      <c r="P48" s="8" t="s">
        <v>228</v>
      </c>
      <c r="Q48" s="8" t="str">
        <f t="shared" si="1"/>
        <v>Nhận việc</v>
      </c>
      <c r="R48" s="8" t="s">
        <v>222</v>
      </c>
      <c r="S48" s="8" t="s">
        <v>222</v>
      </c>
      <c r="T48" s="8" t="s">
        <v>222</v>
      </c>
      <c r="V48" s="8" t="s">
        <v>223</v>
      </c>
      <c r="W48" s="8" t="s">
        <v>196</v>
      </c>
      <c r="X48" s="48">
        <v>44751</v>
      </c>
      <c r="Y48" s="8" t="str">
        <f>IF(AND(Ứng_viên[[#This Row],[TG nhận việc]]&lt;&gt;"",Ứng_viên[[#This Row],[TG nhận việc]]&lt;=Ứng_viên[[#This Row],[Ngày kết thúc]]),1,"")</f>
        <v/>
      </c>
      <c r="Z48" s="8">
        <f>IF(Ứng_viên[[#This Row],[TG nhận việc]]&lt;&gt;"",Ứng_viên[[#This Row],[TG nhận việc]]-Ứng_viên[[#This Row],[Ngày nhận HS]],"")</f>
        <v>23</v>
      </c>
    </row>
    <row r="49" spans="1:26" s="8" customFormat="1" ht="23.25" customHeight="1" x14ac:dyDescent="0.25">
      <c r="A49" s="8">
        <f t="shared" si="0"/>
        <v>46</v>
      </c>
      <c r="B49" s="48">
        <v>44724</v>
      </c>
      <c r="C49" s="8" t="s">
        <v>59</v>
      </c>
      <c r="D49" s="48" cm="1">
        <f t="array" ref="D49">INDEX(VitriTD[Ngày bắt đầu],MATCH(Ứng_viên[[#This Row],[Mã TD]],VitriTD[ID tuyển dụng],0),0)</f>
        <v>44722</v>
      </c>
      <c r="E49" s="48" cm="1">
        <f t="array" ref="E49">INDEX(VitriTD[Ngày kết thúc],MATCH(Ứng_viên[[#This Row],[Mã TD]],VitriTD[ID tuyển dụng],0),0)</f>
        <v>44753</v>
      </c>
      <c r="F49" s="48" t="str" cm="1">
        <f t="array" ref="F49">INDEX(VitriTD[Khu vực],MATCH(Ứng_viên[[#This Row],[Ngày kết thúc]],VitriTD[Ngày kết thúc],0),0)</f>
        <v>MEKONG 4</v>
      </c>
      <c r="G49" s="48" t="str" cm="1">
        <f t="array" ref="G49">INDEX(VitriTD[Tỉnh/Thành phố],MATCH(Ứng_viên[[#This Row],[Khu vực]],VitriTD[Khu vực],0),0)</f>
        <v>Sóc Trăng</v>
      </c>
      <c r="H49" s="48" t="str" cm="1">
        <f t="array" ref="H49">INDEX(VitriTD[Phòng ban],MATCH(Ứng_viên[[#This Row],[Tỉnh/Thành phố]],VitriTD[Tỉnh/Thành phố],0),0)</f>
        <v>TCP</v>
      </c>
      <c r="I49" s="48" t="str" cm="1">
        <f t="array" ref="I49">INDEX(VitriTD[Vị trí],MATCH(Ứng_viên[[#This Row],[Mã TD]],VitriTD[ID tuyển dụng],0),0)</f>
        <v>SALES SUP</v>
      </c>
      <c r="J49" s="48" t="str" cm="1">
        <f t="array" ref="J49">INDEX(VitriTD[Người phụ trách],MATCH(Ứng_viên[[#This Row],[Mã TD]],VitriTD[ID tuyển dụng],0),0)</f>
        <v>Nguyễn Văn A</v>
      </c>
      <c r="K49" s="8" t="s">
        <v>301</v>
      </c>
      <c r="O49" s="8" t="s">
        <v>302</v>
      </c>
      <c r="P49" s="8" t="s">
        <v>205</v>
      </c>
      <c r="Q49" s="8" t="str">
        <f t="shared" si="1"/>
        <v>Nhận việc</v>
      </c>
      <c r="R49" s="8" t="s">
        <v>222</v>
      </c>
      <c r="S49" s="8" t="s">
        <v>222</v>
      </c>
      <c r="T49" s="8" t="s">
        <v>222</v>
      </c>
      <c r="V49" s="8" t="s">
        <v>223</v>
      </c>
      <c r="W49" s="8" t="s">
        <v>196</v>
      </c>
      <c r="X49" s="48">
        <v>44728</v>
      </c>
      <c r="Y49" s="8">
        <f>IF(AND(Ứng_viên[[#This Row],[TG nhận việc]]&lt;&gt;"",Ứng_viên[[#This Row],[TG nhận việc]]&lt;=Ứng_viên[[#This Row],[Ngày kết thúc]]),1,"")</f>
        <v>1</v>
      </c>
      <c r="Z49" s="8">
        <f>IF(Ứng_viên[[#This Row],[TG nhận việc]]&lt;&gt;"",Ứng_viên[[#This Row],[TG nhận việc]]-Ứng_viên[[#This Row],[Ngày nhận HS]],"")</f>
        <v>4</v>
      </c>
    </row>
    <row r="50" spans="1:26" s="8" customFormat="1" ht="23.25" customHeight="1" x14ac:dyDescent="0.25">
      <c r="A50" s="8">
        <f t="shared" si="0"/>
        <v>47</v>
      </c>
      <c r="B50" s="48">
        <v>44724</v>
      </c>
      <c r="C50" s="8" t="s">
        <v>59</v>
      </c>
      <c r="D50" s="48" cm="1">
        <f t="array" ref="D50">INDEX(VitriTD[Ngày bắt đầu],MATCH(Ứng_viên[[#This Row],[Mã TD]],VitriTD[ID tuyển dụng],0),0)</f>
        <v>44722</v>
      </c>
      <c r="E50" s="48" cm="1">
        <f t="array" ref="E50">INDEX(VitriTD[Ngày kết thúc],MATCH(Ứng_viên[[#This Row],[Mã TD]],VitriTD[ID tuyển dụng],0),0)</f>
        <v>44753</v>
      </c>
      <c r="F50" s="48" t="str" cm="1">
        <f t="array" ref="F50">INDEX(VitriTD[Khu vực],MATCH(Ứng_viên[[#This Row],[Ngày kết thúc]],VitriTD[Ngày kết thúc],0),0)</f>
        <v>MEKONG 4</v>
      </c>
      <c r="G50" s="48" t="str" cm="1">
        <f t="array" ref="G50">INDEX(VitriTD[Tỉnh/Thành phố],MATCH(Ứng_viên[[#This Row],[Khu vực]],VitriTD[Khu vực],0),0)</f>
        <v>Sóc Trăng</v>
      </c>
      <c r="H50" s="48" t="str" cm="1">
        <f t="array" ref="H50">INDEX(VitriTD[Phòng ban],MATCH(Ứng_viên[[#This Row],[Tỉnh/Thành phố]],VitriTD[Tỉnh/Thành phố],0),0)</f>
        <v>TCP</v>
      </c>
      <c r="I50" s="48" t="str" cm="1">
        <f t="array" ref="I50">INDEX(VitriTD[Vị trí],MATCH(Ứng_viên[[#This Row],[Mã TD]],VitriTD[ID tuyển dụng],0),0)</f>
        <v>SALES SUP</v>
      </c>
      <c r="J50" s="48" t="str" cm="1">
        <f t="array" ref="J50">INDEX(VitriTD[Người phụ trách],MATCH(Ứng_viên[[#This Row],[Mã TD]],VitriTD[ID tuyển dụng],0),0)</f>
        <v>Nguyễn Văn A</v>
      </c>
      <c r="K50" s="8" t="s">
        <v>303</v>
      </c>
      <c r="O50" s="8" t="s">
        <v>304</v>
      </c>
      <c r="P50" s="8" t="s">
        <v>205</v>
      </c>
      <c r="Q50" s="8" t="str">
        <f t="shared" si="1"/>
        <v>Fail - Vòng 1</v>
      </c>
      <c r="R50" s="8" t="s">
        <v>222</v>
      </c>
      <c r="S50" s="8" t="s">
        <v>206</v>
      </c>
      <c r="X50" s="48"/>
      <c r="Y50" s="8" t="str">
        <f>IF(AND(Ứng_viên[[#This Row],[TG nhận việc]]&lt;&gt;"",Ứng_viên[[#This Row],[TG nhận việc]]&lt;=Ứng_viên[[#This Row],[Ngày kết thúc]]),1,"")</f>
        <v/>
      </c>
      <c r="Z50" s="8" t="str">
        <f>IF(Ứng_viên[[#This Row],[TG nhận việc]]&lt;&gt;"",Ứng_viên[[#This Row],[TG nhận việc]]-Ứng_viên[[#This Row],[Ngày nhận HS]],"")</f>
        <v/>
      </c>
    </row>
    <row r="51" spans="1:26" s="8" customFormat="1" ht="23.25" customHeight="1" x14ac:dyDescent="0.25">
      <c r="A51" s="8">
        <f t="shared" si="0"/>
        <v>48</v>
      </c>
      <c r="B51" s="48">
        <v>44724</v>
      </c>
      <c r="C51" s="8" t="s">
        <v>59</v>
      </c>
      <c r="D51" s="48" cm="1">
        <f t="array" ref="D51">INDEX(VitriTD[Ngày bắt đầu],MATCH(Ứng_viên[[#This Row],[Mã TD]],VitriTD[ID tuyển dụng],0),0)</f>
        <v>44722</v>
      </c>
      <c r="E51" s="48" cm="1">
        <f t="array" ref="E51">INDEX(VitriTD[Ngày kết thúc],MATCH(Ứng_viên[[#This Row],[Mã TD]],VitriTD[ID tuyển dụng],0),0)</f>
        <v>44753</v>
      </c>
      <c r="F51" s="48" t="str" cm="1">
        <f t="array" ref="F51">INDEX(VitriTD[Khu vực],MATCH(Ứng_viên[[#This Row],[Ngày kết thúc]],VitriTD[Ngày kết thúc],0),0)</f>
        <v>MEKONG 4</v>
      </c>
      <c r="G51" s="48" t="str" cm="1">
        <f t="array" ref="G51">INDEX(VitriTD[Tỉnh/Thành phố],MATCH(Ứng_viên[[#This Row],[Khu vực]],VitriTD[Khu vực],0),0)</f>
        <v>Sóc Trăng</v>
      </c>
      <c r="H51" s="48" t="str" cm="1">
        <f t="array" ref="H51">INDEX(VitriTD[Phòng ban],MATCH(Ứng_viên[[#This Row],[Tỉnh/Thành phố]],VitriTD[Tỉnh/Thành phố],0),0)</f>
        <v>TCP</v>
      </c>
      <c r="I51" s="48" t="str" cm="1">
        <f t="array" ref="I51">INDEX(VitriTD[Vị trí],MATCH(Ứng_viên[[#This Row],[Mã TD]],VitriTD[ID tuyển dụng],0),0)</f>
        <v>SALES SUP</v>
      </c>
      <c r="J51" s="48" t="str" cm="1">
        <f t="array" ref="J51">INDEX(VitriTD[Người phụ trách],MATCH(Ứng_viên[[#This Row],[Mã TD]],VitriTD[ID tuyển dụng],0),0)</f>
        <v>Nguyễn Văn A</v>
      </c>
      <c r="K51" s="8" t="s">
        <v>305</v>
      </c>
      <c r="O51" s="8" t="s">
        <v>306</v>
      </c>
      <c r="P51" s="8" t="s">
        <v>205</v>
      </c>
      <c r="Q51" s="8" t="str">
        <f t="shared" si="1"/>
        <v>Fail - Vòng 1</v>
      </c>
      <c r="R51" s="8" t="s">
        <v>222</v>
      </c>
      <c r="S51" s="8" t="s">
        <v>206</v>
      </c>
      <c r="X51" s="48"/>
      <c r="Y51" s="8" t="str">
        <f>IF(AND(Ứng_viên[[#This Row],[TG nhận việc]]&lt;&gt;"",Ứng_viên[[#This Row],[TG nhận việc]]&lt;=Ứng_viên[[#This Row],[Ngày kết thúc]]),1,"")</f>
        <v/>
      </c>
      <c r="Z51" s="8" t="str">
        <f>IF(Ứng_viên[[#This Row],[TG nhận việc]]&lt;&gt;"",Ứng_viên[[#This Row],[TG nhận việc]]-Ứng_viên[[#This Row],[Ngày nhận HS]],"")</f>
        <v/>
      </c>
    </row>
    <row r="52" spans="1:26" s="8" customFormat="1" ht="23.25" customHeight="1" x14ac:dyDescent="0.25">
      <c r="A52" s="8">
        <f t="shared" si="0"/>
        <v>49</v>
      </c>
      <c r="B52" s="48">
        <v>44729</v>
      </c>
      <c r="C52" s="8" t="s">
        <v>62</v>
      </c>
      <c r="D52" s="48" cm="1">
        <f t="array" ref="D52">INDEX(VitriTD[Ngày bắt đầu],MATCH(Ứng_viên[[#This Row],[Mã TD]],VitriTD[ID tuyển dụng],0),0)</f>
        <v>44727</v>
      </c>
      <c r="E52" s="48" cm="1">
        <f t="array" ref="E52">INDEX(VitriTD[Ngày kết thúc],MATCH(Ứng_viên[[#This Row],[Mã TD]],VitriTD[ID tuyển dụng],0),0)</f>
        <v>44759</v>
      </c>
      <c r="F52" s="48" t="str" cm="1">
        <f t="array" ref="F52">INDEX(VitriTD[Khu vực],MATCH(Ứng_viên[[#This Row],[Ngày kết thúc]],VitriTD[Ngày kết thúc],0),0)</f>
        <v>MEKONG 4</v>
      </c>
      <c r="G52" s="48" t="str" cm="1">
        <f t="array" ref="G52">INDEX(VitriTD[Tỉnh/Thành phố],MATCH(Ứng_viên[[#This Row],[Khu vực]],VitriTD[Khu vực],0),0)</f>
        <v>Sóc Trăng</v>
      </c>
      <c r="H52" s="48" t="str" cm="1">
        <f t="array" ref="H52">INDEX(VitriTD[Phòng ban],MATCH(Ứng_viên[[#This Row],[Tỉnh/Thành phố]],VitriTD[Tỉnh/Thành phố],0),0)</f>
        <v>TCP</v>
      </c>
      <c r="I52" s="48" t="str" cm="1">
        <f t="array" ref="I52">INDEX(VitriTD[Vị trí],MATCH(Ứng_viên[[#This Row],[Mã TD]],VitriTD[ID tuyển dụng],0),0)</f>
        <v>SALES SUP</v>
      </c>
      <c r="J52" s="48" t="str" cm="1">
        <f t="array" ref="J52">INDEX(VitriTD[Người phụ trách],MATCH(Ứng_viên[[#This Row],[Mã TD]],VitriTD[ID tuyển dụng],0),0)</f>
        <v>Nguyễn Văn A</v>
      </c>
      <c r="K52" s="8" t="s">
        <v>307</v>
      </c>
      <c r="O52" s="8" t="s">
        <v>288</v>
      </c>
      <c r="P52" s="8" t="s">
        <v>205</v>
      </c>
      <c r="Q52" s="8" t="str">
        <f t="shared" si="1"/>
        <v>Fail - Vòng 1</v>
      </c>
      <c r="R52" s="8" t="s">
        <v>222</v>
      </c>
      <c r="S52" s="8" t="s">
        <v>206</v>
      </c>
      <c r="X52" s="48"/>
      <c r="Y52" s="8" t="str">
        <f>IF(AND(Ứng_viên[[#This Row],[TG nhận việc]]&lt;&gt;"",Ứng_viên[[#This Row],[TG nhận việc]]&lt;=Ứng_viên[[#This Row],[Ngày kết thúc]]),1,"")</f>
        <v/>
      </c>
      <c r="Z52" s="8" t="str">
        <f>IF(Ứng_viên[[#This Row],[TG nhận việc]]&lt;&gt;"",Ứng_viên[[#This Row],[TG nhận việc]]-Ứng_viên[[#This Row],[Ngày nhận HS]],"")</f>
        <v/>
      </c>
    </row>
    <row r="53" spans="1:26" s="8" customFormat="1" ht="23.25" customHeight="1" x14ac:dyDescent="0.25">
      <c r="A53" s="8">
        <f t="shared" si="0"/>
        <v>50</v>
      </c>
      <c r="B53" s="48">
        <v>44729</v>
      </c>
      <c r="C53" s="8" t="s">
        <v>62</v>
      </c>
      <c r="D53" s="48" cm="1">
        <f t="array" ref="D53">INDEX(VitriTD[Ngày bắt đầu],MATCH(Ứng_viên[[#This Row],[Mã TD]],VitriTD[ID tuyển dụng],0),0)</f>
        <v>44727</v>
      </c>
      <c r="E53" s="48" cm="1">
        <f t="array" ref="E53">INDEX(VitriTD[Ngày kết thúc],MATCH(Ứng_viên[[#This Row],[Mã TD]],VitriTD[ID tuyển dụng],0),0)</f>
        <v>44759</v>
      </c>
      <c r="F53" s="48" t="str" cm="1">
        <f t="array" ref="F53">INDEX(VitriTD[Khu vực],MATCH(Ứng_viên[[#This Row],[Ngày kết thúc]],VitriTD[Ngày kết thúc],0),0)</f>
        <v>MEKONG 4</v>
      </c>
      <c r="G53" s="48" t="str" cm="1">
        <f t="array" ref="G53">INDEX(VitriTD[Tỉnh/Thành phố],MATCH(Ứng_viên[[#This Row],[Khu vực]],VitriTD[Khu vực],0),0)</f>
        <v>Sóc Trăng</v>
      </c>
      <c r="H53" s="48" t="str" cm="1">
        <f t="array" ref="H53">INDEX(VitriTD[Phòng ban],MATCH(Ứng_viên[[#This Row],[Tỉnh/Thành phố]],VitriTD[Tỉnh/Thành phố],0),0)</f>
        <v>TCP</v>
      </c>
      <c r="I53" s="48" t="str" cm="1">
        <f t="array" ref="I53">INDEX(VitriTD[Vị trí],MATCH(Ứng_viên[[#This Row],[Mã TD]],VitriTD[ID tuyển dụng],0),0)</f>
        <v>SALES SUP</v>
      </c>
      <c r="J53" s="48" t="str" cm="1">
        <f t="array" ref="J53">INDEX(VitriTD[Người phụ trách],MATCH(Ứng_viên[[#This Row],[Mã TD]],VitriTD[ID tuyển dụng],0),0)</f>
        <v>Nguyễn Văn A</v>
      </c>
      <c r="K53" s="8" t="s">
        <v>308</v>
      </c>
      <c r="O53" s="8" t="s">
        <v>309</v>
      </c>
      <c r="P53" s="8" t="s">
        <v>205</v>
      </c>
      <c r="Q53" s="8" t="str">
        <f t="shared" si="1"/>
        <v>Nhận việc</v>
      </c>
      <c r="R53" s="8" t="s">
        <v>222</v>
      </c>
      <c r="S53" s="8" t="s">
        <v>222</v>
      </c>
      <c r="T53" s="8" t="s">
        <v>222</v>
      </c>
      <c r="U53" s="8" t="s">
        <v>223</v>
      </c>
      <c r="V53" s="8" t="s">
        <v>223</v>
      </c>
      <c r="W53" s="8" t="s">
        <v>196</v>
      </c>
      <c r="X53" s="48">
        <v>44739</v>
      </c>
      <c r="Y53" s="8">
        <f>IF(AND(Ứng_viên[[#This Row],[TG nhận việc]]&lt;&gt;"",Ứng_viên[[#This Row],[TG nhận việc]]&lt;=Ứng_viên[[#This Row],[Ngày kết thúc]]),1,"")</f>
        <v>1</v>
      </c>
      <c r="Z53" s="8">
        <f>IF(Ứng_viên[[#This Row],[TG nhận việc]]&lt;&gt;"",Ứng_viên[[#This Row],[TG nhận việc]]-Ứng_viên[[#This Row],[Ngày nhận HS]],"")</f>
        <v>10</v>
      </c>
    </row>
    <row r="54" spans="1:26" s="8" customFormat="1" ht="23.25" customHeight="1" x14ac:dyDescent="0.25">
      <c r="A54" s="8">
        <f t="shared" si="0"/>
        <v>51</v>
      </c>
      <c r="B54" s="48">
        <v>44745</v>
      </c>
      <c r="C54" s="8" t="s">
        <v>64</v>
      </c>
      <c r="D54" s="48" cm="1">
        <f t="array" ref="D54">INDEX(VitriTD[Ngày bắt đầu],MATCH(Ứng_viên[[#This Row],[Mã TD]],VitriTD[ID tuyển dụng],0),0)</f>
        <v>44744</v>
      </c>
      <c r="E54" s="48" cm="1">
        <f t="array" ref="E54">INDEX(VitriTD[Ngày kết thúc],MATCH(Ứng_viên[[#This Row],[Mã TD]],VitriTD[ID tuyển dụng],0),0)</f>
        <v>44775</v>
      </c>
      <c r="F54" s="48" t="str" cm="1">
        <f t="array" ref="F54">INDEX(VitriTD[Khu vực],MATCH(Ứng_viên[[#This Row],[Ngày kết thúc]],VitriTD[Ngày kết thúc],0),0)</f>
        <v>Central</v>
      </c>
      <c r="G54" s="48" t="str" cm="1">
        <f t="array" ref="G54">INDEX(VitriTD[Tỉnh/Thành phố],MATCH(Ứng_viên[[#This Row],[Khu vực]],VitriTD[Khu vực],0),0)</f>
        <v>Đà Nẵng</v>
      </c>
      <c r="H54" s="48" t="str" cm="1">
        <f t="array" ref="H54">INDEX(VitriTD[Phòng ban],MATCH(Ứng_viên[[#This Row],[Tỉnh/Thành phố]],VitriTD[Tỉnh/Thành phố],0),0)</f>
        <v>TCP</v>
      </c>
      <c r="I54" s="48" t="str" cm="1">
        <f t="array" ref="I54">INDEX(VitriTD[Vị trí],MATCH(Ứng_viên[[#This Row],[Mã TD]],VitriTD[ID tuyển dụng],0),0)</f>
        <v>SALES SUP</v>
      </c>
      <c r="J54" s="48" t="str" cm="1">
        <f t="array" ref="J54">INDEX(VitriTD[Người phụ trách],MATCH(Ứng_viên[[#This Row],[Mã TD]],VitriTD[ID tuyển dụng],0),0)</f>
        <v>Nguyễn Văn A</v>
      </c>
      <c r="K54" s="8" t="s">
        <v>310</v>
      </c>
      <c r="O54" s="8" t="s">
        <v>311</v>
      </c>
      <c r="P54" s="8" t="s">
        <v>228</v>
      </c>
      <c r="Q54" s="8" t="str">
        <f t="shared" si="1"/>
        <v>Nhận việc</v>
      </c>
      <c r="R54" s="8" t="s">
        <v>222</v>
      </c>
      <c r="S54" s="8" t="s">
        <v>222</v>
      </c>
      <c r="T54" s="8" t="s">
        <v>222</v>
      </c>
      <c r="V54" s="8" t="s">
        <v>223</v>
      </c>
      <c r="W54" s="8" t="s">
        <v>196</v>
      </c>
      <c r="X54" s="48">
        <v>44777</v>
      </c>
      <c r="Y54" s="8" t="str">
        <f>IF(AND(Ứng_viên[[#This Row],[TG nhận việc]]&lt;&gt;"",Ứng_viên[[#This Row],[TG nhận việc]]&lt;=Ứng_viên[[#This Row],[Ngày kết thúc]]),1,"")</f>
        <v/>
      </c>
      <c r="Z54" s="8">
        <f>IF(Ứng_viên[[#This Row],[TG nhận việc]]&lt;&gt;"",Ứng_viên[[#This Row],[TG nhận việc]]-Ứng_viên[[#This Row],[Ngày nhận HS]],"")</f>
        <v>32</v>
      </c>
    </row>
    <row r="55" spans="1:26" s="8" customFormat="1" ht="23.25" customHeight="1" x14ac:dyDescent="0.25">
      <c r="A55" s="8">
        <f t="shared" si="0"/>
        <v>52</v>
      </c>
      <c r="B55" s="48">
        <v>44736</v>
      </c>
      <c r="C55" s="8" t="s">
        <v>50</v>
      </c>
      <c r="D55" s="48" cm="1">
        <f t="array" ref="D55">INDEX(VitriTD[Ngày bắt đầu],MATCH(Ứng_viên[[#This Row],[Mã TD]],VitriTD[ID tuyển dụng],0),0)</f>
        <v>44734</v>
      </c>
      <c r="E55" s="48" cm="1">
        <f t="array" ref="E55">INDEX(VitriTD[Ngày kết thúc],MATCH(Ứng_viên[[#This Row],[Mã TD]],VitriTD[ID tuyển dụng],0),0)</f>
        <v>44764</v>
      </c>
      <c r="F55" s="48" t="str" cm="1">
        <f t="array" ref="F55">INDEX(VitriTD[Khu vực],MATCH(Ứng_viên[[#This Row],[Ngày kết thúc]],VitriTD[Ngày kết thúc],0),0)</f>
        <v>MEKONG 1</v>
      </c>
      <c r="G55" s="48" t="str" cm="1">
        <f t="array" ref="G55">INDEX(VitriTD[Tỉnh/Thành phố],MATCH(Ứng_viên[[#This Row],[Khu vực]],VitriTD[Khu vực],0),0)</f>
        <v>Long An</v>
      </c>
      <c r="H55" s="48" t="str" cm="1">
        <f t="array" ref="H55">INDEX(VitriTD[Phòng ban],MATCH(Ứng_viên[[#This Row],[Tỉnh/Thành phố]],VitriTD[Tỉnh/Thành phố],0),0)</f>
        <v>TCP</v>
      </c>
      <c r="I55" s="48" t="str" cm="1">
        <f t="array" ref="I55">INDEX(VitriTD[Vị trí],MATCH(Ứng_viên[[#This Row],[Mã TD]],VitriTD[ID tuyển dụng],0),0)</f>
        <v>SALES SUP</v>
      </c>
      <c r="J55" s="48" t="str" cm="1">
        <f t="array" ref="J55">INDEX(VitriTD[Người phụ trách],MATCH(Ứng_viên[[#This Row],[Mã TD]],VitriTD[ID tuyển dụng],0),0)</f>
        <v>Nguyễn Văn A</v>
      </c>
      <c r="K55" s="8" t="s">
        <v>312</v>
      </c>
      <c r="O55" s="8" t="s">
        <v>313</v>
      </c>
      <c r="P55" s="8" t="s">
        <v>228</v>
      </c>
      <c r="Q55" s="8" t="str">
        <f t="shared" si="1"/>
        <v>Nhận việc</v>
      </c>
      <c r="R55" s="8" t="s">
        <v>222</v>
      </c>
      <c r="S55" s="8" t="s">
        <v>222</v>
      </c>
      <c r="T55" s="8" t="s">
        <v>222</v>
      </c>
      <c r="U55" s="8" t="s">
        <v>223</v>
      </c>
      <c r="V55" s="8" t="s">
        <v>223</v>
      </c>
      <c r="W55" s="8" t="s">
        <v>196</v>
      </c>
      <c r="X55" s="48">
        <v>44760</v>
      </c>
      <c r="Y55" s="8">
        <f>IF(AND(Ứng_viên[[#This Row],[TG nhận việc]]&lt;&gt;"",Ứng_viên[[#This Row],[TG nhận việc]]&lt;=Ứng_viên[[#This Row],[Ngày kết thúc]]),1,"")</f>
        <v>1</v>
      </c>
      <c r="Z55" s="8">
        <f>IF(Ứng_viên[[#This Row],[TG nhận việc]]&lt;&gt;"",Ứng_viên[[#This Row],[TG nhận việc]]-Ứng_viên[[#This Row],[Ngày nhận HS]],"")</f>
        <v>24</v>
      </c>
    </row>
    <row r="56" spans="1:26" s="8" customFormat="1" ht="23.25" customHeight="1" x14ac:dyDescent="0.25">
      <c r="A56" s="8">
        <f t="shared" si="0"/>
        <v>53</v>
      </c>
      <c r="B56" s="48">
        <v>44745</v>
      </c>
      <c r="C56" s="8" t="s">
        <v>66</v>
      </c>
      <c r="D56" s="48" cm="1">
        <f t="array" ref="D56">INDEX(VitriTD[Ngày bắt đầu],MATCH(Ứng_viên[[#This Row],[Mã TD]],VitriTD[ID tuyển dụng],0),0)</f>
        <v>44743</v>
      </c>
      <c r="E56" s="48" cm="1">
        <f t="array" ref="E56">INDEX(VitriTD[Ngày kết thúc],MATCH(Ứng_viên[[#This Row],[Mã TD]],VitriTD[ID tuyển dụng],0),0)</f>
        <v>44774</v>
      </c>
      <c r="F56" s="48" t="str" cm="1">
        <f t="array" ref="F56">INDEX(VitriTD[Khu vực],MATCH(Ứng_viên[[#This Row],[Ngày kết thúc]],VitriTD[Ngày kết thúc],0),0)</f>
        <v>MEKONG 4</v>
      </c>
      <c r="G56" s="48" t="str" cm="1">
        <f t="array" ref="G56">INDEX(VitriTD[Tỉnh/Thành phố],MATCH(Ứng_viên[[#This Row],[Khu vực]],VitriTD[Khu vực],0),0)</f>
        <v>Sóc Trăng</v>
      </c>
      <c r="H56" s="48" t="str" cm="1">
        <f t="array" ref="H56">INDEX(VitriTD[Phòng ban],MATCH(Ứng_viên[[#This Row],[Tỉnh/Thành phố]],VitriTD[Tỉnh/Thành phố],0),0)</f>
        <v>TCP</v>
      </c>
      <c r="I56" s="48" t="str" cm="1">
        <f t="array" ref="I56">INDEX(VitriTD[Vị trí],MATCH(Ứng_viên[[#This Row],[Mã TD]],VitriTD[ID tuyển dụng],0),0)</f>
        <v>SALES SUP</v>
      </c>
      <c r="J56" s="48" t="str" cm="1">
        <f t="array" ref="J56">INDEX(VitriTD[Người phụ trách],MATCH(Ứng_viên[[#This Row],[Mã TD]],VitriTD[ID tuyển dụng],0),0)</f>
        <v>Nguyễn Văn A</v>
      </c>
      <c r="K56" s="8" t="s">
        <v>314</v>
      </c>
      <c r="O56" s="8" t="s">
        <v>315</v>
      </c>
      <c r="P56" s="8" t="s">
        <v>205</v>
      </c>
      <c r="Q56" s="8" t="str">
        <f t="shared" si="1"/>
        <v>Nhận việc</v>
      </c>
      <c r="R56" s="8" t="s">
        <v>222</v>
      </c>
      <c r="S56" s="8" t="s">
        <v>222</v>
      </c>
      <c r="T56" s="8" t="s">
        <v>222</v>
      </c>
      <c r="U56" s="8" t="s">
        <v>223</v>
      </c>
      <c r="V56" s="8" t="s">
        <v>223</v>
      </c>
      <c r="W56" s="8" t="s">
        <v>196</v>
      </c>
      <c r="X56" s="48">
        <v>44778</v>
      </c>
      <c r="Y56" s="8" t="str">
        <f>IF(AND(Ứng_viên[[#This Row],[TG nhận việc]]&lt;&gt;"",Ứng_viên[[#This Row],[TG nhận việc]]&lt;=Ứng_viên[[#This Row],[Ngày kết thúc]]),1,"")</f>
        <v/>
      </c>
      <c r="Z56" s="8">
        <f>IF(Ứng_viên[[#This Row],[TG nhận việc]]&lt;&gt;"",Ứng_viên[[#This Row],[TG nhận việc]]-Ứng_viên[[#This Row],[Ngày nhận HS]],"")</f>
        <v>33</v>
      </c>
    </row>
    <row r="57" spans="1:26" s="8" customFormat="1" ht="23.25" customHeight="1" x14ac:dyDescent="0.25">
      <c r="A57" s="8">
        <f t="shared" si="0"/>
        <v>54</v>
      </c>
      <c r="B57" s="48">
        <v>44752</v>
      </c>
      <c r="C57" s="8" t="s">
        <v>68</v>
      </c>
      <c r="D57" s="48" cm="1">
        <f t="array" ref="D57">INDEX(VitriTD[Ngày bắt đầu],MATCH(Ứng_viên[[#This Row],[Mã TD]],VitriTD[ID tuyển dụng],0),0)</f>
        <v>44742</v>
      </c>
      <c r="E57" s="48" cm="1">
        <f t="array" ref="E57">INDEX(VitriTD[Ngày kết thúc],MATCH(Ứng_viên[[#This Row],[Mã TD]],VitriTD[ID tuyển dụng],0),0)</f>
        <v>44787</v>
      </c>
      <c r="F57" s="48" t="str" cm="1">
        <f t="array" ref="F57">INDEX(VitriTD[Khu vực],MATCH(Ứng_viên[[#This Row],[Ngày kết thúc]],VitriTD[Ngày kết thúc],0),0)</f>
        <v>MEKONG 4</v>
      </c>
      <c r="G57" s="48" t="str" cm="1">
        <f t="array" ref="G57">INDEX(VitriTD[Tỉnh/Thành phố],MATCH(Ứng_viên[[#This Row],[Khu vực]],VitriTD[Khu vực],0),0)</f>
        <v>Sóc Trăng</v>
      </c>
      <c r="H57" s="48" t="str" cm="1">
        <f t="array" ref="H57">INDEX(VitriTD[Phòng ban],MATCH(Ứng_viên[[#This Row],[Tỉnh/Thành phố]],VitriTD[Tỉnh/Thành phố],0),0)</f>
        <v>TCP</v>
      </c>
      <c r="I57" s="48" t="str" cm="1">
        <f t="array" ref="I57">INDEX(VitriTD[Vị trí],MATCH(Ứng_viên[[#This Row],[Mã TD]],VitriTD[ID tuyển dụng],0),0)</f>
        <v>ASM</v>
      </c>
      <c r="J57" s="48" t="str" cm="1">
        <f t="array" ref="J57">INDEX(VitriTD[Người phụ trách],MATCH(Ứng_viên[[#This Row],[Mã TD]],VitriTD[ID tuyển dụng],0),0)</f>
        <v>Nguyễn Văn A</v>
      </c>
      <c r="K57" s="8" t="s">
        <v>316</v>
      </c>
      <c r="O57" s="8" t="s">
        <v>317</v>
      </c>
      <c r="P57" s="8" t="s">
        <v>228</v>
      </c>
      <c r="Q57" s="8" t="str">
        <f t="shared" si="1"/>
        <v>Fail - Vòng 1</v>
      </c>
      <c r="R57" s="8" t="s">
        <v>222</v>
      </c>
      <c r="S57" s="8" t="s">
        <v>206</v>
      </c>
      <c r="X57" s="48"/>
      <c r="Y57" s="8" t="str">
        <f>IF(AND(Ứng_viên[[#This Row],[TG nhận việc]]&lt;&gt;"",Ứng_viên[[#This Row],[TG nhận việc]]&lt;=Ứng_viên[[#This Row],[Ngày kết thúc]]),1,"")</f>
        <v/>
      </c>
      <c r="Z57" s="8" t="str">
        <f>IF(Ứng_viên[[#This Row],[TG nhận việc]]&lt;&gt;"",Ứng_viên[[#This Row],[TG nhận việc]]-Ứng_viên[[#This Row],[Ngày nhận HS]],"")</f>
        <v/>
      </c>
    </row>
    <row r="58" spans="1:26" s="8" customFormat="1" ht="23.25" customHeight="1" x14ac:dyDescent="0.25">
      <c r="A58" s="8">
        <f t="shared" si="0"/>
        <v>55</v>
      </c>
      <c r="B58" s="48">
        <v>44752</v>
      </c>
      <c r="C58" s="8" t="s">
        <v>68</v>
      </c>
      <c r="D58" s="48" cm="1">
        <f t="array" ref="D58">INDEX(VitriTD[Ngày bắt đầu],MATCH(Ứng_viên[[#This Row],[Mã TD]],VitriTD[ID tuyển dụng],0),0)</f>
        <v>44742</v>
      </c>
      <c r="E58" s="48" cm="1">
        <f t="array" ref="E58">INDEX(VitriTD[Ngày kết thúc],MATCH(Ứng_viên[[#This Row],[Mã TD]],VitriTD[ID tuyển dụng],0),0)</f>
        <v>44787</v>
      </c>
      <c r="F58" s="48" t="str" cm="1">
        <f t="array" ref="F58">INDEX(VitriTD[Khu vực],MATCH(Ứng_viên[[#This Row],[Ngày kết thúc]],VitriTD[Ngày kết thúc],0),0)</f>
        <v>MEKONG 4</v>
      </c>
      <c r="G58" s="48" t="str" cm="1">
        <f t="array" ref="G58">INDEX(VitriTD[Tỉnh/Thành phố],MATCH(Ứng_viên[[#This Row],[Khu vực]],VitriTD[Khu vực],0),0)</f>
        <v>Sóc Trăng</v>
      </c>
      <c r="H58" s="48" t="str" cm="1">
        <f t="array" ref="H58">INDEX(VitriTD[Phòng ban],MATCH(Ứng_viên[[#This Row],[Tỉnh/Thành phố]],VitriTD[Tỉnh/Thành phố],0),0)</f>
        <v>TCP</v>
      </c>
      <c r="I58" s="48" t="str" cm="1">
        <f t="array" ref="I58">INDEX(VitriTD[Vị trí],MATCH(Ứng_viên[[#This Row],[Mã TD]],VitriTD[ID tuyển dụng],0),0)</f>
        <v>ASM</v>
      </c>
      <c r="J58" s="48" t="str" cm="1">
        <f t="array" ref="J58">INDEX(VitriTD[Người phụ trách],MATCH(Ứng_viên[[#This Row],[Mã TD]],VitriTD[ID tuyển dụng],0),0)</f>
        <v>Nguyễn Văn A</v>
      </c>
      <c r="K58" s="8" t="s">
        <v>318</v>
      </c>
      <c r="O58" s="8" t="s">
        <v>319</v>
      </c>
      <c r="P58" s="8" t="s">
        <v>411</v>
      </c>
      <c r="Q58" s="8" t="str">
        <f t="shared" si="1"/>
        <v>Fail - Vòng 1</v>
      </c>
      <c r="R58" s="8" t="s">
        <v>222</v>
      </c>
      <c r="S58" s="8" t="s">
        <v>206</v>
      </c>
      <c r="X58" s="48"/>
      <c r="Y58" s="8" t="str">
        <f>IF(AND(Ứng_viên[[#This Row],[TG nhận việc]]&lt;&gt;"",Ứng_viên[[#This Row],[TG nhận việc]]&lt;=Ứng_viên[[#This Row],[Ngày kết thúc]]),1,"")</f>
        <v/>
      </c>
      <c r="Z58" s="8" t="str">
        <f>IF(Ứng_viên[[#This Row],[TG nhận việc]]&lt;&gt;"",Ứng_viên[[#This Row],[TG nhận việc]]-Ứng_viên[[#This Row],[Ngày nhận HS]],"")</f>
        <v/>
      </c>
    </row>
    <row r="59" spans="1:26" s="8" customFormat="1" ht="23.25" customHeight="1" x14ac:dyDescent="0.25">
      <c r="A59" s="8">
        <f t="shared" si="0"/>
        <v>56</v>
      </c>
      <c r="B59" s="48">
        <v>44752</v>
      </c>
      <c r="C59" s="8" t="s">
        <v>68</v>
      </c>
      <c r="D59" s="48" cm="1">
        <f t="array" ref="D59">INDEX(VitriTD[Ngày bắt đầu],MATCH(Ứng_viên[[#This Row],[Mã TD]],VitriTD[ID tuyển dụng],0),0)</f>
        <v>44742</v>
      </c>
      <c r="E59" s="48" cm="1">
        <f t="array" ref="E59">INDEX(VitriTD[Ngày kết thúc],MATCH(Ứng_viên[[#This Row],[Mã TD]],VitriTD[ID tuyển dụng],0),0)</f>
        <v>44787</v>
      </c>
      <c r="F59" s="48" t="str" cm="1">
        <f t="array" ref="F59">INDEX(VitriTD[Khu vực],MATCH(Ứng_viên[[#This Row],[Ngày kết thúc]],VitriTD[Ngày kết thúc],0),0)</f>
        <v>MEKONG 4</v>
      </c>
      <c r="G59" s="48" t="str" cm="1">
        <f t="array" ref="G59">INDEX(VitriTD[Tỉnh/Thành phố],MATCH(Ứng_viên[[#This Row],[Khu vực]],VitriTD[Khu vực],0),0)</f>
        <v>Sóc Trăng</v>
      </c>
      <c r="H59" s="48" t="str" cm="1">
        <f t="array" ref="H59">INDEX(VitriTD[Phòng ban],MATCH(Ứng_viên[[#This Row],[Tỉnh/Thành phố]],VitriTD[Tỉnh/Thành phố],0),0)</f>
        <v>TCP</v>
      </c>
      <c r="I59" s="48" t="str" cm="1">
        <f t="array" ref="I59">INDEX(VitriTD[Vị trí],MATCH(Ứng_viên[[#This Row],[Mã TD]],VitriTD[ID tuyển dụng],0),0)</f>
        <v>ASM</v>
      </c>
      <c r="J59" s="48" t="str" cm="1">
        <f t="array" ref="J59">INDEX(VitriTD[Người phụ trách],MATCH(Ứng_viên[[#This Row],[Mã TD]],VitriTD[ID tuyển dụng],0),0)</f>
        <v>Nguyễn Văn A</v>
      </c>
      <c r="K59" s="8" t="s">
        <v>320</v>
      </c>
      <c r="O59" s="8" t="s">
        <v>321</v>
      </c>
      <c r="P59" s="8" t="s">
        <v>205</v>
      </c>
      <c r="Q59" s="8" t="str">
        <f t="shared" si="1"/>
        <v>Fail - Vòng 1</v>
      </c>
      <c r="R59" s="8" t="s">
        <v>222</v>
      </c>
      <c r="S59" s="8" t="s">
        <v>206</v>
      </c>
      <c r="X59" s="48"/>
      <c r="Y59" s="8" t="str">
        <f>IF(AND(Ứng_viên[[#This Row],[TG nhận việc]]&lt;&gt;"",Ứng_viên[[#This Row],[TG nhận việc]]&lt;=Ứng_viên[[#This Row],[Ngày kết thúc]]),1,"")</f>
        <v/>
      </c>
      <c r="Z59" s="8" t="str">
        <f>IF(Ứng_viên[[#This Row],[TG nhận việc]]&lt;&gt;"",Ứng_viên[[#This Row],[TG nhận việc]]-Ứng_viên[[#This Row],[Ngày nhận HS]],"")</f>
        <v/>
      </c>
    </row>
    <row r="60" spans="1:26" s="8" customFormat="1" ht="23.25" customHeight="1" x14ac:dyDescent="0.25">
      <c r="A60" s="8">
        <f t="shared" si="0"/>
        <v>57</v>
      </c>
      <c r="B60" s="48">
        <v>44752</v>
      </c>
      <c r="C60" s="8" t="s">
        <v>68</v>
      </c>
      <c r="D60" s="48" cm="1">
        <f t="array" ref="D60">INDEX(VitriTD[Ngày bắt đầu],MATCH(Ứng_viên[[#This Row],[Mã TD]],VitriTD[ID tuyển dụng],0),0)</f>
        <v>44742</v>
      </c>
      <c r="E60" s="48" cm="1">
        <f t="array" ref="E60">INDEX(VitriTD[Ngày kết thúc],MATCH(Ứng_viên[[#This Row],[Mã TD]],VitriTD[ID tuyển dụng],0),0)</f>
        <v>44787</v>
      </c>
      <c r="F60" s="48" t="str" cm="1">
        <f t="array" ref="F60">INDEX(VitriTD[Khu vực],MATCH(Ứng_viên[[#This Row],[Ngày kết thúc]],VitriTD[Ngày kết thúc],0),0)</f>
        <v>MEKONG 4</v>
      </c>
      <c r="G60" s="48" t="str" cm="1">
        <f t="array" ref="G60">INDEX(VitriTD[Tỉnh/Thành phố],MATCH(Ứng_viên[[#This Row],[Khu vực]],VitriTD[Khu vực],0),0)</f>
        <v>Sóc Trăng</v>
      </c>
      <c r="H60" s="48" t="str" cm="1">
        <f t="array" ref="H60">INDEX(VitriTD[Phòng ban],MATCH(Ứng_viên[[#This Row],[Tỉnh/Thành phố]],VitriTD[Tỉnh/Thành phố],0),0)</f>
        <v>TCP</v>
      </c>
      <c r="I60" s="48" t="str" cm="1">
        <f t="array" ref="I60">INDEX(VitriTD[Vị trí],MATCH(Ứng_viên[[#This Row],[Mã TD]],VitriTD[ID tuyển dụng],0),0)</f>
        <v>ASM</v>
      </c>
      <c r="J60" s="48" t="str" cm="1">
        <f t="array" ref="J60">INDEX(VitriTD[Người phụ trách],MATCH(Ứng_viên[[#This Row],[Mã TD]],VitriTD[ID tuyển dụng],0),0)</f>
        <v>Nguyễn Văn A</v>
      </c>
      <c r="K60" s="8" t="s">
        <v>322</v>
      </c>
      <c r="O60" s="8" t="s">
        <v>323</v>
      </c>
      <c r="P60" s="8" t="s">
        <v>205</v>
      </c>
      <c r="Q60" s="8" t="str">
        <f t="shared" si="1"/>
        <v>Fail - Vòng 1</v>
      </c>
      <c r="R60" s="8" t="s">
        <v>222</v>
      </c>
      <c r="S60" s="8" t="s">
        <v>206</v>
      </c>
      <c r="X60" s="48"/>
      <c r="Y60" s="8" t="str">
        <f>IF(AND(Ứng_viên[[#This Row],[TG nhận việc]]&lt;&gt;"",Ứng_viên[[#This Row],[TG nhận việc]]&lt;=Ứng_viên[[#This Row],[Ngày kết thúc]]),1,"")</f>
        <v/>
      </c>
      <c r="Z60" s="8" t="str">
        <f>IF(Ứng_viên[[#This Row],[TG nhận việc]]&lt;&gt;"",Ứng_viên[[#This Row],[TG nhận việc]]-Ứng_viên[[#This Row],[Ngày nhận HS]],"")</f>
        <v/>
      </c>
    </row>
    <row r="61" spans="1:26" s="8" customFormat="1" ht="23.25" customHeight="1" x14ac:dyDescent="0.25">
      <c r="A61" s="8">
        <f t="shared" si="0"/>
        <v>58</v>
      </c>
      <c r="B61" s="48">
        <v>44752</v>
      </c>
      <c r="C61" s="8" t="s">
        <v>68</v>
      </c>
      <c r="D61" s="48" cm="1">
        <f t="array" ref="D61">INDEX(VitriTD[Ngày bắt đầu],MATCH(Ứng_viên[[#This Row],[Mã TD]],VitriTD[ID tuyển dụng],0),0)</f>
        <v>44742</v>
      </c>
      <c r="E61" s="48" cm="1">
        <f t="array" ref="E61">INDEX(VitriTD[Ngày kết thúc],MATCH(Ứng_viên[[#This Row],[Mã TD]],VitriTD[ID tuyển dụng],0),0)</f>
        <v>44787</v>
      </c>
      <c r="F61" s="48" t="str" cm="1">
        <f t="array" ref="F61">INDEX(VitriTD[Khu vực],MATCH(Ứng_viên[[#This Row],[Ngày kết thúc]],VitriTD[Ngày kết thúc],0),0)</f>
        <v>MEKONG 4</v>
      </c>
      <c r="G61" s="48" t="str" cm="1">
        <f t="array" ref="G61">INDEX(VitriTD[Tỉnh/Thành phố],MATCH(Ứng_viên[[#This Row],[Khu vực]],VitriTD[Khu vực],0),0)</f>
        <v>Sóc Trăng</v>
      </c>
      <c r="H61" s="48" t="str" cm="1">
        <f t="array" ref="H61">INDEX(VitriTD[Phòng ban],MATCH(Ứng_viên[[#This Row],[Tỉnh/Thành phố]],VitriTD[Tỉnh/Thành phố],0),0)</f>
        <v>TCP</v>
      </c>
      <c r="I61" s="48" t="str" cm="1">
        <f t="array" ref="I61">INDEX(VitriTD[Vị trí],MATCH(Ứng_viên[[#This Row],[Mã TD]],VitriTD[ID tuyển dụng],0),0)</f>
        <v>ASM</v>
      </c>
      <c r="J61" s="48" t="str" cm="1">
        <f t="array" ref="J61">INDEX(VitriTD[Người phụ trách],MATCH(Ứng_viên[[#This Row],[Mã TD]],VitriTD[ID tuyển dụng],0),0)</f>
        <v>Nguyễn Văn A</v>
      </c>
      <c r="K61" s="8" t="s">
        <v>324</v>
      </c>
      <c r="O61" s="8" t="s">
        <v>325</v>
      </c>
      <c r="P61" s="8" t="s">
        <v>326</v>
      </c>
      <c r="Q61" s="8" t="str">
        <f t="shared" si="1"/>
        <v>Fail - Vòng 1</v>
      </c>
      <c r="R61" s="8" t="s">
        <v>222</v>
      </c>
      <c r="S61" s="8" t="s">
        <v>206</v>
      </c>
      <c r="X61" s="48"/>
      <c r="Y61" s="8" t="str">
        <f>IF(AND(Ứng_viên[[#This Row],[TG nhận việc]]&lt;&gt;"",Ứng_viên[[#This Row],[TG nhận việc]]&lt;=Ứng_viên[[#This Row],[Ngày kết thúc]]),1,"")</f>
        <v/>
      </c>
      <c r="Z61" s="8" t="str">
        <f>IF(Ứng_viên[[#This Row],[TG nhận việc]]&lt;&gt;"",Ứng_viên[[#This Row],[TG nhận việc]]-Ứng_viên[[#This Row],[Ngày nhận HS]],"")</f>
        <v/>
      </c>
    </row>
    <row r="62" spans="1:26" s="8" customFormat="1" ht="23.25" customHeight="1" x14ac:dyDescent="0.25">
      <c r="A62" s="8">
        <f t="shared" si="0"/>
        <v>59</v>
      </c>
      <c r="B62" s="48">
        <v>44752</v>
      </c>
      <c r="C62" s="8" t="s">
        <v>68</v>
      </c>
      <c r="D62" s="48" cm="1">
        <f t="array" ref="D62">INDEX(VitriTD[Ngày bắt đầu],MATCH(Ứng_viên[[#This Row],[Mã TD]],VitriTD[ID tuyển dụng],0),0)</f>
        <v>44742</v>
      </c>
      <c r="E62" s="48" cm="1">
        <f t="array" ref="E62">INDEX(VitriTD[Ngày kết thúc],MATCH(Ứng_viên[[#This Row],[Mã TD]],VitriTD[ID tuyển dụng],0),0)</f>
        <v>44787</v>
      </c>
      <c r="F62" s="48" t="str" cm="1">
        <f t="array" ref="F62">INDEX(VitriTD[Khu vực],MATCH(Ứng_viên[[#This Row],[Ngày kết thúc]],VitriTD[Ngày kết thúc],0),0)</f>
        <v>MEKONG 4</v>
      </c>
      <c r="G62" s="48" t="str" cm="1">
        <f t="array" ref="G62">INDEX(VitriTD[Tỉnh/Thành phố],MATCH(Ứng_viên[[#This Row],[Khu vực]],VitriTD[Khu vực],0),0)</f>
        <v>Sóc Trăng</v>
      </c>
      <c r="H62" s="48" t="str" cm="1">
        <f t="array" ref="H62">INDEX(VitriTD[Phòng ban],MATCH(Ứng_viên[[#This Row],[Tỉnh/Thành phố]],VitriTD[Tỉnh/Thành phố],0),0)</f>
        <v>TCP</v>
      </c>
      <c r="I62" s="48" t="str" cm="1">
        <f t="array" ref="I62">INDEX(VitriTD[Vị trí],MATCH(Ứng_viên[[#This Row],[Mã TD]],VitriTD[ID tuyển dụng],0),0)</f>
        <v>ASM</v>
      </c>
      <c r="J62" s="48" t="str" cm="1">
        <f t="array" ref="J62">INDEX(VitriTD[Người phụ trách],MATCH(Ứng_viên[[#This Row],[Mã TD]],VitriTD[ID tuyển dụng],0),0)</f>
        <v>Nguyễn Văn A</v>
      </c>
      <c r="K62" s="8" t="s">
        <v>327</v>
      </c>
      <c r="O62" s="8" t="s">
        <v>328</v>
      </c>
      <c r="P62" s="8" t="s">
        <v>205</v>
      </c>
      <c r="Q62" s="8" t="str">
        <f t="shared" si="1"/>
        <v>Nhận việc</v>
      </c>
      <c r="R62" s="8" t="s">
        <v>222</v>
      </c>
      <c r="W62" s="8" t="s">
        <v>196</v>
      </c>
      <c r="X62" s="48">
        <v>44767</v>
      </c>
      <c r="Y62" s="8">
        <f>IF(AND(Ứng_viên[[#This Row],[TG nhận việc]]&lt;&gt;"",Ứng_viên[[#This Row],[TG nhận việc]]&lt;=Ứng_viên[[#This Row],[Ngày kết thúc]]),1,"")</f>
        <v>1</v>
      </c>
      <c r="Z62" s="8">
        <f>IF(Ứng_viên[[#This Row],[TG nhận việc]]&lt;&gt;"",Ứng_viên[[#This Row],[TG nhận việc]]-Ứng_viên[[#This Row],[Ngày nhận HS]],"")</f>
        <v>15</v>
      </c>
    </row>
    <row r="63" spans="1:26" s="8" customFormat="1" ht="23.25" customHeight="1" x14ac:dyDescent="0.25">
      <c r="A63" s="8">
        <f t="shared" si="0"/>
        <v>60</v>
      </c>
      <c r="B63" s="48">
        <v>44752</v>
      </c>
      <c r="C63" s="8" t="s">
        <v>68</v>
      </c>
      <c r="D63" s="48" cm="1">
        <f t="array" ref="D63">INDEX(VitriTD[Ngày bắt đầu],MATCH(Ứng_viên[[#This Row],[Mã TD]],VitriTD[ID tuyển dụng],0),0)</f>
        <v>44742</v>
      </c>
      <c r="E63" s="48" cm="1">
        <f t="array" ref="E63">INDEX(VitriTD[Ngày kết thúc],MATCH(Ứng_viên[[#This Row],[Mã TD]],VitriTD[ID tuyển dụng],0),0)</f>
        <v>44787</v>
      </c>
      <c r="F63" s="48" t="str" cm="1">
        <f t="array" ref="F63">INDEX(VitriTD[Khu vực],MATCH(Ứng_viên[[#This Row],[Ngày kết thúc]],VitriTD[Ngày kết thúc],0),0)</f>
        <v>MEKONG 4</v>
      </c>
      <c r="G63" s="48" t="str" cm="1">
        <f t="array" ref="G63">INDEX(VitriTD[Tỉnh/Thành phố],MATCH(Ứng_viên[[#This Row],[Khu vực]],VitriTD[Khu vực],0),0)</f>
        <v>Sóc Trăng</v>
      </c>
      <c r="H63" s="48" t="str" cm="1">
        <f t="array" ref="H63">INDEX(VitriTD[Phòng ban],MATCH(Ứng_viên[[#This Row],[Tỉnh/Thành phố]],VitriTD[Tỉnh/Thành phố],0),0)</f>
        <v>TCP</v>
      </c>
      <c r="I63" s="48" t="str" cm="1">
        <f t="array" ref="I63">INDEX(VitriTD[Vị trí],MATCH(Ứng_viên[[#This Row],[Mã TD]],VitriTD[ID tuyển dụng],0),0)</f>
        <v>ASM</v>
      </c>
      <c r="J63" s="48" t="str" cm="1">
        <f t="array" ref="J63">INDEX(VitriTD[Người phụ trách],MATCH(Ứng_viên[[#This Row],[Mã TD]],VitriTD[ID tuyển dụng],0),0)</f>
        <v>Nguyễn Văn A</v>
      </c>
      <c r="K63" s="8" t="s">
        <v>329</v>
      </c>
      <c r="O63" s="8" t="s">
        <v>330</v>
      </c>
      <c r="P63" s="8" t="s">
        <v>228</v>
      </c>
      <c r="Q63" s="8" t="str">
        <f t="shared" si="1"/>
        <v>Nhận việc</v>
      </c>
      <c r="R63" s="8" t="s">
        <v>222</v>
      </c>
      <c r="S63" s="8" t="s">
        <v>222</v>
      </c>
      <c r="T63" s="8" t="s">
        <v>222</v>
      </c>
      <c r="V63" s="8" t="s">
        <v>223</v>
      </c>
      <c r="W63" s="8" t="s">
        <v>196</v>
      </c>
      <c r="X63" s="48">
        <v>44763</v>
      </c>
      <c r="Y63" s="8">
        <f>IF(AND(Ứng_viên[[#This Row],[TG nhận việc]]&lt;&gt;"",Ứng_viên[[#This Row],[TG nhận việc]]&lt;=Ứng_viên[[#This Row],[Ngày kết thúc]]),1,"")</f>
        <v>1</v>
      </c>
      <c r="Z63" s="8">
        <f>IF(Ứng_viên[[#This Row],[TG nhận việc]]&lt;&gt;"",Ứng_viên[[#This Row],[TG nhận việc]]-Ứng_viên[[#This Row],[Ngày nhận HS]],"")</f>
        <v>11</v>
      </c>
    </row>
    <row r="64" spans="1:26" s="8" customFormat="1" ht="23.25" customHeight="1" x14ac:dyDescent="0.25">
      <c r="A64" s="8">
        <f t="shared" si="0"/>
        <v>61</v>
      </c>
      <c r="B64" s="48">
        <v>44752</v>
      </c>
      <c r="C64" s="8" t="s">
        <v>70</v>
      </c>
      <c r="D64" s="48" cm="1">
        <f t="array" ref="D64">INDEX(VitriTD[Ngày bắt đầu],MATCH(Ứng_viên[[#This Row],[Mã TD]],VitriTD[ID tuyển dụng],0),0)</f>
        <v>44742</v>
      </c>
      <c r="E64" s="48" cm="1">
        <f t="array" ref="E64">INDEX(VitriTD[Ngày kết thúc],MATCH(Ứng_viên[[#This Row],[Mã TD]],VitriTD[ID tuyển dụng],0),0)</f>
        <v>44789</v>
      </c>
      <c r="F64" s="48" t="str" cm="1">
        <f t="array" ref="F64">INDEX(VitriTD[Khu vực],MATCH(Ứng_viên[[#This Row],[Ngày kết thúc]],VitriTD[Ngày kết thúc],0),0)</f>
        <v>HCM 1</v>
      </c>
      <c r="G64" s="48" t="str" cm="1">
        <f t="array" ref="G64">INDEX(VitriTD[Tỉnh/Thành phố],MATCH(Ứng_viên[[#This Row],[Khu vực]],VitriTD[Khu vực],0),0)</f>
        <v>Thành phố Hồ Chí Minh</v>
      </c>
      <c r="H64" s="48" t="str" cm="1">
        <f t="array" ref="H64">INDEX(VitriTD[Phòng ban],MATCH(Ứng_viên[[#This Row],[Tỉnh/Thành phố]],VitriTD[Tỉnh/Thành phố],0),0)</f>
        <v>HR</v>
      </c>
      <c r="I64" s="48" t="str" cm="1">
        <f t="array" ref="I64">INDEX(VitriTD[Vị trí],MATCH(Ứng_viên[[#This Row],[Mã TD]],VitriTD[ID tuyển dụng],0),0)</f>
        <v>ASM</v>
      </c>
      <c r="J64" s="48" t="str" cm="1">
        <f t="array" ref="J64">INDEX(VitriTD[Người phụ trách],MATCH(Ứng_viên[[#This Row],[Mã TD]],VitriTD[ID tuyển dụng],0),0)</f>
        <v>Nguyễn Văn A</v>
      </c>
      <c r="K64" s="8" t="s">
        <v>331</v>
      </c>
      <c r="O64" s="8" t="s">
        <v>332</v>
      </c>
      <c r="P64" s="8" t="s">
        <v>205</v>
      </c>
      <c r="Q64" s="8" t="str">
        <f t="shared" si="1"/>
        <v>Fail - Vòng 1</v>
      </c>
      <c r="R64" s="8" t="s">
        <v>222</v>
      </c>
      <c r="S64" s="8" t="s">
        <v>206</v>
      </c>
      <c r="X64" s="48"/>
      <c r="Y64" s="8" t="str">
        <f>IF(AND(Ứng_viên[[#This Row],[TG nhận việc]]&lt;&gt;"",Ứng_viên[[#This Row],[TG nhận việc]]&lt;=Ứng_viên[[#This Row],[Ngày kết thúc]]),1,"")</f>
        <v/>
      </c>
      <c r="Z64" s="8" t="str">
        <f>IF(Ứng_viên[[#This Row],[TG nhận việc]]&lt;&gt;"",Ứng_viên[[#This Row],[TG nhận việc]]-Ứng_viên[[#This Row],[Ngày nhận HS]],"")</f>
        <v/>
      </c>
    </row>
    <row r="65" spans="1:26" s="8" customFormat="1" ht="23.25" customHeight="1" x14ac:dyDescent="0.25">
      <c r="A65" s="8">
        <f t="shared" si="0"/>
        <v>62</v>
      </c>
      <c r="B65" s="48">
        <v>44752</v>
      </c>
      <c r="C65" s="8" t="s">
        <v>70</v>
      </c>
      <c r="D65" s="48" cm="1">
        <f t="array" ref="D65">INDEX(VitriTD[Ngày bắt đầu],MATCH(Ứng_viên[[#This Row],[Mã TD]],VitriTD[ID tuyển dụng],0),0)</f>
        <v>44742</v>
      </c>
      <c r="E65" s="48" cm="1">
        <f t="array" ref="E65">INDEX(VitriTD[Ngày kết thúc],MATCH(Ứng_viên[[#This Row],[Mã TD]],VitriTD[ID tuyển dụng],0),0)</f>
        <v>44789</v>
      </c>
      <c r="F65" s="48" t="str" cm="1">
        <f t="array" ref="F65">INDEX(VitriTD[Khu vực],MATCH(Ứng_viên[[#This Row],[Ngày kết thúc]],VitriTD[Ngày kết thúc],0),0)</f>
        <v>HCM 1</v>
      </c>
      <c r="G65" s="48" t="str" cm="1">
        <f t="array" ref="G65">INDEX(VitriTD[Tỉnh/Thành phố],MATCH(Ứng_viên[[#This Row],[Khu vực]],VitriTD[Khu vực],0),0)</f>
        <v>Thành phố Hồ Chí Minh</v>
      </c>
      <c r="H65" s="48" t="str" cm="1">
        <f t="array" ref="H65">INDEX(VitriTD[Phòng ban],MATCH(Ứng_viên[[#This Row],[Tỉnh/Thành phố]],VitriTD[Tỉnh/Thành phố],0),0)</f>
        <v>HR</v>
      </c>
      <c r="I65" s="48" t="str" cm="1">
        <f t="array" ref="I65">INDEX(VitriTD[Vị trí],MATCH(Ứng_viên[[#This Row],[Mã TD]],VitriTD[ID tuyển dụng],0),0)</f>
        <v>ASM</v>
      </c>
      <c r="J65" s="48" t="str" cm="1">
        <f t="array" ref="J65">INDEX(VitriTD[Người phụ trách],MATCH(Ứng_viên[[#This Row],[Mã TD]],VitriTD[ID tuyển dụng],0),0)</f>
        <v>Nguyễn Văn A</v>
      </c>
      <c r="K65" s="8" t="s">
        <v>333</v>
      </c>
      <c r="O65" s="8" t="s">
        <v>334</v>
      </c>
      <c r="P65" s="8" t="s">
        <v>205</v>
      </c>
      <c r="Q65" s="8" t="str">
        <f t="shared" si="1"/>
        <v>Fail - Vòng 1</v>
      </c>
      <c r="R65" s="8" t="s">
        <v>222</v>
      </c>
      <c r="S65" s="8" t="s">
        <v>206</v>
      </c>
      <c r="X65" s="48"/>
      <c r="Y65" s="8" t="str">
        <f>IF(AND(Ứng_viên[[#This Row],[TG nhận việc]]&lt;&gt;"",Ứng_viên[[#This Row],[TG nhận việc]]&lt;=Ứng_viên[[#This Row],[Ngày kết thúc]]),1,"")</f>
        <v/>
      </c>
      <c r="Z65" s="8" t="str">
        <f>IF(Ứng_viên[[#This Row],[TG nhận việc]]&lt;&gt;"",Ứng_viên[[#This Row],[TG nhận việc]]-Ứng_viên[[#This Row],[Ngày nhận HS]],"")</f>
        <v/>
      </c>
    </row>
    <row r="66" spans="1:26" s="8" customFormat="1" ht="23.25" customHeight="1" x14ac:dyDescent="0.25">
      <c r="A66" s="8">
        <f t="shared" si="0"/>
        <v>63</v>
      </c>
      <c r="B66" s="48">
        <v>44752</v>
      </c>
      <c r="C66" s="8" t="s">
        <v>70</v>
      </c>
      <c r="D66" s="48" cm="1">
        <f t="array" ref="D66">INDEX(VitriTD[Ngày bắt đầu],MATCH(Ứng_viên[[#This Row],[Mã TD]],VitriTD[ID tuyển dụng],0),0)</f>
        <v>44742</v>
      </c>
      <c r="E66" s="48" cm="1">
        <f t="array" ref="E66">INDEX(VitriTD[Ngày kết thúc],MATCH(Ứng_viên[[#This Row],[Mã TD]],VitriTD[ID tuyển dụng],0),0)</f>
        <v>44789</v>
      </c>
      <c r="F66" s="48" t="str" cm="1">
        <f t="array" ref="F66">INDEX(VitriTD[Khu vực],MATCH(Ứng_viên[[#This Row],[Ngày kết thúc]],VitriTD[Ngày kết thúc],0),0)</f>
        <v>HCM 1</v>
      </c>
      <c r="G66" s="48" t="str" cm="1">
        <f t="array" ref="G66">INDEX(VitriTD[Tỉnh/Thành phố],MATCH(Ứng_viên[[#This Row],[Khu vực]],VitriTD[Khu vực],0),0)</f>
        <v>Thành phố Hồ Chí Minh</v>
      </c>
      <c r="H66" s="48" t="str" cm="1">
        <f t="array" ref="H66">INDEX(VitriTD[Phòng ban],MATCH(Ứng_viên[[#This Row],[Tỉnh/Thành phố]],VitriTD[Tỉnh/Thành phố],0),0)</f>
        <v>HR</v>
      </c>
      <c r="I66" s="48" t="str" cm="1">
        <f t="array" ref="I66">INDEX(VitriTD[Vị trí],MATCH(Ứng_viên[[#This Row],[Mã TD]],VitriTD[ID tuyển dụng],0),0)</f>
        <v>ASM</v>
      </c>
      <c r="J66" s="48" t="str" cm="1">
        <f t="array" ref="J66">INDEX(VitriTD[Người phụ trách],MATCH(Ứng_viên[[#This Row],[Mã TD]],VitriTD[ID tuyển dụng],0),0)</f>
        <v>Nguyễn Văn A</v>
      </c>
      <c r="K66" s="8" t="s">
        <v>335</v>
      </c>
      <c r="O66" s="8" t="s">
        <v>336</v>
      </c>
      <c r="P66" s="8" t="s">
        <v>205</v>
      </c>
      <c r="Q66" s="8" t="str">
        <f t="shared" si="1"/>
        <v>Nhận việc</v>
      </c>
      <c r="R66" s="8" t="s">
        <v>222</v>
      </c>
      <c r="S66" s="8" t="s">
        <v>222</v>
      </c>
      <c r="T66" s="8" t="s">
        <v>222</v>
      </c>
      <c r="V66" s="8" t="s">
        <v>223</v>
      </c>
      <c r="W66" s="8" t="s">
        <v>196</v>
      </c>
      <c r="X66" s="48">
        <v>44783</v>
      </c>
      <c r="Y66" s="8">
        <f>IF(AND(Ứng_viên[[#This Row],[TG nhận việc]]&lt;&gt;"",Ứng_viên[[#This Row],[TG nhận việc]]&lt;=Ứng_viên[[#This Row],[Ngày kết thúc]]),1,"")</f>
        <v>1</v>
      </c>
      <c r="Z66" s="8">
        <f>IF(Ứng_viên[[#This Row],[TG nhận việc]]&lt;&gt;"",Ứng_viên[[#This Row],[TG nhận việc]]-Ứng_viên[[#This Row],[Ngày nhận HS]],"")</f>
        <v>31</v>
      </c>
    </row>
    <row r="67" spans="1:26" s="8" customFormat="1" ht="23.25" customHeight="1" x14ac:dyDescent="0.25">
      <c r="A67" s="8">
        <f t="shared" si="0"/>
        <v>64</v>
      </c>
      <c r="B67" s="48">
        <v>44752</v>
      </c>
      <c r="C67" s="8" t="s">
        <v>70</v>
      </c>
      <c r="D67" s="48" cm="1">
        <f t="array" ref="D67">INDEX(VitriTD[Ngày bắt đầu],MATCH(Ứng_viên[[#This Row],[Mã TD]],VitriTD[ID tuyển dụng],0),0)</f>
        <v>44742</v>
      </c>
      <c r="E67" s="48" cm="1">
        <f t="array" ref="E67">INDEX(VitriTD[Ngày kết thúc],MATCH(Ứng_viên[[#This Row],[Mã TD]],VitriTD[ID tuyển dụng],0),0)</f>
        <v>44789</v>
      </c>
      <c r="F67" s="48" t="str" cm="1">
        <f t="array" ref="F67">INDEX(VitriTD[Khu vực],MATCH(Ứng_viên[[#This Row],[Ngày kết thúc]],VitriTD[Ngày kết thúc],0),0)</f>
        <v>HCM 1</v>
      </c>
      <c r="G67" s="48" t="str" cm="1">
        <f t="array" ref="G67">INDEX(VitriTD[Tỉnh/Thành phố],MATCH(Ứng_viên[[#This Row],[Khu vực]],VitriTD[Khu vực],0),0)</f>
        <v>Thành phố Hồ Chí Minh</v>
      </c>
      <c r="H67" s="48" t="str" cm="1">
        <f t="array" ref="H67">INDEX(VitriTD[Phòng ban],MATCH(Ứng_viên[[#This Row],[Tỉnh/Thành phố]],VitriTD[Tỉnh/Thành phố],0),0)</f>
        <v>HR</v>
      </c>
      <c r="I67" s="48" t="str" cm="1">
        <f t="array" ref="I67">INDEX(VitriTD[Vị trí],MATCH(Ứng_viên[[#This Row],[Mã TD]],VitriTD[ID tuyển dụng],0),0)</f>
        <v>ASM</v>
      </c>
      <c r="J67" s="48" t="str" cm="1">
        <f t="array" ref="J67">INDEX(VitriTD[Người phụ trách],MATCH(Ứng_viên[[#This Row],[Mã TD]],VitriTD[ID tuyển dụng],0),0)</f>
        <v>Nguyễn Văn A</v>
      </c>
      <c r="K67" s="8" t="s">
        <v>337</v>
      </c>
      <c r="O67" s="8" t="s">
        <v>338</v>
      </c>
      <c r="P67" s="8" t="s">
        <v>205</v>
      </c>
      <c r="Q67" s="8" t="str">
        <f t="shared" si="1"/>
        <v>Fail - Vòng 1</v>
      </c>
      <c r="R67" s="8" t="s">
        <v>222</v>
      </c>
      <c r="S67" s="8" t="s">
        <v>206</v>
      </c>
      <c r="X67" s="48"/>
      <c r="Y67" s="8" t="str">
        <f>IF(AND(Ứng_viên[[#This Row],[TG nhận việc]]&lt;&gt;"",Ứng_viên[[#This Row],[TG nhận việc]]&lt;=Ứng_viên[[#This Row],[Ngày kết thúc]]),1,"")</f>
        <v/>
      </c>
      <c r="Z67" s="8" t="str">
        <f>IF(Ứng_viên[[#This Row],[TG nhận việc]]&lt;&gt;"",Ứng_viên[[#This Row],[TG nhận việc]]-Ứng_viên[[#This Row],[Ngày nhận HS]],"")</f>
        <v/>
      </c>
    </row>
    <row r="68" spans="1:26" s="8" customFormat="1" ht="23.25" customHeight="1" x14ac:dyDescent="0.25">
      <c r="A68" s="8">
        <f t="shared" ref="A68:A120" si="2">ROW()-3</f>
        <v>65</v>
      </c>
      <c r="B68" s="48">
        <v>44752</v>
      </c>
      <c r="C68" s="8" t="s">
        <v>70</v>
      </c>
      <c r="D68" s="48" cm="1">
        <f t="array" ref="D68">INDEX(VitriTD[Ngày bắt đầu],MATCH(Ứng_viên[[#This Row],[Mã TD]],VitriTD[ID tuyển dụng],0),0)</f>
        <v>44742</v>
      </c>
      <c r="E68" s="48" cm="1">
        <f t="array" ref="E68">INDEX(VitriTD[Ngày kết thúc],MATCH(Ứng_viên[[#This Row],[Mã TD]],VitriTD[ID tuyển dụng],0),0)</f>
        <v>44789</v>
      </c>
      <c r="F68" s="48" t="str" cm="1">
        <f t="array" ref="F68">INDEX(VitriTD[Khu vực],MATCH(Ứng_viên[[#This Row],[Ngày kết thúc]],VitriTD[Ngày kết thúc],0),0)</f>
        <v>HCM 1</v>
      </c>
      <c r="G68" s="48" t="str" cm="1">
        <f t="array" ref="G68">INDEX(VitriTD[Tỉnh/Thành phố],MATCH(Ứng_viên[[#This Row],[Khu vực]],VitriTD[Khu vực],0),0)</f>
        <v>Thành phố Hồ Chí Minh</v>
      </c>
      <c r="H68" s="48" t="str" cm="1">
        <f t="array" ref="H68">INDEX(VitriTD[Phòng ban],MATCH(Ứng_viên[[#This Row],[Tỉnh/Thành phố]],VitriTD[Tỉnh/Thành phố],0),0)</f>
        <v>HR</v>
      </c>
      <c r="I68" s="48" t="str" cm="1">
        <f t="array" ref="I68">INDEX(VitriTD[Vị trí],MATCH(Ứng_viên[[#This Row],[Mã TD]],VitriTD[ID tuyển dụng],0),0)</f>
        <v>ASM</v>
      </c>
      <c r="J68" s="48" t="str" cm="1">
        <f t="array" ref="J68">INDEX(VitriTD[Người phụ trách],MATCH(Ứng_viên[[#This Row],[Mã TD]],VitriTD[ID tuyển dụng],0),0)</f>
        <v>Nguyễn Văn A</v>
      </c>
      <c r="K68" s="8" t="s">
        <v>339</v>
      </c>
      <c r="O68" s="8" t="s">
        <v>340</v>
      </c>
      <c r="P68" s="8" t="s">
        <v>205</v>
      </c>
      <c r="Q68" s="8" t="str">
        <f t="shared" ref="Q68:Q120" si="3">IFERROR(_xlfn.IFS(W68&lt;&gt;"",W68,V68&lt;&gt;"",V68&amp;" - "&amp;$V$3,U68&lt;&gt;"",U68&amp;" - "&amp;$U$3,T68&lt;&gt;"",T68&amp;" - "&amp;$T$3,S68&lt;&gt;"",S68&amp;" - "&amp;$S$3,R68&lt;&gt;"",R68&amp;" - "&amp;$R$3),"")</f>
        <v>Fail - Vòng 1</v>
      </c>
      <c r="R68" s="8" t="s">
        <v>222</v>
      </c>
      <c r="S68" s="8" t="s">
        <v>206</v>
      </c>
      <c r="X68" s="48"/>
      <c r="Y68" s="8" t="str">
        <f>IF(AND(Ứng_viên[[#This Row],[TG nhận việc]]&lt;&gt;"",Ứng_viên[[#This Row],[TG nhận việc]]&lt;=Ứng_viên[[#This Row],[Ngày kết thúc]]),1,"")</f>
        <v/>
      </c>
      <c r="Z68" s="8" t="str">
        <f>IF(Ứng_viên[[#This Row],[TG nhận việc]]&lt;&gt;"",Ứng_viên[[#This Row],[TG nhận việc]]-Ứng_viên[[#This Row],[Ngày nhận HS]],"")</f>
        <v/>
      </c>
    </row>
    <row r="69" spans="1:26" s="8" customFormat="1" ht="23.25" customHeight="1" x14ac:dyDescent="0.25">
      <c r="A69" s="8">
        <f t="shared" si="2"/>
        <v>66</v>
      </c>
      <c r="B69" s="48">
        <v>44722</v>
      </c>
      <c r="C69" s="8" t="s">
        <v>72</v>
      </c>
      <c r="D69" s="48" cm="1">
        <f t="array" ref="D69">INDEX(VitriTD[Ngày bắt đầu],MATCH(Ứng_viên[[#This Row],[Mã TD]],VitriTD[ID tuyển dụng],0),0)</f>
        <v>44713</v>
      </c>
      <c r="E69" s="48" cm="1">
        <f t="array" ref="E69">INDEX(VitriTD[Ngày kết thúc],MATCH(Ứng_viên[[#This Row],[Mã TD]],VitriTD[ID tuyển dụng],0),0)</f>
        <v>44743</v>
      </c>
      <c r="F69" s="48" t="str" cm="1">
        <f t="array" ref="F69">INDEX(VitriTD[Khu vực],MATCH(Ứng_viên[[#This Row],[Ngày kết thúc]],VitriTD[Ngày kết thúc],0),0)</f>
        <v>The EAST 1</v>
      </c>
      <c r="G69" s="48" t="str" cm="1">
        <f t="array" ref="G69">INDEX(VitriTD[Tỉnh/Thành phố],MATCH(Ứng_viên[[#This Row],[Khu vực]],VitriTD[Khu vực],0),0)</f>
        <v>Đồng Nai</v>
      </c>
      <c r="H69" s="48" t="str" cm="1">
        <f t="array" ref="H69">INDEX(VitriTD[Phòng ban],MATCH(Ứng_viên[[#This Row],[Tỉnh/Thành phố]],VitriTD[Tỉnh/Thành phố],0),0)</f>
        <v>TCP</v>
      </c>
      <c r="I69" s="48" t="str" cm="1">
        <f t="array" ref="I69">INDEX(VitriTD[Vị trí],MATCH(Ứng_viên[[#This Row],[Mã TD]],VitriTD[ID tuyển dụng],0),0)</f>
        <v>SALES SUP</v>
      </c>
      <c r="J69" s="48" t="str" cm="1">
        <f t="array" ref="J69">INDEX(VitriTD[Người phụ trách],MATCH(Ứng_viên[[#This Row],[Mã TD]],VitriTD[ID tuyển dụng],0),0)</f>
        <v>Nguyễn Văn A</v>
      </c>
      <c r="K69" s="8" t="s">
        <v>341</v>
      </c>
      <c r="O69" s="8" t="s">
        <v>342</v>
      </c>
      <c r="P69" s="8" t="s">
        <v>228</v>
      </c>
      <c r="Q69" s="8" t="str">
        <f t="shared" si="3"/>
        <v>Nhận việc</v>
      </c>
      <c r="R69" s="8" t="s">
        <v>222</v>
      </c>
      <c r="S69" s="8" t="s">
        <v>222</v>
      </c>
      <c r="T69" s="8" t="s">
        <v>222</v>
      </c>
      <c r="V69" s="8" t="s">
        <v>223</v>
      </c>
      <c r="W69" s="8" t="s">
        <v>196</v>
      </c>
      <c r="X69" s="48">
        <v>44727</v>
      </c>
      <c r="Y69" s="8">
        <f>IF(AND(Ứng_viên[[#This Row],[TG nhận việc]]&lt;&gt;"",Ứng_viên[[#This Row],[TG nhận việc]]&lt;=Ứng_viên[[#This Row],[Ngày kết thúc]]),1,"")</f>
        <v>1</v>
      </c>
      <c r="Z69" s="8">
        <f>IF(Ứng_viên[[#This Row],[TG nhận việc]]&lt;&gt;"",Ứng_viên[[#This Row],[TG nhận việc]]-Ứng_viên[[#This Row],[Ngày nhận HS]],"")</f>
        <v>5</v>
      </c>
    </row>
    <row r="70" spans="1:26" s="8" customFormat="1" ht="23.25" customHeight="1" x14ac:dyDescent="0.25">
      <c r="A70" s="8">
        <f t="shared" si="2"/>
        <v>67</v>
      </c>
      <c r="B70" s="48">
        <v>44732</v>
      </c>
      <c r="C70" s="8" t="s">
        <v>76</v>
      </c>
      <c r="D70" s="48" cm="1">
        <f t="array" ref="D70">INDEX(VitriTD[Ngày bắt đầu],MATCH(Ứng_viên[[#This Row],[Mã TD]],VitriTD[ID tuyển dụng],0),0)</f>
        <v>44714</v>
      </c>
      <c r="E70" s="48" cm="1">
        <f t="array" ref="E70">INDEX(VitriTD[Ngày kết thúc],MATCH(Ứng_viên[[#This Row],[Mã TD]],VitriTD[ID tuyển dụng],0),0)</f>
        <v>44744</v>
      </c>
      <c r="F70" s="48" t="str" cm="1">
        <f t="array" ref="F70">INDEX(VitriTD[Khu vực],MATCH(Ứng_viên[[#This Row],[Ngày kết thúc]],VitriTD[Ngày kết thúc],0),0)</f>
        <v>HCM</v>
      </c>
      <c r="G70" s="48" t="str" cm="1">
        <f t="array" ref="G70">INDEX(VitriTD[Tỉnh/Thành phố],MATCH(Ứng_viên[[#This Row],[Khu vực]],VitriTD[Khu vực],0),0)</f>
        <v>Thành phố Hồ Chí Minh</v>
      </c>
      <c r="H70" s="48" t="str" cm="1">
        <f t="array" ref="H70">INDEX(VitriTD[Phòng ban],MATCH(Ứng_viên[[#This Row],[Tỉnh/Thành phố]],VitriTD[Tỉnh/Thành phố],0),0)</f>
        <v>HR</v>
      </c>
      <c r="I70" s="48" t="str" cm="1">
        <f t="array" ref="I70">INDEX(VitriTD[Vị trí],MATCH(Ứng_viên[[#This Row],[Mã TD]],VitriTD[ID tuyển dụng],0),0)</f>
        <v>SALES SUP</v>
      </c>
      <c r="J70" s="48" t="str" cm="1">
        <f t="array" ref="J70">INDEX(VitriTD[Người phụ trách],MATCH(Ứng_viên[[#This Row],[Mã TD]],VitriTD[ID tuyển dụng],0),0)</f>
        <v>Nguyễn Văn A</v>
      </c>
      <c r="K70" s="8" t="s">
        <v>343</v>
      </c>
      <c r="O70" s="8" t="s">
        <v>288</v>
      </c>
      <c r="P70" s="8" t="s">
        <v>411</v>
      </c>
      <c r="Q70" s="8" t="str">
        <f t="shared" si="3"/>
        <v>Nhận việc</v>
      </c>
      <c r="R70" s="8" t="s">
        <v>222</v>
      </c>
      <c r="S70" s="8" t="s">
        <v>222</v>
      </c>
      <c r="T70" s="8" t="s">
        <v>222</v>
      </c>
      <c r="V70" s="8" t="s">
        <v>223</v>
      </c>
      <c r="W70" s="8" t="s">
        <v>196</v>
      </c>
      <c r="X70" s="48">
        <v>44743</v>
      </c>
      <c r="Y70" s="8">
        <f>IF(AND(Ứng_viên[[#This Row],[TG nhận việc]]&lt;&gt;"",Ứng_viên[[#This Row],[TG nhận việc]]&lt;=Ứng_viên[[#This Row],[Ngày kết thúc]]),1,"")</f>
        <v>1</v>
      </c>
      <c r="Z70" s="8">
        <f>IF(Ứng_viên[[#This Row],[TG nhận việc]]&lt;&gt;"",Ứng_viên[[#This Row],[TG nhận việc]]-Ứng_viên[[#This Row],[Ngày nhận HS]],"")</f>
        <v>11</v>
      </c>
    </row>
    <row r="71" spans="1:26" s="8" customFormat="1" ht="23.25" customHeight="1" x14ac:dyDescent="0.25">
      <c r="A71" s="8">
        <f t="shared" si="2"/>
        <v>68</v>
      </c>
      <c r="B71" s="48">
        <v>44762</v>
      </c>
      <c r="C71" s="8" t="s">
        <v>78</v>
      </c>
      <c r="D71" s="48" cm="1">
        <f t="array" ref="D71">INDEX(VitriTD[Ngày bắt đầu],MATCH(Ứng_viên[[#This Row],[Mã TD]],VitriTD[ID tuyển dụng],0),0)</f>
        <v>44743</v>
      </c>
      <c r="E71" s="48" cm="1">
        <f t="array" ref="E71">INDEX(VitriTD[Ngày kết thúc],MATCH(Ứng_viên[[#This Row],[Mã TD]],VitriTD[ID tuyển dụng],0),0)</f>
        <v>44774</v>
      </c>
      <c r="F71" s="48" t="str" cm="1">
        <f t="array" ref="F71">INDEX(VitriTD[Khu vực],MATCH(Ứng_viên[[#This Row],[Ngày kết thúc]],VitriTD[Ngày kết thúc],0),0)</f>
        <v>MEKONG 4</v>
      </c>
      <c r="G71" s="48" t="str" cm="1">
        <f t="array" ref="G71">INDEX(VitriTD[Tỉnh/Thành phố],MATCH(Ứng_viên[[#This Row],[Khu vực]],VitriTD[Khu vực],0),0)</f>
        <v>Sóc Trăng</v>
      </c>
      <c r="H71" s="48" t="str" cm="1">
        <f t="array" ref="H71">INDEX(VitriTD[Phòng ban],MATCH(Ứng_viên[[#This Row],[Tỉnh/Thành phố]],VitriTD[Tỉnh/Thành phố],0),0)</f>
        <v>TCP</v>
      </c>
      <c r="I71" s="48" t="str" cm="1">
        <f t="array" ref="I71">INDEX(VitriTD[Vị trí],MATCH(Ứng_viên[[#This Row],[Mã TD]],VitriTD[ID tuyển dụng],0),0)</f>
        <v>SALES SUP</v>
      </c>
      <c r="J71" s="48" t="str" cm="1">
        <f t="array" ref="J71">INDEX(VitriTD[Người phụ trách],MATCH(Ứng_viên[[#This Row],[Mã TD]],VitriTD[ID tuyển dụng],0),0)</f>
        <v>Nguyễn Văn A</v>
      </c>
      <c r="K71" s="8" t="s">
        <v>344</v>
      </c>
      <c r="O71" s="8" t="s">
        <v>345</v>
      </c>
      <c r="P71" s="8" t="s">
        <v>205</v>
      </c>
      <c r="Q71" s="8" t="str">
        <f t="shared" si="3"/>
        <v>Fail - Vòng 1</v>
      </c>
      <c r="R71" s="8" t="s">
        <v>222</v>
      </c>
      <c r="S71" s="8" t="s">
        <v>206</v>
      </c>
      <c r="X71" s="48"/>
      <c r="Y71" s="8" t="str">
        <f>IF(AND(Ứng_viên[[#This Row],[TG nhận việc]]&lt;&gt;"",Ứng_viên[[#This Row],[TG nhận việc]]&lt;=Ứng_viên[[#This Row],[Ngày kết thúc]]),1,"")</f>
        <v/>
      </c>
      <c r="Z71" s="8" t="str">
        <f>IF(Ứng_viên[[#This Row],[TG nhận việc]]&lt;&gt;"",Ứng_viên[[#This Row],[TG nhận việc]]-Ứng_viên[[#This Row],[Ngày nhận HS]],"")</f>
        <v/>
      </c>
    </row>
    <row r="72" spans="1:26" s="8" customFormat="1" ht="23.25" customHeight="1" x14ac:dyDescent="0.25">
      <c r="A72" s="8">
        <f t="shared" si="2"/>
        <v>69</v>
      </c>
      <c r="B72" s="48">
        <v>44762</v>
      </c>
      <c r="C72" s="8" t="s">
        <v>78</v>
      </c>
      <c r="D72" s="48" cm="1">
        <f t="array" ref="D72">INDEX(VitriTD[Ngày bắt đầu],MATCH(Ứng_viên[[#This Row],[Mã TD]],VitriTD[ID tuyển dụng],0),0)</f>
        <v>44743</v>
      </c>
      <c r="E72" s="48" cm="1">
        <f t="array" ref="E72">INDEX(VitriTD[Ngày kết thúc],MATCH(Ứng_viên[[#This Row],[Mã TD]],VitriTD[ID tuyển dụng],0),0)</f>
        <v>44774</v>
      </c>
      <c r="F72" s="48" t="str" cm="1">
        <f t="array" ref="F72">INDEX(VitriTD[Khu vực],MATCH(Ứng_viên[[#This Row],[Ngày kết thúc]],VitriTD[Ngày kết thúc],0),0)</f>
        <v>MEKONG 4</v>
      </c>
      <c r="G72" s="48" t="str" cm="1">
        <f t="array" ref="G72">INDEX(VitriTD[Tỉnh/Thành phố],MATCH(Ứng_viên[[#This Row],[Khu vực]],VitriTD[Khu vực],0),0)</f>
        <v>Sóc Trăng</v>
      </c>
      <c r="H72" s="48" t="str" cm="1">
        <f t="array" ref="H72">INDEX(VitriTD[Phòng ban],MATCH(Ứng_viên[[#This Row],[Tỉnh/Thành phố]],VitriTD[Tỉnh/Thành phố],0),0)</f>
        <v>TCP</v>
      </c>
      <c r="I72" s="48" t="str" cm="1">
        <f t="array" ref="I72">INDEX(VitriTD[Vị trí],MATCH(Ứng_viên[[#This Row],[Mã TD]],VitriTD[ID tuyển dụng],0),0)</f>
        <v>SALES SUP</v>
      </c>
      <c r="J72" s="48" t="str" cm="1">
        <f t="array" ref="J72">INDEX(VitriTD[Người phụ trách],MATCH(Ứng_viên[[#This Row],[Mã TD]],VitriTD[ID tuyển dụng],0),0)</f>
        <v>Nguyễn Văn A</v>
      </c>
      <c r="K72" s="8" t="s">
        <v>346</v>
      </c>
      <c r="O72" s="8" t="s">
        <v>347</v>
      </c>
      <c r="P72" s="8" t="s">
        <v>205</v>
      </c>
      <c r="Q72" s="8" t="str">
        <f t="shared" si="3"/>
        <v>Fail - Vòng 1</v>
      </c>
      <c r="R72" s="8" t="s">
        <v>222</v>
      </c>
      <c r="S72" s="8" t="s">
        <v>206</v>
      </c>
      <c r="X72" s="48"/>
      <c r="Y72" s="8" t="str">
        <f>IF(AND(Ứng_viên[[#This Row],[TG nhận việc]]&lt;&gt;"",Ứng_viên[[#This Row],[TG nhận việc]]&lt;=Ứng_viên[[#This Row],[Ngày kết thúc]]),1,"")</f>
        <v/>
      </c>
      <c r="Z72" s="8" t="str">
        <f>IF(Ứng_viên[[#This Row],[TG nhận việc]]&lt;&gt;"",Ứng_viên[[#This Row],[TG nhận việc]]-Ứng_viên[[#This Row],[Ngày nhận HS]],"")</f>
        <v/>
      </c>
    </row>
    <row r="73" spans="1:26" s="8" customFormat="1" ht="23.25" customHeight="1" x14ac:dyDescent="0.25">
      <c r="A73" s="8">
        <f t="shared" si="2"/>
        <v>70</v>
      </c>
      <c r="B73" s="48">
        <v>44762</v>
      </c>
      <c r="C73" s="8" t="s">
        <v>78</v>
      </c>
      <c r="D73" s="48" cm="1">
        <f t="array" ref="D73">INDEX(VitriTD[Ngày bắt đầu],MATCH(Ứng_viên[[#This Row],[Mã TD]],VitriTD[ID tuyển dụng],0),0)</f>
        <v>44743</v>
      </c>
      <c r="E73" s="48" cm="1">
        <f t="array" ref="E73">INDEX(VitriTD[Ngày kết thúc],MATCH(Ứng_viên[[#This Row],[Mã TD]],VitriTD[ID tuyển dụng],0),0)</f>
        <v>44774</v>
      </c>
      <c r="F73" s="48" t="str" cm="1">
        <f t="array" ref="F73">INDEX(VitriTD[Khu vực],MATCH(Ứng_viên[[#This Row],[Ngày kết thúc]],VitriTD[Ngày kết thúc],0),0)</f>
        <v>MEKONG 4</v>
      </c>
      <c r="G73" s="48" t="str" cm="1">
        <f t="array" ref="G73">INDEX(VitriTD[Tỉnh/Thành phố],MATCH(Ứng_viên[[#This Row],[Khu vực]],VitriTD[Khu vực],0),0)</f>
        <v>Sóc Trăng</v>
      </c>
      <c r="H73" s="48" t="str" cm="1">
        <f t="array" ref="H73">INDEX(VitriTD[Phòng ban],MATCH(Ứng_viên[[#This Row],[Tỉnh/Thành phố]],VitriTD[Tỉnh/Thành phố],0),0)</f>
        <v>TCP</v>
      </c>
      <c r="I73" s="48" t="str" cm="1">
        <f t="array" ref="I73">INDEX(VitriTD[Vị trí],MATCH(Ứng_viên[[#This Row],[Mã TD]],VitriTD[ID tuyển dụng],0),0)</f>
        <v>SALES SUP</v>
      </c>
      <c r="J73" s="48" t="str" cm="1">
        <f t="array" ref="J73">INDEX(VitriTD[Người phụ trách],MATCH(Ứng_viên[[#This Row],[Mã TD]],VitriTD[ID tuyển dụng],0),0)</f>
        <v>Nguyễn Văn A</v>
      </c>
      <c r="K73" s="8" t="s">
        <v>348</v>
      </c>
      <c r="O73" s="8" t="s">
        <v>349</v>
      </c>
      <c r="P73" s="8" t="s">
        <v>205</v>
      </c>
      <c r="Q73" s="8" t="str">
        <f t="shared" si="3"/>
        <v>Nhận việc</v>
      </c>
      <c r="R73" s="8" t="s">
        <v>222</v>
      </c>
      <c r="S73" s="8" t="s">
        <v>222</v>
      </c>
      <c r="T73" s="8" t="s">
        <v>222</v>
      </c>
      <c r="U73" s="8" t="s">
        <v>223</v>
      </c>
      <c r="V73" s="8" t="s">
        <v>223</v>
      </c>
      <c r="W73" s="8" t="s">
        <v>196</v>
      </c>
      <c r="X73" s="48">
        <v>44774</v>
      </c>
      <c r="Y73" s="8">
        <f>IF(AND(Ứng_viên[[#This Row],[TG nhận việc]]&lt;&gt;"",Ứng_viên[[#This Row],[TG nhận việc]]&lt;=Ứng_viên[[#This Row],[Ngày kết thúc]]),1,"")</f>
        <v>1</v>
      </c>
      <c r="Z73" s="8">
        <f>IF(Ứng_viên[[#This Row],[TG nhận việc]]&lt;&gt;"",Ứng_viên[[#This Row],[TG nhận việc]]-Ứng_viên[[#This Row],[Ngày nhận HS]],"")</f>
        <v>12</v>
      </c>
    </row>
    <row r="74" spans="1:26" s="8" customFormat="1" ht="23.25" customHeight="1" x14ac:dyDescent="0.25">
      <c r="A74" s="8">
        <f t="shared" si="2"/>
        <v>71</v>
      </c>
      <c r="B74" s="48">
        <v>44762</v>
      </c>
      <c r="C74" s="8" t="s">
        <v>80</v>
      </c>
      <c r="D74" s="48" cm="1">
        <f t="array" ref="D74">INDEX(VitriTD[Ngày bắt đầu],MATCH(Ứng_viên[[#This Row],[Mã TD]],VitriTD[ID tuyển dụng],0),0)</f>
        <v>44743</v>
      </c>
      <c r="E74" s="48" cm="1">
        <f t="array" ref="E74">INDEX(VitriTD[Ngày kết thúc],MATCH(Ứng_viên[[#This Row],[Mã TD]],VitriTD[ID tuyển dụng],0),0)</f>
        <v>44774</v>
      </c>
      <c r="F74" s="48" t="str" cm="1">
        <f t="array" ref="F74">INDEX(VitriTD[Khu vực],MATCH(Ứng_viên[[#This Row],[Ngày kết thúc]],VitriTD[Ngày kết thúc],0),0)</f>
        <v>MEKONG 4</v>
      </c>
      <c r="G74" s="48" t="str" cm="1">
        <f t="array" ref="G74">INDEX(VitriTD[Tỉnh/Thành phố],MATCH(Ứng_viên[[#This Row],[Khu vực]],VitriTD[Khu vực],0),0)</f>
        <v>Sóc Trăng</v>
      </c>
      <c r="H74" s="48" t="str" cm="1">
        <f t="array" ref="H74">INDEX(VitriTD[Phòng ban],MATCH(Ứng_viên[[#This Row],[Tỉnh/Thành phố]],VitriTD[Tỉnh/Thành phố],0),0)</f>
        <v>TCP</v>
      </c>
      <c r="I74" s="48" t="str" cm="1">
        <f t="array" ref="I74">INDEX(VitriTD[Vị trí],MATCH(Ứng_viên[[#This Row],[Mã TD]],VitriTD[ID tuyển dụng],0),0)</f>
        <v>SALES SUP</v>
      </c>
      <c r="J74" s="48" t="str" cm="1">
        <f t="array" ref="J74">INDEX(VitriTD[Người phụ trách],MATCH(Ứng_viên[[#This Row],[Mã TD]],VitriTD[ID tuyển dụng],0),0)</f>
        <v>Nguyễn Văn A</v>
      </c>
      <c r="K74" s="8" t="s">
        <v>350</v>
      </c>
      <c r="O74" s="8" t="s">
        <v>351</v>
      </c>
      <c r="P74" s="8" t="s">
        <v>205</v>
      </c>
      <c r="Q74" s="8" t="str">
        <f t="shared" si="3"/>
        <v>Fail - Vòng 2</v>
      </c>
      <c r="R74" s="8" t="s">
        <v>222</v>
      </c>
      <c r="S74" s="8" t="s">
        <v>222</v>
      </c>
      <c r="T74" s="8" t="s">
        <v>206</v>
      </c>
      <c r="X74" s="48"/>
      <c r="Y74" s="8" t="str">
        <f>IF(AND(Ứng_viên[[#This Row],[TG nhận việc]]&lt;&gt;"",Ứng_viên[[#This Row],[TG nhận việc]]&lt;=Ứng_viên[[#This Row],[Ngày kết thúc]]),1,"")</f>
        <v/>
      </c>
      <c r="Z74" s="8" t="str">
        <f>IF(Ứng_viên[[#This Row],[TG nhận việc]]&lt;&gt;"",Ứng_viên[[#This Row],[TG nhận việc]]-Ứng_viên[[#This Row],[Ngày nhận HS]],"")</f>
        <v/>
      </c>
    </row>
    <row r="75" spans="1:26" s="8" customFormat="1" ht="23.25" customHeight="1" x14ac:dyDescent="0.25">
      <c r="A75" s="8">
        <f t="shared" si="2"/>
        <v>72</v>
      </c>
      <c r="B75" s="48">
        <v>44762</v>
      </c>
      <c r="C75" s="8" t="s">
        <v>80</v>
      </c>
      <c r="D75" s="48" cm="1">
        <f t="array" ref="D75">INDEX(VitriTD[Ngày bắt đầu],MATCH(Ứng_viên[[#This Row],[Mã TD]],VitriTD[ID tuyển dụng],0),0)</f>
        <v>44743</v>
      </c>
      <c r="E75" s="48" cm="1">
        <f t="array" ref="E75">INDEX(VitriTD[Ngày kết thúc],MATCH(Ứng_viên[[#This Row],[Mã TD]],VitriTD[ID tuyển dụng],0),0)</f>
        <v>44774</v>
      </c>
      <c r="F75" s="48" t="str" cm="1">
        <f t="array" ref="F75">INDEX(VitriTD[Khu vực],MATCH(Ứng_viên[[#This Row],[Ngày kết thúc]],VitriTD[Ngày kết thúc],0),0)</f>
        <v>MEKONG 4</v>
      </c>
      <c r="G75" s="48" t="str" cm="1">
        <f t="array" ref="G75">INDEX(VitriTD[Tỉnh/Thành phố],MATCH(Ứng_viên[[#This Row],[Khu vực]],VitriTD[Khu vực],0),0)</f>
        <v>Sóc Trăng</v>
      </c>
      <c r="H75" s="48" t="str" cm="1">
        <f t="array" ref="H75">INDEX(VitriTD[Phòng ban],MATCH(Ứng_viên[[#This Row],[Tỉnh/Thành phố]],VitriTD[Tỉnh/Thành phố],0),0)</f>
        <v>TCP</v>
      </c>
      <c r="I75" s="48" t="str" cm="1">
        <f t="array" ref="I75">INDEX(VitriTD[Vị trí],MATCH(Ứng_viên[[#This Row],[Mã TD]],VitriTD[ID tuyển dụng],0),0)</f>
        <v>SALES SUP</v>
      </c>
      <c r="J75" s="48" t="str" cm="1">
        <f t="array" ref="J75">INDEX(VitriTD[Người phụ trách],MATCH(Ứng_viên[[#This Row],[Mã TD]],VitriTD[ID tuyển dụng],0),0)</f>
        <v>Nguyễn Văn A</v>
      </c>
      <c r="K75" s="8" t="s">
        <v>352</v>
      </c>
      <c r="O75" s="8" t="s">
        <v>353</v>
      </c>
      <c r="P75" s="8" t="s">
        <v>205</v>
      </c>
      <c r="Q75" s="8" t="str">
        <f t="shared" si="3"/>
        <v>Nhận việc</v>
      </c>
      <c r="R75" s="8" t="s">
        <v>222</v>
      </c>
      <c r="S75" s="8" t="s">
        <v>222</v>
      </c>
      <c r="T75" s="8" t="s">
        <v>222</v>
      </c>
      <c r="V75" s="8" t="s">
        <v>223</v>
      </c>
      <c r="W75" s="8" t="s">
        <v>196</v>
      </c>
      <c r="X75" s="48">
        <v>44774</v>
      </c>
      <c r="Y75" s="8">
        <f>IF(AND(Ứng_viên[[#This Row],[TG nhận việc]]&lt;&gt;"",Ứng_viên[[#This Row],[TG nhận việc]]&lt;=Ứng_viên[[#This Row],[Ngày kết thúc]]),1,"")</f>
        <v>1</v>
      </c>
      <c r="Z75" s="8">
        <f>IF(Ứng_viên[[#This Row],[TG nhận việc]]&lt;&gt;"",Ứng_viên[[#This Row],[TG nhận việc]]-Ứng_viên[[#This Row],[Ngày nhận HS]],"")</f>
        <v>12</v>
      </c>
    </row>
    <row r="76" spans="1:26" s="8" customFormat="1" ht="23.25" customHeight="1" x14ac:dyDescent="0.25">
      <c r="A76" s="8">
        <f t="shared" si="2"/>
        <v>73</v>
      </c>
      <c r="B76" s="48">
        <v>44762</v>
      </c>
      <c r="C76" s="8" t="s">
        <v>80</v>
      </c>
      <c r="D76" s="48" cm="1">
        <f t="array" ref="D76">INDEX(VitriTD[Ngày bắt đầu],MATCH(Ứng_viên[[#This Row],[Mã TD]],VitriTD[ID tuyển dụng],0),0)</f>
        <v>44743</v>
      </c>
      <c r="E76" s="48" cm="1">
        <f t="array" ref="E76">INDEX(VitriTD[Ngày kết thúc],MATCH(Ứng_viên[[#This Row],[Mã TD]],VitriTD[ID tuyển dụng],0),0)</f>
        <v>44774</v>
      </c>
      <c r="F76" s="48" t="str" cm="1">
        <f t="array" ref="F76">INDEX(VitriTD[Khu vực],MATCH(Ứng_viên[[#This Row],[Ngày kết thúc]],VitriTD[Ngày kết thúc],0),0)</f>
        <v>MEKONG 4</v>
      </c>
      <c r="G76" s="48" t="str" cm="1">
        <f t="array" ref="G76">INDEX(VitriTD[Tỉnh/Thành phố],MATCH(Ứng_viên[[#This Row],[Khu vực]],VitriTD[Khu vực],0),0)</f>
        <v>Sóc Trăng</v>
      </c>
      <c r="H76" s="48" t="str" cm="1">
        <f t="array" ref="H76">INDEX(VitriTD[Phòng ban],MATCH(Ứng_viên[[#This Row],[Tỉnh/Thành phố]],VitriTD[Tỉnh/Thành phố],0),0)</f>
        <v>TCP</v>
      </c>
      <c r="I76" s="48" t="str" cm="1">
        <f t="array" ref="I76">INDEX(VitriTD[Vị trí],MATCH(Ứng_viên[[#This Row],[Mã TD]],VitriTD[ID tuyển dụng],0),0)</f>
        <v>SALES SUP</v>
      </c>
      <c r="J76" s="48" t="str" cm="1">
        <f t="array" ref="J76">INDEX(VitriTD[Người phụ trách],MATCH(Ứng_viên[[#This Row],[Mã TD]],VitriTD[ID tuyển dụng],0),0)</f>
        <v>Nguyễn Văn A</v>
      </c>
      <c r="K76" s="8" t="s">
        <v>354</v>
      </c>
      <c r="O76" s="8" t="s">
        <v>355</v>
      </c>
      <c r="P76" s="8" t="s">
        <v>205</v>
      </c>
      <c r="Q76" s="8" t="str">
        <f t="shared" si="3"/>
        <v>Fail - Vòng 2</v>
      </c>
      <c r="R76" s="8" t="s">
        <v>222</v>
      </c>
      <c r="S76" s="8" t="s">
        <v>222</v>
      </c>
      <c r="T76" s="8" t="s">
        <v>206</v>
      </c>
      <c r="X76" s="48"/>
      <c r="Y76" s="8" t="str">
        <f>IF(AND(Ứng_viên[[#This Row],[TG nhận việc]]&lt;&gt;"",Ứng_viên[[#This Row],[TG nhận việc]]&lt;=Ứng_viên[[#This Row],[Ngày kết thúc]]),1,"")</f>
        <v/>
      </c>
      <c r="Z76" s="8" t="str">
        <f>IF(Ứng_viên[[#This Row],[TG nhận việc]]&lt;&gt;"",Ứng_viên[[#This Row],[TG nhận việc]]-Ứng_viên[[#This Row],[Ngày nhận HS]],"")</f>
        <v/>
      </c>
    </row>
    <row r="77" spans="1:26" s="8" customFormat="1" ht="23.25" customHeight="1" x14ac:dyDescent="0.25">
      <c r="A77" s="8">
        <f t="shared" si="2"/>
        <v>74</v>
      </c>
      <c r="B77" s="48">
        <v>44762</v>
      </c>
      <c r="C77" s="8" t="s">
        <v>81</v>
      </c>
      <c r="D77" s="48" cm="1">
        <f t="array" ref="D77">INDEX(VitriTD[Ngày bắt đầu],MATCH(Ứng_viên[[#This Row],[Mã TD]],VitriTD[ID tuyển dụng],0),0)</f>
        <v>44744</v>
      </c>
      <c r="E77" s="48" cm="1">
        <f t="array" ref="E77">INDEX(VitriTD[Ngày kết thúc],MATCH(Ứng_viên[[#This Row],[Mã TD]],VitriTD[ID tuyển dụng],0),0)</f>
        <v>44775</v>
      </c>
      <c r="F77" s="48" t="str" cm="1">
        <f t="array" ref="F77">INDEX(VitriTD[Khu vực],MATCH(Ứng_viên[[#This Row],[Ngày kết thúc]],VitriTD[Ngày kết thúc],0),0)</f>
        <v>Central</v>
      </c>
      <c r="G77" s="48" t="str" cm="1">
        <f t="array" ref="G77">INDEX(VitriTD[Tỉnh/Thành phố],MATCH(Ứng_viên[[#This Row],[Khu vực]],VitriTD[Khu vực],0),0)</f>
        <v>Đà Nẵng</v>
      </c>
      <c r="H77" s="48" t="str" cm="1">
        <f t="array" ref="H77">INDEX(VitriTD[Phòng ban],MATCH(Ứng_viên[[#This Row],[Tỉnh/Thành phố]],VitriTD[Tỉnh/Thành phố],0),0)</f>
        <v>TCP</v>
      </c>
      <c r="I77" s="48" t="str" cm="1">
        <f t="array" ref="I77">INDEX(VitriTD[Vị trí],MATCH(Ứng_viên[[#This Row],[Mã TD]],VitriTD[ID tuyển dụng],0),0)</f>
        <v>SALES SUP</v>
      </c>
      <c r="J77" s="48" t="str" cm="1">
        <f t="array" ref="J77">INDEX(VitriTD[Người phụ trách],MATCH(Ứng_viên[[#This Row],[Mã TD]],VitriTD[ID tuyển dụng],0),0)</f>
        <v>Nguyễn Văn A</v>
      </c>
      <c r="K77" s="8" t="s">
        <v>356</v>
      </c>
      <c r="O77" s="8" t="s">
        <v>357</v>
      </c>
      <c r="P77" s="8" t="s">
        <v>205</v>
      </c>
      <c r="Q77" s="8" t="str">
        <f t="shared" si="3"/>
        <v>Nhận việc</v>
      </c>
      <c r="R77" s="8" t="s">
        <v>222</v>
      </c>
      <c r="S77" s="8" t="s">
        <v>222</v>
      </c>
      <c r="T77" s="8" t="s">
        <v>222</v>
      </c>
      <c r="V77" s="8" t="s">
        <v>223</v>
      </c>
      <c r="W77" s="8" t="s">
        <v>196</v>
      </c>
      <c r="X77" s="48">
        <v>44769</v>
      </c>
      <c r="Y77" s="8">
        <f>IF(AND(Ứng_viên[[#This Row],[TG nhận việc]]&lt;&gt;"",Ứng_viên[[#This Row],[TG nhận việc]]&lt;=Ứng_viên[[#This Row],[Ngày kết thúc]]),1,"")</f>
        <v>1</v>
      </c>
      <c r="Z77" s="8">
        <f>IF(Ứng_viên[[#This Row],[TG nhận việc]]&lt;&gt;"",Ứng_viên[[#This Row],[TG nhận việc]]-Ứng_viên[[#This Row],[Ngày nhận HS]],"")</f>
        <v>7</v>
      </c>
    </row>
    <row r="78" spans="1:26" s="8" customFormat="1" ht="23.25" customHeight="1" x14ac:dyDescent="0.25">
      <c r="A78" s="8">
        <f t="shared" si="2"/>
        <v>75</v>
      </c>
      <c r="B78" s="48">
        <v>44762</v>
      </c>
      <c r="C78" s="8" t="s">
        <v>81</v>
      </c>
      <c r="D78" s="48" cm="1">
        <f t="array" ref="D78">INDEX(VitriTD[Ngày bắt đầu],MATCH(Ứng_viên[[#This Row],[Mã TD]],VitriTD[ID tuyển dụng],0),0)</f>
        <v>44744</v>
      </c>
      <c r="E78" s="48" cm="1">
        <f t="array" ref="E78">INDEX(VitriTD[Ngày kết thúc],MATCH(Ứng_viên[[#This Row],[Mã TD]],VitriTD[ID tuyển dụng],0),0)</f>
        <v>44775</v>
      </c>
      <c r="F78" s="48" t="str" cm="1">
        <f t="array" ref="F78">INDEX(VitriTD[Khu vực],MATCH(Ứng_viên[[#This Row],[Ngày kết thúc]],VitriTD[Ngày kết thúc],0),0)</f>
        <v>Central</v>
      </c>
      <c r="G78" s="48" t="str" cm="1">
        <f t="array" ref="G78">INDEX(VitriTD[Tỉnh/Thành phố],MATCH(Ứng_viên[[#This Row],[Khu vực]],VitriTD[Khu vực],0),0)</f>
        <v>Đà Nẵng</v>
      </c>
      <c r="H78" s="48" t="str" cm="1">
        <f t="array" ref="H78">INDEX(VitriTD[Phòng ban],MATCH(Ứng_viên[[#This Row],[Tỉnh/Thành phố]],VitriTD[Tỉnh/Thành phố],0),0)</f>
        <v>TCP</v>
      </c>
      <c r="I78" s="48" t="str" cm="1">
        <f t="array" ref="I78">INDEX(VitriTD[Vị trí],MATCH(Ứng_viên[[#This Row],[Mã TD]],VitriTD[ID tuyển dụng],0),0)</f>
        <v>SALES SUP</v>
      </c>
      <c r="J78" s="48" t="str" cm="1">
        <f t="array" ref="J78">INDEX(VitriTD[Người phụ trách],MATCH(Ứng_viên[[#This Row],[Mã TD]],VitriTD[ID tuyển dụng],0),0)</f>
        <v>Nguyễn Văn A</v>
      </c>
      <c r="K78" s="8" t="s">
        <v>358</v>
      </c>
      <c r="O78" s="8" t="s">
        <v>359</v>
      </c>
      <c r="P78" s="8" t="s">
        <v>205</v>
      </c>
      <c r="Q78" s="8" t="str">
        <f t="shared" si="3"/>
        <v>Không nhận việc</v>
      </c>
      <c r="R78" s="8" t="s">
        <v>222</v>
      </c>
      <c r="S78" s="8" t="s">
        <v>222</v>
      </c>
      <c r="T78" s="8" t="s">
        <v>222</v>
      </c>
      <c r="V78" s="8" t="s">
        <v>223</v>
      </c>
      <c r="W78" s="8" t="s">
        <v>268</v>
      </c>
      <c r="X78" s="48"/>
      <c r="Y78" s="8" t="str">
        <f>IF(AND(Ứng_viên[[#This Row],[TG nhận việc]]&lt;&gt;"",Ứng_viên[[#This Row],[TG nhận việc]]&lt;=Ứng_viên[[#This Row],[Ngày kết thúc]]),1,"")</f>
        <v/>
      </c>
      <c r="Z78" s="8" t="str">
        <f>IF(Ứng_viên[[#This Row],[TG nhận việc]]&lt;&gt;"",Ứng_viên[[#This Row],[TG nhận việc]]-Ứng_viên[[#This Row],[Ngày nhận HS]],"")</f>
        <v/>
      </c>
    </row>
    <row r="79" spans="1:26" s="8" customFormat="1" ht="23.25" customHeight="1" x14ac:dyDescent="0.25">
      <c r="A79" s="8">
        <f t="shared" si="2"/>
        <v>76</v>
      </c>
      <c r="B79" s="48">
        <v>44762</v>
      </c>
      <c r="C79" s="8" t="s">
        <v>81</v>
      </c>
      <c r="D79" s="48" cm="1">
        <f t="array" ref="D79">INDEX(VitriTD[Ngày bắt đầu],MATCH(Ứng_viên[[#This Row],[Mã TD]],VitriTD[ID tuyển dụng],0),0)</f>
        <v>44744</v>
      </c>
      <c r="E79" s="48" cm="1">
        <f t="array" ref="E79">INDEX(VitriTD[Ngày kết thúc],MATCH(Ứng_viên[[#This Row],[Mã TD]],VitriTD[ID tuyển dụng],0),0)</f>
        <v>44775</v>
      </c>
      <c r="F79" s="48" t="str" cm="1">
        <f t="array" ref="F79">INDEX(VitriTD[Khu vực],MATCH(Ứng_viên[[#This Row],[Ngày kết thúc]],VitriTD[Ngày kết thúc],0),0)</f>
        <v>Central</v>
      </c>
      <c r="G79" s="48" t="str" cm="1">
        <f t="array" ref="G79">INDEX(VitriTD[Tỉnh/Thành phố],MATCH(Ứng_viên[[#This Row],[Khu vực]],VitriTD[Khu vực],0),0)</f>
        <v>Đà Nẵng</v>
      </c>
      <c r="H79" s="48" t="str" cm="1">
        <f t="array" ref="H79">INDEX(VitriTD[Phòng ban],MATCH(Ứng_viên[[#This Row],[Tỉnh/Thành phố]],VitriTD[Tỉnh/Thành phố],0),0)</f>
        <v>TCP</v>
      </c>
      <c r="I79" s="48" t="str" cm="1">
        <f t="array" ref="I79">INDEX(VitriTD[Vị trí],MATCH(Ứng_viên[[#This Row],[Mã TD]],VitriTD[ID tuyển dụng],0),0)</f>
        <v>SALES SUP</v>
      </c>
      <c r="J79" s="48" t="str" cm="1">
        <f t="array" ref="J79">INDEX(VitriTD[Người phụ trách],MATCH(Ứng_viên[[#This Row],[Mã TD]],VitriTD[ID tuyển dụng],0),0)</f>
        <v>Nguyễn Văn A</v>
      </c>
      <c r="K79" s="8" t="s">
        <v>360</v>
      </c>
      <c r="O79" s="8" t="s">
        <v>361</v>
      </c>
      <c r="P79" s="8" t="s">
        <v>205</v>
      </c>
      <c r="Q79" s="8" t="str">
        <f t="shared" si="3"/>
        <v>Fail - Vòng 1</v>
      </c>
      <c r="R79" s="8" t="s">
        <v>222</v>
      </c>
      <c r="S79" s="8" t="s">
        <v>206</v>
      </c>
      <c r="X79" s="48"/>
      <c r="Y79" s="8" t="str">
        <f>IF(AND(Ứng_viên[[#This Row],[TG nhận việc]]&lt;&gt;"",Ứng_viên[[#This Row],[TG nhận việc]]&lt;=Ứng_viên[[#This Row],[Ngày kết thúc]]),1,"")</f>
        <v/>
      </c>
      <c r="Z79" s="8" t="str">
        <f>IF(Ứng_viên[[#This Row],[TG nhận việc]]&lt;&gt;"",Ứng_viên[[#This Row],[TG nhận việc]]-Ứng_viên[[#This Row],[Ngày nhận HS]],"")</f>
        <v/>
      </c>
    </row>
    <row r="80" spans="1:26" s="8" customFormat="1" ht="23.25" customHeight="1" x14ac:dyDescent="0.25">
      <c r="A80" s="8">
        <f t="shared" si="2"/>
        <v>77</v>
      </c>
      <c r="B80" s="48">
        <v>44757</v>
      </c>
      <c r="C80" s="8" t="s">
        <v>85</v>
      </c>
      <c r="D80" s="48" cm="1">
        <f t="array" ref="D80">INDEX(VitriTD[Ngày bắt đầu],MATCH(Ứng_viên[[#This Row],[Mã TD]],VitriTD[ID tuyển dụng],0),0)</f>
        <v>44772</v>
      </c>
      <c r="E80" s="48" cm="1">
        <f t="array" ref="E80">INDEX(VitriTD[Ngày kết thúc],MATCH(Ứng_viên[[#This Row],[Mã TD]],VitriTD[ID tuyển dụng],0),0)</f>
        <v>44803</v>
      </c>
      <c r="F80" s="48" t="str" cm="1">
        <f t="array" ref="F80">INDEX(VitriTD[Khu vực],MATCH(Ứng_viên[[#This Row],[Ngày kết thúc]],VitriTD[Ngày kết thúc],0),0)</f>
        <v>HCM</v>
      </c>
      <c r="G80" s="48" t="str" cm="1">
        <f t="array" ref="G80">INDEX(VitriTD[Tỉnh/Thành phố],MATCH(Ứng_viên[[#This Row],[Khu vực]],VitriTD[Khu vực],0),0)</f>
        <v>Thành phố Hồ Chí Minh</v>
      </c>
      <c r="H80" s="48" t="str" cm="1">
        <f t="array" ref="H80">INDEX(VitriTD[Phòng ban],MATCH(Ứng_viên[[#This Row],[Tỉnh/Thành phố]],VitriTD[Tỉnh/Thành phố],0),0)</f>
        <v>HR</v>
      </c>
      <c r="I80" s="48" t="str" cm="1">
        <f t="array" ref="I80">INDEX(VitriTD[Vị trí],MATCH(Ứng_viên[[#This Row],[Mã TD]],VitriTD[ID tuyển dụng],0),0)</f>
        <v>SALES SUP</v>
      </c>
      <c r="J80" s="48" t="str" cm="1">
        <f t="array" ref="J80">INDEX(VitriTD[Người phụ trách],MATCH(Ứng_viên[[#This Row],[Mã TD]],VitriTD[ID tuyển dụng],0),0)</f>
        <v>Nguyễn Văn A</v>
      </c>
      <c r="K80" s="8" t="s">
        <v>362</v>
      </c>
      <c r="O80" s="8" t="s">
        <v>363</v>
      </c>
      <c r="P80" s="8" t="s">
        <v>205</v>
      </c>
      <c r="Q80" s="8" t="str">
        <f t="shared" si="3"/>
        <v>Fail - Vòng 1</v>
      </c>
      <c r="R80" s="8" t="s">
        <v>222</v>
      </c>
      <c r="S80" s="8" t="s">
        <v>206</v>
      </c>
      <c r="X80" s="48"/>
      <c r="Y80" s="8" t="str">
        <f>IF(AND(Ứng_viên[[#This Row],[TG nhận việc]]&lt;&gt;"",Ứng_viên[[#This Row],[TG nhận việc]]&lt;=Ứng_viên[[#This Row],[Ngày kết thúc]]),1,"")</f>
        <v/>
      </c>
      <c r="Z80" s="8" t="str">
        <f>IF(Ứng_viên[[#This Row],[TG nhận việc]]&lt;&gt;"",Ứng_viên[[#This Row],[TG nhận việc]]-Ứng_viên[[#This Row],[Ngày nhận HS]],"")</f>
        <v/>
      </c>
    </row>
    <row r="81" spans="1:26" s="8" customFormat="1" ht="23.25" customHeight="1" x14ac:dyDescent="0.25">
      <c r="A81" s="8">
        <f t="shared" si="2"/>
        <v>78</v>
      </c>
      <c r="B81" s="48">
        <v>44757</v>
      </c>
      <c r="C81" s="8" t="s">
        <v>85</v>
      </c>
      <c r="D81" s="48" cm="1">
        <f t="array" ref="D81">INDEX(VitriTD[Ngày bắt đầu],MATCH(Ứng_viên[[#This Row],[Mã TD]],VitriTD[ID tuyển dụng],0),0)</f>
        <v>44772</v>
      </c>
      <c r="E81" s="48" cm="1">
        <f t="array" ref="E81">INDEX(VitriTD[Ngày kết thúc],MATCH(Ứng_viên[[#This Row],[Mã TD]],VitriTD[ID tuyển dụng],0),0)</f>
        <v>44803</v>
      </c>
      <c r="F81" s="48" t="str" cm="1">
        <f t="array" ref="F81">INDEX(VitriTD[Khu vực],MATCH(Ứng_viên[[#This Row],[Ngày kết thúc]],VitriTD[Ngày kết thúc],0),0)</f>
        <v>HCM</v>
      </c>
      <c r="G81" s="48" t="str" cm="1">
        <f t="array" ref="G81">INDEX(VitriTD[Tỉnh/Thành phố],MATCH(Ứng_viên[[#This Row],[Khu vực]],VitriTD[Khu vực],0),0)</f>
        <v>Thành phố Hồ Chí Minh</v>
      </c>
      <c r="H81" s="48" t="str" cm="1">
        <f t="array" ref="H81">INDEX(VitriTD[Phòng ban],MATCH(Ứng_viên[[#This Row],[Tỉnh/Thành phố]],VitriTD[Tỉnh/Thành phố],0),0)</f>
        <v>HR</v>
      </c>
      <c r="I81" s="48" t="str" cm="1">
        <f t="array" ref="I81">INDEX(VitriTD[Vị trí],MATCH(Ứng_viên[[#This Row],[Mã TD]],VitriTD[ID tuyển dụng],0),0)</f>
        <v>SALES SUP</v>
      </c>
      <c r="J81" s="48" t="str" cm="1">
        <f t="array" ref="J81">INDEX(VitriTD[Người phụ trách],MATCH(Ứng_viên[[#This Row],[Mã TD]],VitriTD[ID tuyển dụng],0),0)</f>
        <v>Nguyễn Văn A</v>
      </c>
      <c r="K81" s="8" t="s">
        <v>364</v>
      </c>
      <c r="O81" s="8" t="s">
        <v>365</v>
      </c>
      <c r="P81" s="8" t="s">
        <v>205</v>
      </c>
      <c r="Q81" s="8" t="str">
        <f t="shared" si="3"/>
        <v>Consider - Vòng 1</v>
      </c>
      <c r="R81" s="8" t="s">
        <v>222</v>
      </c>
      <c r="S81" s="8" t="s">
        <v>366</v>
      </c>
      <c r="X81" s="48"/>
      <c r="Y81" s="8" t="str">
        <f>IF(AND(Ứng_viên[[#This Row],[TG nhận việc]]&lt;&gt;"",Ứng_viên[[#This Row],[TG nhận việc]]&lt;=Ứng_viên[[#This Row],[Ngày kết thúc]]),1,"")</f>
        <v/>
      </c>
      <c r="Z81" s="8" t="str">
        <f>IF(Ứng_viên[[#This Row],[TG nhận việc]]&lt;&gt;"",Ứng_viên[[#This Row],[TG nhận việc]]-Ứng_viên[[#This Row],[Ngày nhận HS]],"")</f>
        <v/>
      </c>
    </row>
    <row r="82" spans="1:26" s="8" customFormat="1" ht="23.25" customHeight="1" x14ac:dyDescent="0.25">
      <c r="A82" s="8">
        <f t="shared" si="2"/>
        <v>79</v>
      </c>
      <c r="B82" s="48">
        <v>44752</v>
      </c>
      <c r="C82" s="8" t="s">
        <v>87</v>
      </c>
      <c r="D82" s="48" cm="1">
        <f t="array" ref="D82">INDEX(VitriTD[Ngày bắt đầu],MATCH(Ứng_viên[[#This Row],[Mã TD]],VitriTD[ID tuyển dụng],0),0)</f>
        <v>44743</v>
      </c>
      <c r="E82" s="48" cm="1">
        <f t="array" ref="E82">INDEX(VitriTD[Ngày kết thúc],MATCH(Ứng_viên[[#This Row],[Mã TD]],VitriTD[ID tuyển dụng],0),0)</f>
        <v>44774</v>
      </c>
      <c r="F82" s="48" t="str" cm="1">
        <f t="array" ref="F82">INDEX(VitriTD[Khu vực],MATCH(Ứng_viên[[#This Row],[Ngày kết thúc]],VitriTD[Ngày kết thúc],0),0)</f>
        <v>MEKONG 4</v>
      </c>
      <c r="G82" s="48" t="str" cm="1">
        <f t="array" ref="G82">INDEX(VitriTD[Tỉnh/Thành phố],MATCH(Ứng_viên[[#This Row],[Khu vực]],VitriTD[Khu vực],0),0)</f>
        <v>Sóc Trăng</v>
      </c>
      <c r="H82" s="48" t="str" cm="1">
        <f t="array" ref="H82">INDEX(VitriTD[Phòng ban],MATCH(Ứng_viên[[#This Row],[Tỉnh/Thành phố]],VitriTD[Tỉnh/Thành phố],0),0)</f>
        <v>TCP</v>
      </c>
      <c r="I82" s="48" t="str" cm="1">
        <f t="array" ref="I82">INDEX(VitriTD[Vị trí],MATCH(Ứng_viên[[#This Row],[Mã TD]],VitriTD[ID tuyển dụng],0),0)</f>
        <v>MT PLANING MANAGER</v>
      </c>
      <c r="J82" s="48" t="str" cm="1">
        <f t="array" ref="J82">INDEX(VitriTD[Người phụ trách],MATCH(Ứng_viên[[#This Row],[Mã TD]],VitriTD[ID tuyển dụng],0),0)</f>
        <v>Nguyễn Thị B</v>
      </c>
      <c r="K82" s="8" t="s">
        <v>367</v>
      </c>
      <c r="O82" s="8" t="s">
        <v>368</v>
      </c>
      <c r="P82" s="8" t="s">
        <v>267</v>
      </c>
      <c r="Q82" s="8" t="str">
        <f t="shared" si="3"/>
        <v>Nhận việc</v>
      </c>
      <c r="R82" s="8" t="s">
        <v>222</v>
      </c>
      <c r="S82" s="8" t="s">
        <v>222</v>
      </c>
      <c r="T82" s="8" t="s">
        <v>222</v>
      </c>
      <c r="U82" s="8" t="s">
        <v>223</v>
      </c>
      <c r="V82" s="8" t="s">
        <v>223</v>
      </c>
      <c r="W82" s="8" t="s">
        <v>196</v>
      </c>
      <c r="X82" s="48">
        <v>44758</v>
      </c>
      <c r="Y82" s="8">
        <f>IF(AND(Ứng_viên[[#This Row],[TG nhận việc]]&lt;&gt;"",Ứng_viên[[#This Row],[TG nhận việc]]&lt;=Ứng_viên[[#This Row],[Ngày kết thúc]]),1,"")</f>
        <v>1</v>
      </c>
      <c r="Z82" s="8">
        <f>IF(Ứng_viên[[#This Row],[TG nhận việc]]&lt;&gt;"",Ứng_viên[[#This Row],[TG nhận việc]]-Ứng_viên[[#This Row],[Ngày nhận HS]],"")</f>
        <v>6</v>
      </c>
    </row>
    <row r="83" spans="1:26" s="8" customFormat="1" ht="23.25" customHeight="1" x14ac:dyDescent="0.25">
      <c r="A83" s="8">
        <f t="shared" si="2"/>
        <v>80</v>
      </c>
      <c r="B83" s="48">
        <v>44737</v>
      </c>
      <c r="C83" s="8" t="s">
        <v>90</v>
      </c>
      <c r="D83" s="48" cm="1">
        <f t="array" ref="D83">INDEX(VitriTD[Ngày bắt đầu],MATCH(Ứng_viên[[#This Row],[Mã TD]],VitriTD[ID tuyển dụng],0),0)</f>
        <v>44743</v>
      </c>
      <c r="E83" s="48" cm="1">
        <f t="array" ref="E83">INDEX(VitriTD[Ngày kết thúc],MATCH(Ứng_viên[[#This Row],[Mã TD]],VitriTD[ID tuyển dụng],0),0)</f>
        <v>44774</v>
      </c>
      <c r="F83" s="48" t="str" cm="1">
        <f t="array" ref="F83">INDEX(VitriTD[Khu vực],MATCH(Ứng_viên[[#This Row],[Ngày kết thúc]],VitriTD[Ngày kết thúc],0),0)</f>
        <v>MEKONG 4</v>
      </c>
      <c r="G83" s="48" t="str" cm="1">
        <f t="array" ref="G83">INDEX(VitriTD[Tỉnh/Thành phố],MATCH(Ứng_viên[[#This Row],[Khu vực]],VitriTD[Khu vực],0),0)</f>
        <v>Sóc Trăng</v>
      </c>
      <c r="H83" s="48" t="str" cm="1">
        <f t="array" ref="H83">INDEX(VitriTD[Phòng ban],MATCH(Ứng_viên[[#This Row],[Tỉnh/Thành phố]],VitriTD[Tỉnh/Thành phố],0),0)</f>
        <v>TCP</v>
      </c>
      <c r="I83" s="48" t="str" cm="1">
        <f t="array" ref="I83">INDEX(VitriTD[Vị trí],MATCH(Ứng_viên[[#This Row],[Mã TD]],VitriTD[ID tuyển dụng],0),0)</f>
        <v>MT CAPABILITY DEVELOPMENT MANAGER</v>
      </c>
      <c r="J83" s="48" t="str" cm="1">
        <f t="array" ref="J83">INDEX(VitriTD[Người phụ trách],MATCH(Ứng_viên[[#This Row],[Mã TD]],VitriTD[ID tuyển dụng],0),0)</f>
        <v>Nguyễn Thị B</v>
      </c>
      <c r="K83" s="8" t="s">
        <v>369</v>
      </c>
      <c r="P83" s="8" t="s">
        <v>267</v>
      </c>
      <c r="Q83" s="8" t="str">
        <f t="shared" si="3"/>
        <v>Nhận việc</v>
      </c>
      <c r="R83" s="8" t="s">
        <v>222</v>
      </c>
      <c r="S83" s="8" t="s">
        <v>222</v>
      </c>
      <c r="T83" s="8" t="s">
        <v>222</v>
      </c>
      <c r="V83" s="8" t="s">
        <v>223</v>
      </c>
      <c r="W83" s="8" t="s">
        <v>196</v>
      </c>
      <c r="X83" s="48">
        <v>44743</v>
      </c>
      <c r="Y83" s="8">
        <f>IF(AND(Ứng_viên[[#This Row],[TG nhận việc]]&lt;&gt;"",Ứng_viên[[#This Row],[TG nhận việc]]&lt;=Ứng_viên[[#This Row],[Ngày kết thúc]]),1,"")</f>
        <v>1</v>
      </c>
      <c r="Z83" s="8">
        <f>IF(Ứng_viên[[#This Row],[TG nhận việc]]&lt;&gt;"",Ứng_viên[[#This Row],[TG nhận việc]]-Ứng_viên[[#This Row],[Ngày nhận HS]],"")</f>
        <v>6</v>
      </c>
    </row>
    <row r="84" spans="1:26" s="8" customFormat="1" ht="23.25" customHeight="1" x14ac:dyDescent="0.25">
      <c r="A84" s="8">
        <f t="shared" si="2"/>
        <v>81</v>
      </c>
      <c r="B84" s="48">
        <v>44650</v>
      </c>
      <c r="C84" s="8" t="s">
        <v>16</v>
      </c>
      <c r="D84" s="48" cm="1">
        <f t="array" ref="D84">INDEX(VitriTD[Ngày bắt đầu],MATCH(Ứng_viên[[#This Row],[Mã TD]],VitriTD[ID tuyển dụng],0),0)</f>
        <v>44627</v>
      </c>
      <c r="E84" s="48" cm="1">
        <f t="array" ref="E84">INDEX(VitriTD[Ngày kết thúc],MATCH(Ứng_viên[[#This Row],[Mã TD]],VitriTD[ID tuyển dụng],0),0)</f>
        <v>44673</v>
      </c>
      <c r="F84" s="48" t="str" cm="1">
        <f t="array" ref="F84">INDEX(VitriTD[Khu vực],MATCH(Ứng_viên[[#This Row],[Ngày kết thúc]],VitriTD[Ngày kết thúc],0),0)</f>
        <v>Central &amp; Highland</v>
      </c>
      <c r="G84" s="48" t="str" cm="1">
        <f t="array" ref="G84">INDEX(VitriTD[Tỉnh/Thành phố],MATCH(Ứng_viên[[#This Row],[Khu vực]],VitriTD[Khu vực],0),0)</f>
        <v>Đà Nẵng</v>
      </c>
      <c r="H84" s="48" t="str" cm="1">
        <f t="array" ref="H84">INDEX(VitriTD[Phòng ban],MATCH(Ứng_viên[[#This Row],[Tỉnh/Thành phố]],VitriTD[Tỉnh/Thành phố],0),0)</f>
        <v>TCP</v>
      </c>
      <c r="I84" s="48" t="str" cm="1">
        <f t="array" ref="I84">INDEX(VitriTD[Vị trí],MATCH(Ứng_viên[[#This Row],[Mã TD]],VitriTD[ID tuyển dụng],0),0)</f>
        <v>ASM GT</v>
      </c>
      <c r="J84" s="48" t="str" cm="1">
        <f t="array" ref="J84">INDEX(VitriTD[Người phụ trách],MATCH(Ứng_viên[[#This Row],[Mã TD]],VitriTD[ID tuyển dụng],0),0)</f>
        <v>Nguyễn Văn A</v>
      </c>
      <c r="K84" s="8" t="s">
        <v>370</v>
      </c>
      <c r="P84" s="8" t="s">
        <v>411</v>
      </c>
      <c r="Q84" s="8" t="str">
        <f t="shared" si="3"/>
        <v>Nhận việc</v>
      </c>
      <c r="R84" s="8" t="s">
        <v>222</v>
      </c>
      <c r="S84" s="8" t="s">
        <v>222</v>
      </c>
      <c r="T84" s="8" t="s">
        <v>222</v>
      </c>
      <c r="U84" s="8" t="s">
        <v>223</v>
      </c>
      <c r="V84" s="8" t="s">
        <v>223</v>
      </c>
      <c r="W84" s="8" t="s">
        <v>196</v>
      </c>
      <c r="X84" s="48">
        <v>44682</v>
      </c>
      <c r="Y84" s="8" t="str">
        <f>IF(AND(Ứng_viên[[#This Row],[TG nhận việc]]&lt;&gt;"",Ứng_viên[[#This Row],[TG nhận việc]]&lt;=Ứng_viên[[#This Row],[Ngày kết thúc]]),1,"")</f>
        <v/>
      </c>
      <c r="Z84" s="8">
        <f>IF(Ứng_viên[[#This Row],[TG nhận việc]]&lt;&gt;"",Ứng_viên[[#This Row],[TG nhận việc]]-Ứng_viên[[#This Row],[Ngày nhận HS]],"")</f>
        <v>32</v>
      </c>
    </row>
    <row r="85" spans="1:26" s="8" customFormat="1" ht="23.25" customHeight="1" x14ac:dyDescent="0.25">
      <c r="A85" s="8">
        <f t="shared" si="2"/>
        <v>82</v>
      </c>
      <c r="B85" s="48">
        <v>44703</v>
      </c>
      <c r="C85" s="8" t="s">
        <v>45</v>
      </c>
      <c r="D85" s="48" cm="1">
        <f t="array" ref="D85">INDEX(VitriTD[Ngày bắt đầu],MATCH(Ứng_viên[[#This Row],[Mã TD]],VitriTD[ID tuyển dụng],0),0)</f>
        <v>44693</v>
      </c>
      <c r="E85" s="48" cm="1">
        <f t="array" ref="E85">INDEX(VitriTD[Ngày kết thúc],MATCH(Ứng_viên[[#This Row],[Mã TD]],VitriTD[ID tuyển dụng],0),0)</f>
        <v>44724</v>
      </c>
      <c r="F85" s="48" t="str" cm="1">
        <f t="array" ref="F85">INDEX(VitriTD[Khu vực],MATCH(Ứng_viên[[#This Row],[Ngày kết thúc]],VitriTD[Ngày kết thúc],0),0)</f>
        <v>HCM</v>
      </c>
      <c r="G85" s="48" t="str" cm="1">
        <f t="array" ref="G85">INDEX(VitriTD[Tỉnh/Thành phố],MATCH(Ứng_viên[[#This Row],[Khu vực]],VitriTD[Khu vực],0),0)</f>
        <v>Thành phố Hồ Chí Minh</v>
      </c>
      <c r="H85" s="48" t="str" cm="1">
        <f t="array" ref="H85">INDEX(VitriTD[Phòng ban],MATCH(Ứng_viên[[#This Row],[Tỉnh/Thành phố]],VitriTD[Tỉnh/Thành phố],0),0)</f>
        <v>HR</v>
      </c>
      <c r="I85" s="48" t="str" cm="1">
        <f t="array" ref="I85">INDEX(VitriTD[Vị trí],MATCH(Ứng_viên[[#This Row],[Mã TD]],VitriTD[ID tuyển dụng],0),0)</f>
        <v>C&amp;B STAFF</v>
      </c>
      <c r="J85" s="48" t="str" cm="1">
        <f t="array" ref="J85">INDEX(VitriTD[Người phụ trách],MATCH(Ứng_viên[[#This Row],[Mã TD]],VitriTD[ID tuyển dụng],0),0)</f>
        <v>Nguyễn Thị B</v>
      </c>
      <c r="K85" s="8" t="s">
        <v>371</v>
      </c>
      <c r="P85" s="8" t="s">
        <v>228</v>
      </c>
      <c r="Q85" s="8" t="str">
        <f t="shared" si="3"/>
        <v>Nhận việc</v>
      </c>
      <c r="R85" s="8" t="s">
        <v>222</v>
      </c>
      <c r="S85" s="8" t="s">
        <v>222</v>
      </c>
      <c r="T85" s="8" t="s">
        <v>222</v>
      </c>
      <c r="V85" s="8" t="s">
        <v>223</v>
      </c>
      <c r="W85" s="8" t="s">
        <v>196</v>
      </c>
      <c r="X85" s="48">
        <v>44736</v>
      </c>
      <c r="Y85" s="8" t="str">
        <f>IF(AND(Ứng_viên[[#This Row],[TG nhận việc]]&lt;&gt;"",Ứng_viên[[#This Row],[TG nhận việc]]&lt;=Ứng_viên[[#This Row],[Ngày kết thúc]]),1,"")</f>
        <v/>
      </c>
      <c r="Z85" s="8">
        <f>IF(Ứng_viên[[#This Row],[TG nhận việc]]&lt;&gt;"",Ứng_viên[[#This Row],[TG nhận việc]]-Ứng_viên[[#This Row],[Ngày nhận HS]],"")</f>
        <v>33</v>
      </c>
    </row>
    <row r="86" spans="1:26" s="8" customFormat="1" ht="23.25" customHeight="1" x14ac:dyDescent="0.25">
      <c r="A86" s="8">
        <f t="shared" si="2"/>
        <v>83</v>
      </c>
      <c r="B86" s="48">
        <v>44762</v>
      </c>
      <c r="C86" s="8" t="s">
        <v>175</v>
      </c>
      <c r="D86" s="48" cm="1">
        <f t="array" ref="D86">INDEX(VitriTD[Ngày bắt đầu],MATCH(Ứng_viên[[#This Row],[Mã TD]],VitriTD[ID tuyển dụng],0),0)</f>
        <v>44743</v>
      </c>
      <c r="E86" s="48" cm="1">
        <f t="array" ref="E86">INDEX(VitriTD[Ngày kết thúc],MATCH(Ứng_viên[[#This Row],[Mã TD]],VitriTD[ID tuyển dụng],0),0)</f>
        <v>44774</v>
      </c>
      <c r="F86" s="48" t="str" cm="1">
        <f t="array" ref="F86">INDEX(VitriTD[Khu vực],MATCH(Ứng_viên[[#This Row],[Ngày kết thúc]],VitriTD[Ngày kết thúc],0),0)</f>
        <v>MEKONG 4</v>
      </c>
      <c r="G86" s="48" t="str" cm="1">
        <f t="array" ref="G86">INDEX(VitriTD[Tỉnh/Thành phố],MATCH(Ứng_viên[[#This Row],[Khu vực]],VitriTD[Khu vực],0),0)</f>
        <v>Sóc Trăng</v>
      </c>
      <c r="H86" s="48" t="str" cm="1">
        <f t="array" ref="H86">INDEX(VitriTD[Phòng ban],MATCH(Ứng_viên[[#This Row],[Tỉnh/Thành phố]],VitriTD[Tỉnh/Thành phố],0),0)</f>
        <v>TCP</v>
      </c>
      <c r="I86" s="48" t="str" cm="1">
        <f t="array" ref="I86">INDEX(VitriTD[Vị trí],MATCH(Ứng_viên[[#This Row],[Mã TD]],VitriTD[ID tuyển dụng],0),0)</f>
        <v>IT DEVELOPER SPECIALIST</v>
      </c>
      <c r="J86" s="48" t="str" cm="1">
        <f t="array" ref="J86">INDEX(VitriTD[Người phụ trách],MATCH(Ứng_viên[[#This Row],[Mã TD]],VitriTD[ID tuyển dụng],0),0)</f>
        <v>Nguyễn Thị B</v>
      </c>
      <c r="K86" s="8" t="s">
        <v>372</v>
      </c>
      <c r="P86" s="8" t="s">
        <v>373</v>
      </c>
      <c r="Q86" s="8" t="str">
        <f t="shared" si="3"/>
        <v>Nhận việc</v>
      </c>
      <c r="R86" s="8" t="s">
        <v>222</v>
      </c>
      <c r="S86" s="8" t="s">
        <v>222</v>
      </c>
      <c r="T86" s="8" t="s">
        <v>222</v>
      </c>
      <c r="V86" s="8" t="s">
        <v>223</v>
      </c>
      <c r="W86" s="8" t="s">
        <v>196</v>
      </c>
      <c r="X86" s="48">
        <v>44767</v>
      </c>
      <c r="Y86" s="8">
        <f>IF(AND(Ứng_viên[[#This Row],[TG nhận việc]]&lt;&gt;"",Ứng_viên[[#This Row],[TG nhận việc]]&lt;=Ứng_viên[[#This Row],[Ngày kết thúc]]),1,"")</f>
        <v>1</v>
      </c>
      <c r="Z86" s="8">
        <f>IF(Ứng_viên[[#This Row],[TG nhận việc]]&lt;&gt;"",Ứng_viên[[#This Row],[TG nhận việc]]-Ứng_viên[[#This Row],[Ngày nhận HS]],"")</f>
        <v>5</v>
      </c>
    </row>
    <row r="87" spans="1:26" s="8" customFormat="1" ht="23.25" customHeight="1" x14ac:dyDescent="0.25">
      <c r="A87" s="8">
        <f t="shared" si="2"/>
        <v>84</v>
      </c>
      <c r="B87" s="48">
        <v>44804</v>
      </c>
      <c r="C87" s="8" t="s">
        <v>99</v>
      </c>
      <c r="D87" s="48" cm="1">
        <f t="array" ref="D87">INDEX(VitriTD[Ngày bắt đầu],MATCH(Ứng_viên[[#This Row],[Mã TD]],VitriTD[ID tuyển dụng],0),0)</f>
        <v>44782</v>
      </c>
      <c r="E87" s="48" cm="1">
        <f t="array" ref="E87">INDEX(VitriTD[Ngày kết thúc],MATCH(Ứng_viên[[#This Row],[Mã TD]],VitriTD[ID tuyển dụng],0),0)</f>
        <v>44813</v>
      </c>
      <c r="F87" s="48" t="str" cm="1">
        <f t="array" ref="F87">INDEX(VitriTD[Khu vực],MATCH(Ứng_viên[[#This Row],[Ngày kết thúc]],VitriTD[Ngày kết thúc],0),0)</f>
        <v>MEKONG 4</v>
      </c>
      <c r="G87" s="48" t="str" cm="1">
        <f t="array" ref="G87">INDEX(VitriTD[Tỉnh/Thành phố],MATCH(Ứng_viên[[#This Row],[Khu vực]],VitriTD[Khu vực],0),0)</f>
        <v>Sóc Trăng</v>
      </c>
      <c r="H87" s="48" t="str" cm="1">
        <f t="array" ref="H87">INDEX(VitriTD[Phòng ban],MATCH(Ứng_viên[[#This Row],[Tỉnh/Thành phố]],VitriTD[Tỉnh/Thành phố],0),0)</f>
        <v>TCP</v>
      </c>
      <c r="I87" s="48" t="str" cm="1">
        <f t="array" ref="I87">INDEX(VitriTD[Vị trí],MATCH(Ứng_viên[[#This Row],[Mã TD]],VitriTD[ID tuyển dụng],0),0)</f>
        <v>SALES SUP</v>
      </c>
      <c r="J87" s="48" t="str" cm="1">
        <f t="array" ref="J87">INDEX(VitriTD[Người phụ trách],MATCH(Ứng_viên[[#This Row],[Mã TD]],VitriTD[ID tuyển dụng],0),0)</f>
        <v>Nguyễn Văn A</v>
      </c>
      <c r="K87" s="8" t="s">
        <v>314</v>
      </c>
      <c r="P87" s="8" t="s">
        <v>228</v>
      </c>
      <c r="Q87" s="8" t="str">
        <f t="shared" si="3"/>
        <v>Nhận việc</v>
      </c>
      <c r="R87" s="8" t="s">
        <v>222</v>
      </c>
      <c r="S87" s="8" t="s">
        <v>222</v>
      </c>
      <c r="T87" s="8" t="s">
        <v>222</v>
      </c>
      <c r="V87" s="8" t="s">
        <v>223</v>
      </c>
      <c r="W87" s="8" t="s">
        <v>196</v>
      </c>
      <c r="X87" s="48">
        <v>44835</v>
      </c>
      <c r="Y87" s="8" t="str">
        <f>IF(AND(Ứng_viên[[#This Row],[TG nhận việc]]&lt;&gt;"",Ứng_viên[[#This Row],[TG nhận việc]]&lt;=Ứng_viên[[#This Row],[Ngày kết thúc]]),1,"")</f>
        <v/>
      </c>
      <c r="Z87" s="8">
        <f>IF(Ứng_viên[[#This Row],[TG nhận việc]]&lt;&gt;"",Ứng_viên[[#This Row],[TG nhận việc]]-Ứng_viên[[#This Row],[Ngày nhận HS]],"")</f>
        <v>31</v>
      </c>
    </row>
    <row r="88" spans="1:26" s="8" customFormat="1" ht="23.25" customHeight="1" x14ac:dyDescent="0.25">
      <c r="A88" s="8">
        <f t="shared" si="2"/>
        <v>85</v>
      </c>
      <c r="B88" s="48">
        <v>44804</v>
      </c>
      <c r="C88" s="8" t="s">
        <v>104</v>
      </c>
      <c r="D88" s="48" cm="1">
        <f t="array" ref="D88">INDEX(VitriTD[Ngày bắt đầu],MATCH(Ứng_viên[[#This Row],[Mã TD]],VitriTD[ID tuyển dụng],0),0)</f>
        <v>44783</v>
      </c>
      <c r="E88" s="48" cm="1">
        <f t="array" ref="E88">INDEX(VitriTD[Ngày kết thúc],MATCH(Ứng_viên[[#This Row],[Mã TD]],VitriTD[ID tuyển dụng],0),0)</f>
        <v>44814</v>
      </c>
      <c r="F88" s="48" t="str" cm="1">
        <f t="array" ref="F88">INDEX(VitriTD[Khu vực],MATCH(Ứng_viên[[#This Row],[Ngày kết thúc]],VitriTD[Ngày kết thúc],0),0)</f>
        <v>HCM</v>
      </c>
      <c r="G88" s="48" t="str" cm="1">
        <f t="array" ref="G88">INDEX(VitriTD[Tỉnh/Thành phố],MATCH(Ứng_viên[[#This Row],[Khu vực]],VitriTD[Khu vực],0),0)</f>
        <v>Thành phố Hồ Chí Minh</v>
      </c>
      <c r="H88" s="48" t="str" cm="1">
        <f t="array" ref="H88">INDEX(VitriTD[Phòng ban],MATCH(Ứng_viên[[#This Row],[Tỉnh/Thành phố]],VitriTD[Tỉnh/Thành phố],0),0)</f>
        <v>HR</v>
      </c>
      <c r="I88" s="48" t="str" cm="1">
        <f t="array" ref="I88">INDEX(VitriTD[Vị trí],MATCH(Ứng_viên[[#This Row],[Mã TD]],VitriTD[ID tuyển dụng],0),0)</f>
        <v>SALES AUDIT</v>
      </c>
      <c r="J88" s="48" t="str" cm="1">
        <f t="array" ref="J88">INDEX(VitriTD[Người phụ trách],MATCH(Ứng_viên[[#This Row],[Mã TD]],VitriTD[ID tuyển dụng],0),0)</f>
        <v>Nguyễn Văn A</v>
      </c>
      <c r="K88" s="8" t="s">
        <v>374</v>
      </c>
      <c r="P88" s="8" t="s">
        <v>205</v>
      </c>
      <c r="Q88" s="8" t="str">
        <f t="shared" si="3"/>
        <v>Nhận việc</v>
      </c>
      <c r="R88" s="8" t="s">
        <v>222</v>
      </c>
      <c r="S88" s="8" t="s">
        <v>222</v>
      </c>
      <c r="T88" s="8" t="s">
        <v>222</v>
      </c>
      <c r="V88" s="8" t="s">
        <v>223</v>
      </c>
      <c r="W88" s="8" t="s">
        <v>196</v>
      </c>
      <c r="X88" s="48">
        <v>44811</v>
      </c>
      <c r="Y88" s="8">
        <f>IF(AND(Ứng_viên[[#This Row],[TG nhận việc]]&lt;&gt;"",Ứng_viên[[#This Row],[TG nhận việc]]&lt;=Ứng_viên[[#This Row],[Ngày kết thúc]]),1,"")</f>
        <v>1</v>
      </c>
      <c r="Z88" s="8">
        <f>IF(Ứng_viên[[#This Row],[TG nhận việc]]&lt;&gt;"",Ứng_viên[[#This Row],[TG nhận việc]]-Ứng_viên[[#This Row],[Ngày nhận HS]],"")</f>
        <v>7</v>
      </c>
    </row>
    <row r="89" spans="1:26" s="8" customFormat="1" ht="23.25" customHeight="1" x14ac:dyDescent="0.25">
      <c r="A89" s="8">
        <f t="shared" si="2"/>
        <v>86</v>
      </c>
      <c r="B89" s="48">
        <v>44792</v>
      </c>
      <c r="C89" s="8" t="s">
        <v>103</v>
      </c>
      <c r="D89" s="48" cm="1">
        <f t="array" ref="D89">INDEX(VitriTD[Ngày bắt đầu],MATCH(Ứng_viên[[#This Row],[Mã TD]],VitriTD[ID tuyển dụng],0),0)</f>
        <v>44783</v>
      </c>
      <c r="E89" s="48" cm="1">
        <f t="array" ref="E89">INDEX(VitriTD[Ngày kết thúc],MATCH(Ứng_viên[[#This Row],[Mã TD]],VitriTD[ID tuyển dụng],0),0)</f>
        <v>44814</v>
      </c>
      <c r="F89" s="48" t="str" cm="1">
        <f t="array" ref="F89">INDEX(VitriTD[Khu vực],MATCH(Ứng_viên[[#This Row],[Ngày kết thúc]],VitriTD[Ngày kết thúc],0),0)</f>
        <v>HCM</v>
      </c>
      <c r="G89" s="48" t="str" cm="1">
        <f t="array" ref="G89">INDEX(VitriTD[Tỉnh/Thành phố],MATCH(Ứng_viên[[#This Row],[Khu vực]],VitriTD[Khu vực],0),0)</f>
        <v>Thành phố Hồ Chí Minh</v>
      </c>
      <c r="H89" s="48" t="str" cm="1">
        <f t="array" ref="H89">INDEX(VitriTD[Phòng ban],MATCH(Ứng_viên[[#This Row],[Tỉnh/Thành phố]],VitriTD[Tỉnh/Thành phố],0),0)</f>
        <v>HR</v>
      </c>
      <c r="I89" s="48" t="str" cm="1">
        <f t="array" ref="I89">INDEX(VitriTD[Vị trí],MATCH(Ứng_viên[[#This Row],[Mã TD]],VitriTD[ID tuyển dụng],0),0)</f>
        <v>SALES AUDIT</v>
      </c>
      <c r="J89" s="48" t="str" cm="1">
        <f t="array" ref="J89">INDEX(VitriTD[Người phụ trách],MATCH(Ứng_viên[[#This Row],[Mã TD]],VitriTD[ID tuyển dụng],0),0)</f>
        <v>Nguyễn Văn A</v>
      </c>
      <c r="K89" s="8" t="s">
        <v>375</v>
      </c>
      <c r="P89" s="8" t="s">
        <v>205</v>
      </c>
      <c r="Q89" s="8" t="str">
        <f t="shared" si="3"/>
        <v>Nhận việc</v>
      </c>
      <c r="R89" s="8" t="s">
        <v>222</v>
      </c>
      <c r="S89" s="8" t="s">
        <v>222</v>
      </c>
      <c r="T89" s="8" t="s">
        <v>222</v>
      </c>
      <c r="V89" s="8" t="s">
        <v>223</v>
      </c>
      <c r="W89" s="8" t="s">
        <v>196</v>
      </c>
      <c r="X89" s="48">
        <v>44824</v>
      </c>
      <c r="Y89" s="8" t="str">
        <f>IF(AND(Ứng_viên[[#This Row],[TG nhận việc]]&lt;&gt;"",Ứng_viên[[#This Row],[TG nhận việc]]&lt;=Ứng_viên[[#This Row],[Ngày kết thúc]]),1,"")</f>
        <v/>
      </c>
      <c r="Z89" s="8">
        <f>IF(Ứng_viên[[#This Row],[TG nhận việc]]&lt;&gt;"",Ứng_viên[[#This Row],[TG nhận việc]]-Ứng_viên[[#This Row],[Ngày nhận HS]],"")</f>
        <v>32</v>
      </c>
    </row>
    <row r="90" spans="1:26" s="8" customFormat="1" ht="23.25" customHeight="1" x14ac:dyDescent="0.25">
      <c r="A90" s="8">
        <f t="shared" si="2"/>
        <v>87</v>
      </c>
      <c r="B90" s="48">
        <v>44787</v>
      </c>
      <c r="C90" s="8" t="s">
        <v>94</v>
      </c>
      <c r="D90" s="48" cm="1">
        <f t="array" ref="D90">INDEX(VitriTD[Ngày bắt đầu],MATCH(Ứng_viên[[#This Row],[Mã TD]],VitriTD[ID tuyển dụng],0),0)</f>
        <v>44764</v>
      </c>
      <c r="E90" s="48" cm="1">
        <f t="array" ref="E90">INDEX(VitriTD[Ngày kết thúc],MATCH(Ứng_viên[[#This Row],[Mã TD]],VitriTD[ID tuyển dụng],0),0)</f>
        <v>44795</v>
      </c>
      <c r="F90" s="48" t="str" cm="1">
        <f t="array" ref="F90">INDEX(VitriTD[Khu vực],MATCH(Ứng_viên[[#This Row],[Ngày kết thúc]],VitriTD[Ngày kết thúc],0),0)</f>
        <v>HCM</v>
      </c>
      <c r="G90" s="48" t="str" cm="1">
        <f t="array" ref="G90">INDEX(VitriTD[Tỉnh/Thành phố],MATCH(Ứng_viên[[#This Row],[Khu vực]],VitriTD[Khu vực],0),0)</f>
        <v>Thành phố Hồ Chí Minh</v>
      </c>
      <c r="H90" s="48" t="str" cm="1">
        <f t="array" ref="H90">INDEX(VitriTD[Phòng ban],MATCH(Ứng_viên[[#This Row],[Tỉnh/Thành phố]],VitriTD[Tỉnh/Thành phố],0),0)</f>
        <v>HR</v>
      </c>
      <c r="I90" s="48" t="str" cm="1">
        <f t="array" ref="I90">INDEX(VitriTD[Vị trí],MATCH(Ứng_viên[[#This Row],[Mã TD]],VitriTD[ID tuyển dụng],0),0)</f>
        <v xml:space="preserve">KEY ACCOUNT MANAGER </v>
      </c>
      <c r="J90" s="48" t="str" cm="1">
        <f t="array" ref="J90">INDEX(VitriTD[Người phụ trách],MATCH(Ứng_viên[[#This Row],[Mã TD]],VitriTD[ID tuyển dụng],0),0)</f>
        <v>Nguyễn Thị B</v>
      </c>
      <c r="K90" s="8" t="s">
        <v>376</v>
      </c>
      <c r="P90" s="8" t="s">
        <v>411</v>
      </c>
      <c r="Q90" s="8" t="str">
        <f t="shared" si="3"/>
        <v>Nhận việc</v>
      </c>
      <c r="R90" s="8" t="s">
        <v>222</v>
      </c>
      <c r="S90" s="8" t="s">
        <v>222</v>
      </c>
      <c r="T90" s="8" t="s">
        <v>222</v>
      </c>
      <c r="V90" s="8" t="s">
        <v>223</v>
      </c>
      <c r="W90" s="8" t="s">
        <v>196</v>
      </c>
      <c r="X90" s="48">
        <v>44810</v>
      </c>
      <c r="Y90" s="8" t="str">
        <f>IF(AND(Ứng_viên[[#This Row],[TG nhận việc]]&lt;&gt;"",Ứng_viên[[#This Row],[TG nhận việc]]&lt;=Ứng_viên[[#This Row],[Ngày kết thúc]]),1,"")</f>
        <v/>
      </c>
      <c r="Z90" s="8">
        <f>IF(Ứng_viên[[#This Row],[TG nhận việc]]&lt;&gt;"",Ứng_viên[[#This Row],[TG nhận việc]]-Ứng_viên[[#This Row],[Ngày nhận HS]],"")</f>
        <v>23</v>
      </c>
    </row>
    <row r="91" spans="1:26" s="8" customFormat="1" ht="23.25" customHeight="1" x14ac:dyDescent="0.25">
      <c r="A91" s="8">
        <f t="shared" si="2"/>
        <v>88</v>
      </c>
      <c r="B91" s="48">
        <v>44802</v>
      </c>
      <c r="C91" s="8" t="s">
        <v>109</v>
      </c>
      <c r="D91" s="48" cm="1">
        <f t="array" ref="D91">INDEX(VitriTD[Ngày bắt đầu],MATCH(Ứng_viên[[#This Row],[Mã TD]],VitriTD[ID tuyển dụng],0),0)</f>
        <v>44798</v>
      </c>
      <c r="E91" s="48" cm="1">
        <f t="array" ref="E91">INDEX(VitriTD[Ngày kết thúc],MATCH(Ứng_viên[[#This Row],[Mã TD]],VitriTD[ID tuyển dụng],0),0)</f>
        <v>44844</v>
      </c>
      <c r="F91" s="48" t="str" cm="1">
        <f t="array" ref="F91">INDEX(VitriTD[Khu vực],MATCH(Ứng_viên[[#This Row],[Ngày kết thúc]],VitriTD[Ngày kết thúc],0),0)</f>
        <v>HCM</v>
      </c>
      <c r="G91" s="48" t="str" cm="1">
        <f t="array" ref="G91">INDEX(VitriTD[Tỉnh/Thành phố],MATCH(Ứng_viên[[#This Row],[Khu vực]],VitriTD[Khu vực],0),0)</f>
        <v>Thành phố Hồ Chí Minh</v>
      </c>
      <c r="H91" s="48" t="str" cm="1">
        <f t="array" ref="H91">INDEX(VitriTD[Phòng ban],MATCH(Ứng_viên[[#This Row],[Tỉnh/Thành phố]],VitriTD[Tỉnh/Thành phố],0),0)</f>
        <v>HR</v>
      </c>
      <c r="I91" s="48" t="str" cm="1">
        <f t="array" ref="I91">INDEX(VitriTD[Vị trí],MATCH(Ứng_viên[[#This Row],[Mã TD]],VitriTD[ID tuyển dụng],0),0)</f>
        <v>KAM MT</v>
      </c>
      <c r="J91" s="48" t="str" cm="1">
        <f t="array" ref="J91">INDEX(VitriTD[Người phụ trách],MATCH(Ứng_viên[[#This Row],[Mã TD]],VitriTD[ID tuyển dụng],0),0)</f>
        <v>Nguyễn Thị B</v>
      </c>
      <c r="K91" s="8" t="s">
        <v>377</v>
      </c>
      <c r="P91" s="8" t="s">
        <v>378</v>
      </c>
      <c r="Q91" s="8" t="str">
        <f t="shared" si="3"/>
        <v>Nhận việc</v>
      </c>
      <c r="R91" s="8" t="s">
        <v>222</v>
      </c>
      <c r="S91" s="8" t="s">
        <v>222</v>
      </c>
      <c r="T91" s="8" t="s">
        <v>222</v>
      </c>
      <c r="V91" s="8" t="s">
        <v>223</v>
      </c>
      <c r="W91" s="8" t="s">
        <v>196</v>
      </c>
      <c r="X91" s="48">
        <v>44847</v>
      </c>
      <c r="Y91" s="8" t="str">
        <f>IF(AND(Ứng_viên[[#This Row],[TG nhận việc]]&lt;&gt;"",Ứng_viên[[#This Row],[TG nhận việc]]&lt;=Ứng_viên[[#This Row],[Ngày kết thúc]]),1,"")</f>
        <v/>
      </c>
      <c r="Z91" s="8">
        <f>IF(Ứng_viên[[#This Row],[TG nhận việc]]&lt;&gt;"",Ứng_viên[[#This Row],[TG nhận việc]]-Ứng_viên[[#This Row],[Ngày nhận HS]],"")</f>
        <v>45</v>
      </c>
    </row>
    <row r="92" spans="1:26" s="8" customFormat="1" ht="23.25" customHeight="1" x14ac:dyDescent="0.25">
      <c r="A92" s="8">
        <f t="shared" si="2"/>
        <v>89</v>
      </c>
      <c r="B92" s="48">
        <v>44798</v>
      </c>
      <c r="C92" s="8" t="s">
        <v>112</v>
      </c>
      <c r="D92" s="48" cm="1">
        <f t="array" ref="D92">INDEX(VitriTD[Ngày bắt đầu],MATCH(Ứng_viên[[#This Row],[Mã TD]],VitriTD[ID tuyển dụng],0),0)</f>
        <v>44797</v>
      </c>
      <c r="E92" s="48" cm="1">
        <f t="array" ref="E92">INDEX(VitriTD[Ngày kết thúc],MATCH(Ứng_viên[[#This Row],[Mã TD]],VitriTD[ID tuyển dụng],0),0)</f>
        <v>44828</v>
      </c>
      <c r="F92" s="48" t="str" cm="1">
        <f t="array" ref="F92">INDEX(VitriTD[Khu vực],MATCH(Ứng_viên[[#This Row],[Ngày kết thúc]],VitriTD[Ngày kết thúc],0),0)</f>
        <v>MEKONG 3</v>
      </c>
      <c r="G92" s="48" t="str" cm="1">
        <f t="array" ref="G92">INDEX(VitriTD[Tỉnh/Thành phố],MATCH(Ứng_viên[[#This Row],[Khu vực]],VitriTD[Khu vực],0),0)</f>
        <v>An Giang</v>
      </c>
      <c r="H92" s="48" t="str" cm="1">
        <f t="array" ref="H92">INDEX(VitriTD[Phòng ban],MATCH(Ứng_viên[[#This Row],[Tỉnh/Thành phố]],VitriTD[Tỉnh/Thành phố],0),0)</f>
        <v>TCP</v>
      </c>
      <c r="I92" s="48" t="str" cm="1">
        <f t="array" ref="I92">INDEX(VitriTD[Vị trí],MATCH(Ứng_viên[[#This Row],[Mã TD]],VitriTD[ID tuyển dụng],0),0)</f>
        <v>SALES SUP</v>
      </c>
      <c r="J92" s="48" t="str" cm="1">
        <f t="array" ref="J92">INDEX(VitriTD[Người phụ trách],MATCH(Ứng_viên[[#This Row],[Mã TD]],VitriTD[ID tuyển dụng],0),0)</f>
        <v>Nguyễn Văn A</v>
      </c>
      <c r="K92" s="8" t="s">
        <v>379</v>
      </c>
      <c r="P92" s="8" t="s">
        <v>205</v>
      </c>
      <c r="Q92" s="8" t="str">
        <f t="shared" si="3"/>
        <v>Nhận việc</v>
      </c>
      <c r="R92" s="8" t="s">
        <v>222</v>
      </c>
      <c r="S92" s="8" t="s">
        <v>222</v>
      </c>
      <c r="T92" s="8" t="s">
        <v>222</v>
      </c>
      <c r="V92" s="8" t="s">
        <v>223</v>
      </c>
      <c r="W92" s="8" t="s">
        <v>196</v>
      </c>
      <c r="X92" s="48">
        <v>44824</v>
      </c>
      <c r="Y92" s="8">
        <f>IF(AND(Ứng_viên[[#This Row],[TG nhận việc]]&lt;&gt;"",Ứng_viên[[#This Row],[TG nhận việc]]&lt;=Ứng_viên[[#This Row],[Ngày kết thúc]]),1,"")</f>
        <v>1</v>
      </c>
      <c r="Z92" s="8">
        <f>IF(Ứng_viên[[#This Row],[TG nhận việc]]&lt;&gt;"",Ứng_viên[[#This Row],[TG nhận việc]]-Ứng_viên[[#This Row],[Ngày nhận HS]],"")</f>
        <v>26</v>
      </c>
    </row>
    <row r="93" spans="1:26" s="8" customFormat="1" ht="23.25" customHeight="1" x14ac:dyDescent="0.25">
      <c r="A93" s="8">
        <f t="shared" si="2"/>
        <v>90</v>
      </c>
      <c r="B93" s="48">
        <v>44783</v>
      </c>
      <c r="C93" s="8" t="s">
        <v>106</v>
      </c>
      <c r="D93" s="48" cm="1">
        <f t="array" ref="D93">INDEX(VitriTD[Ngày bắt đầu],MATCH(Ứng_viên[[#This Row],[Mã TD]],VitriTD[ID tuyển dụng],0),0)</f>
        <v>44782</v>
      </c>
      <c r="E93" s="48" cm="1">
        <f t="array" ref="E93">INDEX(VitriTD[Ngày kết thúc],MATCH(Ứng_viên[[#This Row],[Mã TD]],VitriTD[ID tuyển dụng],0),0)</f>
        <v>44813</v>
      </c>
      <c r="F93" s="48" t="str" cm="1">
        <f t="array" ref="F93">INDEX(VitriTD[Khu vực],MATCH(Ứng_viên[[#This Row],[Ngày kết thúc]],VitriTD[Ngày kết thúc],0),0)</f>
        <v>MEKONG 4</v>
      </c>
      <c r="G93" s="48" t="str" cm="1">
        <f t="array" ref="G93">INDEX(VitriTD[Tỉnh/Thành phố],MATCH(Ứng_viên[[#This Row],[Khu vực]],VitriTD[Khu vực],0),0)</f>
        <v>Sóc Trăng</v>
      </c>
      <c r="H93" s="48" t="str" cm="1">
        <f t="array" ref="H93">INDEX(VitriTD[Phòng ban],MATCH(Ứng_viên[[#This Row],[Tỉnh/Thành phố]],VitriTD[Tỉnh/Thành phố],0),0)</f>
        <v>TCP</v>
      </c>
      <c r="I93" s="48" t="str" cm="1">
        <f t="array" ref="I93">INDEX(VitriTD[Vị trí],MATCH(Ứng_viên[[#This Row],[Mã TD]],VitriTD[ID tuyển dụng],0),0)</f>
        <v>SALES SUP</v>
      </c>
      <c r="J93" s="48" t="str" cm="1">
        <f t="array" ref="J93">INDEX(VitriTD[Người phụ trách],MATCH(Ứng_viên[[#This Row],[Mã TD]],VitriTD[ID tuyển dụng],0),0)</f>
        <v>Nguyễn Văn A</v>
      </c>
      <c r="K93" s="8" t="s">
        <v>380</v>
      </c>
      <c r="P93" s="8" t="s">
        <v>205</v>
      </c>
      <c r="Q93" s="8" t="str">
        <f t="shared" si="3"/>
        <v>Nhận việc</v>
      </c>
      <c r="R93" s="8" t="s">
        <v>222</v>
      </c>
      <c r="S93" s="8" t="s">
        <v>222</v>
      </c>
      <c r="T93" s="8" t="s">
        <v>222</v>
      </c>
      <c r="V93" s="8" t="s">
        <v>223</v>
      </c>
      <c r="W93" s="8" t="s">
        <v>196</v>
      </c>
      <c r="X93" s="48">
        <v>44795</v>
      </c>
      <c r="Y93" s="8">
        <f>IF(AND(Ứng_viên[[#This Row],[TG nhận việc]]&lt;&gt;"",Ứng_viên[[#This Row],[TG nhận việc]]&lt;=Ứng_viên[[#This Row],[Ngày kết thúc]]),1,"")</f>
        <v>1</v>
      </c>
      <c r="Z93" s="8">
        <f>IF(Ứng_viên[[#This Row],[TG nhận việc]]&lt;&gt;"",Ứng_viên[[#This Row],[TG nhận việc]]-Ứng_viên[[#This Row],[Ngày nhận HS]],"")</f>
        <v>12</v>
      </c>
    </row>
    <row r="94" spans="1:26" s="8" customFormat="1" ht="23.25" customHeight="1" x14ac:dyDescent="0.25">
      <c r="A94" s="8">
        <f>ROW()-3</f>
        <v>91</v>
      </c>
      <c r="B94" s="48">
        <v>44824</v>
      </c>
      <c r="C94" s="8" t="s">
        <v>114</v>
      </c>
      <c r="D94" s="48" cm="1">
        <f t="array" ref="D94">INDEX(VitriTD[Ngày bắt đầu],MATCH(Ứng_viên[[#This Row],[Mã TD]],VitriTD[ID tuyển dụng],0),0)</f>
        <v>44805</v>
      </c>
      <c r="E94" s="48" cm="1">
        <f t="array" ref="E94">INDEX(VitriTD[Ngày kết thúc],MATCH(Ứng_viên[[#This Row],[Mã TD]],VitriTD[ID tuyển dụng],0),0)</f>
        <v>44835</v>
      </c>
      <c r="F94" s="48" t="str" cm="1">
        <f t="array" ref="F94">INDEX(VitriTD[Khu vực],MATCH(Ứng_viên[[#This Row],[Ngày kết thúc]],VitriTD[Ngày kết thúc],0),0)</f>
        <v>MEKONG 4</v>
      </c>
      <c r="G94" s="48" t="str" cm="1">
        <f t="array" ref="G94">INDEX(VitriTD[Tỉnh/Thành phố],MATCH(Ứng_viên[[#This Row],[Khu vực]],VitriTD[Khu vực],0),0)</f>
        <v>Sóc Trăng</v>
      </c>
      <c r="H94" s="48" t="str" cm="1">
        <f t="array" ref="H94">INDEX(VitriTD[Phòng ban],MATCH(Ứng_viên[[#This Row],[Tỉnh/Thành phố]],VitriTD[Tỉnh/Thành phố],0),0)</f>
        <v>TCP</v>
      </c>
      <c r="I94" s="48" t="str" cm="1">
        <f t="array" ref="I94">INDEX(VitriTD[Vị trí],MATCH(Ứng_viên[[#This Row],[Mã TD]],VitriTD[ID tuyển dụng],0),0)</f>
        <v>SALES SUP</v>
      </c>
      <c r="J94" s="48" t="str" cm="1">
        <f t="array" ref="J94">INDEX(VitriTD[Người phụ trách],MATCH(Ứng_viên[[#This Row],[Mã TD]],VitriTD[ID tuyển dụng],0),0)</f>
        <v>Nguyễn Văn A</v>
      </c>
      <c r="K94" s="8" t="s">
        <v>381</v>
      </c>
      <c r="P94" s="8" t="s">
        <v>267</v>
      </c>
      <c r="Q94" s="8" t="str">
        <f>IFERROR(_xlfn.IFS(W94&lt;&gt;"",W94,V94&lt;&gt;"",V94&amp;" - "&amp;$V$3,U94&lt;&gt;"",U94&amp;" - "&amp;$U$3,T94&lt;&gt;"",T94&amp;" - "&amp;$T$3,S94&lt;&gt;"",S94&amp;" - "&amp;$S$3,R94&lt;&gt;"",R94&amp;" - "&amp;$R$3),"")</f>
        <v>Nhận việc</v>
      </c>
      <c r="R94" s="8" t="s">
        <v>222</v>
      </c>
      <c r="S94" s="8" t="s">
        <v>222</v>
      </c>
      <c r="T94" s="8" t="s">
        <v>222</v>
      </c>
      <c r="V94" s="8" t="s">
        <v>223</v>
      </c>
      <c r="W94" s="8" t="s">
        <v>196</v>
      </c>
      <c r="X94" s="48">
        <v>44844</v>
      </c>
      <c r="Y94" s="8" t="str">
        <f>IF(AND(Ứng_viên[[#This Row],[TG nhận việc]]&lt;&gt;"",Ứng_viên[[#This Row],[TG nhận việc]]&lt;=Ứng_viên[[#This Row],[Ngày kết thúc]]),1,"")</f>
        <v/>
      </c>
      <c r="Z94" s="8">
        <f>IF(Ứng_viên[[#This Row],[TG nhận việc]]&lt;&gt;"",Ứng_viên[[#This Row],[TG nhận việc]]-Ứng_viên[[#This Row],[Ngày nhận HS]],"")</f>
        <v>20</v>
      </c>
    </row>
    <row r="95" spans="1:26" s="8" customFormat="1" ht="23.25" customHeight="1" x14ac:dyDescent="0.25">
      <c r="A95" s="8">
        <f>ROW()-3</f>
        <v>92</v>
      </c>
      <c r="B95" s="48">
        <v>44802</v>
      </c>
      <c r="C95" s="8" t="s">
        <v>115</v>
      </c>
      <c r="D95" s="48" cm="1">
        <f t="array" ref="D95">INDEX(VitriTD[Ngày bắt đầu],MATCH(Ứng_viên[[#This Row],[Mã TD]],VitriTD[ID tuyển dụng],0),0)</f>
        <v>44797</v>
      </c>
      <c r="E95" s="48" cm="1">
        <f t="array" ref="E95">INDEX(VitriTD[Ngày kết thúc],MATCH(Ứng_viên[[#This Row],[Mã TD]],VitriTD[ID tuyển dụng],0),0)</f>
        <v>44828</v>
      </c>
      <c r="F95" s="48" t="str" cm="1">
        <f t="array" ref="F95">INDEX(VitriTD[Khu vực],MATCH(Ứng_viên[[#This Row],[Ngày kết thúc]],VitriTD[Ngày kết thúc],0),0)</f>
        <v>MEKONG 3</v>
      </c>
      <c r="G95" s="48" t="str" cm="1">
        <f t="array" ref="G95">INDEX(VitriTD[Tỉnh/Thành phố],MATCH(Ứng_viên[[#This Row],[Khu vực]],VitriTD[Khu vực],0),0)</f>
        <v>An Giang</v>
      </c>
      <c r="H95" s="48" t="str" cm="1">
        <f t="array" ref="H95">INDEX(VitriTD[Phòng ban],MATCH(Ứng_viên[[#This Row],[Tỉnh/Thành phố]],VitriTD[Tỉnh/Thành phố],0),0)</f>
        <v>TCP</v>
      </c>
      <c r="I95" s="48" t="str" cm="1">
        <f t="array" ref="I95">INDEX(VitriTD[Vị trí],MATCH(Ứng_viên[[#This Row],[Mã TD]],VitriTD[ID tuyển dụng],0),0)</f>
        <v>SALES SUP</v>
      </c>
      <c r="J95" s="48" t="str" cm="1">
        <f t="array" ref="J95">INDEX(VitriTD[Người phụ trách],MATCH(Ứng_viên[[#This Row],[Mã TD]],VitriTD[ID tuyển dụng],0),0)</f>
        <v>Nguyễn Văn A</v>
      </c>
      <c r="K95" s="8" t="s">
        <v>382</v>
      </c>
      <c r="P95" s="8" t="s">
        <v>205</v>
      </c>
      <c r="Q95" s="8" t="str">
        <f>IFERROR(_xlfn.IFS(W95&lt;&gt;"",W95,V95&lt;&gt;"",V95&amp;" - "&amp;$V$3,U95&lt;&gt;"",U95&amp;" - "&amp;$U$3,T95&lt;&gt;"",T95&amp;" - "&amp;$T$3,S95&lt;&gt;"",S95&amp;" - "&amp;$S$3,R95&lt;&gt;"",R95&amp;" - "&amp;$R$3),"")</f>
        <v>Nhận việc</v>
      </c>
      <c r="R95" s="8" t="s">
        <v>222</v>
      </c>
      <c r="S95" s="8" t="s">
        <v>222</v>
      </c>
      <c r="T95" s="8" t="s">
        <v>222</v>
      </c>
      <c r="V95" s="8" t="s">
        <v>223</v>
      </c>
      <c r="W95" s="8" t="s">
        <v>196</v>
      </c>
      <c r="X95" s="48">
        <v>44832</v>
      </c>
      <c r="Y95" s="8" t="str">
        <f>IF(AND(Ứng_viên[[#This Row],[TG nhận việc]]&lt;&gt;"",Ứng_viên[[#This Row],[TG nhận việc]]&lt;=Ứng_viên[[#This Row],[Ngày kết thúc]]),1,"")</f>
        <v/>
      </c>
      <c r="Z95" s="8">
        <f>IF(Ứng_viên[[#This Row],[TG nhận việc]]&lt;&gt;"",Ứng_viên[[#This Row],[TG nhận việc]]-Ứng_viên[[#This Row],[Ngày nhận HS]],"")</f>
        <v>30</v>
      </c>
    </row>
    <row r="96" spans="1:26" s="8" customFormat="1" ht="23.25" customHeight="1" x14ac:dyDescent="0.25">
      <c r="A96" s="8">
        <f>ROW()-3</f>
        <v>93</v>
      </c>
      <c r="B96" s="48">
        <v>44816</v>
      </c>
      <c r="C96" s="8" t="s">
        <v>117</v>
      </c>
      <c r="D96" s="48" cm="1">
        <f t="array" ref="D96">INDEX(VitriTD[Ngày bắt đầu],MATCH(Ứng_viên[[#This Row],[Mã TD]],VitriTD[ID tuyển dụng],0),0)</f>
        <v>44795</v>
      </c>
      <c r="E96" s="48" cm="1">
        <f t="array" ref="E96">INDEX(VitriTD[Ngày kết thúc],MATCH(Ứng_viên[[#This Row],[Mã TD]],VitriTD[ID tuyển dụng],0),0)</f>
        <v>44826</v>
      </c>
      <c r="F96" s="48" t="str" cm="1">
        <f t="array" ref="F96">INDEX(VitriTD[Khu vực],MATCH(Ứng_viên[[#This Row],[Ngày kết thúc]],VitriTD[Ngày kết thúc],0),0)</f>
        <v>The EAST 2</v>
      </c>
      <c r="G96" s="48" t="str" cm="1">
        <f t="array" ref="G96">INDEX(VitriTD[Tỉnh/Thành phố],MATCH(Ứng_viên[[#This Row],[Khu vực]],VitriTD[Khu vực],0),0)</f>
        <v>Bình Dương</v>
      </c>
      <c r="H96" s="48" t="str" cm="1">
        <f t="array" ref="H96">INDEX(VitriTD[Phòng ban],MATCH(Ứng_viên[[#This Row],[Tỉnh/Thành phố]],VitriTD[Tỉnh/Thành phố],0),0)</f>
        <v>TCP</v>
      </c>
      <c r="I96" s="48" t="str" cm="1">
        <f t="array" ref="I96">INDEX(VitriTD[Vị trí],MATCH(Ứng_viên[[#This Row],[Mã TD]],VitriTD[ID tuyển dụng],0),0)</f>
        <v>SALES SUP</v>
      </c>
      <c r="J96" s="48" t="str" cm="1">
        <f t="array" ref="J96">INDEX(VitriTD[Người phụ trách],MATCH(Ứng_viên[[#This Row],[Mã TD]],VitriTD[ID tuyển dụng],0),0)</f>
        <v>Nguyễn Văn A</v>
      </c>
      <c r="K96" s="8" t="s">
        <v>383</v>
      </c>
      <c r="P96" s="8" t="s">
        <v>228</v>
      </c>
      <c r="Q96" s="8" t="str">
        <f>IFERROR(_xlfn.IFS(W96&lt;&gt;"",W96,V96&lt;&gt;"",V96&amp;" - "&amp;$V$3,U96&lt;&gt;"",U96&amp;" - "&amp;$U$3,T96&lt;&gt;"",T96&amp;" - "&amp;$T$3,S96&lt;&gt;"",S96&amp;" - "&amp;$S$3,R96&lt;&gt;"",R96&amp;" - "&amp;$R$3),"")</f>
        <v>Nhận việc</v>
      </c>
      <c r="R96" s="8" t="s">
        <v>222</v>
      </c>
      <c r="S96" s="8" t="s">
        <v>222</v>
      </c>
      <c r="T96" s="8" t="s">
        <v>222</v>
      </c>
      <c r="V96" s="8" t="s">
        <v>223</v>
      </c>
      <c r="W96" s="8" t="s">
        <v>196</v>
      </c>
      <c r="X96" s="48">
        <v>44842</v>
      </c>
      <c r="Y96" s="8" t="str">
        <f>IF(AND(Ứng_viên[[#This Row],[TG nhận việc]]&lt;&gt;"",Ứng_viên[[#This Row],[TG nhận việc]]&lt;=Ứng_viên[[#This Row],[Ngày kết thúc]]),1,"")</f>
        <v/>
      </c>
      <c r="Z96" s="8">
        <f>IF(Ứng_viên[[#This Row],[TG nhận việc]]&lt;&gt;"",Ứng_viên[[#This Row],[TG nhận việc]]-Ứng_viên[[#This Row],[Ngày nhận HS]],"")</f>
        <v>26</v>
      </c>
    </row>
    <row r="97" spans="1:27" s="8" customFormat="1" ht="23.25" customHeight="1" x14ac:dyDescent="0.25">
      <c r="A97" s="8">
        <f t="shared" si="2"/>
        <v>94</v>
      </c>
      <c r="B97" s="48">
        <v>44793</v>
      </c>
      <c r="C97" s="8" t="s">
        <v>126</v>
      </c>
      <c r="D97" s="48" cm="1">
        <f t="array" ref="D97">INDEX(VitriTD[Ngày bắt đầu],MATCH(Ứng_viên[[#This Row],[Mã TD]],VitriTD[ID tuyển dụng],0),0)</f>
        <v>44793</v>
      </c>
      <c r="E97" s="48" cm="1">
        <f t="array" ref="E97">INDEX(VitriTD[Ngày kết thúc],MATCH(Ứng_viên[[#This Row],[Mã TD]],VitriTD[ID tuyển dụng],0),0)</f>
        <v>44839</v>
      </c>
      <c r="F97" s="48" t="str" cm="1">
        <f t="array" ref="F97">INDEX(VitriTD[Khu vực],MATCH(Ứng_viên[[#This Row],[Ngày kết thúc]],VitriTD[Ngày kết thúc],0),0)</f>
        <v>HCM</v>
      </c>
      <c r="G97" s="48" t="str" cm="1">
        <f t="array" ref="G97">INDEX(VitriTD[Tỉnh/Thành phố],MATCH(Ứng_viên[[#This Row],[Khu vực]],VitriTD[Khu vực],0),0)</f>
        <v>Thành phố Hồ Chí Minh</v>
      </c>
      <c r="H97" s="48" t="str" cm="1">
        <f t="array" ref="H97">INDEX(VitriTD[Phòng ban],MATCH(Ứng_viên[[#This Row],[Tỉnh/Thành phố]],VitriTD[Tỉnh/Thành phố],0),0)</f>
        <v>HR</v>
      </c>
      <c r="I97" s="48" t="str" cm="1">
        <f t="array" ref="I97">INDEX(VitriTD[Vị trí],MATCH(Ứng_viên[[#This Row],[Mã TD]],VitriTD[ID tuyển dụng],0),0)</f>
        <v>ASM KA ON</v>
      </c>
      <c r="J97" s="48" t="str" cm="1">
        <f t="array" ref="J97">INDEX(VitriTD[Người phụ trách],MATCH(Ứng_viên[[#This Row],[Mã TD]],VitriTD[ID tuyển dụng],0),0)</f>
        <v>Nguyễn Văn A</v>
      </c>
      <c r="K97" s="8" t="s">
        <v>384</v>
      </c>
      <c r="P97" s="8" t="s">
        <v>267</v>
      </c>
      <c r="Q97" s="8" t="str">
        <f t="shared" si="3"/>
        <v>Nhận việc</v>
      </c>
      <c r="R97" s="8" t="s">
        <v>222</v>
      </c>
      <c r="S97" s="8" t="s">
        <v>222</v>
      </c>
      <c r="T97" s="8" t="s">
        <v>222</v>
      </c>
      <c r="V97" s="8" t="s">
        <v>223</v>
      </c>
      <c r="W97" s="8" t="s">
        <v>196</v>
      </c>
      <c r="X97" s="48">
        <v>44847</v>
      </c>
      <c r="Y97" s="8" t="str">
        <f>IF(AND(Ứng_viên[[#This Row],[TG nhận việc]]&lt;&gt;"",Ứng_viên[[#This Row],[TG nhận việc]]&lt;=Ứng_viên[[#This Row],[Ngày kết thúc]]),1,"")</f>
        <v/>
      </c>
      <c r="Z97" s="8">
        <f>IF(Ứng_viên[[#This Row],[TG nhận việc]]&lt;&gt;"",Ứng_viên[[#This Row],[TG nhận việc]]-Ứng_viên[[#This Row],[Ngày nhận HS]],"")</f>
        <v>54</v>
      </c>
    </row>
    <row r="98" spans="1:27" s="8" customFormat="1" ht="23.25" customHeight="1" x14ac:dyDescent="0.25">
      <c r="A98" s="8">
        <f t="shared" si="2"/>
        <v>95</v>
      </c>
      <c r="B98" s="48">
        <v>44805</v>
      </c>
      <c r="C98" s="8" t="s">
        <v>118</v>
      </c>
      <c r="D98" s="48" cm="1">
        <f t="array" ref="D98">INDEX(VitriTD[Ngày bắt đầu],MATCH(Ứng_viên[[#This Row],[Mã TD]],VitriTD[ID tuyển dụng],0),0)</f>
        <v>44795</v>
      </c>
      <c r="E98" s="48" cm="1">
        <f t="array" ref="E98">INDEX(VitriTD[Ngày kết thúc],MATCH(Ứng_viên[[#This Row],[Mã TD]],VitriTD[ID tuyển dụng],0),0)</f>
        <v>44826</v>
      </c>
      <c r="F98" s="48" t="str" cm="1">
        <f t="array" ref="F98">INDEX(VitriTD[Khu vực],MATCH(Ứng_viên[[#This Row],[Ngày kết thúc]],VitriTD[Ngày kết thúc],0),0)</f>
        <v>The EAST 2</v>
      </c>
      <c r="G98" s="48" t="str" cm="1">
        <f t="array" ref="G98">INDEX(VitriTD[Tỉnh/Thành phố],MATCH(Ứng_viên[[#This Row],[Khu vực]],VitriTD[Khu vực],0),0)</f>
        <v>Bình Dương</v>
      </c>
      <c r="H98" s="48" t="str" cm="1">
        <f t="array" ref="H98">INDEX(VitriTD[Phòng ban],MATCH(Ứng_viên[[#This Row],[Tỉnh/Thành phố]],VitriTD[Tỉnh/Thành phố],0),0)</f>
        <v>TCP</v>
      </c>
      <c r="I98" s="48" t="str" cm="1">
        <f t="array" ref="I98">INDEX(VitriTD[Vị trí],MATCH(Ứng_viên[[#This Row],[Mã TD]],VitriTD[ID tuyển dụng],0),0)</f>
        <v>SALES SUP</v>
      </c>
      <c r="J98" s="48" t="str" cm="1">
        <f t="array" ref="J98">INDEX(VitriTD[Người phụ trách],MATCH(Ứng_viên[[#This Row],[Mã TD]],VitriTD[ID tuyển dụng],0),0)</f>
        <v>Nguyễn Văn A</v>
      </c>
      <c r="K98" s="8" t="s">
        <v>385</v>
      </c>
      <c r="P98" s="8" t="s">
        <v>267</v>
      </c>
      <c r="Q98" s="8" t="str">
        <f t="shared" si="3"/>
        <v>Nhận việc</v>
      </c>
      <c r="R98" s="8" t="s">
        <v>222</v>
      </c>
      <c r="S98" s="8" t="s">
        <v>222</v>
      </c>
      <c r="T98" s="8" t="s">
        <v>222</v>
      </c>
      <c r="V98" s="8" t="s">
        <v>223</v>
      </c>
      <c r="W98" s="8" t="s">
        <v>196</v>
      </c>
      <c r="X98" s="48">
        <v>44866</v>
      </c>
      <c r="Y98" s="8" t="str">
        <f>IF(AND(Ứng_viên[[#This Row],[TG nhận việc]]&lt;&gt;"",Ứng_viên[[#This Row],[TG nhận việc]]&lt;=Ứng_viên[[#This Row],[Ngày kết thúc]]),1,"")</f>
        <v/>
      </c>
      <c r="Z98" s="8">
        <f>IF(Ứng_viên[[#This Row],[TG nhận việc]]&lt;&gt;"",Ứng_viên[[#This Row],[TG nhận việc]]-Ứng_viên[[#This Row],[Ngày nhận HS]],"")</f>
        <v>61</v>
      </c>
    </row>
    <row r="99" spans="1:27" s="8" customFormat="1" ht="23.25" customHeight="1" x14ac:dyDescent="0.25">
      <c r="A99" s="8">
        <f t="shared" si="2"/>
        <v>96</v>
      </c>
      <c r="B99" s="48">
        <v>44818</v>
      </c>
      <c r="C99" s="8" t="s">
        <v>120</v>
      </c>
      <c r="D99" s="48" cm="1">
        <f t="array" ref="D99">INDEX(VitriTD[Ngày bắt đầu],MATCH(Ứng_viên[[#This Row],[Mã TD]],VitriTD[ID tuyển dụng],0),0)</f>
        <v>44864</v>
      </c>
      <c r="E99" s="48" cm="1">
        <f t="array" ref="E99">INDEX(VitriTD[Ngày kết thúc],MATCH(Ứng_viên[[#This Row],[Mã TD]],VitriTD[ID tuyển dụng],0),0)</f>
        <v>44895</v>
      </c>
      <c r="F99" s="48" t="str" cm="1">
        <f t="array" ref="F99">INDEX(VitriTD[Khu vực],MATCH(Ứng_viên[[#This Row],[Ngày kết thúc]],VitriTD[Ngày kết thúc],0),0)</f>
        <v>MEKONG 4</v>
      </c>
      <c r="G99" s="48" t="str" cm="1">
        <f t="array" ref="G99">INDEX(VitriTD[Tỉnh/Thành phố],MATCH(Ứng_viên[[#This Row],[Khu vực]],VitriTD[Khu vực],0),0)</f>
        <v>Sóc Trăng</v>
      </c>
      <c r="H99" s="48" t="str" cm="1">
        <f t="array" ref="H99">INDEX(VitriTD[Phòng ban],MATCH(Ứng_viên[[#This Row],[Tỉnh/Thành phố]],VitriTD[Tỉnh/Thành phố],0),0)</f>
        <v>TCP</v>
      </c>
      <c r="I99" s="48" t="str" cm="1">
        <f t="array" ref="I99">INDEX(VitriTD[Vị trí],MATCH(Ứng_viên[[#This Row],[Mã TD]],VitriTD[ID tuyển dụng],0),0)</f>
        <v>AP STAFF</v>
      </c>
      <c r="J99" s="48" t="str" cm="1">
        <f t="array" ref="J99">INDEX(VitriTD[Người phụ trách],MATCH(Ứng_viên[[#This Row],[Mã TD]],VitriTD[ID tuyển dụng],0),0)</f>
        <v>Nguyễn Thị B</v>
      </c>
      <c r="K99" s="8" t="s">
        <v>386</v>
      </c>
      <c r="P99" s="8" t="s">
        <v>205</v>
      </c>
      <c r="Q99" s="8" t="str">
        <f t="shared" si="3"/>
        <v>Nhận việc</v>
      </c>
      <c r="R99" s="8" t="s">
        <v>222</v>
      </c>
      <c r="S99" s="8" t="s">
        <v>222</v>
      </c>
      <c r="T99" s="8" t="s">
        <v>222</v>
      </c>
      <c r="V99" s="8" t="s">
        <v>223</v>
      </c>
      <c r="W99" s="8" t="s">
        <v>196</v>
      </c>
      <c r="X99" s="48">
        <v>44854</v>
      </c>
      <c r="Y99" s="8">
        <f>IF(AND(Ứng_viên[[#This Row],[TG nhận việc]]&lt;&gt;"",Ứng_viên[[#This Row],[TG nhận việc]]&lt;=Ứng_viên[[#This Row],[Ngày kết thúc]]),1,"")</f>
        <v>1</v>
      </c>
      <c r="Z99" s="8">
        <f>IF(Ứng_viên[[#This Row],[TG nhận việc]]&lt;&gt;"",Ứng_viên[[#This Row],[TG nhận việc]]-Ứng_viên[[#This Row],[Ngày nhận HS]],"")</f>
        <v>36</v>
      </c>
    </row>
    <row r="100" spans="1:27" s="8" customFormat="1" ht="23.25" customHeight="1" x14ac:dyDescent="0.25">
      <c r="A100" s="8">
        <f t="shared" si="2"/>
        <v>97</v>
      </c>
      <c r="B100" s="48">
        <v>44811</v>
      </c>
      <c r="C100" s="8" t="s">
        <v>101</v>
      </c>
      <c r="D100" s="48" cm="1">
        <f t="array" ref="D100">INDEX(VitriTD[Ngày bắt đầu],MATCH(Ứng_viên[[#This Row],[Mã TD]],VitriTD[ID tuyển dụng],0),0)</f>
        <v>44783</v>
      </c>
      <c r="E100" s="48" cm="1">
        <f t="array" ref="E100">INDEX(VitriTD[Ngày kết thúc],MATCH(Ứng_viên[[#This Row],[Mã TD]],VitriTD[ID tuyển dụng],0),0)</f>
        <v>44814</v>
      </c>
      <c r="F100" s="48" t="str" cm="1">
        <f t="array" ref="F100">INDEX(VitriTD[Khu vực],MATCH(Ứng_viên[[#This Row],[Ngày kết thúc]],VitriTD[Ngày kết thúc],0),0)</f>
        <v>HCM</v>
      </c>
      <c r="G100" s="48" t="str" cm="1">
        <f t="array" ref="G100">INDEX(VitriTD[Tỉnh/Thành phố],MATCH(Ứng_viên[[#This Row],[Khu vực]],VitriTD[Khu vực],0),0)</f>
        <v>Thành phố Hồ Chí Minh</v>
      </c>
      <c r="H100" s="48" t="str" cm="1">
        <f t="array" ref="H100">INDEX(VitriTD[Phòng ban],MATCH(Ứng_viên[[#This Row],[Tỉnh/Thành phố]],VitriTD[Tỉnh/Thành phố],0),0)</f>
        <v>HR</v>
      </c>
      <c r="I100" s="48" t="str" cm="1">
        <f t="array" ref="I100">INDEX(VitriTD[Vị trí],MATCH(Ứng_viên[[#This Row],[Mã TD]],VitriTD[ID tuyển dụng],0),0)</f>
        <v>SALES AUDIT</v>
      </c>
      <c r="J100" s="48" t="str" cm="1">
        <f t="array" ref="J100">INDEX(VitriTD[Người phụ trách],MATCH(Ứng_viên[[#This Row],[Mã TD]],VitriTD[ID tuyển dụng],0),0)</f>
        <v>Nguyễn Văn A</v>
      </c>
      <c r="K100" s="8" t="s">
        <v>387</v>
      </c>
      <c r="P100" s="8" t="s">
        <v>411</v>
      </c>
      <c r="Q100" s="8" t="str">
        <f>IFERROR(_xlfn.IFS(W100&lt;&gt;"",W100,V100&lt;&gt;"",V100&amp;" - "&amp;$V$3,U100&lt;&gt;"",U100&amp;" - "&amp;$U$3,T100&lt;&gt;"",T100&amp;" - "&amp;$T$3,S100&lt;&gt;"",S100&amp;" - "&amp;$S$3,R100&lt;&gt;"",R100&amp;" - "&amp;$R$3),"")</f>
        <v>Nhận việc</v>
      </c>
      <c r="R100" s="8" t="s">
        <v>222</v>
      </c>
      <c r="S100" s="8" t="s">
        <v>222</v>
      </c>
      <c r="T100" s="8" t="s">
        <v>222</v>
      </c>
      <c r="W100" s="8" t="s">
        <v>196</v>
      </c>
      <c r="X100" s="48">
        <v>44821</v>
      </c>
      <c r="Y100" s="8" t="str">
        <f>IF(AND(Ứng_viên[[#This Row],[TG nhận việc]]&lt;&gt;"",Ứng_viên[[#This Row],[TG nhận việc]]&lt;=Ứng_viên[[#This Row],[Ngày kết thúc]]),1,"")</f>
        <v/>
      </c>
      <c r="Z100" s="8">
        <f>IF(Ứng_viên[[#This Row],[TG nhận việc]]&lt;&gt;"",Ứng_viên[[#This Row],[TG nhận việc]]-Ứng_viên[[#This Row],[Ngày nhận HS]],"")</f>
        <v>10</v>
      </c>
    </row>
    <row r="101" spans="1:27" s="8" customFormat="1" ht="23.25" customHeight="1" x14ac:dyDescent="0.25">
      <c r="A101" s="8">
        <f t="shared" si="2"/>
        <v>98</v>
      </c>
      <c r="B101" s="48">
        <v>44816</v>
      </c>
      <c r="C101" s="8" t="s">
        <v>128</v>
      </c>
      <c r="D101" s="48" cm="1">
        <f t="array" ref="D101">INDEX(VitriTD[Ngày bắt đầu],MATCH(Ứng_viên[[#This Row],[Mã TD]],VitriTD[ID tuyển dụng],0),0)</f>
        <v>44816</v>
      </c>
      <c r="E101" s="48" cm="1">
        <f t="array" ref="E101">INDEX(VitriTD[Ngày kết thúc],MATCH(Ứng_viên[[#This Row],[Mã TD]],VitriTD[ID tuyển dụng],0),0)</f>
        <v>44846</v>
      </c>
      <c r="F101" s="48" t="str" cm="1">
        <f t="array" ref="F101">INDEX(VitriTD[Khu vực],MATCH(Ứng_viên[[#This Row],[Ngày kết thúc]],VitriTD[Ngày kết thúc],0),0)</f>
        <v>HCM</v>
      </c>
      <c r="G101" s="48" t="str" cm="1">
        <f t="array" ref="G101">INDEX(VitriTD[Tỉnh/Thành phố],MATCH(Ứng_viên[[#This Row],[Khu vực]],VitriTD[Khu vực],0),0)</f>
        <v>Thành phố Hồ Chí Minh</v>
      </c>
      <c r="H101" s="48" t="str" cm="1">
        <f t="array" ref="H101">INDEX(VitriTD[Phòng ban],MATCH(Ứng_viên[[#This Row],[Tỉnh/Thành phố]],VitriTD[Tỉnh/Thành phố],0),0)</f>
        <v>HR</v>
      </c>
      <c r="I101" s="48" t="str" cm="1">
        <f t="array" ref="I101">INDEX(VitriTD[Vị trí],MATCH(Ứng_viên[[#This Row],[Mã TD]],VitriTD[ID tuyển dụng],0),0)</f>
        <v>SALES ADMIN</v>
      </c>
      <c r="J101" s="48" t="str" cm="1">
        <f t="array" ref="J101">INDEX(VitriTD[Người phụ trách],MATCH(Ứng_viên[[#This Row],[Mã TD]],VitriTD[ID tuyển dụng],0),0)</f>
        <v>Nguyễn Văn A</v>
      </c>
      <c r="K101" s="8" t="s">
        <v>388</v>
      </c>
      <c r="P101" s="8" t="s">
        <v>205</v>
      </c>
      <c r="Q101" s="8" t="str">
        <f t="shared" si="3"/>
        <v>Nhận việc</v>
      </c>
      <c r="R101" s="8" t="s">
        <v>222</v>
      </c>
      <c r="S101" s="8" t="s">
        <v>222</v>
      </c>
      <c r="T101" s="8" t="s">
        <v>222</v>
      </c>
      <c r="W101" s="8" t="s">
        <v>196</v>
      </c>
      <c r="X101" s="48">
        <v>44825</v>
      </c>
      <c r="Y101" s="8">
        <f>IF(AND(Ứng_viên[[#This Row],[TG nhận việc]]&lt;&gt;"",Ứng_viên[[#This Row],[TG nhận việc]]&lt;=Ứng_viên[[#This Row],[Ngày kết thúc]]),1,"")</f>
        <v>1</v>
      </c>
      <c r="Z101" s="8">
        <f>IF(Ứng_viên[[#This Row],[TG nhận việc]]&lt;&gt;"",Ứng_viên[[#This Row],[TG nhận việc]]-Ứng_viên[[#This Row],[Ngày nhận HS]],"")</f>
        <v>9</v>
      </c>
    </row>
    <row r="102" spans="1:27" s="8" customFormat="1" ht="23.25" customHeight="1" x14ac:dyDescent="0.25">
      <c r="A102" s="8">
        <f t="shared" si="2"/>
        <v>99</v>
      </c>
      <c r="B102" s="48">
        <v>44864</v>
      </c>
      <c r="C102" s="8" t="s">
        <v>134</v>
      </c>
      <c r="D102" s="48" cm="1">
        <f t="array" ref="D102">INDEX(VitriTD[Ngày bắt đầu],MATCH(Ứng_viên[[#This Row],[Mã TD]],VitriTD[ID tuyển dụng],0),0)</f>
        <v>44824</v>
      </c>
      <c r="E102" s="48" cm="1">
        <f t="array" ref="E102">INDEX(VitriTD[Ngày kết thúc],MATCH(Ứng_viên[[#This Row],[Mã TD]],VitriTD[ID tuyển dụng],0),0)</f>
        <v>44855</v>
      </c>
      <c r="F102" s="48" t="str" cm="1">
        <f t="array" ref="F102">INDEX(VitriTD[Khu vực],MATCH(Ứng_viên[[#This Row],[Ngày kết thúc]],VitriTD[Ngày kết thúc],0),0)</f>
        <v>MEKONG 4</v>
      </c>
      <c r="G102" s="48" t="str" cm="1">
        <f t="array" ref="G102">INDEX(VitriTD[Tỉnh/Thành phố],MATCH(Ứng_viên[[#This Row],[Khu vực]],VitriTD[Khu vực],0),0)</f>
        <v>Sóc Trăng</v>
      </c>
      <c r="H102" s="48" t="str" cm="1">
        <f t="array" ref="H102">INDEX(VitriTD[Phòng ban],MATCH(Ứng_viên[[#This Row],[Tỉnh/Thành phố]],VitriTD[Tỉnh/Thành phố],0),0)</f>
        <v>TCP</v>
      </c>
      <c r="I102" s="48" t="str" cm="1">
        <f t="array" ref="I102">INDEX(VitriTD[Vị trí],MATCH(Ứng_viên[[#This Row],[Mã TD]],VitriTD[ID tuyển dụng],0),0)</f>
        <v>SALES SUP</v>
      </c>
      <c r="J102" s="48" t="str" cm="1">
        <f t="array" ref="J102">INDEX(VitriTD[Người phụ trách],MATCH(Ứng_viên[[#This Row],[Mã TD]],VitriTD[ID tuyển dụng],0),0)</f>
        <v>Nguyễn Văn A</v>
      </c>
      <c r="K102" s="8" t="s">
        <v>389</v>
      </c>
      <c r="P102" s="8" t="s">
        <v>411</v>
      </c>
      <c r="Q102" s="8" t="str">
        <f t="shared" si="3"/>
        <v>Nhận việc</v>
      </c>
      <c r="R102" s="8" t="s">
        <v>222</v>
      </c>
      <c r="S102" s="8" t="s">
        <v>222</v>
      </c>
      <c r="T102" s="8" t="s">
        <v>222</v>
      </c>
      <c r="U102" s="8" t="s">
        <v>223</v>
      </c>
      <c r="V102" s="8" t="s">
        <v>223</v>
      </c>
      <c r="W102" s="8" t="s">
        <v>196</v>
      </c>
      <c r="X102" s="48">
        <v>44873</v>
      </c>
      <c r="Y102" s="8" t="str">
        <f>IF(AND(Ứng_viên[[#This Row],[TG nhận việc]]&lt;&gt;"",Ứng_viên[[#This Row],[TG nhận việc]]&lt;=Ứng_viên[[#This Row],[Ngày kết thúc]]),1,"")</f>
        <v/>
      </c>
      <c r="Z102" s="8">
        <f>IF(Ứng_viên[[#This Row],[TG nhận việc]]&lt;&gt;"",Ứng_viên[[#This Row],[TG nhận việc]]-Ứng_viên[[#This Row],[Ngày nhận HS]],"")</f>
        <v>9</v>
      </c>
    </row>
    <row r="103" spans="1:27" s="8" customFormat="1" ht="23.25" customHeight="1" x14ac:dyDescent="0.25">
      <c r="A103" s="8">
        <f t="shared" si="2"/>
        <v>100</v>
      </c>
      <c r="B103" s="48">
        <v>44844</v>
      </c>
      <c r="C103" s="8" t="s">
        <v>96</v>
      </c>
      <c r="D103" s="48" cm="1">
        <f t="array" ref="D103">INDEX(VitriTD[Ngày bắt đầu],MATCH(Ứng_viên[[#This Row],[Mã TD]],VitriTD[ID tuyển dụng],0),0)</f>
        <v>44764</v>
      </c>
      <c r="E103" s="48" cm="1">
        <f t="array" ref="E103">INDEX(VitriTD[Ngày kết thúc],MATCH(Ứng_viên[[#This Row],[Mã TD]],VitriTD[ID tuyển dụng],0),0)</f>
        <v>44795</v>
      </c>
      <c r="F103" s="48" t="str" cm="1">
        <f t="array" ref="F103">INDEX(VitriTD[Khu vực],MATCH(Ứng_viên[[#This Row],[Ngày kết thúc]],VitriTD[Ngày kết thúc],0),0)</f>
        <v>HCM</v>
      </c>
      <c r="G103" s="48" t="str" cm="1">
        <f t="array" ref="G103">INDEX(VitriTD[Tỉnh/Thành phố],MATCH(Ứng_viên[[#This Row],[Khu vực]],VitriTD[Khu vực],0),0)</f>
        <v>Thành phố Hồ Chí Minh</v>
      </c>
      <c r="H103" s="48" t="str" cm="1">
        <f t="array" ref="H103">INDEX(VitriTD[Phòng ban],MATCH(Ứng_viên[[#This Row],[Tỉnh/Thành phố]],VitriTD[Tỉnh/Thành phố],0),0)</f>
        <v>HR</v>
      </c>
      <c r="I103" s="48" t="str" cm="1">
        <f t="array" ref="I103">INDEX(VitriTD[Vị trí],MATCH(Ứng_viên[[#This Row],[Mã TD]],VitriTD[ID tuyển dụng],0),0)</f>
        <v>SALES SUP KA</v>
      </c>
      <c r="J103" s="48" t="str" cm="1">
        <f t="array" ref="J103">INDEX(VitriTD[Người phụ trách],MATCH(Ứng_viên[[#This Row],[Mã TD]],VitriTD[ID tuyển dụng],0),0)</f>
        <v>Nguyễn Văn A</v>
      </c>
      <c r="K103" s="8" t="s">
        <v>390</v>
      </c>
      <c r="P103" s="8" t="s">
        <v>205</v>
      </c>
      <c r="Q103" s="8" t="str">
        <f t="shared" si="3"/>
        <v>Nhận việc</v>
      </c>
      <c r="R103" s="8" t="s">
        <v>222</v>
      </c>
      <c r="S103" s="8" t="s">
        <v>222</v>
      </c>
      <c r="T103" s="8" t="s">
        <v>222</v>
      </c>
      <c r="U103" s="8" t="s">
        <v>223</v>
      </c>
      <c r="V103" s="8" t="s">
        <v>223</v>
      </c>
      <c r="W103" s="8" t="s">
        <v>196</v>
      </c>
      <c r="X103" s="48">
        <v>44875</v>
      </c>
      <c r="Y103" s="8" t="str">
        <f>IF(AND(Ứng_viên[[#This Row],[TG nhận việc]]&lt;&gt;"",Ứng_viên[[#This Row],[TG nhận việc]]&lt;=Ứng_viên[[#This Row],[Ngày kết thúc]]),1,"")</f>
        <v/>
      </c>
      <c r="Z103" s="8">
        <f>IF(Ứng_viên[[#This Row],[TG nhận việc]]&lt;&gt;"",Ứng_viên[[#This Row],[TG nhận việc]]-Ứng_viên[[#This Row],[Ngày nhận HS]],"")</f>
        <v>31</v>
      </c>
    </row>
    <row r="104" spans="1:27" s="8" customFormat="1" ht="23.25" customHeight="1" x14ac:dyDescent="0.25">
      <c r="A104" s="8">
        <f t="shared" si="2"/>
        <v>101</v>
      </c>
      <c r="B104" s="48">
        <v>44844</v>
      </c>
      <c r="C104" s="8" t="s">
        <v>130</v>
      </c>
      <c r="D104" s="48" cm="1">
        <f t="array" ref="D104">INDEX(VitriTD[Ngày bắt đầu],MATCH(Ứng_viên[[#This Row],[Mã TD]],VitriTD[ID tuyển dụng],0),0)</f>
        <v>44793</v>
      </c>
      <c r="E104" s="48" cm="1">
        <f t="array" ref="E104">INDEX(VitriTD[Ngày kết thúc],MATCH(Ứng_viên[[#This Row],[Mã TD]],VitriTD[ID tuyển dụng],0),0)</f>
        <v>44824</v>
      </c>
      <c r="F104" s="48" t="str" cm="1">
        <f t="array" ref="F104">INDEX(VitriTD[Khu vực],MATCH(Ứng_viên[[#This Row],[Ngày kết thúc]],VitriTD[Ngày kết thúc],0),0)</f>
        <v>HCM</v>
      </c>
      <c r="G104" s="48" t="str" cm="1">
        <f t="array" ref="G104">INDEX(VitriTD[Tỉnh/Thành phố],MATCH(Ứng_viên[[#This Row],[Khu vực]],VitriTD[Khu vực],0),0)</f>
        <v>Thành phố Hồ Chí Minh</v>
      </c>
      <c r="H104" s="48" t="str" cm="1">
        <f t="array" ref="H104">INDEX(VitriTD[Phòng ban],MATCH(Ứng_viên[[#This Row],[Tỉnh/Thành phố]],VitriTD[Tỉnh/Thành phố],0),0)</f>
        <v>HR</v>
      </c>
      <c r="I104" s="48" t="str" cm="1">
        <f t="array" ref="I104">INDEX(VitriTD[Vị trí],MATCH(Ứng_viên[[#This Row],[Mã TD]],VitriTD[ID tuyển dụng],0),0)</f>
        <v>SALES SUP</v>
      </c>
      <c r="J104" s="48" t="str" cm="1">
        <f t="array" ref="J104">INDEX(VitriTD[Người phụ trách],MATCH(Ứng_viên[[#This Row],[Mã TD]],VitriTD[ID tuyển dụng],0),0)</f>
        <v>Nguyễn Văn A</v>
      </c>
      <c r="K104" s="8" t="s">
        <v>391</v>
      </c>
      <c r="P104" s="8" t="s">
        <v>267</v>
      </c>
      <c r="Q104" s="8" t="str">
        <f t="shared" si="3"/>
        <v>Nhận việc</v>
      </c>
      <c r="R104" s="8" t="s">
        <v>222</v>
      </c>
      <c r="S104" s="8" t="s">
        <v>222</v>
      </c>
      <c r="T104" s="8" t="s">
        <v>222</v>
      </c>
      <c r="U104" s="8" t="s">
        <v>223</v>
      </c>
      <c r="V104" s="8" t="s">
        <v>223</v>
      </c>
      <c r="W104" s="8" t="s">
        <v>196</v>
      </c>
      <c r="X104" s="48">
        <v>44877</v>
      </c>
      <c r="Y104" s="8" t="str">
        <f>IF(AND(Ứng_viên[[#This Row],[TG nhận việc]]&lt;&gt;"",Ứng_viên[[#This Row],[TG nhận việc]]&lt;=Ứng_viên[[#This Row],[Ngày kết thúc]]),1,"")</f>
        <v/>
      </c>
      <c r="Z104" s="8">
        <f>IF(Ứng_viên[[#This Row],[TG nhận việc]]&lt;&gt;"",Ứng_viên[[#This Row],[TG nhận việc]]-Ứng_viên[[#This Row],[Ngày nhận HS]],"")</f>
        <v>33</v>
      </c>
    </row>
    <row r="105" spans="1:27" s="8" customFormat="1" ht="23.25" customHeight="1" x14ac:dyDescent="0.25">
      <c r="A105" s="8">
        <f t="shared" si="2"/>
        <v>102</v>
      </c>
      <c r="B105" s="48">
        <v>44854</v>
      </c>
      <c r="C105" s="8" t="s">
        <v>132</v>
      </c>
      <c r="D105" s="48" cm="1">
        <f t="array" ref="D105">INDEX(VitriTD[Ngày bắt đầu],MATCH(Ứng_viên[[#This Row],[Mã TD]],VitriTD[ID tuyển dụng],0),0)</f>
        <v>44835</v>
      </c>
      <c r="E105" s="48" cm="1">
        <f t="array" ref="E105">INDEX(VitriTD[Ngày kết thúc],MATCH(Ứng_viên[[#This Row],[Mã TD]],VitriTD[ID tuyển dụng],0),0)</f>
        <v>44866</v>
      </c>
      <c r="F105" s="48" t="str" cm="1">
        <f t="array" ref="F105">INDEX(VitriTD[Khu vực],MATCH(Ứng_viên[[#This Row],[Ngày kết thúc]],VitriTD[Ngày kết thúc],0),0)</f>
        <v>HCM</v>
      </c>
      <c r="G105" s="48" t="str" cm="1">
        <f t="array" ref="G105">INDEX(VitriTD[Tỉnh/Thành phố],MATCH(Ứng_viên[[#This Row],[Khu vực]],VitriTD[Khu vực],0),0)</f>
        <v>Thành phố Hồ Chí Minh</v>
      </c>
      <c r="H105" s="48" t="str" cm="1">
        <f t="array" ref="H105">INDEX(VitriTD[Phòng ban],MATCH(Ứng_viên[[#This Row],[Tỉnh/Thành phố]],VitriTD[Tỉnh/Thành phố],0),0)</f>
        <v>HR</v>
      </c>
      <c r="I105" s="48" t="str" cm="1">
        <f t="array" ref="I105">INDEX(VitriTD[Vị trí],MATCH(Ứng_viên[[#This Row],[Mã TD]],VitriTD[ID tuyển dụng],0),0)</f>
        <v>ASSISTANT TRADE MARKETING</v>
      </c>
      <c r="J105" s="48" t="str" cm="1">
        <f t="array" ref="J105">INDEX(VitriTD[Người phụ trách],MATCH(Ứng_viên[[#This Row],[Mã TD]],VitriTD[ID tuyển dụng],0),0)</f>
        <v>Nguyễn Thị B</v>
      </c>
      <c r="K105" s="8" t="s">
        <v>392</v>
      </c>
      <c r="P105" s="8" t="s">
        <v>205</v>
      </c>
      <c r="Q105" s="8" t="str">
        <f t="shared" si="3"/>
        <v>Nhận việc</v>
      </c>
      <c r="R105" s="8" t="s">
        <v>222</v>
      </c>
      <c r="S105" s="8" t="s">
        <v>222</v>
      </c>
      <c r="T105" s="8" t="s">
        <v>222</v>
      </c>
      <c r="U105" s="8" t="s">
        <v>223</v>
      </c>
      <c r="V105" s="8" t="s">
        <v>223</v>
      </c>
      <c r="W105" s="8" t="s">
        <v>196</v>
      </c>
      <c r="X105" s="48">
        <v>44866</v>
      </c>
      <c r="Y105" s="8">
        <f>IF(AND(Ứng_viên[[#This Row],[TG nhận việc]]&lt;&gt;"",Ứng_viên[[#This Row],[TG nhận việc]]&lt;=Ứng_viên[[#This Row],[Ngày kết thúc]]),1,"")</f>
        <v>1</v>
      </c>
      <c r="Z105" s="8">
        <f>IF(Ứng_viên[[#This Row],[TG nhận việc]]&lt;&gt;"",Ứng_viên[[#This Row],[TG nhận việc]]-Ứng_viên[[#This Row],[Ngày nhận HS]],"")</f>
        <v>12</v>
      </c>
    </row>
    <row r="106" spans="1:27" s="8" customFormat="1" ht="23.25" customHeight="1" x14ac:dyDescent="0.25">
      <c r="A106" s="8">
        <f t="shared" si="2"/>
        <v>103</v>
      </c>
      <c r="B106" s="48">
        <v>44852</v>
      </c>
      <c r="C106" s="8" t="s">
        <v>136</v>
      </c>
      <c r="D106" s="48" cm="1">
        <f t="array" ref="D106">INDEX(VitriTD[Ngày bắt đầu],MATCH(Ứng_viên[[#This Row],[Mã TD]],VitriTD[ID tuyển dụng],0),0)</f>
        <v>44837</v>
      </c>
      <c r="E106" s="48" cm="1">
        <f t="array" ref="E106">INDEX(VitriTD[Ngày kết thúc],MATCH(Ứng_viên[[#This Row],[Mã TD]],VitriTD[ID tuyển dụng],0),0)</f>
        <v>44868</v>
      </c>
      <c r="F106" s="48" t="str" cm="1">
        <f t="array" ref="F106">INDEX(VitriTD[Khu vực],MATCH(Ứng_viên[[#This Row],[Ngày kết thúc]],VitriTD[Ngày kết thúc],0),0)</f>
        <v>The EAST 2</v>
      </c>
      <c r="G106" s="48" t="str" cm="1">
        <f t="array" ref="G106">INDEX(VitriTD[Tỉnh/Thành phố],MATCH(Ứng_viên[[#This Row],[Khu vực]],VitriTD[Khu vực],0),0)</f>
        <v>Bình Dương</v>
      </c>
      <c r="H106" s="48" t="str" cm="1">
        <f t="array" ref="H106">INDEX(VitriTD[Phòng ban],MATCH(Ứng_viên[[#This Row],[Tỉnh/Thành phố]],VitriTD[Tỉnh/Thành phố],0),0)</f>
        <v>TCP</v>
      </c>
      <c r="I106" s="48" t="str" cm="1">
        <f t="array" ref="I106">INDEX(VitriTD[Vị trí],MATCH(Ứng_viên[[#This Row],[Mã TD]],VitriTD[ID tuyển dụng],0),0)</f>
        <v>ASM GT</v>
      </c>
      <c r="J106" s="48" t="str" cm="1">
        <f t="array" ref="J106">INDEX(VitriTD[Người phụ trách],MATCH(Ứng_viên[[#This Row],[Mã TD]],VitriTD[ID tuyển dụng],0),0)</f>
        <v>Nguyễn Văn A</v>
      </c>
      <c r="K106" s="8" t="s">
        <v>384</v>
      </c>
      <c r="P106" s="8" t="s">
        <v>228</v>
      </c>
      <c r="Q106" s="8" t="str">
        <f t="shared" si="3"/>
        <v>Nhận việc</v>
      </c>
      <c r="R106" s="8" t="s">
        <v>222</v>
      </c>
      <c r="S106" s="8" t="s">
        <v>222</v>
      </c>
      <c r="T106" s="8" t="s">
        <v>222</v>
      </c>
      <c r="U106" s="8" t="s">
        <v>223</v>
      </c>
      <c r="V106" s="8" t="s">
        <v>223</v>
      </c>
      <c r="W106" s="8" t="s">
        <v>196</v>
      </c>
      <c r="X106" s="48">
        <v>44862</v>
      </c>
      <c r="Y106" s="8">
        <f>IF(AND(Ứng_viên[[#This Row],[TG nhận việc]]&lt;&gt;"",Ứng_viên[[#This Row],[TG nhận việc]]&lt;=Ứng_viên[[#This Row],[Ngày kết thúc]]),1,"")</f>
        <v>1</v>
      </c>
      <c r="Z106" s="8">
        <f>IF(Ứng_viên[[#This Row],[TG nhận việc]]&lt;&gt;"",Ứng_viên[[#This Row],[TG nhận việc]]-Ứng_viên[[#This Row],[Ngày nhận HS]],"")</f>
        <v>10</v>
      </c>
      <c r="AA106" s="8" t="s">
        <v>393</v>
      </c>
    </row>
    <row r="107" spans="1:27" s="8" customFormat="1" ht="23.25" customHeight="1" x14ac:dyDescent="0.25">
      <c r="A107" s="8">
        <f t="shared" si="2"/>
        <v>104</v>
      </c>
      <c r="B107" s="48">
        <v>44864</v>
      </c>
      <c r="C107" s="8" t="s">
        <v>138</v>
      </c>
      <c r="D107" s="48" cm="1">
        <f t="array" ref="D107">INDEX(VitriTD[Ngày bắt đầu],MATCH(Ứng_viên[[#This Row],[Mã TD]],VitriTD[ID tuyển dụng],0),0)</f>
        <v>44837</v>
      </c>
      <c r="E107" s="48" cm="1">
        <f t="array" ref="E107">INDEX(VitriTD[Ngày kết thúc],MATCH(Ứng_viên[[#This Row],[Mã TD]],VitriTD[ID tuyển dụng],0),0)</f>
        <v>44868</v>
      </c>
      <c r="F107" s="48" t="str" cm="1">
        <f t="array" ref="F107">INDEX(VitriTD[Khu vực],MATCH(Ứng_viên[[#This Row],[Ngày kết thúc]],VitriTD[Ngày kết thúc],0),0)</f>
        <v>The EAST 2</v>
      </c>
      <c r="G107" s="48" t="str" cm="1">
        <f t="array" ref="G107">INDEX(VitriTD[Tỉnh/Thành phố],MATCH(Ứng_viên[[#This Row],[Khu vực]],VitriTD[Khu vực],0),0)</f>
        <v>Bình Dương</v>
      </c>
      <c r="H107" s="48" t="str" cm="1">
        <f t="array" ref="H107">INDEX(VitriTD[Phòng ban],MATCH(Ứng_viên[[#This Row],[Tỉnh/Thành phố]],VitriTD[Tỉnh/Thành phố],0),0)</f>
        <v>TCP</v>
      </c>
      <c r="I107" s="48" t="str" cm="1">
        <f t="array" ref="I107">INDEX(VitriTD[Vị trí],MATCH(Ứng_viên[[#This Row],[Mã TD]],VitriTD[ID tuyển dụng],0),0)</f>
        <v>ASM GT</v>
      </c>
      <c r="J107" s="48" t="str" cm="1">
        <f t="array" ref="J107">INDEX(VitriTD[Người phụ trách],MATCH(Ứng_viên[[#This Row],[Mã TD]],VitriTD[ID tuyển dụng],0),0)</f>
        <v>Nguyễn Văn A</v>
      </c>
      <c r="K107" s="8" t="s">
        <v>394</v>
      </c>
      <c r="P107" s="8" t="s">
        <v>228</v>
      </c>
      <c r="Q107" s="8" t="str">
        <f t="shared" si="3"/>
        <v>Nhận việc</v>
      </c>
      <c r="R107" s="8" t="s">
        <v>222</v>
      </c>
      <c r="S107" s="8" t="s">
        <v>222</v>
      </c>
      <c r="T107" s="8" t="s">
        <v>222</v>
      </c>
      <c r="U107" s="8" t="s">
        <v>223</v>
      </c>
      <c r="V107" s="8" t="s">
        <v>223</v>
      </c>
      <c r="W107" s="8" t="s">
        <v>196</v>
      </c>
      <c r="X107" s="48">
        <v>44884</v>
      </c>
      <c r="Y107" s="8" t="str">
        <f>IF(AND(Ứng_viên[[#This Row],[TG nhận việc]]&lt;&gt;"",Ứng_viên[[#This Row],[TG nhận việc]]&lt;=Ứng_viên[[#This Row],[Ngày kết thúc]]),1,"")</f>
        <v/>
      </c>
      <c r="Z107" s="8">
        <f>IF(Ứng_viên[[#This Row],[TG nhận việc]]&lt;&gt;"",Ứng_viên[[#This Row],[TG nhận việc]]-Ứng_viên[[#This Row],[Ngày nhận HS]],"")</f>
        <v>20</v>
      </c>
      <c r="AA107" s="8" t="s">
        <v>395</v>
      </c>
    </row>
    <row r="108" spans="1:27" s="8" customFormat="1" ht="23.25" customHeight="1" x14ac:dyDescent="0.25">
      <c r="A108" s="8">
        <f t="shared" si="2"/>
        <v>105</v>
      </c>
      <c r="B108" s="48">
        <v>44866</v>
      </c>
      <c r="C108" s="8" t="s">
        <v>142</v>
      </c>
      <c r="D108" s="48" cm="1">
        <f t="array" ref="D108">INDEX(VitriTD[Ngày bắt đầu],MATCH(Ứng_viên[[#This Row],[Mã TD]],VitriTD[ID tuyển dụng],0),0)</f>
        <v>44837</v>
      </c>
      <c r="E108" s="48" cm="1">
        <f t="array" ref="E108">INDEX(VitriTD[Ngày kết thúc],MATCH(Ứng_viên[[#This Row],[Mã TD]],VitriTD[ID tuyển dụng],0),0)</f>
        <v>44868</v>
      </c>
      <c r="F108" s="48" t="str" cm="1">
        <f t="array" ref="F108">INDEX(VitriTD[Khu vực],MATCH(Ứng_viên[[#This Row],[Ngày kết thúc]],VitriTD[Ngày kết thúc],0),0)</f>
        <v>The EAST 2</v>
      </c>
      <c r="G108" s="48" t="str" cm="1">
        <f t="array" ref="G108">INDEX(VitriTD[Tỉnh/Thành phố],MATCH(Ứng_viên[[#This Row],[Khu vực]],VitriTD[Khu vực],0),0)</f>
        <v>Bình Dương</v>
      </c>
      <c r="H108" s="48" t="str" cm="1">
        <f t="array" ref="H108">INDEX(VitriTD[Phòng ban],MATCH(Ứng_viên[[#This Row],[Tỉnh/Thành phố]],VitriTD[Tỉnh/Thành phố],0),0)</f>
        <v>TCP</v>
      </c>
      <c r="I108" s="48" t="str" cm="1">
        <f t="array" ref="I108">INDEX(VitriTD[Vị trí],MATCH(Ứng_viên[[#This Row],[Mã TD]],VitriTD[ID tuyển dụng],0),0)</f>
        <v>SALES SUP</v>
      </c>
      <c r="J108" s="48" t="str" cm="1">
        <f t="array" ref="J108">INDEX(VitriTD[Người phụ trách],MATCH(Ứng_viên[[#This Row],[Mã TD]],VitriTD[ID tuyển dụng],0),0)</f>
        <v>Nguyễn Văn A</v>
      </c>
      <c r="K108" s="8" t="s">
        <v>396</v>
      </c>
      <c r="P108" s="8" t="s">
        <v>228</v>
      </c>
      <c r="Q108" s="8" t="str">
        <f t="shared" si="3"/>
        <v>Nhận việc</v>
      </c>
      <c r="R108" s="8" t="s">
        <v>222</v>
      </c>
      <c r="S108" s="8" t="s">
        <v>222</v>
      </c>
      <c r="T108" s="8" t="s">
        <v>222</v>
      </c>
      <c r="U108" s="8" t="s">
        <v>223</v>
      </c>
      <c r="V108" s="8" t="s">
        <v>223</v>
      </c>
      <c r="W108" s="8" t="s">
        <v>196</v>
      </c>
      <c r="X108" s="48">
        <v>44881</v>
      </c>
      <c r="Y108" s="8" t="str">
        <f>IF(AND(Ứng_viên[[#This Row],[TG nhận việc]]&lt;&gt;"",Ứng_viên[[#This Row],[TG nhận việc]]&lt;=Ứng_viên[[#This Row],[Ngày kết thúc]]),1,"")</f>
        <v/>
      </c>
      <c r="Z108" s="8">
        <f>IF(Ứng_viên[[#This Row],[TG nhận việc]]&lt;&gt;"",Ứng_viên[[#This Row],[TG nhận việc]]-Ứng_viên[[#This Row],[Ngày nhận HS]],"")</f>
        <v>15</v>
      </c>
      <c r="AA108" s="8" t="s">
        <v>393</v>
      </c>
    </row>
    <row r="109" spans="1:27" s="8" customFormat="1" ht="23.25" customHeight="1" x14ac:dyDescent="0.25">
      <c r="A109" s="8">
        <f t="shared" si="2"/>
        <v>106</v>
      </c>
      <c r="B109" s="48">
        <v>44854</v>
      </c>
      <c r="C109" s="8" t="s">
        <v>143</v>
      </c>
      <c r="D109" s="48" cm="1">
        <f t="array" ref="D109">INDEX(VitriTD[Ngày bắt đầu],MATCH(Ứng_viên[[#This Row],[Mã TD]],VitriTD[ID tuyển dụng],0),0)</f>
        <v>44837</v>
      </c>
      <c r="E109" s="48" cm="1">
        <f t="array" ref="E109">INDEX(VitriTD[Ngày kết thúc],MATCH(Ứng_viên[[#This Row],[Mã TD]],VitriTD[ID tuyển dụng],0),0)</f>
        <v>44868</v>
      </c>
      <c r="F109" s="48" t="str" cm="1">
        <f t="array" ref="F109">INDEX(VitriTD[Khu vực],MATCH(Ứng_viên[[#This Row],[Ngày kết thúc]],VitriTD[Ngày kết thúc],0),0)</f>
        <v>The EAST 2</v>
      </c>
      <c r="G109" s="48" t="str" cm="1">
        <f t="array" ref="G109">INDEX(VitriTD[Tỉnh/Thành phố],MATCH(Ứng_viên[[#This Row],[Khu vực]],VitriTD[Khu vực],0),0)</f>
        <v>Bình Dương</v>
      </c>
      <c r="H109" s="48" t="str" cm="1">
        <f t="array" ref="H109">INDEX(VitriTD[Phòng ban],MATCH(Ứng_viên[[#This Row],[Tỉnh/Thành phố]],VitriTD[Tỉnh/Thành phố],0),0)</f>
        <v>TCP</v>
      </c>
      <c r="I109" s="48" t="str" cm="1">
        <f t="array" ref="I109">INDEX(VitriTD[Vị trí],MATCH(Ứng_viên[[#This Row],[Mã TD]],VitriTD[ID tuyển dụng],0),0)</f>
        <v>SALES SUP</v>
      </c>
      <c r="J109" s="48" t="str" cm="1">
        <f t="array" ref="J109">INDEX(VitriTD[Người phụ trách],MATCH(Ứng_viên[[#This Row],[Mã TD]],VitriTD[ID tuyển dụng],0),0)</f>
        <v>Nguyễn Văn A</v>
      </c>
      <c r="K109" s="8" t="s">
        <v>397</v>
      </c>
      <c r="P109" s="8" t="s">
        <v>205</v>
      </c>
      <c r="Q109" s="8" t="str">
        <f t="shared" si="3"/>
        <v>Nhận việc</v>
      </c>
      <c r="R109" s="8" t="s">
        <v>222</v>
      </c>
      <c r="S109" s="8" t="s">
        <v>222</v>
      </c>
      <c r="T109" s="8" t="s">
        <v>222</v>
      </c>
      <c r="U109" s="8" t="s">
        <v>223</v>
      </c>
      <c r="V109" s="8" t="s">
        <v>223</v>
      </c>
      <c r="W109" s="8" t="s">
        <v>196</v>
      </c>
      <c r="X109" s="48">
        <v>44858</v>
      </c>
      <c r="Y109" s="8">
        <f>IF(AND(Ứng_viên[[#This Row],[TG nhận việc]]&lt;&gt;"",Ứng_viên[[#This Row],[TG nhận việc]]&lt;=Ứng_viên[[#This Row],[Ngày kết thúc]]),1,"")</f>
        <v>1</v>
      </c>
      <c r="Z109" s="8">
        <f>IF(Ứng_viên[[#This Row],[TG nhận việc]]&lt;&gt;"",Ứng_viên[[#This Row],[TG nhận việc]]-Ứng_viên[[#This Row],[Ngày nhận HS]],"")</f>
        <v>4</v>
      </c>
    </row>
    <row r="110" spans="1:27" s="8" customFormat="1" ht="23.25" customHeight="1" x14ac:dyDescent="0.25">
      <c r="A110" s="8">
        <f t="shared" si="2"/>
        <v>107</v>
      </c>
      <c r="B110" s="48">
        <v>44854</v>
      </c>
      <c r="C110" s="8" t="s">
        <v>144</v>
      </c>
      <c r="D110" s="48" cm="1">
        <f t="array" ref="D110">INDEX(VitriTD[Ngày bắt đầu],MATCH(Ứng_viên[[#This Row],[Mã TD]],VitriTD[ID tuyển dụng],0),0)</f>
        <v>44839</v>
      </c>
      <c r="E110" s="48" cm="1">
        <f t="array" ref="E110">INDEX(VitriTD[Ngày kết thúc],MATCH(Ứng_viên[[#This Row],[Mã TD]],VitriTD[ID tuyển dụng],0),0)</f>
        <v>44870</v>
      </c>
      <c r="F110" s="48" t="str" cm="1">
        <f t="array" ref="F110">INDEX(VitriTD[Khu vực],MATCH(Ứng_viên[[#This Row],[Ngày kết thúc]],VitriTD[Ngày kết thúc],0),0)</f>
        <v>Central &amp; Highland</v>
      </c>
      <c r="G110" s="48" t="str" cm="1">
        <f t="array" ref="G110">INDEX(VitriTD[Tỉnh/Thành phố],MATCH(Ứng_viên[[#This Row],[Khu vực]],VitriTD[Khu vực],0),0)</f>
        <v>Đà Nẵng</v>
      </c>
      <c r="H110" s="48" t="str" cm="1">
        <f t="array" ref="H110">INDEX(VitriTD[Phòng ban],MATCH(Ứng_viên[[#This Row],[Tỉnh/Thành phố]],VitriTD[Tỉnh/Thành phố],0),0)</f>
        <v>TCP</v>
      </c>
      <c r="I110" s="48" t="str" cm="1">
        <f t="array" ref="I110">INDEX(VitriTD[Vị trí],MATCH(Ứng_viên[[#This Row],[Mã TD]],VitriTD[ID tuyển dụng],0),0)</f>
        <v>SALES SUP</v>
      </c>
      <c r="J110" s="48" t="str" cm="1">
        <f t="array" ref="J110">INDEX(VitriTD[Người phụ trách],MATCH(Ứng_viên[[#This Row],[Mã TD]],VitriTD[ID tuyển dụng],0),0)</f>
        <v>Nguyễn Văn A</v>
      </c>
      <c r="K110" s="8" t="s">
        <v>398</v>
      </c>
      <c r="P110" s="8" t="s">
        <v>205</v>
      </c>
      <c r="Q110" s="8" t="str">
        <f t="shared" si="3"/>
        <v>Nhận việc</v>
      </c>
      <c r="R110" s="8" t="s">
        <v>222</v>
      </c>
      <c r="S110" s="8" t="s">
        <v>222</v>
      </c>
      <c r="T110" s="8" t="s">
        <v>222</v>
      </c>
      <c r="U110" s="8" t="s">
        <v>223</v>
      </c>
      <c r="V110" s="8" t="s">
        <v>223</v>
      </c>
      <c r="W110" s="8" t="s">
        <v>196</v>
      </c>
      <c r="X110" s="48">
        <v>44866</v>
      </c>
      <c r="Y110" s="8">
        <f>IF(AND(Ứng_viên[[#This Row],[TG nhận việc]]&lt;&gt;"",Ứng_viên[[#This Row],[TG nhận việc]]&lt;=Ứng_viên[[#This Row],[Ngày kết thúc]]),1,"")</f>
        <v>1</v>
      </c>
      <c r="Z110" s="8">
        <f>IF(Ứng_viên[[#This Row],[TG nhận việc]]&lt;&gt;"",Ứng_viên[[#This Row],[TG nhận việc]]-Ứng_viên[[#This Row],[Ngày nhận HS]],"")</f>
        <v>12</v>
      </c>
    </row>
    <row r="111" spans="1:27" s="8" customFormat="1" ht="23.25" customHeight="1" x14ac:dyDescent="0.25">
      <c r="A111" s="8">
        <f t="shared" si="2"/>
        <v>108</v>
      </c>
      <c r="B111" s="48">
        <v>44854</v>
      </c>
      <c r="C111" s="8" t="s">
        <v>150</v>
      </c>
      <c r="D111" s="48" cm="1">
        <f t="array" ref="D111">INDEX(VitriTD[Ngày bắt đầu],MATCH(Ứng_viên[[#This Row],[Mã TD]],VitriTD[ID tuyển dụng],0),0)</f>
        <v>44854</v>
      </c>
      <c r="E111" s="48" cm="1">
        <f t="array" ref="E111">INDEX(VitriTD[Ngày kết thúc],MATCH(Ứng_viên[[#This Row],[Mã TD]],VitriTD[ID tuyển dụng],0),0)</f>
        <v>44885</v>
      </c>
      <c r="F111" s="48" t="str" cm="1">
        <f t="array" ref="F111">INDEX(VitriTD[Khu vực],MATCH(Ứng_viên[[#This Row],[Ngày kết thúc]],VitriTD[Ngày kết thúc],0),0)</f>
        <v>HCM 1</v>
      </c>
      <c r="G111" s="48" t="str" cm="1">
        <f t="array" ref="G111">INDEX(VitriTD[Tỉnh/Thành phố],MATCH(Ứng_viên[[#This Row],[Khu vực]],VitriTD[Khu vực],0),0)</f>
        <v>Thành phố Hồ Chí Minh</v>
      </c>
      <c r="H111" s="48" t="str" cm="1">
        <f t="array" ref="H111">INDEX(VitriTD[Phòng ban],MATCH(Ứng_viên[[#This Row],[Tỉnh/Thành phố]],VitriTD[Tỉnh/Thành phố],0),0)</f>
        <v>HR</v>
      </c>
      <c r="I111" s="48" t="str" cm="1">
        <f t="array" ref="I111">INDEX(VitriTD[Vị trí],MATCH(Ứng_viên[[#This Row],[Mã TD]],VitriTD[ID tuyển dụng],0),0)</f>
        <v>SALES SUP</v>
      </c>
      <c r="J111" s="48" t="str" cm="1">
        <f t="array" ref="J111">INDEX(VitriTD[Người phụ trách],MATCH(Ứng_viên[[#This Row],[Mã TD]],VitriTD[ID tuyển dụng],0),0)</f>
        <v>Nguyễn Văn A</v>
      </c>
      <c r="K111" s="8" t="s">
        <v>399</v>
      </c>
      <c r="P111" s="8" t="s">
        <v>205</v>
      </c>
      <c r="Q111" s="8" t="str">
        <f t="shared" si="3"/>
        <v>Nhận việc</v>
      </c>
      <c r="R111" s="8" t="s">
        <v>222</v>
      </c>
      <c r="S111" s="8" t="s">
        <v>222</v>
      </c>
      <c r="T111" s="8" t="s">
        <v>222</v>
      </c>
      <c r="U111" s="8" t="s">
        <v>223</v>
      </c>
      <c r="V111" s="8" t="s">
        <v>223</v>
      </c>
      <c r="W111" s="8" t="s">
        <v>196</v>
      </c>
      <c r="X111" s="48">
        <v>44868</v>
      </c>
      <c r="Y111" s="8">
        <f>IF(AND(Ứng_viên[[#This Row],[TG nhận việc]]&lt;&gt;"",Ứng_viên[[#This Row],[TG nhận việc]]&lt;=Ứng_viên[[#This Row],[Ngày kết thúc]]),1,"")</f>
        <v>1</v>
      </c>
      <c r="Z111" s="8">
        <f>IF(Ứng_viên[[#This Row],[TG nhận việc]]&lt;&gt;"",Ứng_viên[[#This Row],[TG nhận việc]]-Ứng_viên[[#This Row],[Ngày nhận HS]],"")</f>
        <v>14</v>
      </c>
    </row>
    <row r="112" spans="1:27" s="8" customFormat="1" ht="23.25" customHeight="1" x14ac:dyDescent="0.25">
      <c r="A112" s="8">
        <f t="shared" si="2"/>
        <v>109</v>
      </c>
      <c r="B112" s="48">
        <v>44854</v>
      </c>
      <c r="C112" s="8" t="s">
        <v>152</v>
      </c>
      <c r="D112" s="48" cm="1">
        <f t="array" ref="D112">INDEX(VitriTD[Ngày bắt đầu],MATCH(Ứng_viên[[#This Row],[Mã TD]],VitriTD[ID tuyển dụng],0),0)</f>
        <v>44854</v>
      </c>
      <c r="E112" s="48" cm="1">
        <f t="array" ref="E112">INDEX(VitriTD[Ngày kết thúc],MATCH(Ứng_viên[[#This Row],[Mã TD]],VitriTD[ID tuyển dụng],0),0)</f>
        <v>44885</v>
      </c>
      <c r="F112" s="48" t="str" cm="1">
        <f t="array" ref="F112">INDEX(VitriTD[Khu vực],MATCH(Ứng_viên[[#This Row],[Ngày kết thúc]],VitriTD[Ngày kết thúc],0),0)</f>
        <v>HCM 1</v>
      </c>
      <c r="G112" s="48" t="str" cm="1">
        <f t="array" ref="G112">INDEX(VitriTD[Tỉnh/Thành phố],MATCH(Ứng_viên[[#This Row],[Khu vực]],VitriTD[Khu vực],0),0)</f>
        <v>Thành phố Hồ Chí Minh</v>
      </c>
      <c r="H112" s="48" t="str" cm="1">
        <f t="array" ref="H112">INDEX(VitriTD[Phòng ban],MATCH(Ứng_viên[[#This Row],[Tỉnh/Thành phố]],VitriTD[Tỉnh/Thành phố],0),0)</f>
        <v>HR</v>
      </c>
      <c r="I112" s="48" t="str" cm="1">
        <f t="array" ref="I112">INDEX(VitriTD[Vị trí],MATCH(Ứng_viên[[#This Row],[Mã TD]],VitriTD[ID tuyển dụng],0),0)</f>
        <v>SALES SUP</v>
      </c>
      <c r="J112" s="48" t="str" cm="1">
        <f t="array" ref="J112">INDEX(VitriTD[Người phụ trách],MATCH(Ứng_viên[[#This Row],[Mã TD]],VitriTD[ID tuyển dụng],0),0)</f>
        <v>Nguyễn Văn A</v>
      </c>
      <c r="K112" s="8" t="s">
        <v>400</v>
      </c>
      <c r="P112" s="8" t="s">
        <v>267</v>
      </c>
      <c r="Q112" s="8" t="str">
        <f t="shared" si="3"/>
        <v>Nhận việc</v>
      </c>
      <c r="R112" s="8" t="s">
        <v>222</v>
      </c>
      <c r="S112" s="8" t="s">
        <v>222</v>
      </c>
      <c r="T112" s="8" t="s">
        <v>222</v>
      </c>
      <c r="U112" s="8" t="s">
        <v>223</v>
      </c>
      <c r="V112" s="8" t="s">
        <v>223</v>
      </c>
      <c r="W112" s="8" t="s">
        <v>196</v>
      </c>
      <c r="X112" s="48">
        <v>44868</v>
      </c>
      <c r="Y112" s="8">
        <f>IF(AND(Ứng_viên[[#This Row],[TG nhận việc]]&lt;&gt;"",Ứng_viên[[#This Row],[TG nhận việc]]&lt;=Ứng_viên[[#This Row],[Ngày kết thúc]]),1,"")</f>
        <v>1</v>
      </c>
      <c r="Z112" s="8">
        <f>IF(Ứng_viên[[#This Row],[TG nhận việc]]&lt;&gt;"",Ứng_viên[[#This Row],[TG nhận việc]]-Ứng_viên[[#This Row],[Ngày nhận HS]],"")</f>
        <v>14</v>
      </c>
    </row>
    <row r="113" spans="1:27" s="8" customFormat="1" ht="23.25" customHeight="1" x14ac:dyDescent="0.25">
      <c r="A113" s="8">
        <f t="shared" si="2"/>
        <v>110</v>
      </c>
      <c r="B113" s="48">
        <v>44844</v>
      </c>
      <c r="C113" s="8" t="s">
        <v>92</v>
      </c>
      <c r="D113" s="48" cm="1">
        <f t="array" ref="D113">INDEX(VitriTD[Ngày bắt đầu],MATCH(Ứng_viên[[#This Row],[Mã TD]],VitriTD[ID tuyển dụng],0),0)</f>
        <v>44743</v>
      </c>
      <c r="E113" s="48" cm="1">
        <f t="array" ref="E113">INDEX(VitriTD[Ngày kết thúc],MATCH(Ứng_viên[[#This Row],[Mã TD]],VitriTD[ID tuyển dụng],0),0)</f>
        <v>44774</v>
      </c>
      <c r="F113" s="48" t="str" cm="1">
        <f t="array" ref="F113">INDEX(VitriTD[Khu vực],MATCH(Ứng_viên[[#This Row],[Ngày kết thúc]],VitriTD[Ngày kết thúc],0),0)</f>
        <v>MEKONG 4</v>
      </c>
      <c r="G113" s="48" t="str" cm="1">
        <f t="array" ref="G113">INDEX(VitriTD[Tỉnh/Thành phố],MATCH(Ứng_viên[[#This Row],[Khu vực]],VitriTD[Khu vực],0),0)</f>
        <v>Sóc Trăng</v>
      </c>
      <c r="H113" s="48" t="str" cm="1">
        <f t="array" ref="H113">INDEX(VitriTD[Phòng ban],MATCH(Ứng_viên[[#This Row],[Tỉnh/Thành phố]],VitriTD[Tỉnh/Thành phố],0),0)</f>
        <v>TCP</v>
      </c>
      <c r="I113" s="48" t="str" cm="1">
        <f t="array" ref="I113">INDEX(VitriTD[Vị trí],MATCH(Ứng_viên[[#This Row],[Mã TD]],VitriTD[ID tuyển dụng],0),0)</f>
        <v>BUSINESS UNIT MANAGER</v>
      </c>
      <c r="J113" s="48" t="str" cm="1">
        <f t="array" ref="J113">INDEX(VitriTD[Người phụ trách],MATCH(Ứng_viên[[#This Row],[Mã TD]],VitriTD[ID tuyển dụng],0),0)</f>
        <v>Nguyễn Thị B</v>
      </c>
      <c r="K113" s="8" t="s">
        <v>401</v>
      </c>
      <c r="P113" s="8" t="s">
        <v>373</v>
      </c>
      <c r="Q113" s="8" t="str">
        <f t="shared" si="3"/>
        <v>Nhận việc</v>
      </c>
      <c r="R113" s="8" t="s">
        <v>222</v>
      </c>
      <c r="S113" s="8" t="s">
        <v>222</v>
      </c>
      <c r="T113" s="8" t="s">
        <v>222</v>
      </c>
      <c r="U113" s="8" t="s">
        <v>223</v>
      </c>
      <c r="V113" s="8" t="s">
        <v>223</v>
      </c>
      <c r="W113" s="8" t="s">
        <v>196</v>
      </c>
      <c r="X113" s="48">
        <v>44866</v>
      </c>
      <c r="Y113" s="8" t="str">
        <f>IF(AND(Ứng_viên[[#This Row],[TG nhận việc]]&lt;&gt;"",Ứng_viên[[#This Row],[TG nhận việc]]&lt;=Ứng_viên[[#This Row],[Ngày kết thúc]]),1,"")</f>
        <v/>
      </c>
      <c r="Z113" s="8">
        <f>IF(Ứng_viên[[#This Row],[TG nhận việc]]&lt;&gt;"",Ứng_viên[[#This Row],[TG nhận việc]]-Ứng_viên[[#This Row],[Ngày nhận HS]],"")</f>
        <v>22</v>
      </c>
    </row>
    <row r="114" spans="1:27" s="8" customFormat="1" ht="23.25" customHeight="1" x14ac:dyDescent="0.25">
      <c r="A114" s="8">
        <f t="shared" si="2"/>
        <v>111</v>
      </c>
      <c r="B114" s="48">
        <v>44854</v>
      </c>
      <c r="C114" s="8" t="s">
        <v>154</v>
      </c>
      <c r="D114" s="48" cm="1">
        <f t="array" ref="D114">INDEX(VitriTD[Ngày bắt đầu],MATCH(Ứng_viên[[#This Row],[Mã TD]],VitriTD[ID tuyển dụng],0),0)</f>
        <v>44854</v>
      </c>
      <c r="E114" s="48" cm="1">
        <f t="array" ref="E114">INDEX(VitriTD[Ngày kết thúc],MATCH(Ứng_viên[[#This Row],[Mã TD]],VitriTD[ID tuyển dụng],0),0)</f>
        <v>44885</v>
      </c>
      <c r="F114" s="48" t="str" cm="1">
        <f t="array" ref="F114">INDEX(VitriTD[Khu vực],MATCH(Ứng_viên[[#This Row],[Ngày kết thúc]],VitriTD[Ngày kết thúc],0),0)</f>
        <v>HCM 1</v>
      </c>
      <c r="G114" s="48" t="str" cm="1">
        <f t="array" ref="G114">INDEX(VitriTD[Tỉnh/Thành phố],MATCH(Ứng_viên[[#This Row],[Khu vực]],VitriTD[Khu vực],0),0)</f>
        <v>Thành phố Hồ Chí Minh</v>
      </c>
      <c r="H114" s="48" t="str" cm="1">
        <f t="array" ref="H114">INDEX(VitriTD[Phòng ban],MATCH(Ứng_viên[[#This Row],[Tỉnh/Thành phố]],VitriTD[Tỉnh/Thành phố],0),0)</f>
        <v>HR</v>
      </c>
      <c r="I114" s="48" t="str" cm="1">
        <f t="array" ref="I114">INDEX(VitriTD[Vị trí],MATCH(Ứng_viên[[#This Row],[Mã TD]],VitriTD[ID tuyển dụng],0),0)</f>
        <v>SALES SUP</v>
      </c>
      <c r="J114" s="48" t="str" cm="1">
        <f t="array" ref="J114">INDEX(VitriTD[Người phụ trách],MATCH(Ứng_viên[[#This Row],[Mã TD]],VitriTD[ID tuyển dụng],0),0)</f>
        <v>Nguyễn Văn A</v>
      </c>
      <c r="K114" s="8" t="s">
        <v>275</v>
      </c>
      <c r="P114" s="8" t="s">
        <v>267</v>
      </c>
      <c r="Q114" s="8" t="str">
        <f t="shared" si="3"/>
        <v>Nhận việc</v>
      </c>
      <c r="R114" s="8" t="s">
        <v>222</v>
      </c>
      <c r="S114" s="8" t="s">
        <v>222</v>
      </c>
      <c r="T114" s="8" t="s">
        <v>222</v>
      </c>
      <c r="U114" s="8" t="s">
        <v>223</v>
      </c>
      <c r="V114" s="8" t="s">
        <v>223</v>
      </c>
      <c r="W114" s="8" t="s">
        <v>196</v>
      </c>
      <c r="X114" s="48">
        <v>44880</v>
      </c>
      <c r="Y114" s="8">
        <f>IF(AND(Ứng_viên[[#This Row],[TG nhận việc]]&lt;&gt;"",Ứng_viên[[#This Row],[TG nhận việc]]&lt;=Ứng_viên[[#This Row],[Ngày kết thúc]]),1,"")</f>
        <v>1</v>
      </c>
      <c r="Z114" s="8">
        <f>IF(Ứng_viên[[#This Row],[TG nhận việc]]&lt;&gt;"",Ứng_viên[[#This Row],[TG nhận việc]]-Ứng_viên[[#This Row],[Ngày nhận HS]],"")</f>
        <v>26</v>
      </c>
    </row>
    <row r="115" spans="1:27" s="8" customFormat="1" ht="23.25" customHeight="1" x14ac:dyDescent="0.25">
      <c r="A115" s="8">
        <f t="shared" si="2"/>
        <v>112</v>
      </c>
      <c r="B115" s="48">
        <v>44854</v>
      </c>
      <c r="C115" s="8" t="s">
        <v>158</v>
      </c>
      <c r="D115" s="48" cm="1">
        <f t="array" ref="D115">INDEX(VitriTD[Ngày bắt đầu],MATCH(Ứng_viên[[#This Row],[Mã TD]],VitriTD[ID tuyển dụng],0),0)</f>
        <v>44859</v>
      </c>
      <c r="E115" s="48" cm="1">
        <f t="array" ref="E115">INDEX(VitriTD[Ngày kết thúc],MATCH(Ứng_viên[[#This Row],[Mã TD]],VitriTD[ID tuyển dụng],0),0)</f>
        <v>44890</v>
      </c>
      <c r="F115" s="48" t="str" cm="1">
        <f t="array" ref="F115">INDEX(VitriTD[Khu vực],MATCH(Ứng_viên[[#This Row],[Ngày kết thúc]],VitriTD[Ngày kết thúc],0),0)</f>
        <v>HCM</v>
      </c>
      <c r="G115" s="48" t="str" cm="1">
        <f t="array" ref="G115">INDEX(VitriTD[Tỉnh/Thành phố],MATCH(Ứng_viên[[#This Row],[Khu vực]],VitriTD[Khu vực],0),0)</f>
        <v>Thành phố Hồ Chí Minh</v>
      </c>
      <c r="H115" s="48" t="str" cm="1">
        <f t="array" ref="H115">INDEX(VitriTD[Phòng ban],MATCH(Ứng_viên[[#This Row],[Tỉnh/Thành phố]],VitriTD[Tỉnh/Thành phố],0),0)</f>
        <v>HR</v>
      </c>
      <c r="I115" s="48" t="str" cm="1">
        <f t="array" ref="I115">INDEX(VitriTD[Vị trí],MATCH(Ứng_viên[[#This Row],[Mã TD]],VitriTD[ID tuyển dụng],0),0)</f>
        <v>SALES SUP</v>
      </c>
      <c r="J115" s="48" t="str" cm="1">
        <f t="array" ref="J115">INDEX(VitriTD[Người phụ trách],MATCH(Ứng_viên[[#This Row],[Mã TD]],VitriTD[ID tuyển dụng],0),0)</f>
        <v>Nguyễn Văn A</v>
      </c>
      <c r="K115" s="8" t="s">
        <v>402</v>
      </c>
      <c r="P115" s="8" t="s">
        <v>228</v>
      </c>
      <c r="Q115" s="8" t="str">
        <f t="shared" si="3"/>
        <v>Nhận việc</v>
      </c>
      <c r="R115" s="8" t="s">
        <v>222</v>
      </c>
      <c r="S115" s="8" t="s">
        <v>222</v>
      </c>
      <c r="T115" s="8" t="s">
        <v>222</v>
      </c>
      <c r="U115" s="8" t="s">
        <v>223</v>
      </c>
      <c r="V115" s="8" t="s">
        <v>223</v>
      </c>
      <c r="W115" s="8" t="s">
        <v>196</v>
      </c>
      <c r="X115" s="48">
        <v>44866</v>
      </c>
      <c r="Y115" s="8">
        <f>IF(AND(Ứng_viên[[#This Row],[TG nhận việc]]&lt;&gt;"",Ứng_viên[[#This Row],[TG nhận việc]]&lt;=Ứng_viên[[#This Row],[Ngày kết thúc]]),1,"")</f>
        <v>1</v>
      </c>
      <c r="Z115" s="8">
        <f>IF(Ứng_viên[[#This Row],[TG nhận việc]]&lt;&gt;"",Ứng_viên[[#This Row],[TG nhận việc]]-Ứng_viên[[#This Row],[Ngày nhận HS]],"")</f>
        <v>12</v>
      </c>
      <c r="AA115" s="8" t="s">
        <v>393</v>
      </c>
    </row>
    <row r="116" spans="1:27" s="8" customFormat="1" ht="23.25" customHeight="1" x14ac:dyDescent="0.25">
      <c r="A116" s="8">
        <f t="shared" si="2"/>
        <v>113</v>
      </c>
      <c r="B116" s="48">
        <v>44854</v>
      </c>
      <c r="C116" s="8" t="s">
        <v>159</v>
      </c>
      <c r="D116" s="48" cm="1">
        <f t="array" ref="D116">INDEX(VitriTD[Ngày bắt đầu],MATCH(Ứng_viên[[#This Row],[Mã TD]],VitriTD[ID tuyển dụng],0),0)</f>
        <v>44859</v>
      </c>
      <c r="E116" s="48" cm="1">
        <f t="array" ref="E116">INDEX(VitriTD[Ngày kết thúc],MATCH(Ứng_viên[[#This Row],[Mã TD]],VitriTD[ID tuyển dụng],0),0)</f>
        <v>44890</v>
      </c>
      <c r="F116" s="48" t="str" cm="1">
        <f t="array" ref="F116">INDEX(VitriTD[Khu vực],MATCH(Ứng_viên[[#This Row],[Ngày kết thúc]],VitriTD[Ngày kết thúc],0),0)</f>
        <v>HCM</v>
      </c>
      <c r="G116" s="48" t="str" cm="1">
        <f t="array" ref="G116">INDEX(VitriTD[Tỉnh/Thành phố],MATCH(Ứng_viên[[#This Row],[Khu vực]],VitriTD[Khu vực],0),0)</f>
        <v>Thành phố Hồ Chí Minh</v>
      </c>
      <c r="H116" s="48" t="str" cm="1">
        <f t="array" ref="H116">INDEX(VitriTD[Phòng ban],MATCH(Ứng_viên[[#This Row],[Tỉnh/Thành phố]],VitriTD[Tỉnh/Thành phố],0),0)</f>
        <v>HR</v>
      </c>
      <c r="I116" s="48" t="str" cm="1">
        <f t="array" ref="I116">INDEX(VitriTD[Vị trí],MATCH(Ứng_viên[[#This Row],[Mã TD]],VitriTD[ID tuyển dụng],0),0)</f>
        <v>SALES SUP</v>
      </c>
      <c r="J116" s="48" t="str" cm="1">
        <f t="array" ref="J116">INDEX(VitriTD[Người phụ trách],MATCH(Ứng_viên[[#This Row],[Mã TD]],VitriTD[ID tuyển dụng],0),0)</f>
        <v>Nguyễn Văn A</v>
      </c>
      <c r="K116" s="8" t="s">
        <v>341</v>
      </c>
      <c r="O116" s="8" t="s">
        <v>342</v>
      </c>
      <c r="P116" s="8" t="s">
        <v>411</v>
      </c>
      <c r="Q116" s="8" t="str">
        <f t="shared" si="3"/>
        <v>Nhận việc</v>
      </c>
      <c r="R116" s="8" t="s">
        <v>222</v>
      </c>
      <c r="S116" s="8" t="s">
        <v>222</v>
      </c>
      <c r="T116" s="8" t="s">
        <v>222</v>
      </c>
      <c r="U116" s="8" t="s">
        <v>223</v>
      </c>
      <c r="V116" s="8" t="s">
        <v>223</v>
      </c>
      <c r="W116" s="8" t="s">
        <v>196</v>
      </c>
      <c r="X116" s="48">
        <v>44880</v>
      </c>
      <c r="Y116" s="8">
        <f>IF(AND(Ứng_viên[[#This Row],[TG nhận việc]]&lt;&gt;"",Ứng_viên[[#This Row],[TG nhận việc]]&lt;=Ứng_viên[[#This Row],[Ngày kết thúc]]),1,"")</f>
        <v>1</v>
      </c>
      <c r="Z116" s="8">
        <f>IF(Ứng_viên[[#This Row],[TG nhận việc]]&lt;&gt;"",Ứng_viên[[#This Row],[TG nhận việc]]-Ứng_viên[[#This Row],[Ngày nhận HS]],"")</f>
        <v>26</v>
      </c>
      <c r="AA116" s="8" t="s">
        <v>395</v>
      </c>
    </row>
    <row r="117" spans="1:27" s="8" customFormat="1" ht="23.25" customHeight="1" x14ac:dyDescent="0.25">
      <c r="A117" s="8">
        <f t="shared" si="2"/>
        <v>114</v>
      </c>
      <c r="B117" s="48">
        <v>44859</v>
      </c>
      <c r="C117" s="8" t="s">
        <v>163</v>
      </c>
      <c r="D117" s="48" cm="1">
        <f t="array" ref="D117">INDEX(VitriTD[Ngày bắt đầu],MATCH(Ứng_viên[[#This Row],[Mã TD]],VitriTD[ID tuyển dụng],0),0)</f>
        <v>44859</v>
      </c>
      <c r="E117" s="48" cm="1">
        <f t="array" ref="E117">INDEX(VitriTD[Ngày kết thúc],MATCH(Ứng_viên[[#This Row],[Mã TD]],VitriTD[ID tuyển dụng],0),0)</f>
        <v>44890</v>
      </c>
      <c r="F117" s="48" t="str" cm="1">
        <f t="array" ref="F117">INDEX(VitriTD[Khu vực],MATCH(Ứng_viên[[#This Row],[Ngày kết thúc]],VitriTD[Ngày kết thúc],0),0)</f>
        <v>HCM</v>
      </c>
      <c r="G117" s="48" t="str" cm="1">
        <f t="array" ref="G117">INDEX(VitriTD[Tỉnh/Thành phố],MATCH(Ứng_viên[[#This Row],[Khu vực]],VitriTD[Khu vực],0),0)</f>
        <v>Thành phố Hồ Chí Minh</v>
      </c>
      <c r="H117" s="48" t="str" cm="1">
        <f t="array" ref="H117">INDEX(VitriTD[Phòng ban],MATCH(Ứng_viên[[#This Row],[Tỉnh/Thành phố]],VitriTD[Tỉnh/Thành phố],0),0)</f>
        <v>HR</v>
      </c>
      <c r="I117" s="48" t="str" cm="1">
        <f t="array" ref="I117">INDEX(VitriTD[Vị trí],MATCH(Ứng_viên[[#This Row],[Mã TD]],VitriTD[ID tuyển dụng],0),0)</f>
        <v>SALES SUP</v>
      </c>
      <c r="J117" s="48" t="str" cm="1">
        <f t="array" ref="J117">INDEX(VitriTD[Người phụ trách],MATCH(Ứng_viên[[#This Row],[Mã TD]],VitriTD[ID tuyển dụng],0),0)</f>
        <v>Nguyễn Văn A</v>
      </c>
      <c r="K117" s="8" t="s">
        <v>403</v>
      </c>
      <c r="O117" s="8" t="s">
        <v>404</v>
      </c>
      <c r="P117" s="8" t="s">
        <v>228</v>
      </c>
      <c r="Q117" s="8" t="str">
        <f t="shared" si="3"/>
        <v>Nhận việc</v>
      </c>
      <c r="R117" s="8" t="s">
        <v>222</v>
      </c>
      <c r="S117" s="8" t="s">
        <v>222</v>
      </c>
      <c r="T117" s="8" t="s">
        <v>222</v>
      </c>
      <c r="U117" s="8" t="s">
        <v>223</v>
      </c>
      <c r="V117" s="8" t="s">
        <v>223</v>
      </c>
      <c r="W117" s="8" t="s">
        <v>196</v>
      </c>
      <c r="X117" s="48">
        <v>44866</v>
      </c>
      <c r="Y117" s="8">
        <f>IF(AND(Ứng_viên[[#This Row],[TG nhận việc]]&lt;&gt;"",Ứng_viên[[#This Row],[TG nhận việc]]&lt;=Ứng_viên[[#This Row],[Ngày kết thúc]]),1,"")</f>
        <v>1</v>
      </c>
      <c r="Z117" s="8">
        <f>IF(Ứng_viên[[#This Row],[TG nhận việc]]&lt;&gt;"",Ứng_viên[[#This Row],[TG nhận việc]]-Ứng_viên[[#This Row],[Ngày nhận HS]],"")</f>
        <v>7</v>
      </c>
      <c r="AA117" s="8" t="s">
        <v>395</v>
      </c>
    </row>
    <row r="118" spans="1:27" s="8" customFormat="1" ht="23.25" customHeight="1" x14ac:dyDescent="0.25">
      <c r="A118" s="8">
        <f t="shared" si="2"/>
        <v>115</v>
      </c>
      <c r="B118" s="48">
        <v>44854</v>
      </c>
      <c r="C118" s="8" t="s">
        <v>123</v>
      </c>
      <c r="D118" s="48" cm="1">
        <f t="array" ref="D118">INDEX(VitriTD[Ngày bắt đầu],MATCH(Ứng_viên[[#This Row],[Mã TD]],VitriTD[ID tuyển dụng],0),0)</f>
        <v>44783</v>
      </c>
      <c r="E118" s="48" cm="1">
        <f t="array" ref="E118">INDEX(VitriTD[Ngày kết thúc],MATCH(Ứng_viên[[#This Row],[Mã TD]],VitriTD[ID tuyển dụng],0),0)</f>
        <v>44814</v>
      </c>
      <c r="F118" s="48" t="str" cm="1">
        <f t="array" ref="F118">INDEX(VitriTD[Khu vực],MATCH(Ứng_viên[[#This Row],[Ngày kết thúc]],VitriTD[Ngày kết thúc],0),0)</f>
        <v>HCM</v>
      </c>
      <c r="G118" s="48" t="str" cm="1">
        <f t="array" ref="G118">INDEX(VitriTD[Tỉnh/Thành phố],MATCH(Ứng_viên[[#This Row],[Khu vực]],VitriTD[Khu vực],0),0)</f>
        <v>Thành phố Hồ Chí Minh</v>
      </c>
      <c r="H118" s="48" t="str" cm="1">
        <f t="array" ref="H118">INDEX(VitriTD[Phòng ban],MATCH(Ứng_viên[[#This Row],[Tỉnh/Thành phố]],VitriTD[Tỉnh/Thành phố],0),0)</f>
        <v>HR</v>
      </c>
      <c r="I118" s="48" t="str" cm="1">
        <f t="array" ref="I118">INDEX(VitriTD[Vị trí],MATCH(Ứng_viên[[#This Row],[Mã TD]],VitriTD[ID tuyển dụng],0),0)</f>
        <v>SALES SUP</v>
      </c>
      <c r="J118" s="48" t="str" cm="1">
        <f t="array" ref="J118">INDEX(VitriTD[Người phụ trách],MATCH(Ứng_viên[[#This Row],[Mã TD]],VitriTD[ID tuyển dụng],0),0)</f>
        <v>Nguyễn Văn A</v>
      </c>
      <c r="K118" s="8" t="s">
        <v>405</v>
      </c>
      <c r="P118" s="8" t="s">
        <v>205</v>
      </c>
      <c r="Q118" s="8" t="str">
        <f t="shared" si="3"/>
        <v>Nhận việc</v>
      </c>
      <c r="R118" s="8" t="s">
        <v>222</v>
      </c>
      <c r="S118" s="8" t="s">
        <v>222</v>
      </c>
      <c r="T118" s="8" t="s">
        <v>222</v>
      </c>
      <c r="U118" s="8" t="s">
        <v>223</v>
      </c>
      <c r="V118" s="8" t="s">
        <v>223</v>
      </c>
      <c r="W118" s="8" t="s">
        <v>196</v>
      </c>
      <c r="X118" s="48">
        <v>44874</v>
      </c>
      <c r="Y118" s="8" t="str">
        <f>IF(AND(Ứng_viên[[#This Row],[TG nhận việc]]&lt;&gt;"",Ứng_viên[[#This Row],[TG nhận việc]]&lt;=Ứng_viên[[#This Row],[Ngày kết thúc]]),1,"")</f>
        <v/>
      </c>
      <c r="Z118" s="8">
        <f>IF(Ứng_viên[[#This Row],[TG nhận việc]]&lt;&gt;"",Ứng_viên[[#This Row],[TG nhận việc]]-Ứng_viên[[#This Row],[Ngày nhận HS]],"")</f>
        <v>20</v>
      </c>
    </row>
    <row r="119" spans="1:27" s="8" customFormat="1" ht="23.25" customHeight="1" x14ac:dyDescent="0.25">
      <c r="A119" s="8">
        <f t="shared" si="2"/>
        <v>116</v>
      </c>
      <c r="B119" s="48">
        <v>44854</v>
      </c>
      <c r="C119" s="8" t="s">
        <v>168</v>
      </c>
      <c r="D119" s="48" cm="1">
        <f t="array" ref="D119">INDEX(VitriTD[Ngày bắt đầu],MATCH(Ứng_viên[[#This Row],[Mã TD]],VitriTD[ID tuyển dụng],0),0)</f>
        <v>44854</v>
      </c>
      <c r="E119" s="48" cm="1">
        <f t="array" ref="E119">INDEX(VitriTD[Ngày kết thúc],MATCH(Ứng_viên[[#This Row],[Mã TD]],VitriTD[ID tuyển dụng],0),0)</f>
        <v>44885</v>
      </c>
      <c r="F119" s="48" t="str" cm="1">
        <f t="array" ref="F119">INDEX(VitriTD[Khu vực],MATCH(Ứng_viên[[#This Row],[Ngày kết thúc]],VitriTD[Ngày kết thúc],0),0)</f>
        <v>HCM 1</v>
      </c>
      <c r="G119" s="48" t="str" cm="1">
        <f t="array" ref="G119">INDEX(VitriTD[Tỉnh/Thành phố],MATCH(Ứng_viên[[#This Row],[Khu vực]],VitriTD[Khu vực],0),0)</f>
        <v>Thành phố Hồ Chí Minh</v>
      </c>
      <c r="H119" s="48" t="str" cm="1">
        <f t="array" ref="H119">INDEX(VitriTD[Phòng ban],MATCH(Ứng_viên[[#This Row],[Tỉnh/Thành phố]],VitriTD[Tỉnh/Thành phố],0),0)</f>
        <v>HR</v>
      </c>
      <c r="I119" s="48" t="str" cm="1">
        <f t="array" ref="I119">INDEX(VitriTD[Vị trí],MATCH(Ứng_viên[[#This Row],[Mã TD]],VitriTD[ID tuyển dụng],0),0)</f>
        <v>SALES SUP</v>
      </c>
      <c r="J119" s="48" t="str" cm="1">
        <f t="array" ref="J119">INDEX(VitriTD[Người phụ trách],MATCH(Ứng_viên[[#This Row],[Mã TD]],VitriTD[ID tuyển dụng],0),0)</f>
        <v>Nguyễn Văn A</v>
      </c>
      <c r="K119" s="8" t="s">
        <v>406</v>
      </c>
      <c r="P119" s="8" t="s">
        <v>205</v>
      </c>
      <c r="Q119" s="8" t="str">
        <f t="shared" si="3"/>
        <v>Nhận việc</v>
      </c>
      <c r="R119" s="8" t="s">
        <v>222</v>
      </c>
      <c r="S119" s="8" t="s">
        <v>222</v>
      </c>
      <c r="T119" s="8" t="s">
        <v>222</v>
      </c>
      <c r="U119" s="8" t="s">
        <v>223</v>
      </c>
      <c r="V119" s="8" t="s">
        <v>223</v>
      </c>
      <c r="W119" s="8" t="s">
        <v>196</v>
      </c>
      <c r="X119" s="48">
        <v>44867</v>
      </c>
      <c r="Y119" s="8">
        <f>IF(AND(Ứng_viên[[#This Row],[TG nhận việc]]&lt;&gt;"",Ứng_viên[[#This Row],[TG nhận việc]]&lt;=Ứng_viên[[#This Row],[Ngày kết thúc]]),1,"")</f>
        <v>1</v>
      </c>
      <c r="Z119" s="8">
        <f>IF(Ứng_viên[[#This Row],[TG nhận việc]]&lt;&gt;"",Ứng_viên[[#This Row],[TG nhận việc]]-Ứng_viên[[#This Row],[Ngày nhận HS]],"")</f>
        <v>13</v>
      </c>
    </row>
    <row r="120" spans="1:27" s="8" customFormat="1" ht="23.25" customHeight="1" x14ac:dyDescent="0.25">
      <c r="A120" s="8">
        <f t="shared" si="2"/>
        <v>117</v>
      </c>
      <c r="B120" s="48">
        <v>44771</v>
      </c>
      <c r="C120" s="8" t="s">
        <v>85</v>
      </c>
      <c r="D120" s="48" cm="1">
        <f t="array" ref="D120">INDEX(VitriTD[Ngày bắt đầu],MATCH(Ứng_viên[[#This Row],[Mã TD]],VitriTD[ID tuyển dụng],0),0)</f>
        <v>44772</v>
      </c>
      <c r="E120" s="48" cm="1">
        <f t="array" ref="E120">INDEX(VitriTD[Ngày kết thúc],MATCH(Ứng_viên[[#This Row],[Mã TD]],VitriTD[ID tuyển dụng],0),0)</f>
        <v>44803</v>
      </c>
      <c r="F120" s="48" t="str" cm="1">
        <f t="array" ref="F120">INDEX(VitriTD[Khu vực],MATCH(Ứng_viên[[#This Row],[Ngày kết thúc]],VitriTD[Ngày kết thúc],0),0)</f>
        <v>HCM</v>
      </c>
      <c r="G120" s="48" t="str" cm="1">
        <f t="array" ref="G120">INDEX(VitriTD[Tỉnh/Thành phố],MATCH(Ứng_viên[[#This Row],[Khu vực]],VitriTD[Khu vực],0),0)</f>
        <v>Thành phố Hồ Chí Minh</v>
      </c>
      <c r="H120" s="48" t="str" cm="1">
        <f t="array" ref="H120">INDEX(VitriTD[Phòng ban],MATCH(Ứng_viên[[#This Row],[Tỉnh/Thành phố]],VitriTD[Tỉnh/Thành phố],0),0)</f>
        <v>HR</v>
      </c>
      <c r="I120" s="48" t="str" cm="1">
        <f t="array" ref="I120">INDEX(VitriTD[Vị trí],MATCH(Ứng_viên[[#This Row],[Mã TD]],VitriTD[ID tuyển dụng],0),0)</f>
        <v>SALES SUP</v>
      </c>
      <c r="J120" s="48" t="str" cm="1">
        <f t="array" ref="J120">INDEX(VitriTD[Người phụ trách],MATCH(Ứng_viên[[#This Row],[Mã TD]],VitriTD[ID tuyển dụng],0),0)</f>
        <v>Nguyễn Văn A</v>
      </c>
      <c r="K120" s="8" t="s">
        <v>407</v>
      </c>
      <c r="P120" s="8" t="s">
        <v>205</v>
      </c>
      <c r="Q120" s="8" t="str">
        <f t="shared" si="3"/>
        <v>Nhận việc</v>
      </c>
      <c r="R120" s="8" t="s">
        <v>222</v>
      </c>
      <c r="S120" s="8" t="s">
        <v>222</v>
      </c>
      <c r="T120" s="8" t="s">
        <v>222</v>
      </c>
      <c r="U120" s="8" t="s">
        <v>223</v>
      </c>
      <c r="V120" s="8" t="s">
        <v>223</v>
      </c>
      <c r="W120" s="8" t="s">
        <v>196</v>
      </c>
      <c r="X120" s="48">
        <v>44793</v>
      </c>
      <c r="Y120" s="8">
        <f>IF(AND(Ứng_viên[[#This Row],[TG nhận việc]]&lt;&gt;"",Ứng_viên[[#This Row],[TG nhận việc]]&lt;=Ứng_viên[[#This Row],[Ngày kết thúc]]),1,"")</f>
        <v>1</v>
      </c>
      <c r="Z120" s="8">
        <f>IF(Ứng_viên[[#This Row],[TG nhận việc]]&lt;&gt;"",Ứng_viên[[#This Row],[TG nhận việc]]-Ứng_viên[[#This Row],[Ngày nhận HS]],"")</f>
        <v>22</v>
      </c>
    </row>
  </sheetData>
  <mergeCells count="2">
    <mergeCell ref="A2:X2"/>
    <mergeCell ref="AA2:AE2"/>
  </mergeCells>
  <phoneticPr fontId="12" type="noConversion"/>
  <dataValidations count="7">
    <dataValidation type="list" allowBlank="1" showInputMessage="1" showErrorMessage="1" sqref="R4:R120" xr:uid="{A1E10280-5B42-4808-99BA-7536401F7B7B}">
      <formula1>QĐ_Soloai</formula1>
    </dataValidation>
    <dataValidation type="list" allowBlank="1" showInputMessage="1" showErrorMessage="1" sqref="W4:W120" xr:uid="{ECAF7BE0-F2ED-4780-A82B-D8E32BD06A2A}">
      <formula1>QĐ_Nhanviec</formula1>
    </dataValidation>
    <dataValidation type="list" allowBlank="1" showInputMessage="1" showErrorMessage="1" error="Nhập liệu lỗi &quot;Mã tuyển dụng&quot;" promptTitle="Chú ý" prompt="Nhập đúng quy định nhập liệu theo Mã tuyển dụng" sqref="C4:C102 C120" xr:uid="{8B53FCBB-76F5-43CB-853C-4253BE55BB5F}">
      <formula1>ID_Tuyendung</formula1>
    </dataValidation>
    <dataValidation type="list" allowBlank="1" showInputMessage="1" showErrorMessage="1" sqref="S4:T59 S60 S61:T120" xr:uid="{4B23831D-91A7-4DA8-89FA-7D2115992396}">
      <formula1>QĐ_Phongvan</formula1>
    </dataValidation>
    <dataValidation type="list" allowBlank="1" showInputMessage="1" showErrorMessage="1" sqref="U4:U10 U12:U52 U54 U57:U72 U74:U81 U83:U119" xr:uid="{B4E58379-8E83-4973-A520-0F916D1A9671}">
      <formula1>QĐ_Test</formula1>
    </dataValidation>
    <dataValidation type="list" allowBlank="1" showInputMessage="1" showErrorMessage="1" sqref="U82 U11 U53 U55:U56 U73 U120 V4:V120" xr:uid="{9B2C21B6-F463-4B8A-93EF-659013BCBF17}">
      <formula1>QĐ_Offer</formula1>
    </dataValidation>
    <dataValidation type="list" allowBlank="1" showInputMessage="1" showErrorMessage="1" sqref="C3" xr:uid="{6E97B7A6-8615-42DE-970D-55D5A3EEFA99}">
      <formula1>ID_Tuyendung</formula1>
    </dataValidation>
  </dataValidations>
  <pageMargins left="0.7" right="0.7" top="0.75" bottom="0.75" header="0.3" footer="0.3"/>
  <pageSetup paperSize="9" orientation="portrait" verticalDpi="0"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17815-6C2D-43A5-AF2D-5467DFD70FB2}">
  <sheetPr codeName="Sheet4"/>
  <dimension ref="A1:G6"/>
  <sheetViews>
    <sheetView topLeftCell="B1" workbookViewId="0">
      <selection activeCell="D9" sqref="D9"/>
    </sheetView>
  </sheetViews>
  <sheetFormatPr defaultRowHeight="15" x14ac:dyDescent="0.25"/>
  <cols>
    <col min="1" max="1" width="16.42578125" customWidth="1"/>
    <col min="2" max="2" width="32.42578125" customWidth="1"/>
    <col min="3" max="3" width="20.140625" customWidth="1"/>
    <col min="4" max="4" width="22.7109375" customWidth="1"/>
    <col min="5" max="5" width="18.28515625" customWidth="1"/>
    <col min="6" max="6" width="42.140625" customWidth="1"/>
    <col min="7" max="7" width="48.5703125" customWidth="1"/>
  </cols>
  <sheetData>
    <row r="1" spans="1:7" ht="30.75" customHeight="1" x14ac:dyDescent="0.25">
      <c r="A1" s="64" t="s">
        <v>179</v>
      </c>
      <c r="B1" s="64"/>
      <c r="C1" s="64"/>
      <c r="D1" s="64"/>
      <c r="E1" s="64"/>
      <c r="F1" s="64"/>
      <c r="G1" s="64"/>
    </row>
    <row r="2" spans="1:7" ht="30.75" customHeight="1" x14ac:dyDescent="0.25">
      <c r="A2" s="63" t="s">
        <v>409</v>
      </c>
      <c r="B2" s="63"/>
      <c r="C2" s="63"/>
      <c r="D2" s="63"/>
      <c r="E2" s="63"/>
      <c r="F2" s="63"/>
      <c r="G2" s="63"/>
    </row>
    <row r="3" spans="1:7" ht="26.25" customHeight="1" x14ac:dyDescent="0.25">
      <c r="A3" s="23" t="s">
        <v>178</v>
      </c>
      <c r="B3" s="24" t="s">
        <v>410</v>
      </c>
      <c r="C3" s="24" t="s">
        <v>5</v>
      </c>
      <c r="D3" s="24" t="s">
        <v>6</v>
      </c>
      <c r="E3" s="24" t="s">
        <v>8</v>
      </c>
      <c r="F3" s="24" t="s">
        <v>189</v>
      </c>
      <c r="G3" s="25" t="s">
        <v>14</v>
      </c>
    </row>
    <row r="4" spans="1:7" ht="27" customHeight="1" x14ac:dyDescent="0.25">
      <c r="A4" s="26">
        <v>1</v>
      </c>
      <c r="B4" s="27">
        <v>44770</v>
      </c>
      <c r="C4" s="27" t="s">
        <v>23</v>
      </c>
      <c r="D4" s="27" t="s">
        <v>24</v>
      </c>
      <c r="E4" s="28" t="s">
        <v>176</v>
      </c>
      <c r="F4" s="29" t="s">
        <v>373</v>
      </c>
      <c r="G4" s="30">
        <v>79920000</v>
      </c>
    </row>
    <row r="5" spans="1:7" ht="27" customHeight="1" x14ac:dyDescent="0.25">
      <c r="A5" s="26">
        <v>2</v>
      </c>
      <c r="B5" s="27">
        <v>44726</v>
      </c>
      <c r="C5" s="27" t="s">
        <v>35</v>
      </c>
      <c r="D5" s="27" t="s">
        <v>18</v>
      </c>
      <c r="E5" s="28" t="s">
        <v>88</v>
      </c>
      <c r="F5" s="29" t="s">
        <v>411</v>
      </c>
      <c r="G5" s="30">
        <v>26000000</v>
      </c>
    </row>
    <row r="6" spans="1:7" ht="27" customHeight="1" x14ac:dyDescent="0.25">
      <c r="A6" s="26">
        <v>3</v>
      </c>
      <c r="B6" s="27">
        <v>44762</v>
      </c>
      <c r="C6" s="27" t="s">
        <v>46</v>
      </c>
      <c r="D6" s="27" t="s">
        <v>47</v>
      </c>
      <c r="E6" s="28" t="s">
        <v>88</v>
      </c>
      <c r="F6" s="29" t="s">
        <v>411</v>
      </c>
      <c r="G6" s="30">
        <v>30000000</v>
      </c>
    </row>
  </sheetData>
  <mergeCells count="2">
    <mergeCell ref="A1:G1"/>
    <mergeCell ref="A2:G2"/>
  </mergeCells>
  <dataValidations count="1">
    <dataValidation type="list" allowBlank="1" showInputMessage="1" showErrorMessage="1" sqref="F4:F6" xr:uid="{12F12B02-1737-4C9C-BD47-7CDB2DC765F9}">
      <formula1>Kenh</formula1>
    </dataValidation>
  </dataValidation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860D8-0F30-46C1-805C-F3001CB76CD1}">
  <sheetPr codeName="Sheet7"/>
  <dimension ref="A2:O130"/>
  <sheetViews>
    <sheetView workbookViewId="0">
      <selection activeCell="G3" sqref="G3"/>
    </sheetView>
  </sheetViews>
  <sheetFormatPr defaultRowHeight="15" x14ac:dyDescent="0.25"/>
  <cols>
    <col min="1" max="1" width="21.7109375" bestFit="1" customWidth="1"/>
    <col min="2" max="2" width="9.140625" bestFit="1" customWidth="1"/>
    <col min="3" max="3" width="13.5703125" bestFit="1" customWidth="1"/>
    <col min="4" max="4" width="12.5703125" bestFit="1" customWidth="1"/>
    <col min="5" max="5" width="13.5703125" bestFit="1" customWidth="1"/>
    <col min="6" max="6" width="13.5703125" customWidth="1"/>
    <col min="7" max="7" width="15.28515625" bestFit="1" customWidth="1"/>
    <col min="8" max="8" width="19.42578125" bestFit="1" customWidth="1"/>
    <col min="9" max="9" width="12.5703125" bestFit="1" customWidth="1"/>
    <col min="10" max="10" width="4" bestFit="1" customWidth="1"/>
    <col min="11" max="11" width="4" customWidth="1"/>
    <col min="12" max="12" width="12.5703125" customWidth="1"/>
    <col min="13" max="13" width="7.140625" customWidth="1"/>
    <col min="14" max="14" width="4" customWidth="1"/>
  </cols>
  <sheetData>
    <row r="2" spans="1:15" s="54" customFormat="1" ht="28.5" x14ac:dyDescent="0.25">
      <c r="A2" s="54" t="s">
        <v>490</v>
      </c>
      <c r="C2" s="54" t="s">
        <v>491</v>
      </c>
      <c r="E2" s="54" t="s">
        <v>505</v>
      </c>
      <c r="G2" s="54" t="s">
        <v>509</v>
      </c>
      <c r="H2"/>
      <c r="I2" s="57" t="s">
        <v>506</v>
      </c>
      <c r="J2"/>
      <c r="K2"/>
      <c r="L2"/>
      <c r="M2"/>
      <c r="N2"/>
      <c r="O2"/>
    </row>
    <row r="3" spans="1:15" ht="26.25" customHeight="1" x14ac:dyDescent="0.25">
      <c r="A3" s="53">
        <v>135920000</v>
      </c>
      <c r="C3" s="68">
        <v>70</v>
      </c>
      <c r="E3" s="68">
        <v>61</v>
      </c>
      <c r="G3" s="68">
        <v>37</v>
      </c>
      <c r="I3" s="58" t="s">
        <v>499</v>
      </c>
      <c r="J3" s="68">
        <v>117</v>
      </c>
      <c r="L3" t="s">
        <v>499</v>
      </c>
      <c r="M3">
        <f>J3</f>
        <v>117</v>
      </c>
    </row>
    <row r="4" spans="1:15" ht="27" customHeight="1" x14ac:dyDescent="0.25">
      <c r="I4" s="58" t="s">
        <v>500</v>
      </c>
      <c r="J4" s="68">
        <v>100</v>
      </c>
      <c r="L4" t="s">
        <v>500</v>
      </c>
      <c r="M4">
        <f t="shared" ref="M4:M9" si="0">J4</f>
        <v>100</v>
      </c>
    </row>
    <row r="5" spans="1:15" s="54" customFormat="1" ht="28.5" x14ac:dyDescent="0.25">
      <c r="A5" s="55" t="s">
        <v>494</v>
      </c>
      <c r="C5" s="55" t="s">
        <v>495</v>
      </c>
      <c r="E5" s="55" t="s">
        <v>496</v>
      </c>
      <c r="F5" s="61"/>
      <c r="G5" s="55" t="s">
        <v>497</v>
      </c>
      <c r="I5" s="58" t="s">
        <v>501</v>
      </c>
      <c r="J5" s="68">
        <v>65</v>
      </c>
      <c r="K5"/>
      <c r="L5" t="s">
        <v>501</v>
      </c>
      <c r="M5">
        <f t="shared" si="0"/>
        <v>65</v>
      </c>
      <c r="N5"/>
      <c r="O5"/>
    </row>
    <row r="6" spans="1:15" x14ac:dyDescent="0.25">
      <c r="A6">
        <f>C3-E3</f>
        <v>9</v>
      </c>
      <c r="C6" s="50">
        <f>A3/E3</f>
        <v>2228196.7213114756</v>
      </c>
      <c r="E6" s="62">
        <f>E3/C3</f>
        <v>0.87142857142857144</v>
      </c>
      <c r="F6" s="51"/>
      <c r="G6" s="62">
        <f>G3/C3</f>
        <v>0.52857142857142858</v>
      </c>
      <c r="I6" s="58" t="s">
        <v>502</v>
      </c>
      <c r="J6" s="68">
        <v>61</v>
      </c>
      <c r="L6" t="s">
        <v>502</v>
      </c>
      <c r="M6">
        <f t="shared" si="0"/>
        <v>61</v>
      </c>
    </row>
    <row r="7" spans="1:15" x14ac:dyDescent="0.25">
      <c r="E7" s="56">
        <f>1-E6</f>
        <v>0.12857142857142856</v>
      </c>
      <c r="F7" s="56"/>
      <c r="G7" s="56">
        <f>1-G6</f>
        <v>0.47142857142857142</v>
      </c>
      <c r="I7" s="58" t="s">
        <v>503</v>
      </c>
      <c r="J7" s="68">
        <v>26</v>
      </c>
      <c r="L7" t="s">
        <v>503</v>
      </c>
      <c r="M7">
        <f t="shared" si="0"/>
        <v>26</v>
      </c>
    </row>
    <row r="8" spans="1:15" x14ac:dyDescent="0.25">
      <c r="E8" s="56"/>
      <c r="F8" s="56"/>
      <c r="G8" s="56"/>
      <c r="I8" s="58" t="s">
        <v>504</v>
      </c>
      <c r="J8" s="68">
        <v>58</v>
      </c>
      <c r="L8" t="s">
        <v>504</v>
      </c>
      <c r="M8">
        <f t="shared" si="0"/>
        <v>58</v>
      </c>
    </row>
    <row r="9" spans="1:15" s="54" customFormat="1" ht="28.5" x14ac:dyDescent="0.25">
      <c r="A9" s="54" t="s">
        <v>498</v>
      </c>
      <c r="I9" s="58" t="s">
        <v>505</v>
      </c>
      <c r="J9" s="68">
        <v>61</v>
      </c>
      <c r="K9"/>
      <c r="L9" t="s">
        <v>196</v>
      </c>
      <c r="M9">
        <f t="shared" si="0"/>
        <v>61</v>
      </c>
      <c r="N9"/>
      <c r="O9"/>
    </row>
    <row r="10" spans="1:15" x14ac:dyDescent="0.25">
      <c r="A10" s="52">
        <v>20.442622950819672</v>
      </c>
    </row>
    <row r="11" spans="1:15" x14ac:dyDescent="0.25">
      <c r="A11" s="52"/>
    </row>
    <row r="12" spans="1:15" x14ac:dyDescent="0.25">
      <c r="A12" s="52"/>
    </row>
    <row r="13" spans="1:15" x14ac:dyDescent="0.25">
      <c r="A13" s="52"/>
    </row>
    <row r="14" spans="1:15" x14ac:dyDescent="0.25">
      <c r="A14" s="52"/>
    </row>
    <row r="15" spans="1:15" x14ac:dyDescent="0.25">
      <c r="A15" s="52"/>
    </row>
    <row r="18" spans="1:4" x14ac:dyDescent="0.25">
      <c r="A18" s="57" t="s">
        <v>5</v>
      </c>
      <c r="B18" t="s">
        <v>499</v>
      </c>
      <c r="C18" t="s">
        <v>505</v>
      </c>
      <c r="D18" t="s">
        <v>490</v>
      </c>
    </row>
    <row r="19" spans="1:4" x14ac:dyDescent="0.25">
      <c r="A19" s="58" t="s">
        <v>27</v>
      </c>
      <c r="B19" s="68">
        <v>10</v>
      </c>
      <c r="C19" s="68">
        <v>2</v>
      </c>
      <c r="D19" s="53"/>
    </row>
    <row r="20" spans="1:4" x14ac:dyDescent="0.25">
      <c r="A20" s="58" t="s">
        <v>35</v>
      </c>
      <c r="B20" s="68">
        <v>9</v>
      </c>
      <c r="C20" s="68">
        <v>4</v>
      </c>
      <c r="D20" s="53">
        <v>26000000</v>
      </c>
    </row>
    <row r="21" spans="1:4" x14ac:dyDescent="0.25">
      <c r="A21" s="58" t="s">
        <v>17</v>
      </c>
      <c r="B21" s="68">
        <v>10</v>
      </c>
      <c r="C21" s="68">
        <v>2</v>
      </c>
      <c r="D21" s="53"/>
    </row>
    <row r="22" spans="1:4" x14ac:dyDescent="0.25">
      <c r="A22" s="58" t="s">
        <v>46</v>
      </c>
      <c r="B22" s="68">
        <v>19</v>
      </c>
      <c r="C22" s="68">
        <v>17</v>
      </c>
      <c r="D22" s="53">
        <v>30000000</v>
      </c>
    </row>
    <row r="23" spans="1:4" x14ac:dyDescent="0.25">
      <c r="A23" s="58" t="s">
        <v>71</v>
      </c>
      <c r="B23" s="68">
        <v>9</v>
      </c>
      <c r="C23" s="68">
        <v>5</v>
      </c>
      <c r="D23" s="53"/>
    </row>
    <row r="24" spans="1:4" x14ac:dyDescent="0.25">
      <c r="A24" s="58" t="s">
        <v>23</v>
      </c>
      <c r="B24" s="68">
        <v>5</v>
      </c>
      <c r="C24" s="68">
        <v>1</v>
      </c>
      <c r="D24" s="53">
        <v>79920000</v>
      </c>
    </row>
    <row r="25" spans="1:4" x14ac:dyDescent="0.25">
      <c r="A25" s="58" t="s">
        <v>57</v>
      </c>
      <c r="B25" s="68">
        <v>2</v>
      </c>
      <c r="C25" s="68">
        <v>1</v>
      </c>
      <c r="D25" s="53"/>
    </row>
    <row r="26" spans="1:4" x14ac:dyDescent="0.25">
      <c r="A26" s="58" t="s">
        <v>37</v>
      </c>
      <c r="B26" s="68">
        <v>16</v>
      </c>
      <c r="C26" s="68">
        <v>4</v>
      </c>
      <c r="D26" s="53"/>
    </row>
    <row r="27" spans="1:4" x14ac:dyDescent="0.25">
      <c r="A27" s="58" t="s">
        <v>39</v>
      </c>
      <c r="B27" s="68">
        <v>2</v>
      </c>
      <c r="C27" s="68">
        <v>2</v>
      </c>
      <c r="D27" s="53"/>
    </row>
    <row r="28" spans="1:4" x14ac:dyDescent="0.25">
      <c r="A28" s="58" t="s">
        <v>60</v>
      </c>
      <c r="B28" s="68">
        <v>28</v>
      </c>
      <c r="C28" s="68">
        <v>16</v>
      </c>
      <c r="D28" s="53"/>
    </row>
    <row r="29" spans="1:4" x14ac:dyDescent="0.25">
      <c r="A29" s="58" t="s">
        <v>73</v>
      </c>
      <c r="B29" s="68">
        <v>1</v>
      </c>
      <c r="C29" s="68">
        <v>1</v>
      </c>
      <c r="D29" s="53"/>
    </row>
    <row r="30" spans="1:4" x14ac:dyDescent="0.25">
      <c r="A30" s="58" t="s">
        <v>53</v>
      </c>
      <c r="B30" s="68">
        <v>6</v>
      </c>
      <c r="C30" s="68">
        <v>6</v>
      </c>
      <c r="D30" s="53"/>
    </row>
    <row r="31" spans="1:4" x14ac:dyDescent="0.25">
      <c r="A31" s="58" t="s">
        <v>507</v>
      </c>
      <c r="B31" s="68">
        <v>117</v>
      </c>
      <c r="C31" s="68">
        <v>61</v>
      </c>
      <c r="D31" s="53">
        <v>135920000</v>
      </c>
    </row>
    <row r="40" spans="1:4" x14ac:dyDescent="0.25">
      <c r="A40" s="57" t="s">
        <v>8</v>
      </c>
      <c r="B40" t="s">
        <v>499</v>
      </c>
      <c r="C40" t="s">
        <v>505</v>
      </c>
      <c r="D40" t="s">
        <v>490</v>
      </c>
    </row>
    <row r="41" spans="1:4" x14ac:dyDescent="0.25">
      <c r="A41" s="58" t="s">
        <v>88</v>
      </c>
      <c r="B41" s="68"/>
      <c r="C41" s="68"/>
      <c r="D41" s="53">
        <v>56000000</v>
      </c>
    </row>
    <row r="42" spans="1:4" x14ac:dyDescent="0.25">
      <c r="A42" s="58" t="s">
        <v>48</v>
      </c>
      <c r="B42" s="68">
        <v>28</v>
      </c>
      <c r="C42" s="68">
        <v>22</v>
      </c>
      <c r="D42" s="53"/>
    </row>
    <row r="43" spans="1:4" x14ac:dyDescent="0.25">
      <c r="A43" s="58" t="s">
        <v>176</v>
      </c>
      <c r="B43" s="68"/>
      <c r="C43" s="68"/>
      <c r="D43" s="53">
        <v>79920000</v>
      </c>
    </row>
    <row r="44" spans="1:4" x14ac:dyDescent="0.25">
      <c r="A44" s="58" t="s">
        <v>30</v>
      </c>
      <c r="B44" s="68">
        <v>12</v>
      </c>
      <c r="C44" s="68">
        <v>3</v>
      </c>
      <c r="D44" s="53"/>
    </row>
    <row r="45" spans="1:4" x14ac:dyDescent="0.25">
      <c r="A45" s="58" t="s">
        <v>19</v>
      </c>
      <c r="B45" s="68">
        <v>77</v>
      </c>
      <c r="C45" s="68">
        <v>36</v>
      </c>
      <c r="D45" s="53"/>
    </row>
    <row r="46" spans="1:4" x14ac:dyDescent="0.25">
      <c r="A46" s="58" t="s">
        <v>507</v>
      </c>
      <c r="B46" s="68">
        <v>117</v>
      </c>
      <c r="C46" s="68">
        <v>61</v>
      </c>
      <c r="D46" s="53">
        <v>135920000</v>
      </c>
    </row>
    <row r="50" spans="1:7" x14ac:dyDescent="0.25">
      <c r="G50" s="46"/>
    </row>
    <row r="54" spans="1:7" x14ac:dyDescent="0.25">
      <c r="A54" s="57" t="s">
        <v>189</v>
      </c>
      <c r="B54" t="s">
        <v>499</v>
      </c>
      <c r="C54" t="s">
        <v>505</v>
      </c>
      <c r="D54" t="s">
        <v>490</v>
      </c>
    </row>
    <row r="55" spans="1:7" x14ac:dyDescent="0.25">
      <c r="A55" s="58" t="s">
        <v>411</v>
      </c>
      <c r="B55" s="68">
        <v>11</v>
      </c>
      <c r="C55" s="68">
        <v>7</v>
      </c>
      <c r="D55" s="53">
        <v>56000000</v>
      </c>
    </row>
    <row r="56" spans="1:7" x14ac:dyDescent="0.25">
      <c r="A56" s="58" t="s">
        <v>205</v>
      </c>
      <c r="B56" s="68">
        <v>70</v>
      </c>
      <c r="C56" s="68">
        <v>28</v>
      </c>
      <c r="D56" s="53"/>
    </row>
    <row r="57" spans="1:7" x14ac:dyDescent="0.25">
      <c r="A57" s="58" t="s">
        <v>219</v>
      </c>
      <c r="B57" s="68">
        <v>1</v>
      </c>
      <c r="C57" s="68"/>
      <c r="D57" s="53"/>
    </row>
    <row r="58" spans="1:7" x14ac:dyDescent="0.25">
      <c r="A58" s="58" t="s">
        <v>267</v>
      </c>
      <c r="B58" s="68">
        <v>10</v>
      </c>
      <c r="C58" s="68">
        <v>8</v>
      </c>
      <c r="D58" s="53"/>
    </row>
    <row r="59" spans="1:7" x14ac:dyDescent="0.25">
      <c r="A59" s="58" t="s">
        <v>373</v>
      </c>
      <c r="B59" s="68">
        <v>2</v>
      </c>
      <c r="C59" s="68">
        <v>2</v>
      </c>
      <c r="D59" s="53">
        <v>79920000</v>
      </c>
    </row>
    <row r="60" spans="1:7" x14ac:dyDescent="0.25">
      <c r="A60" s="58" t="s">
        <v>326</v>
      </c>
      <c r="B60" s="68">
        <v>1</v>
      </c>
      <c r="C60" s="68"/>
      <c r="D60" s="53"/>
    </row>
    <row r="61" spans="1:7" x14ac:dyDescent="0.25">
      <c r="A61" s="58" t="s">
        <v>228</v>
      </c>
      <c r="B61" s="68">
        <v>21</v>
      </c>
      <c r="C61" s="68">
        <v>15</v>
      </c>
      <c r="D61" s="53"/>
    </row>
    <row r="62" spans="1:7" x14ac:dyDescent="0.25">
      <c r="A62" s="58" t="s">
        <v>378</v>
      </c>
      <c r="B62" s="68">
        <v>1</v>
      </c>
      <c r="C62" s="68">
        <v>1</v>
      </c>
      <c r="D62" s="53"/>
    </row>
    <row r="63" spans="1:7" x14ac:dyDescent="0.25">
      <c r="A63" s="58" t="s">
        <v>507</v>
      </c>
      <c r="B63" s="68">
        <v>117</v>
      </c>
      <c r="C63" s="68">
        <v>61</v>
      </c>
      <c r="D63" s="53">
        <v>135920000</v>
      </c>
    </row>
    <row r="70" spans="1:4" x14ac:dyDescent="0.25">
      <c r="A70" s="57" t="s">
        <v>508</v>
      </c>
      <c r="B70" t="s">
        <v>499</v>
      </c>
      <c r="C70" t="s">
        <v>505</v>
      </c>
      <c r="D70" t="s">
        <v>490</v>
      </c>
    </row>
    <row r="71" spans="1:4" x14ac:dyDescent="0.25">
      <c r="A71" s="58">
        <v>2022</v>
      </c>
      <c r="B71" s="68"/>
      <c r="C71" s="68"/>
      <c r="D71" s="53"/>
    </row>
    <row r="72" spans="1:4" x14ac:dyDescent="0.25">
      <c r="A72" s="59">
        <v>3</v>
      </c>
      <c r="B72" s="68">
        <v>11</v>
      </c>
      <c r="C72" s="68"/>
      <c r="D72" s="53"/>
    </row>
    <row r="73" spans="1:4" x14ac:dyDescent="0.25">
      <c r="A73" s="59">
        <v>4</v>
      </c>
      <c r="B73" s="68">
        <v>29</v>
      </c>
      <c r="C73" s="68">
        <v>3</v>
      </c>
      <c r="D73" s="53"/>
    </row>
    <row r="74" spans="1:4" x14ac:dyDescent="0.25">
      <c r="A74" s="59">
        <v>5</v>
      </c>
      <c r="B74" s="68">
        <v>5</v>
      </c>
      <c r="C74" s="68">
        <v>3</v>
      </c>
      <c r="D74" s="53"/>
    </row>
    <row r="75" spans="1:4" x14ac:dyDescent="0.25">
      <c r="A75" s="59">
        <v>6</v>
      </c>
      <c r="B75" s="68">
        <v>11</v>
      </c>
      <c r="C75" s="68">
        <v>7</v>
      </c>
      <c r="D75" s="53">
        <v>26000000</v>
      </c>
    </row>
    <row r="76" spans="1:4" x14ac:dyDescent="0.25">
      <c r="A76" s="59">
        <v>7</v>
      </c>
      <c r="B76" s="68">
        <v>28</v>
      </c>
      <c r="C76" s="68">
        <v>9</v>
      </c>
      <c r="D76" s="53">
        <v>109920000</v>
      </c>
    </row>
    <row r="77" spans="1:4" x14ac:dyDescent="0.25">
      <c r="A77" s="59">
        <v>8</v>
      </c>
      <c r="B77" s="68">
        <v>9</v>
      </c>
      <c r="C77" s="68">
        <v>7</v>
      </c>
      <c r="D77" s="53"/>
    </row>
    <row r="78" spans="1:4" x14ac:dyDescent="0.25">
      <c r="A78" s="59">
        <v>9</v>
      </c>
      <c r="B78" s="68">
        <v>6</v>
      </c>
      <c r="C78" s="68">
        <v>7</v>
      </c>
      <c r="D78" s="53"/>
    </row>
    <row r="79" spans="1:4" x14ac:dyDescent="0.25">
      <c r="A79" s="59">
        <v>10</v>
      </c>
      <c r="B79" s="68">
        <v>17</v>
      </c>
      <c r="C79" s="68">
        <v>8</v>
      </c>
      <c r="D79" s="53"/>
    </row>
    <row r="80" spans="1:4" x14ac:dyDescent="0.25">
      <c r="A80" s="59">
        <v>11</v>
      </c>
      <c r="B80" s="68">
        <v>1</v>
      </c>
      <c r="C80" s="68">
        <v>17</v>
      </c>
      <c r="D80" s="53"/>
    </row>
    <row r="81" spans="1:4" x14ac:dyDescent="0.25">
      <c r="A81" s="58" t="s">
        <v>507</v>
      </c>
      <c r="B81" s="68">
        <v>117</v>
      </c>
      <c r="C81" s="68">
        <v>61</v>
      </c>
      <c r="D81" s="53">
        <v>135920000</v>
      </c>
    </row>
    <row r="89" spans="1:4" x14ac:dyDescent="0.25">
      <c r="A89" s="57" t="s">
        <v>6</v>
      </c>
      <c r="B89" t="s">
        <v>499</v>
      </c>
      <c r="C89" t="s">
        <v>505</v>
      </c>
      <c r="D89" t="s">
        <v>490</v>
      </c>
    </row>
    <row r="90" spans="1:4" x14ac:dyDescent="0.25">
      <c r="A90" s="58" t="s">
        <v>40</v>
      </c>
      <c r="B90" s="68">
        <v>2</v>
      </c>
      <c r="C90" s="68">
        <v>2</v>
      </c>
      <c r="D90" s="53"/>
    </row>
    <row r="91" spans="1:4" x14ac:dyDescent="0.25">
      <c r="A91" s="58" t="s">
        <v>58</v>
      </c>
      <c r="B91" s="68">
        <v>2</v>
      </c>
      <c r="C91" s="68">
        <v>1</v>
      </c>
      <c r="D91" s="53"/>
    </row>
    <row r="92" spans="1:4" x14ac:dyDescent="0.25">
      <c r="A92" s="58" t="s">
        <v>54</v>
      </c>
      <c r="B92" s="68">
        <v>6</v>
      </c>
      <c r="C92" s="68">
        <v>6</v>
      </c>
      <c r="D92" s="53"/>
    </row>
    <row r="93" spans="1:4" x14ac:dyDescent="0.25">
      <c r="A93" s="58" t="s">
        <v>18</v>
      </c>
      <c r="B93" s="68">
        <v>19</v>
      </c>
      <c r="C93" s="68">
        <v>6</v>
      </c>
      <c r="D93" s="53">
        <v>26000000</v>
      </c>
    </row>
    <row r="94" spans="1:4" x14ac:dyDescent="0.25">
      <c r="A94" s="58" t="s">
        <v>74</v>
      </c>
      <c r="B94" s="68">
        <v>1</v>
      </c>
      <c r="C94" s="68">
        <v>1</v>
      </c>
      <c r="D94" s="53"/>
    </row>
    <row r="95" spans="1:4" x14ac:dyDescent="0.25">
      <c r="A95" s="58" t="s">
        <v>24</v>
      </c>
      <c r="B95" s="68">
        <v>21</v>
      </c>
      <c r="C95" s="68">
        <v>5</v>
      </c>
      <c r="D95" s="53">
        <v>79920000</v>
      </c>
    </row>
    <row r="96" spans="1:4" x14ac:dyDescent="0.25">
      <c r="A96" s="58" t="s">
        <v>28</v>
      </c>
      <c r="B96" s="68">
        <v>10</v>
      </c>
      <c r="C96" s="68">
        <v>2</v>
      </c>
      <c r="D96" s="53"/>
    </row>
    <row r="97" spans="1:5" x14ac:dyDescent="0.25">
      <c r="A97" s="58" t="s">
        <v>61</v>
      </c>
      <c r="B97" s="68">
        <v>28</v>
      </c>
      <c r="C97" s="68">
        <v>16</v>
      </c>
      <c r="D97" s="53"/>
    </row>
    <row r="98" spans="1:5" x14ac:dyDescent="0.25">
      <c r="A98" s="58" t="s">
        <v>47</v>
      </c>
      <c r="B98" s="68">
        <v>28</v>
      </c>
      <c r="C98" s="68">
        <v>22</v>
      </c>
      <c r="D98" s="53">
        <v>30000000</v>
      </c>
    </row>
    <row r="99" spans="1:5" x14ac:dyDescent="0.25">
      <c r="A99" s="58" t="s">
        <v>507</v>
      </c>
      <c r="B99" s="68">
        <v>117</v>
      </c>
      <c r="C99" s="68">
        <v>61</v>
      </c>
      <c r="D99" s="53">
        <v>135920000</v>
      </c>
    </row>
    <row r="107" spans="1:5" x14ac:dyDescent="0.25">
      <c r="A107" s="57" t="s">
        <v>6</v>
      </c>
      <c r="B107" s="54" t="s">
        <v>11</v>
      </c>
    </row>
    <row r="108" spans="1:5" x14ac:dyDescent="0.25">
      <c r="A108" s="58" t="s">
        <v>40</v>
      </c>
      <c r="B108" s="68">
        <v>3</v>
      </c>
      <c r="D108" t="str">
        <f>A108</f>
        <v>An Giang</v>
      </c>
      <c r="E108">
        <f>B108</f>
        <v>3</v>
      </c>
    </row>
    <row r="109" spans="1:5" x14ac:dyDescent="0.25">
      <c r="A109" s="58" t="s">
        <v>160</v>
      </c>
      <c r="B109" s="68">
        <v>1</v>
      </c>
      <c r="D109" t="str">
        <f t="shared" ref="D109:D129" si="1">A109</f>
        <v>Bà Rịa - Vũng Tàu</v>
      </c>
      <c r="E109">
        <f t="shared" ref="E109:E129" si="2">B109</f>
        <v>1</v>
      </c>
    </row>
    <row r="110" spans="1:5" x14ac:dyDescent="0.25">
      <c r="A110" s="58" t="s">
        <v>135</v>
      </c>
      <c r="B110" s="68">
        <v>1</v>
      </c>
      <c r="D110" t="str">
        <f t="shared" si="1"/>
        <v>Bạc Liêu</v>
      </c>
      <c r="E110">
        <f t="shared" si="2"/>
        <v>1</v>
      </c>
    </row>
    <row r="111" spans="1:5" x14ac:dyDescent="0.25">
      <c r="A111" s="58" t="s">
        <v>58</v>
      </c>
      <c r="B111" s="68">
        <v>2</v>
      </c>
      <c r="D111" t="str">
        <f t="shared" si="1"/>
        <v>Bến Tre</v>
      </c>
      <c r="E111">
        <f t="shared" si="2"/>
        <v>2</v>
      </c>
    </row>
    <row r="112" spans="1:5" x14ac:dyDescent="0.25">
      <c r="A112" s="58" t="s">
        <v>146</v>
      </c>
      <c r="B112" s="68">
        <v>1</v>
      </c>
      <c r="D112" t="str">
        <f t="shared" si="1"/>
        <v>Bình Định</v>
      </c>
      <c r="E112">
        <f t="shared" si="2"/>
        <v>1</v>
      </c>
    </row>
    <row r="113" spans="1:5" x14ac:dyDescent="0.25">
      <c r="A113" s="58" t="s">
        <v>54</v>
      </c>
      <c r="B113" s="68">
        <v>4</v>
      </c>
      <c r="D113" t="str">
        <f t="shared" si="1"/>
        <v>Bình Dương</v>
      </c>
      <c r="E113">
        <f t="shared" si="2"/>
        <v>4</v>
      </c>
    </row>
    <row r="114" spans="1:5" x14ac:dyDescent="0.25">
      <c r="A114" s="58" t="s">
        <v>63</v>
      </c>
      <c r="B114" s="68">
        <v>6</v>
      </c>
      <c r="D114" t="str">
        <f t="shared" si="1"/>
        <v>Cần Thơ</v>
      </c>
      <c r="E114">
        <f t="shared" si="2"/>
        <v>6</v>
      </c>
    </row>
    <row r="115" spans="1:5" x14ac:dyDescent="0.25">
      <c r="A115" s="58" t="s">
        <v>18</v>
      </c>
      <c r="B115" s="68">
        <v>3</v>
      </c>
      <c r="D115" t="str">
        <f t="shared" si="1"/>
        <v>Đà Nẵng</v>
      </c>
      <c r="E115">
        <f t="shared" si="2"/>
        <v>3</v>
      </c>
    </row>
    <row r="116" spans="1:5" x14ac:dyDescent="0.25">
      <c r="A116" s="58" t="s">
        <v>65</v>
      </c>
      <c r="B116" s="68">
        <v>1</v>
      </c>
      <c r="D116" t="str">
        <f t="shared" si="1"/>
        <v>Đắk Lắk</v>
      </c>
      <c r="E116">
        <f t="shared" si="2"/>
        <v>1</v>
      </c>
    </row>
    <row r="117" spans="1:5" x14ac:dyDescent="0.25">
      <c r="A117" s="58" t="s">
        <v>74</v>
      </c>
      <c r="B117" s="68">
        <v>5</v>
      </c>
      <c r="D117" t="str">
        <f t="shared" si="1"/>
        <v>Đồng Nai</v>
      </c>
      <c r="E117">
        <f t="shared" si="2"/>
        <v>5</v>
      </c>
    </row>
    <row r="118" spans="1:5" x14ac:dyDescent="0.25">
      <c r="A118" s="58" t="s">
        <v>172</v>
      </c>
      <c r="B118" s="68">
        <v>1</v>
      </c>
      <c r="D118" t="str">
        <f t="shared" si="1"/>
        <v>Hậu Giang</v>
      </c>
      <c r="E118">
        <f t="shared" si="2"/>
        <v>1</v>
      </c>
    </row>
    <row r="119" spans="1:5" x14ac:dyDescent="0.25">
      <c r="A119" s="58" t="s">
        <v>107</v>
      </c>
      <c r="B119" s="68">
        <v>1</v>
      </c>
      <c r="D119" t="str">
        <f t="shared" si="1"/>
        <v>Kiên Giang</v>
      </c>
      <c r="E119">
        <f t="shared" si="2"/>
        <v>1</v>
      </c>
    </row>
    <row r="120" spans="1:5" x14ac:dyDescent="0.25">
      <c r="A120" s="58" t="s">
        <v>83</v>
      </c>
      <c r="B120" s="68">
        <v>2</v>
      </c>
      <c r="D120" t="str">
        <f t="shared" si="1"/>
        <v>Lâm Đồng</v>
      </c>
      <c r="E120">
        <f t="shared" si="2"/>
        <v>2</v>
      </c>
    </row>
    <row r="121" spans="1:5" x14ac:dyDescent="0.25">
      <c r="A121" s="58" t="s">
        <v>24</v>
      </c>
      <c r="B121" s="68">
        <v>4</v>
      </c>
      <c r="D121" t="str">
        <f t="shared" si="1"/>
        <v>Long An</v>
      </c>
      <c r="E121">
        <f t="shared" si="2"/>
        <v>4</v>
      </c>
    </row>
    <row r="122" spans="1:5" x14ac:dyDescent="0.25">
      <c r="A122" s="58" t="s">
        <v>125</v>
      </c>
      <c r="B122" s="68">
        <v>1</v>
      </c>
      <c r="D122" t="str">
        <f t="shared" si="1"/>
        <v>Ninh Thuận</v>
      </c>
      <c r="E122">
        <f t="shared" si="2"/>
        <v>1</v>
      </c>
    </row>
    <row r="123" spans="1:5" x14ac:dyDescent="0.25">
      <c r="A123" s="58" t="s">
        <v>28</v>
      </c>
      <c r="B123" s="68">
        <v>1</v>
      </c>
      <c r="D123" t="str">
        <f t="shared" si="1"/>
        <v>Quảng Nam</v>
      </c>
      <c r="E123">
        <f t="shared" si="2"/>
        <v>1</v>
      </c>
    </row>
    <row r="124" spans="1:5" x14ac:dyDescent="0.25">
      <c r="A124" s="58" t="s">
        <v>43</v>
      </c>
      <c r="B124" s="68">
        <v>1</v>
      </c>
      <c r="D124" t="str">
        <f t="shared" si="1"/>
        <v>Quảng Ngãi</v>
      </c>
      <c r="E124">
        <f t="shared" si="2"/>
        <v>1</v>
      </c>
    </row>
    <row r="125" spans="1:5" x14ac:dyDescent="0.25">
      <c r="A125" s="58" t="s">
        <v>61</v>
      </c>
      <c r="B125" s="68">
        <v>2</v>
      </c>
      <c r="D125" t="str">
        <f t="shared" si="1"/>
        <v>Sóc Trăng</v>
      </c>
      <c r="E125">
        <f t="shared" si="2"/>
        <v>2</v>
      </c>
    </row>
    <row r="126" spans="1:5" x14ac:dyDescent="0.25">
      <c r="A126" s="58" t="s">
        <v>47</v>
      </c>
      <c r="B126" s="68">
        <v>25</v>
      </c>
      <c r="D126" t="str">
        <f t="shared" si="1"/>
        <v>Thành phố Hồ Chí Minh</v>
      </c>
      <c r="E126">
        <f t="shared" si="2"/>
        <v>25</v>
      </c>
    </row>
    <row r="127" spans="1:5" x14ac:dyDescent="0.25">
      <c r="A127" s="58" t="s">
        <v>155</v>
      </c>
      <c r="B127" s="68">
        <v>2</v>
      </c>
      <c r="D127" t="str">
        <f t="shared" si="1"/>
        <v>Tiền Giang</v>
      </c>
      <c r="E127">
        <f t="shared" si="2"/>
        <v>2</v>
      </c>
    </row>
    <row r="128" spans="1:5" x14ac:dyDescent="0.25">
      <c r="A128" s="58" t="s">
        <v>170</v>
      </c>
      <c r="B128" s="68">
        <v>1</v>
      </c>
      <c r="D128" t="str">
        <f t="shared" si="1"/>
        <v>Trà Vinh</v>
      </c>
      <c r="E128">
        <f t="shared" si="2"/>
        <v>1</v>
      </c>
    </row>
    <row r="129" spans="1:5" x14ac:dyDescent="0.25">
      <c r="A129" s="58" t="s">
        <v>105</v>
      </c>
      <c r="B129" s="68">
        <v>2</v>
      </c>
      <c r="D129" t="str">
        <f t="shared" si="1"/>
        <v>Vĩnh Long</v>
      </c>
      <c r="E129">
        <f t="shared" si="2"/>
        <v>2</v>
      </c>
    </row>
    <row r="130" spans="1:5" x14ac:dyDescent="0.25">
      <c r="A130" s="58" t="s">
        <v>507</v>
      </c>
      <c r="B130" s="68">
        <v>70</v>
      </c>
    </row>
  </sheetData>
  <pageMargins left="0.7" right="0.7" top="0.75" bottom="0.75" header="0.3" footer="0.3"/>
  <pageSetup paperSize="9" orientation="portrait" verticalDpi="0" r:id="rId13"/>
  <drawing r:id="rId14"/>
  <extLst>
    <ext xmlns:x14="http://schemas.microsoft.com/office/spreadsheetml/2009/9/main" uri="{A8765BA9-456A-4dab-B4F3-ACF838C121DE}">
      <x14:slicerList>
        <x14:slicer r:id="rId1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0AA1B-1DD0-43E1-8BEA-C351EFF5CA60}">
  <sheetPr codeName="Sheet6"/>
  <dimension ref="A1"/>
  <sheetViews>
    <sheetView showRowColHeaders="0" tabSelected="1" zoomScale="93" zoomScaleNormal="93" workbookViewId="0">
      <selection activeCell="Q37" sqref="Q37"/>
    </sheetView>
  </sheetViews>
  <sheetFormatPr defaultRowHeight="15" x14ac:dyDescent="0.25"/>
  <cols>
    <col min="1" max="16384" width="9.140625" style="60"/>
  </cols>
  <sheetData>
    <row r="1" ht="24.7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41958-1FB0-4020-9E37-40C0F5B5F57A}">
  <sheetPr codeName="Sheet5"/>
  <dimension ref="A1:N73"/>
  <sheetViews>
    <sheetView workbookViewId="0">
      <pane xSplit="1" ySplit="2" topLeftCell="B3" activePane="bottomRight" state="frozen"/>
      <selection pane="topRight" activeCell="B1" sqref="B1"/>
      <selection pane="bottomLeft" activeCell="A3" sqref="A3"/>
      <selection pane="bottomRight" activeCell="N9" sqref="N9"/>
    </sheetView>
  </sheetViews>
  <sheetFormatPr defaultRowHeight="15" x14ac:dyDescent="0.25"/>
  <cols>
    <col min="1" max="1" width="5.7109375" customWidth="1"/>
    <col min="2" max="2" width="20.85546875" customWidth="1"/>
    <col min="3" max="3" width="5.7109375" customWidth="1"/>
    <col min="4" max="4" width="19.7109375" customWidth="1"/>
    <col min="5" max="5" width="5.7109375" customWidth="1"/>
    <col min="6" max="6" width="19.7109375" customWidth="1"/>
    <col min="7" max="7" width="5.7109375" customWidth="1"/>
    <col min="8" max="8" width="19.7109375" customWidth="1"/>
    <col min="9" max="9" width="5.7109375" customWidth="1"/>
    <col min="10" max="10" width="19.7109375" customWidth="1"/>
    <col min="11" max="11" width="5.7109375" customWidth="1"/>
    <col min="12" max="12" width="19.7109375" customWidth="1"/>
    <col min="13" max="13" width="5.7109375" customWidth="1"/>
    <col min="14" max="14" width="24.5703125" customWidth="1"/>
  </cols>
  <sheetData>
    <row r="1" spans="1:14" ht="27.75" customHeight="1" x14ac:dyDescent="0.25">
      <c r="A1" s="66" t="s">
        <v>412</v>
      </c>
      <c r="B1" s="66"/>
      <c r="C1" s="66"/>
      <c r="D1" s="66"/>
      <c r="E1" s="66"/>
      <c r="F1" s="66"/>
      <c r="G1" s="66"/>
      <c r="H1" s="66"/>
      <c r="I1" s="66"/>
      <c r="J1" s="66"/>
      <c r="K1" s="66"/>
      <c r="L1" s="66"/>
      <c r="M1" s="66"/>
      <c r="N1" s="66"/>
    </row>
    <row r="2" spans="1:14" ht="27.75" customHeight="1" x14ac:dyDescent="0.25">
      <c r="A2" s="67" t="s">
        <v>413</v>
      </c>
      <c r="B2" s="67"/>
      <c r="C2" s="67"/>
      <c r="D2" s="67"/>
      <c r="E2" s="67"/>
      <c r="F2" s="67"/>
      <c r="G2" s="67"/>
      <c r="H2" s="67"/>
      <c r="I2" s="67"/>
      <c r="J2" s="67"/>
      <c r="K2" s="67"/>
      <c r="L2" s="67"/>
      <c r="M2" s="67"/>
      <c r="N2" s="67"/>
    </row>
    <row r="3" spans="1:14" ht="23.25" customHeight="1" x14ac:dyDescent="0.25">
      <c r="A3" s="31"/>
      <c r="B3" s="32" t="s">
        <v>414</v>
      </c>
      <c r="C3" s="31"/>
      <c r="D3" s="32" t="s">
        <v>415</v>
      </c>
      <c r="E3" s="31"/>
      <c r="F3" s="32" t="s">
        <v>416</v>
      </c>
      <c r="G3" s="31"/>
      <c r="H3" s="32" t="s">
        <v>417</v>
      </c>
      <c r="I3" s="31"/>
      <c r="J3" s="32" t="s">
        <v>418</v>
      </c>
      <c r="K3" s="31"/>
      <c r="L3" s="32" t="s">
        <v>408</v>
      </c>
      <c r="M3" s="31"/>
      <c r="N3" s="32" t="s">
        <v>419</v>
      </c>
    </row>
    <row r="4" spans="1:14" ht="23.25" customHeight="1" x14ac:dyDescent="0.25">
      <c r="A4" s="31"/>
      <c r="B4" s="33" t="s">
        <v>420</v>
      </c>
      <c r="C4" s="31"/>
      <c r="D4" s="33" t="s">
        <v>19</v>
      </c>
      <c r="E4" s="31"/>
      <c r="F4" s="34" t="s">
        <v>267</v>
      </c>
      <c r="G4" s="31"/>
      <c r="H4" s="35" t="s">
        <v>222</v>
      </c>
      <c r="I4" s="31"/>
      <c r="J4" s="35" t="s">
        <v>222</v>
      </c>
      <c r="K4" s="31"/>
      <c r="L4" s="35" t="s">
        <v>196</v>
      </c>
      <c r="M4" s="31"/>
      <c r="N4" s="36" t="s">
        <v>510</v>
      </c>
    </row>
    <row r="5" spans="1:14" ht="23.25" customHeight="1" x14ac:dyDescent="0.25">
      <c r="A5" s="31"/>
      <c r="B5" s="37" t="s">
        <v>421</v>
      </c>
      <c r="C5" s="31"/>
      <c r="D5" s="37" t="s">
        <v>30</v>
      </c>
      <c r="E5" s="31"/>
      <c r="F5" s="38" t="s">
        <v>205</v>
      </c>
      <c r="G5" s="31"/>
      <c r="H5" s="35" t="s">
        <v>206</v>
      </c>
      <c r="I5" s="31"/>
      <c r="J5" s="35" t="s">
        <v>206</v>
      </c>
      <c r="K5" s="31"/>
      <c r="L5" s="36" t="s">
        <v>268</v>
      </c>
      <c r="M5" s="31"/>
      <c r="N5" s="36" t="s">
        <v>511</v>
      </c>
    </row>
    <row r="6" spans="1:14" ht="23.25" customHeight="1" x14ac:dyDescent="0.25">
      <c r="A6" s="31"/>
      <c r="B6" s="37" t="s">
        <v>422</v>
      </c>
      <c r="C6" s="31"/>
      <c r="D6" s="37" t="s">
        <v>48</v>
      </c>
      <c r="E6" s="31"/>
      <c r="F6" s="38" t="s">
        <v>423</v>
      </c>
      <c r="G6" s="31"/>
      <c r="H6" s="39" t="s">
        <v>366</v>
      </c>
      <c r="I6" s="31"/>
      <c r="J6" s="39" t="s">
        <v>366</v>
      </c>
      <c r="K6" s="31"/>
      <c r="L6" s="31"/>
      <c r="M6" s="31"/>
      <c r="N6" s="39"/>
    </row>
    <row r="7" spans="1:14" ht="23.25" customHeight="1" x14ac:dyDescent="0.25">
      <c r="A7" s="31"/>
      <c r="B7" s="37" t="s">
        <v>424</v>
      </c>
      <c r="C7" s="31"/>
      <c r="D7" s="37" t="s">
        <v>121</v>
      </c>
      <c r="E7" s="31"/>
      <c r="F7" s="38" t="s">
        <v>425</v>
      </c>
      <c r="G7" s="31"/>
      <c r="H7" s="31"/>
      <c r="I7" s="31"/>
      <c r="J7" s="31"/>
      <c r="K7" s="31"/>
      <c r="L7" s="31"/>
      <c r="M7" s="31"/>
    </row>
    <row r="8" spans="1:14" ht="23.25" customHeight="1" x14ac:dyDescent="0.25">
      <c r="A8" s="31"/>
      <c r="B8" s="37" t="s">
        <v>426</v>
      </c>
      <c r="C8" s="31"/>
      <c r="D8" s="37" t="s">
        <v>427</v>
      </c>
      <c r="E8" s="31"/>
      <c r="F8" s="38" t="s">
        <v>428</v>
      </c>
      <c r="G8" s="31"/>
      <c r="H8" s="31"/>
      <c r="I8" s="31"/>
      <c r="J8" s="31"/>
      <c r="K8" s="31"/>
      <c r="L8" s="31"/>
      <c r="M8" s="31"/>
    </row>
    <row r="9" spans="1:14" ht="23.25" customHeight="1" x14ac:dyDescent="0.25">
      <c r="A9" s="31"/>
      <c r="B9" s="37" t="s">
        <v>429</v>
      </c>
      <c r="C9" s="31"/>
      <c r="D9" s="37" t="s">
        <v>88</v>
      </c>
      <c r="E9" s="31"/>
      <c r="F9" s="38" t="s">
        <v>228</v>
      </c>
      <c r="G9" s="31"/>
      <c r="H9" s="31"/>
      <c r="I9" s="31"/>
      <c r="J9" s="31"/>
      <c r="K9" s="31"/>
      <c r="L9" s="31"/>
      <c r="M9" s="31"/>
    </row>
    <row r="10" spans="1:14" ht="23.25" customHeight="1" x14ac:dyDescent="0.25">
      <c r="A10" s="31"/>
      <c r="B10" s="37" t="s">
        <v>430</v>
      </c>
      <c r="C10" s="31"/>
      <c r="D10" s="37" t="s">
        <v>431</v>
      </c>
      <c r="E10" s="31"/>
      <c r="F10" s="38" t="s">
        <v>411</v>
      </c>
      <c r="G10" s="31"/>
      <c r="H10" s="32" t="s">
        <v>432</v>
      </c>
      <c r="I10" s="31"/>
      <c r="J10" s="32" t="s">
        <v>433</v>
      </c>
      <c r="K10" s="31"/>
      <c r="L10" s="32" t="s">
        <v>434</v>
      </c>
      <c r="M10" s="31"/>
    </row>
    <row r="11" spans="1:14" ht="23.25" customHeight="1" x14ac:dyDescent="0.25">
      <c r="A11" s="31"/>
      <c r="B11" s="37" t="s">
        <v>27</v>
      </c>
      <c r="C11" s="31"/>
      <c r="D11" s="37" t="s">
        <v>435</v>
      </c>
      <c r="E11" s="31"/>
      <c r="F11" s="38" t="s">
        <v>378</v>
      </c>
      <c r="G11" s="31"/>
      <c r="H11" s="40" t="s">
        <v>223</v>
      </c>
      <c r="I11" s="31"/>
      <c r="J11" s="35" t="s">
        <v>223</v>
      </c>
      <c r="K11" s="31"/>
      <c r="L11" s="41" t="s">
        <v>40</v>
      </c>
      <c r="M11" s="31"/>
    </row>
    <row r="12" spans="1:14" ht="23.25" customHeight="1" x14ac:dyDescent="0.25">
      <c r="A12" s="31"/>
      <c r="B12" s="37" t="s">
        <v>124</v>
      </c>
      <c r="C12" s="31"/>
      <c r="D12" s="37" t="s">
        <v>436</v>
      </c>
      <c r="E12" s="31"/>
      <c r="F12" s="38" t="s">
        <v>373</v>
      </c>
      <c r="G12" s="31"/>
      <c r="H12" s="36" t="s">
        <v>437</v>
      </c>
      <c r="I12" s="31"/>
      <c r="J12" s="36" t="s">
        <v>437</v>
      </c>
      <c r="K12" s="31"/>
      <c r="L12" s="42" t="s">
        <v>160</v>
      </c>
      <c r="M12" s="31"/>
    </row>
    <row r="13" spans="1:14" ht="23.25" customHeight="1" x14ac:dyDescent="0.25">
      <c r="A13" s="31"/>
      <c r="B13" s="37" t="s">
        <v>438</v>
      </c>
      <c r="C13" s="31"/>
      <c r="D13" s="37" t="s">
        <v>439</v>
      </c>
      <c r="E13" s="31"/>
      <c r="F13" s="38" t="s">
        <v>440</v>
      </c>
      <c r="G13" s="31"/>
      <c r="H13" s="31"/>
      <c r="I13" s="31"/>
      <c r="K13" s="31"/>
      <c r="L13" s="41" t="s">
        <v>441</v>
      </c>
      <c r="M13" s="31"/>
    </row>
    <row r="14" spans="1:14" ht="23.25" customHeight="1" x14ac:dyDescent="0.25">
      <c r="A14" s="31"/>
      <c r="B14" s="33" t="s">
        <v>442</v>
      </c>
      <c r="C14" s="31"/>
      <c r="D14" s="37" t="s">
        <v>176</v>
      </c>
      <c r="E14" s="31"/>
      <c r="F14" s="43" t="s">
        <v>326</v>
      </c>
      <c r="G14" s="31"/>
      <c r="I14" s="31"/>
      <c r="K14" s="31"/>
      <c r="L14" s="42" t="s">
        <v>443</v>
      </c>
      <c r="M14" s="31"/>
    </row>
    <row r="15" spans="1:14" ht="23.25" customHeight="1" x14ac:dyDescent="0.25">
      <c r="B15" s="37" t="s">
        <v>444</v>
      </c>
      <c r="F15" s="43" t="s">
        <v>219</v>
      </c>
      <c r="L15" s="41" t="s">
        <v>135</v>
      </c>
    </row>
    <row r="16" spans="1:14" ht="23.25" customHeight="1" x14ac:dyDescent="0.25">
      <c r="B16" s="37" t="s">
        <v>445</v>
      </c>
      <c r="L16" s="42" t="s">
        <v>446</v>
      </c>
    </row>
    <row r="17" spans="2:12" ht="23.25" customHeight="1" x14ac:dyDescent="0.25">
      <c r="B17" s="37" t="s">
        <v>57</v>
      </c>
      <c r="L17" s="41" t="s">
        <v>58</v>
      </c>
    </row>
    <row r="18" spans="2:12" ht="23.25" customHeight="1" x14ac:dyDescent="0.25">
      <c r="B18" s="44" t="s">
        <v>447</v>
      </c>
      <c r="L18" s="42" t="s">
        <v>146</v>
      </c>
    </row>
    <row r="19" spans="2:12" ht="23.25" customHeight="1" x14ac:dyDescent="0.25">
      <c r="B19" s="44" t="s">
        <v>448</v>
      </c>
      <c r="L19" s="41" t="s">
        <v>54</v>
      </c>
    </row>
    <row r="20" spans="2:12" ht="23.25" customHeight="1" x14ac:dyDescent="0.25">
      <c r="B20" s="44" t="s">
        <v>449</v>
      </c>
      <c r="L20" s="42" t="s">
        <v>450</v>
      </c>
    </row>
    <row r="21" spans="2:12" ht="23.25" customHeight="1" x14ac:dyDescent="0.25">
      <c r="B21" s="44" t="s">
        <v>23</v>
      </c>
      <c r="L21" s="41" t="s">
        <v>451</v>
      </c>
    </row>
    <row r="22" spans="2:12" ht="23.25" customHeight="1" x14ac:dyDescent="0.25">
      <c r="B22" s="44" t="s">
        <v>37</v>
      </c>
      <c r="L22" s="42" t="s">
        <v>452</v>
      </c>
    </row>
    <row r="23" spans="2:12" ht="23.25" customHeight="1" x14ac:dyDescent="0.25">
      <c r="B23" s="44" t="s">
        <v>164</v>
      </c>
      <c r="L23" s="41" t="s">
        <v>63</v>
      </c>
    </row>
    <row r="24" spans="2:12" ht="23.25" customHeight="1" x14ac:dyDescent="0.25">
      <c r="B24" s="44" t="s">
        <v>39</v>
      </c>
      <c r="L24" s="42" t="s">
        <v>453</v>
      </c>
    </row>
    <row r="25" spans="2:12" ht="23.25" customHeight="1" x14ac:dyDescent="0.25">
      <c r="B25" s="44" t="s">
        <v>60</v>
      </c>
      <c r="L25" s="41" t="s">
        <v>18</v>
      </c>
    </row>
    <row r="26" spans="2:12" ht="23.25" customHeight="1" x14ac:dyDescent="0.25">
      <c r="B26" s="44" t="s">
        <v>46</v>
      </c>
      <c r="L26" s="42" t="s">
        <v>65</v>
      </c>
    </row>
    <row r="27" spans="2:12" ht="23.25" customHeight="1" x14ac:dyDescent="0.25">
      <c r="B27" s="44" t="s">
        <v>71</v>
      </c>
      <c r="L27" s="41" t="s">
        <v>454</v>
      </c>
    </row>
    <row r="28" spans="2:12" ht="23.25" customHeight="1" x14ac:dyDescent="0.25">
      <c r="B28" s="44" t="s">
        <v>116</v>
      </c>
      <c r="L28" s="42" t="s">
        <v>455</v>
      </c>
    </row>
    <row r="29" spans="2:12" ht="23.25" customHeight="1" x14ac:dyDescent="0.25">
      <c r="B29" s="44" t="s">
        <v>456</v>
      </c>
      <c r="L29" s="41" t="s">
        <v>74</v>
      </c>
    </row>
    <row r="30" spans="2:12" ht="23.25" customHeight="1" x14ac:dyDescent="0.25">
      <c r="B30" s="44" t="s">
        <v>145</v>
      </c>
      <c r="L30" s="42" t="s">
        <v>457</v>
      </c>
    </row>
    <row r="31" spans="2:12" ht="23.25" customHeight="1" x14ac:dyDescent="0.25">
      <c r="B31" s="44" t="s">
        <v>458</v>
      </c>
      <c r="L31" s="41" t="s">
        <v>459</v>
      </c>
    </row>
    <row r="32" spans="2:12" ht="23.25" customHeight="1" x14ac:dyDescent="0.25">
      <c r="B32" s="44" t="s">
        <v>73</v>
      </c>
      <c r="L32" s="42" t="s">
        <v>460</v>
      </c>
    </row>
    <row r="33" spans="2:12" ht="23.25" customHeight="1" x14ac:dyDescent="0.25">
      <c r="B33" s="44" t="s">
        <v>53</v>
      </c>
      <c r="L33" s="41" t="s">
        <v>461</v>
      </c>
    </row>
    <row r="34" spans="2:12" ht="23.25" customHeight="1" x14ac:dyDescent="0.25">
      <c r="B34" s="44" t="s">
        <v>82</v>
      </c>
      <c r="L34" s="42" t="s">
        <v>462</v>
      </c>
    </row>
    <row r="35" spans="2:12" ht="23.25" customHeight="1" x14ac:dyDescent="0.25">
      <c r="L35" s="41" t="s">
        <v>463</v>
      </c>
    </row>
    <row r="36" spans="2:12" ht="23.25" customHeight="1" x14ac:dyDescent="0.25">
      <c r="L36" s="42" t="s">
        <v>464</v>
      </c>
    </row>
    <row r="37" spans="2:12" ht="23.25" customHeight="1" x14ac:dyDescent="0.25">
      <c r="L37" s="41" t="s">
        <v>465</v>
      </c>
    </row>
    <row r="38" spans="2:12" ht="23.25" customHeight="1" x14ac:dyDescent="0.25">
      <c r="L38" s="42" t="s">
        <v>172</v>
      </c>
    </row>
    <row r="39" spans="2:12" ht="23.25" customHeight="1" x14ac:dyDescent="0.25">
      <c r="L39" s="41" t="s">
        <v>466</v>
      </c>
    </row>
    <row r="40" spans="2:12" ht="23.25" customHeight="1" x14ac:dyDescent="0.25">
      <c r="L40" s="42" t="s">
        <v>467</v>
      </c>
    </row>
    <row r="41" spans="2:12" ht="23.25" customHeight="1" x14ac:dyDescent="0.25">
      <c r="L41" s="41" t="s">
        <v>468</v>
      </c>
    </row>
    <row r="42" spans="2:12" ht="23.25" customHeight="1" x14ac:dyDescent="0.25">
      <c r="L42" s="42" t="s">
        <v>107</v>
      </c>
    </row>
    <row r="43" spans="2:12" ht="23.25" customHeight="1" x14ac:dyDescent="0.25">
      <c r="L43" s="41" t="s">
        <v>469</v>
      </c>
    </row>
    <row r="44" spans="2:12" ht="23.25" customHeight="1" x14ac:dyDescent="0.25">
      <c r="L44" s="42" t="s">
        <v>470</v>
      </c>
    </row>
    <row r="45" spans="2:12" ht="23.25" customHeight="1" x14ac:dyDescent="0.25">
      <c r="L45" s="41" t="s">
        <v>83</v>
      </c>
    </row>
    <row r="46" spans="2:12" ht="23.25" customHeight="1" x14ac:dyDescent="0.25">
      <c r="L46" s="42" t="s">
        <v>471</v>
      </c>
    </row>
    <row r="47" spans="2:12" ht="23.25" customHeight="1" x14ac:dyDescent="0.25">
      <c r="L47" s="41" t="s">
        <v>472</v>
      </c>
    </row>
    <row r="48" spans="2:12" ht="23.25" customHeight="1" x14ac:dyDescent="0.25">
      <c r="L48" s="42" t="s">
        <v>24</v>
      </c>
    </row>
    <row r="49" spans="12:12" ht="23.25" customHeight="1" x14ac:dyDescent="0.25">
      <c r="L49" s="41" t="s">
        <v>473</v>
      </c>
    </row>
    <row r="50" spans="12:12" ht="23.25" customHeight="1" x14ac:dyDescent="0.25">
      <c r="L50" s="42" t="s">
        <v>474</v>
      </c>
    </row>
    <row r="51" spans="12:12" ht="23.25" customHeight="1" x14ac:dyDescent="0.25">
      <c r="L51" s="41" t="s">
        <v>475</v>
      </c>
    </row>
    <row r="52" spans="12:12" ht="23.25" customHeight="1" x14ac:dyDescent="0.25">
      <c r="L52" s="42" t="s">
        <v>125</v>
      </c>
    </row>
    <row r="53" spans="12:12" ht="23.25" customHeight="1" x14ac:dyDescent="0.25">
      <c r="L53" s="41" t="s">
        <v>476</v>
      </c>
    </row>
    <row r="54" spans="12:12" ht="23.25" customHeight="1" x14ac:dyDescent="0.25">
      <c r="L54" s="42" t="s">
        <v>477</v>
      </c>
    </row>
    <row r="55" spans="12:12" ht="23.25" customHeight="1" x14ac:dyDescent="0.25">
      <c r="L55" s="41" t="s">
        <v>478</v>
      </c>
    </row>
    <row r="56" spans="12:12" ht="23.25" customHeight="1" x14ac:dyDescent="0.25">
      <c r="L56" s="42" t="s">
        <v>28</v>
      </c>
    </row>
    <row r="57" spans="12:12" ht="23.25" customHeight="1" x14ac:dyDescent="0.25">
      <c r="L57" s="41" t="s">
        <v>43</v>
      </c>
    </row>
    <row r="58" spans="12:12" ht="23.25" customHeight="1" x14ac:dyDescent="0.25">
      <c r="L58" s="42" t="s">
        <v>479</v>
      </c>
    </row>
    <row r="59" spans="12:12" ht="23.25" customHeight="1" x14ac:dyDescent="0.25">
      <c r="L59" s="41" t="s">
        <v>480</v>
      </c>
    </row>
    <row r="60" spans="12:12" ht="23.25" customHeight="1" x14ac:dyDescent="0.25">
      <c r="L60" s="42" t="s">
        <v>61</v>
      </c>
    </row>
    <row r="61" spans="12:12" ht="23.25" customHeight="1" x14ac:dyDescent="0.25">
      <c r="L61" s="41" t="s">
        <v>481</v>
      </c>
    </row>
    <row r="62" spans="12:12" ht="23.25" customHeight="1" x14ac:dyDescent="0.25">
      <c r="L62" s="42" t="s">
        <v>482</v>
      </c>
    </row>
    <row r="63" spans="12:12" ht="23.25" customHeight="1" x14ac:dyDescent="0.25">
      <c r="L63" s="41" t="s">
        <v>483</v>
      </c>
    </row>
    <row r="64" spans="12:12" ht="23.25" customHeight="1" x14ac:dyDescent="0.25">
      <c r="L64" s="42" t="s">
        <v>484</v>
      </c>
    </row>
    <row r="65" spans="12:12" ht="23.25" customHeight="1" x14ac:dyDescent="0.25">
      <c r="L65" s="41" t="s">
        <v>485</v>
      </c>
    </row>
    <row r="66" spans="12:12" ht="23.25" customHeight="1" x14ac:dyDescent="0.25">
      <c r="L66" s="42" t="s">
        <v>486</v>
      </c>
    </row>
    <row r="67" spans="12:12" ht="23.25" customHeight="1" x14ac:dyDescent="0.25">
      <c r="L67" s="41" t="s">
        <v>155</v>
      </c>
    </row>
    <row r="68" spans="12:12" ht="23.25" customHeight="1" x14ac:dyDescent="0.25">
      <c r="L68" s="42" t="s">
        <v>47</v>
      </c>
    </row>
    <row r="69" spans="12:12" ht="23.25" customHeight="1" x14ac:dyDescent="0.25">
      <c r="L69" s="41" t="s">
        <v>170</v>
      </c>
    </row>
    <row r="70" spans="12:12" ht="23.25" customHeight="1" x14ac:dyDescent="0.25">
      <c r="L70" s="42" t="s">
        <v>487</v>
      </c>
    </row>
    <row r="71" spans="12:12" ht="23.25" customHeight="1" x14ac:dyDescent="0.25">
      <c r="L71" s="41" t="s">
        <v>105</v>
      </c>
    </row>
    <row r="72" spans="12:12" ht="23.25" customHeight="1" x14ac:dyDescent="0.25">
      <c r="L72" s="42" t="s">
        <v>488</v>
      </c>
    </row>
    <row r="73" spans="12:12" ht="23.25" customHeight="1" x14ac:dyDescent="0.25">
      <c r="L73" s="41" t="s">
        <v>489</v>
      </c>
    </row>
  </sheetData>
  <mergeCells count="2">
    <mergeCell ref="A1:N1"/>
    <mergeCell ref="A2:N2"/>
  </mergeCells>
  <conditionalFormatting sqref="B4:B34">
    <cfRule type="duplicateValues" dxfId="333" priority="2"/>
  </conditionalFormatting>
  <conditionalFormatting sqref="L11:L73">
    <cfRule type="duplicateValues" dxfId="332" priority="1"/>
  </conditionalFormatting>
  <pageMargins left="0.7" right="0.7" top="0.75" bottom="0.75" header="0.3" footer="0.3"/>
  <drawing r:id="rId1"/>
  <tableParts count="10">
    <tablePart r:id="rId2"/>
    <tablePart r:id="rId3"/>
    <tablePart r:id="rId4"/>
    <tablePart r:id="rId5"/>
    <tablePart r:id="rId6"/>
    <tablePart r:id="rId7"/>
    <tablePart r:id="rId8"/>
    <tablePart r:id="rId9"/>
    <tablePart r:id="rId10"/>
    <tablePart r:id="rId1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��������������������������
</file>

<file path=customXml/item2.xml>����� lo�� lo�����
</file>

<file path=customXml/item3.xml>����
</file>

<file path=customXml/item4.xml>��
</file>

<file path=customXml/item5.xml>��
</file>

<file path=customXml/item6.xml>��������
</file>

<file path=customXml/item7.xml>���n d��t ������������ l���i H��n ���������������������t ������ ph��������n t�� lo������n ��
</file>

<file path=customXml/item8.xml>���
</file>

<file path=customXml/item9.xml>����� lo�� lo������n �n 
</file>

<file path=customXml/item10.xml>���n d��t ������������ l���i H��n ���n d��t ������������ l���i H��n ��
</file>

<file path=customXml/item11.xml>��
</file>

<file path=customXml/item12.xml>�����
</file>

<file path=customXml/item13.xml>��
</file>

<file path=customXml/item14.xml>�����t ������ ph��������n t�� lo������n ����t ������ ph��������n t�� lo������n ���n ���n ���n ��
</file>

<file path=customXml/item15.xml>���������
</file>

<file path=customXml/item16.xml>����� lo�� lo������n �n 
</file>

<file path=customXml/item17.xml>��
</file>

<file path=customXml/item18.xml>���
</file>

<file path=customXml/item19.xml>���������
</file>

<file path=customXml/item20.xml>��
</file>

<file path=customXml/item21.xml>����� lo�� lo������n �n 
</file>

<file path=customXml/item22.xml>����� lo�� lo������n �n 
</file>

<file path=customXml/item23.xml>����� lo�� lo������n �n 
</file>

<file path=customXml/item24.xml>����� lo�� lo������n �n 
</file>

<file path=customXml/item25.xml>����� lo�� lo������n �n 
</file>

<file path=customXml/item26.xml>����� lo�� lo������n �n 
</file>

<file path=customXml/item27.xml>����� lo�� lo������n �n 
</file>

<file path=customXml/item28.xml>����� lo�� lo������n �n 
</file>

<file path=customXml/item29.xml>����� lo�� lo������n �n 
</file>

<file path=customXml/item30.xml>������������������������n d��t ������������ l���i H��n ��� l��� l���t ��t ��������������������t ���������� ph�������������n t��� lo�������������n �����n ��n ������������������ lo��� lo����� lo����������n ����t ��t ��t ��t ����������������������������������������������������������������������������������� ph��� ph��� ph��� ph��������������������������������������������������������������������������������������n d��t ������������ l���i H��n ��� l��� l���t ��t ��������������������t ���������� ph�������������n t��� lo�������������n �����n ��n ������������������ lo��� lo����� lo����������n ����t ��t ��t ��t ����������������������������������������������������������������������������������� ph��� ph��� ph��� ph������������������������������������������������������������������������������ l��� l��� l���t ��t ��t ��n d��t ������������ l���i H��n ��� l��� l��� l��� l��� l��� l���t ��t ��t ��t ��t ��t �� l��� l��� l���t ��t ��t ��n d��t ������������ l���i H��n ��� l��� l��� l��� l��� l��� l���t ��t ��t ��t ��t ��t ����n �n �n ���������������� lo�� lo�� lo����� lo�� lo�� lo��������n �n �n ��t ������ ph��������n t�� lo������n ���n �n �n �n �n �n ������������������������������� lo�� lo�� lo�� lo�� lo�� lo��n �n �n ���������������� lo�� lo�� lo����� lo�� lo�� lo��������n �n �n ��t ������ ph��������n t�� lo������n ���n �n �n �n �n �n ������������������������������� lo�� lo�� lo�� lo�� lo�� lo�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4A878ACB-5AC8-41DD-97A2-25194B494E6C}">
  <ds:schemaRefs/>
</ds:datastoreItem>
</file>

<file path=customXml/itemProps2.xml><?xml version="1.0" encoding="utf-8"?>
<ds:datastoreItem xmlns:ds="http://schemas.openxmlformats.org/officeDocument/2006/customXml" ds:itemID="{E89B40E5-D1DF-42DD-8A55-5CE870BBF613}">
  <ds:schemaRefs/>
</ds:datastoreItem>
</file>

<file path=customXml/itemProps3.xml><?xml version="1.0" encoding="utf-8"?>
<ds:datastoreItem xmlns:ds="http://schemas.openxmlformats.org/officeDocument/2006/customXml" ds:itemID="{8563334D-F061-4DF6-B1DE-25BDBAEF0297}">
  <ds:schemaRefs/>
</ds:datastoreItem>
</file>

<file path=customXml/itemProps4.xml><?xml version="1.0" encoding="utf-8"?>
<ds:datastoreItem xmlns:ds="http://schemas.openxmlformats.org/officeDocument/2006/customXml" ds:itemID="{C9B26899-4E75-4F81-92F4-02A3E81BD133}">
  <ds:schemaRefs/>
</ds:datastoreItem>
</file>

<file path=customXml/itemProps5.xml><?xml version="1.0" encoding="utf-8"?>
<ds:datastoreItem xmlns:ds="http://schemas.openxmlformats.org/officeDocument/2006/customXml" ds:itemID="{B8EFF8CA-5010-4FA9-8632-73D37B023502}">
  <ds:schemaRefs/>
</ds:datastoreItem>
</file>

<file path=customXml/itemProps6.xml><?xml version="1.0" encoding="utf-8"?>
<ds:datastoreItem xmlns:ds="http://schemas.openxmlformats.org/officeDocument/2006/customXml" ds:itemID="{D8EA887A-1417-466A-9A76-2D603A194269}">
  <ds:schemaRefs/>
</ds:datastoreItem>
</file>

<file path=customXml/itemProps7.xml><?xml version="1.0" encoding="utf-8"?>
<ds:datastoreItem xmlns:ds="http://schemas.openxmlformats.org/officeDocument/2006/customXml" ds:itemID="{50F44EF9-4413-4A8E-9937-937AAA122729}">
  <ds:schemaRefs/>
</ds:datastoreItem>
</file>

<file path=customXml/itemProps8.xml><?xml version="1.0" encoding="utf-8"?>
<ds:datastoreItem xmlns:ds="http://schemas.openxmlformats.org/officeDocument/2006/customXml" ds:itemID="{1DFE2100-2315-42FA-9546-396B3E233788}">
  <ds:schemaRefs/>
</ds:datastoreItem>
</file>

<file path=customXml/itemProps9.xml><?xml version="1.0" encoding="utf-8"?>
<ds:datastoreItem xmlns:ds="http://schemas.openxmlformats.org/officeDocument/2006/customXml" ds:itemID="{3B823A1A-6195-4AF2-9287-1878C22AB87D}">
  <ds:schemaRefs/>
</ds:datastoreItem>
</file>

<file path=customXml/itemProps10.xml><?xml version="1.0" encoding="utf-8"?>
<ds:datastoreItem xmlns:ds="http://schemas.openxmlformats.org/officeDocument/2006/customXml" ds:itemID="{873821B1-B417-4B06-B994-1C7490D72DD4}">
  <ds:schemaRefs/>
</ds:datastoreItem>
</file>

<file path=customXml/itemProps11.xml><?xml version="1.0" encoding="utf-8"?>
<ds:datastoreItem xmlns:ds="http://schemas.openxmlformats.org/officeDocument/2006/customXml" ds:itemID="{006F9B5F-5C0B-4E83-BA27-4D6A2529E4B1}">
  <ds:schemaRefs/>
</ds:datastoreItem>
</file>

<file path=customXml/itemProps12.xml><?xml version="1.0" encoding="utf-8"?>
<ds:datastoreItem xmlns:ds="http://schemas.openxmlformats.org/officeDocument/2006/customXml" ds:itemID="{18D168E4-1C0B-4297-9C0D-4201A2EDB97C}">
  <ds:schemaRefs/>
</ds:datastoreItem>
</file>

<file path=customXml/itemProps13.xml><?xml version="1.0" encoding="utf-8"?>
<ds:datastoreItem xmlns:ds="http://schemas.openxmlformats.org/officeDocument/2006/customXml" ds:itemID="{8816BF65-73C2-46C3-B11C-36CC910F587E}">
  <ds:schemaRefs/>
</ds:datastoreItem>
</file>

<file path=customXml/itemProps14.xml><?xml version="1.0" encoding="utf-8"?>
<ds:datastoreItem xmlns:ds="http://schemas.openxmlformats.org/officeDocument/2006/customXml" ds:itemID="{A70B1DC2-418A-4DEE-8D53-A077902672A7}">
  <ds:schemaRefs/>
</ds:datastoreItem>
</file>

<file path=customXml/itemProps15.xml><?xml version="1.0" encoding="utf-8"?>
<ds:datastoreItem xmlns:ds="http://schemas.openxmlformats.org/officeDocument/2006/customXml" ds:itemID="{8989BDA2-4B90-4939-A39D-83DDDF7D5F50}">
  <ds:schemaRefs/>
</ds:datastoreItem>
</file>

<file path=customXml/itemProps16.xml><?xml version="1.0" encoding="utf-8"?>
<ds:datastoreItem xmlns:ds="http://schemas.openxmlformats.org/officeDocument/2006/customXml" ds:itemID="{72399EF3-201A-48F1-B724-BE3C33698FB1}">
  <ds:schemaRefs/>
</ds:datastoreItem>
</file>

<file path=customXml/itemProps17.xml><?xml version="1.0" encoding="utf-8"?>
<ds:datastoreItem xmlns:ds="http://schemas.openxmlformats.org/officeDocument/2006/customXml" ds:itemID="{279F4302-22B6-420B-ACAB-72E257F80F23}">
  <ds:schemaRefs/>
</ds:datastoreItem>
</file>

<file path=customXml/itemProps18.xml><?xml version="1.0" encoding="utf-8"?>
<ds:datastoreItem xmlns:ds="http://schemas.openxmlformats.org/officeDocument/2006/customXml" ds:itemID="{1AEB5C87-BE21-4D06-82AC-A7184950B75E}">
  <ds:schemaRefs/>
</ds:datastoreItem>
</file>

<file path=customXml/itemProps19.xml><?xml version="1.0" encoding="utf-8"?>
<ds:datastoreItem xmlns:ds="http://schemas.openxmlformats.org/officeDocument/2006/customXml" ds:itemID="{992BE913-A6AD-441B-A104-24E7AD3294B1}">
  <ds:schemaRefs/>
</ds:datastoreItem>
</file>

<file path=customXml/itemProps20.xml><?xml version="1.0" encoding="utf-8"?>
<ds:datastoreItem xmlns:ds="http://schemas.openxmlformats.org/officeDocument/2006/customXml" ds:itemID="{4DBFF054-948B-421B-968D-A1503EA0820B}">
  <ds:schemaRefs>
    <ds:schemaRef ds:uri="http://schemas.microsoft.com/DataMashup"/>
  </ds:schemaRefs>
</ds:datastoreItem>
</file>

<file path=customXml/itemProps21.xml><?xml version="1.0" encoding="utf-8"?>
<ds:datastoreItem xmlns:ds="http://schemas.openxmlformats.org/officeDocument/2006/customXml" ds:itemID="{47748F37-9AEA-49C4-8BF2-3B1649D83330}">
  <ds:schemaRefs/>
</ds:datastoreItem>
</file>

<file path=customXml/itemProps22.xml><?xml version="1.0" encoding="utf-8"?>
<ds:datastoreItem xmlns:ds="http://schemas.openxmlformats.org/officeDocument/2006/customXml" ds:itemID="{CB02D29D-7C8A-4C6E-AE88-2174A0B8CB1B}">
  <ds:schemaRefs/>
</ds:datastoreItem>
</file>

<file path=customXml/itemProps23.xml><?xml version="1.0" encoding="utf-8"?>
<ds:datastoreItem xmlns:ds="http://schemas.openxmlformats.org/officeDocument/2006/customXml" ds:itemID="{26234B66-22E5-4B47-96A6-72B8E8215397}">
  <ds:schemaRefs/>
</ds:datastoreItem>
</file>

<file path=customXml/itemProps24.xml><?xml version="1.0" encoding="utf-8"?>
<ds:datastoreItem xmlns:ds="http://schemas.openxmlformats.org/officeDocument/2006/customXml" ds:itemID="{3F55D5EE-924C-4C49-ADB9-B0EE5F1A68D4}">
  <ds:schemaRefs/>
</ds:datastoreItem>
</file>

<file path=customXml/itemProps25.xml><?xml version="1.0" encoding="utf-8"?>
<ds:datastoreItem xmlns:ds="http://schemas.openxmlformats.org/officeDocument/2006/customXml" ds:itemID="{4490EA05-F1FB-4B13-8E58-B3E35F1AFFEA}">
  <ds:schemaRefs/>
</ds:datastoreItem>
</file>

<file path=customXml/itemProps26.xml><?xml version="1.0" encoding="utf-8"?>
<ds:datastoreItem xmlns:ds="http://schemas.openxmlformats.org/officeDocument/2006/customXml" ds:itemID="{73F6D399-892E-46DB-9126-4FDD0FD4797E}">
  <ds:schemaRefs/>
</ds:datastoreItem>
</file>

<file path=customXml/itemProps27.xml><?xml version="1.0" encoding="utf-8"?>
<ds:datastoreItem xmlns:ds="http://schemas.openxmlformats.org/officeDocument/2006/customXml" ds:itemID="{762C3C36-9D33-4C0D-98A5-4953986425C5}">
  <ds:schemaRefs/>
</ds:datastoreItem>
</file>

<file path=customXml/itemProps28.xml><?xml version="1.0" encoding="utf-8"?>
<ds:datastoreItem xmlns:ds="http://schemas.openxmlformats.org/officeDocument/2006/customXml" ds:itemID="{FC533457-C9E0-46F9-AA9C-961ACCA15A2F}">
  <ds:schemaRefs/>
</ds:datastoreItem>
</file>

<file path=customXml/itemProps29.xml><?xml version="1.0" encoding="utf-8"?>
<ds:datastoreItem xmlns:ds="http://schemas.openxmlformats.org/officeDocument/2006/customXml" ds:itemID="{FE4B45BB-CFAC-4053-B057-E8FB601D3C4B}">
  <ds:schemaRefs/>
</ds:datastoreItem>
</file>

<file path=customXml/itemProps30.xml><?xml version="1.0" encoding="utf-8"?>
<ds:datastoreItem xmlns:ds="http://schemas.openxmlformats.org/officeDocument/2006/customXml" ds:itemID="{D912B6E9-AF4F-42ED-B634-69C67DDC83EF}">
  <ds:schemaRefs/>
</ds:datastoreItem>
</file>

<file path=customXml/itemProps31.xml><?xml version="1.0" encoding="utf-8"?>
<ds:datastoreItem xmlns:ds="http://schemas.openxmlformats.org/officeDocument/2006/customXml" ds:itemID="{A9D1FBFB-A888-4FCD-9458-38677086B87A}">
  <ds:schemaRefs/>
</ds:datastoreItem>
</file>

<file path=customXml/itemProps32.xml><?xml version="1.0" encoding="utf-8"?>
<ds:datastoreItem xmlns:ds="http://schemas.openxmlformats.org/officeDocument/2006/customXml" ds:itemID="{271C49D3-99FC-4D57-BFEF-1067371A26E4}">
  <ds:schemaRefs/>
</ds:datastoreItem>
</file>

<file path=customXml/itemProps33.xml><?xml version="1.0" encoding="utf-8"?>
<ds:datastoreItem xmlns:ds="http://schemas.openxmlformats.org/officeDocument/2006/customXml" ds:itemID="{ECEEEDA9-00CE-4679-BD9F-F265C3137375}">
  <ds:schemaRefs/>
</ds:datastoreItem>
</file>

<file path=customXml/itemProps34.xml><?xml version="1.0" encoding="utf-8"?>
<ds:datastoreItem xmlns:ds="http://schemas.openxmlformats.org/officeDocument/2006/customXml" ds:itemID="{1449EE8F-D8BA-40DD-AD5B-9D4758C0F0AA}">
  <ds:schemaRefs/>
</ds:datastoreItem>
</file>

<file path=customXml/itemProps35.xml><?xml version="1.0" encoding="utf-8"?>
<ds:datastoreItem xmlns:ds="http://schemas.openxmlformats.org/officeDocument/2006/customXml" ds:itemID="{DADC4D0A-8AB4-4CB9-AC7C-8A87B6BA7D67}">
  <ds:schemaRefs/>
</ds:datastoreItem>
</file>

<file path=customXml/itemProps36.xml><?xml version="1.0" encoding="utf-8"?>
<ds:datastoreItem xmlns:ds="http://schemas.openxmlformats.org/officeDocument/2006/customXml" ds:itemID="{0B67AE8F-F036-4FF6-B274-E906099A277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Vi tri TD</vt:lpstr>
      <vt:lpstr>Ung vien</vt:lpstr>
      <vt:lpstr>Chi phi kenh</vt:lpstr>
      <vt:lpstr>Phan tich</vt:lpstr>
      <vt:lpstr>Dashboard</vt:lpstr>
      <vt:lpstr>Cai dat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Tiệp Trần</dc:creator>
  <cp:lastModifiedBy>Tiệp Trần</cp:lastModifiedBy>
  <dcterms:created xsi:type="dcterms:W3CDTF">2023-01-05T02:56:28Z</dcterms:created>
  <dcterms:modified xsi:type="dcterms:W3CDTF">2024-01-19T10:04:42Z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2023-01-05T03:09:03Z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3aa676f8-e337-405a-a5fb-e3bd2e3bcbce</vt:lpwstr>
  </property>
  <property fmtid="{D5CDD505-2E9C-101B-9397-08002B2CF9AE}" pid="7" name="MSIP_Label_defa4170-0d19-0005-0004-bc88714345d2_ActionId">
    <vt:lpwstr>c9639b22-57b7-4965-9def-193d634b08ed</vt:lpwstr>
  </property>
  <property fmtid="{D5CDD505-2E9C-101B-9397-08002B2CF9AE}" pid="8" name="MSIP_Label_defa4170-0d19-0005-0004-bc88714345d2_ContentBits">
    <vt:lpwstr>0</vt:lpwstr>
  </property>
</Properties>
</file>