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eldtomarket-my.sharepoint.com/personal/gnichols_fieldtomarket_org/Documents/2_Resources/Metric-related/N2O/N2O-factor-viz/"/>
    </mc:Choice>
  </mc:AlternateContent>
  <xr:revisionPtr revIDLastSave="1" documentId="8_{F18F362C-EEB0-4651-8CB2-B6F386A5E2D4}" xr6:coauthVersionLast="47" xr6:coauthVersionMax="47" xr10:uidLastSave="{B9FE1429-6B53-4A79-9E7A-23EEB669F19C}"/>
  <bookViews>
    <workbookView xWindow="-120" yWindow="-120" windowWidth="29040" windowHeight="15840" tabRatio="874" xr2:uid="{4DB14726-FBA4-475F-8F92-A44A98B847D2}"/>
  </bookViews>
  <sheets>
    <sheet name="N2O Calcs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8" i="16" l="1"/>
  <c r="G238" i="16"/>
  <c r="F238" i="16"/>
  <c r="L237" i="16"/>
  <c r="J237" i="16"/>
  <c r="K237" i="16" s="1"/>
  <c r="L236" i="16"/>
  <c r="J236" i="16"/>
  <c r="K236" i="16" s="1"/>
  <c r="L235" i="16"/>
  <c r="J235" i="16"/>
  <c r="K235" i="16" s="1"/>
  <c r="L234" i="16"/>
  <c r="J234" i="16"/>
  <c r="K234" i="16" s="1"/>
  <c r="L233" i="16"/>
  <c r="J233" i="16"/>
  <c r="K233" i="16" s="1"/>
  <c r="L231" i="16"/>
  <c r="G231" i="16"/>
  <c r="F231" i="16"/>
  <c r="J231" i="16" s="1"/>
  <c r="K231" i="16" s="1"/>
  <c r="L230" i="16"/>
  <c r="J230" i="16"/>
  <c r="K230" i="16" s="1"/>
  <c r="M230" i="16" s="1"/>
  <c r="N230" i="16" s="1"/>
  <c r="O230" i="16" s="1"/>
  <c r="L229" i="16"/>
  <c r="J229" i="16"/>
  <c r="K229" i="16" s="1"/>
  <c r="L228" i="16"/>
  <c r="J228" i="16"/>
  <c r="K228" i="16" s="1"/>
  <c r="M228" i="16" s="1"/>
  <c r="N228" i="16" s="1"/>
  <c r="O228" i="16" s="1"/>
  <c r="L227" i="16"/>
  <c r="J227" i="16"/>
  <c r="K227" i="16" s="1"/>
  <c r="L226" i="16"/>
  <c r="J226" i="16"/>
  <c r="K226" i="16" s="1"/>
  <c r="L224" i="16"/>
  <c r="G224" i="16"/>
  <c r="F224" i="16"/>
  <c r="L223" i="16"/>
  <c r="J223" i="16"/>
  <c r="K223" i="16" s="1"/>
  <c r="L222" i="16"/>
  <c r="J222" i="16"/>
  <c r="K222" i="16" s="1"/>
  <c r="L221" i="16"/>
  <c r="J221" i="16"/>
  <c r="K221" i="16" s="1"/>
  <c r="L220" i="16"/>
  <c r="J220" i="16"/>
  <c r="K220" i="16" s="1"/>
  <c r="M220" i="16" s="1"/>
  <c r="N220" i="16" s="1"/>
  <c r="O220" i="16" s="1"/>
  <c r="L219" i="16"/>
  <c r="J219" i="16"/>
  <c r="K219" i="16" s="1"/>
  <c r="L217" i="16"/>
  <c r="G217" i="16"/>
  <c r="F217" i="16"/>
  <c r="J217" i="16" s="1"/>
  <c r="K217" i="16" s="1"/>
  <c r="L216" i="16"/>
  <c r="J216" i="16"/>
  <c r="K216" i="16" s="1"/>
  <c r="L215" i="16"/>
  <c r="J215" i="16"/>
  <c r="K215" i="16" s="1"/>
  <c r="M215" i="16" s="1"/>
  <c r="N215" i="16" s="1"/>
  <c r="O215" i="16" s="1"/>
  <c r="L214" i="16"/>
  <c r="J214" i="16"/>
  <c r="K214" i="16" s="1"/>
  <c r="M214" i="16" s="1"/>
  <c r="N214" i="16" s="1"/>
  <c r="O214" i="16" s="1"/>
  <c r="L213" i="16"/>
  <c r="J213" i="16"/>
  <c r="K213" i="16" s="1"/>
  <c r="L212" i="16"/>
  <c r="J212" i="16"/>
  <c r="K212" i="16" s="1"/>
  <c r="L211" i="16"/>
  <c r="J211" i="16"/>
  <c r="K211" i="16" s="1"/>
  <c r="M211" i="16" s="1"/>
  <c r="N211" i="16" s="1"/>
  <c r="O211" i="16" s="1"/>
  <c r="L210" i="16"/>
  <c r="J210" i="16"/>
  <c r="K210" i="16" s="1"/>
  <c r="L209" i="16"/>
  <c r="K209" i="16"/>
  <c r="J209" i="16"/>
  <c r="L208" i="16"/>
  <c r="J208" i="16"/>
  <c r="K208" i="16" s="1"/>
  <c r="L207" i="16"/>
  <c r="J207" i="16"/>
  <c r="K207" i="16" s="1"/>
  <c r="L206" i="16"/>
  <c r="J206" i="16"/>
  <c r="K206" i="16" s="1"/>
  <c r="L205" i="16"/>
  <c r="J205" i="16"/>
  <c r="K205" i="16" s="1"/>
  <c r="L204" i="16"/>
  <c r="J204" i="16"/>
  <c r="K204" i="16" s="1"/>
  <c r="L202" i="16"/>
  <c r="G202" i="16"/>
  <c r="F202" i="16"/>
  <c r="L201" i="16"/>
  <c r="J201" i="16"/>
  <c r="K201" i="16" s="1"/>
  <c r="L200" i="16"/>
  <c r="J200" i="16"/>
  <c r="K200" i="16" s="1"/>
  <c r="M200" i="16" s="1"/>
  <c r="N200" i="16" s="1"/>
  <c r="O200" i="16" s="1"/>
  <c r="L199" i="16"/>
  <c r="J199" i="16"/>
  <c r="K199" i="16" s="1"/>
  <c r="L198" i="16"/>
  <c r="J198" i="16"/>
  <c r="K198" i="16" s="1"/>
  <c r="M198" i="16" s="1"/>
  <c r="N198" i="16" s="1"/>
  <c r="O198" i="16" s="1"/>
  <c r="L197" i="16"/>
  <c r="J197" i="16"/>
  <c r="K197" i="16" s="1"/>
  <c r="L196" i="16"/>
  <c r="J196" i="16"/>
  <c r="K196" i="16" s="1"/>
  <c r="M196" i="16" s="1"/>
  <c r="N196" i="16" s="1"/>
  <c r="O196" i="16" s="1"/>
  <c r="L195" i="16"/>
  <c r="J195" i="16"/>
  <c r="K195" i="16" s="1"/>
  <c r="M195" i="16" s="1"/>
  <c r="N195" i="16" s="1"/>
  <c r="O195" i="16" s="1"/>
  <c r="L194" i="16"/>
  <c r="J194" i="16"/>
  <c r="K194" i="16" s="1"/>
  <c r="L193" i="16"/>
  <c r="J193" i="16"/>
  <c r="K193" i="16" s="1"/>
  <c r="L192" i="16"/>
  <c r="J192" i="16"/>
  <c r="K192" i="16" s="1"/>
  <c r="L191" i="16"/>
  <c r="J191" i="16"/>
  <c r="K191" i="16" s="1"/>
  <c r="L190" i="16"/>
  <c r="J190" i="16"/>
  <c r="K190" i="16" s="1"/>
  <c r="M190" i="16" s="1"/>
  <c r="N190" i="16" s="1"/>
  <c r="O190" i="16" s="1"/>
  <c r="L189" i="16"/>
  <c r="J189" i="16"/>
  <c r="K189" i="16" s="1"/>
  <c r="L187" i="16"/>
  <c r="G187" i="16"/>
  <c r="F187" i="16"/>
  <c r="J187" i="16" s="1"/>
  <c r="K187" i="16" s="1"/>
  <c r="L186" i="16"/>
  <c r="J186" i="16"/>
  <c r="K186" i="16" s="1"/>
  <c r="M186" i="16" s="1"/>
  <c r="N186" i="16" s="1"/>
  <c r="O186" i="16" s="1"/>
  <c r="L185" i="16"/>
  <c r="J185" i="16"/>
  <c r="K185" i="16" s="1"/>
  <c r="L184" i="16"/>
  <c r="J184" i="16"/>
  <c r="K184" i="16" s="1"/>
  <c r="L183" i="16"/>
  <c r="K183" i="16"/>
  <c r="M183" i="16" s="1"/>
  <c r="N183" i="16" s="1"/>
  <c r="O183" i="16" s="1"/>
  <c r="J183" i="16"/>
  <c r="L182" i="16"/>
  <c r="J182" i="16"/>
  <c r="K182" i="16" s="1"/>
  <c r="L181" i="16"/>
  <c r="J181" i="16"/>
  <c r="K181" i="16" s="1"/>
  <c r="L180" i="16"/>
  <c r="J180" i="16"/>
  <c r="K180" i="16" s="1"/>
  <c r="L179" i="16"/>
  <c r="J179" i="16"/>
  <c r="K179" i="16" s="1"/>
  <c r="L178" i="16"/>
  <c r="J178" i="16"/>
  <c r="K178" i="16" s="1"/>
  <c r="L177" i="16"/>
  <c r="J177" i="16"/>
  <c r="K177" i="16" s="1"/>
  <c r="L176" i="16"/>
  <c r="J176" i="16"/>
  <c r="K176" i="16" s="1"/>
  <c r="L175" i="16"/>
  <c r="J175" i="16"/>
  <c r="K175" i="16" s="1"/>
  <c r="M175" i="16" s="1"/>
  <c r="N175" i="16" s="1"/>
  <c r="O175" i="16" s="1"/>
  <c r="L174" i="16"/>
  <c r="J174" i="16"/>
  <c r="K174" i="16" s="1"/>
  <c r="M174" i="16" s="1"/>
  <c r="N174" i="16" s="1"/>
  <c r="O174" i="16" s="1"/>
  <c r="L172" i="16"/>
  <c r="G172" i="16"/>
  <c r="F172" i="16"/>
  <c r="L171" i="16"/>
  <c r="J171" i="16"/>
  <c r="K171" i="16" s="1"/>
  <c r="L170" i="16"/>
  <c r="J170" i="16"/>
  <c r="K170" i="16" s="1"/>
  <c r="M170" i="16" s="1"/>
  <c r="N170" i="16" s="1"/>
  <c r="O170" i="16" s="1"/>
  <c r="L169" i="16"/>
  <c r="J169" i="16"/>
  <c r="K169" i="16" s="1"/>
  <c r="M169" i="16" s="1"/>
  <c r="N169" i="16" s="1"/>
  <c r="O169" i="16" s="1"/>
  <c r="L168" i="16"/>
  <c r="J168" i="16"/>
  <c r="K168" i="16" s="1"/>
  <c r="M168" i="16" s="1"/>
  <c r="N168" i="16" s="1"/>
  <c r="O168" i="16" s="1"/>
  <c r="L167" i="16"/>
  <c r="J167" i="16"/>
  <c r="K167" i="16" s="1"/>
  <c r="M167" i="16" s="1"/>
  <c r="N167" i="16" s="1"/>
  <c r="O167" i="16" s="1"/>
  <c r="L166" i="16"/>
  <c r="J166" i="16"/>
  <c r="K166" i="16" s="1"/>
  <c r="L165" i="16"/>
  <c r="J165" i="16"/>
  <c r="K165" i="16" s="1"/>
  <c r="L164" i="16"/>
  <c r="J164" i="16"/>
  <c r="K164" i="16" s="1"/>
  <c r="L162" i="16"/>
  <c r="G162" i="16"/>
  <c r="F162" i="16"/>
  <c r="L161" i="16"/>
  <c r="J161" i="16"/>
  <c r="K161" i="16" s="1"/>
  <c r="M161" i="16" s="1"/>
  <c r="N161" i="16" s="1"/>
  <c r="O161" i="16" s="1"/>
  <c r="L160" i="16"/>
  <c r="J160" i="16"/>
  <c r="K160" i="16" s="1"/>
  <c r="L159" i="16"/>
  <c r="J159" i="16"/>
  <c r="K159" i="16" s="1"/>
  <c r="M159" i="16" s="1"/>
  <c r="N159" i="16" s="1"/>
  <c r="O159" i="16" s="1"/>
  <c r="L158" i="16"/>
  <c r="J158" i="16"/>
  <c r="K158" i="16" s="1"/>
  <c r="M158" i="16" s="1"/>
  <c r="N158" i="16" s="1"/>
  <c r="O158" i="16" s="1"/>
  <c r="L157" i="16"/>
  <c r="K157" i="16"/>
  <c r="J157" i="16"/>
  <c r="L156" i="16"/>
  <c r="J156" i="16"/>
  <c r="K156" i="16" s="1"/>
  <c r="L155" i="16"/>
  <c r="J155" i="16"/>
  <c r="K155" i="16" s="1"/>
  <c r="L154" i="16"/>
  <c r="J154" i="16"/>
  <c r="K154" i="16" s="1"/>
  <c r="L152" i="16"/>
  <c r="G152" i="16"/>
  <c r="F152" i="16"/>
  <c r="L151" i="16"/>
  <c r="J151" i="16"/>
  <c r="K151" i="16" s="1"/>
  <c r="M151" i="16" s="1"/>
  <c r="N151" i="16" s="1"/>
  <c r="O151" i="16" s="1"/>
  <c r="L150" i="16"/>
  <c r="J150" i="16"/>
  <c r="K150" i="16" s="1"/>
  <c r="M150" i="16" s="1"/>
  <c r="N150" i="16" s="1"/>
  <c r="O150" i="16" s="1"/>
  <c r="L149" i="16"/>
  <c r="J149" i="16"/>
  <c r="K149" i="16" s="1"/>
  <c r="L148" i="16"/>
  <c r="J148" i="16"/>
  <c r="K148" i="16" s="1"/>
  <c r="L147" i="16"/>
  <c r="J147" i="16"/>
  <c r="K147" i="16" s="1"/>
  <c r="L146" i="16"/>
  <c r="J146" i="16"/>
  <c r="K146" i="16" s="1"/>
  <c r="L145" i="16"/>
  <c r="J145" i="16"/>
  <c r="K145" i="16" s="1"/>
  <c r="L144" i="16"/>
  <c r="J144" i="16"/>
  <c r="K144" i="16" s="1"/>
  <c r="L142" i="16"/>
  <c r="G142" i="16"/>
  <c r="F142" i="16"/>
  <c r="L141" i="16"/>
  <c r="J141" i="16"/>
  <c r="K141" i="16" s="1"/>
  <c r="L140" i="16"/>
  <c r="J140" i="16"/>
  <c r="K140" i="16" s="1"/>
  <c r="M140" i="16" s="1"/>
  <c r="N140" i="16" s="1"/>
  <c r="O140" i="16" s="1"/>
  <c r="L139" i="16"/>
  <c r="J139" i="16"/>
  <c r="K139" i="16" s="1"/>
  <c r="L138" i="16"/>
  <c r="J138" i="16"/>
  <c r="K138" i="16" s="1"/>
  <c r="M138" i="16" s="1"/>
  <c r="N138" i="16" s="1"/>
  <c r="O138" i="16" s="1"/>
  <c r="L137" i="16"/>
  <c r="J137" i="16"/>
  <c r="K137" i="16" s="1"/>
  <c r="L136" i="16"/>
  <c r="J136" i="16"/>
  <c r="K136" i="16" s="1"/>
  <c r="L135" i="16"/>
  <c r="J135" i="16"/>
  <c r="K135" i="16" s="1"/>
  <c r="L134" i="16"/>
  <c r="J134" i="16"/>
  <c r="K134" i="16" s="1"/>
  <c r="L133" i="16"/>
  <c r="J133" i="16"/>
  <c r="K133" i="16" s="1"/>
  <c r="M133" i="16" s="1"/>
  <c r="N133" i="16" s="1"/>
  <c r="O133" i="16" s="1"/>
  <c r="L132" i="16"/>
  <c r="J132" i="16"/>
  <c r="K132" i="16" s="1"/>
  <c r="L130" i="16"/>
  <c r="G130" i="16"/>
  <c r="F130" i="16"/>
  <c r="L129" i="16"/>
  <c r="J129" i="16"/>
  <c r="K129" i="16" s="1"/>
  <c r="L128" i="16"/>
  <c r="J128" i="16"/>
  <c r="K128" i="16" s="1"/>
  <c r="L127" i="16"/>
  <c r="J127" i="16"/>
  <c r="K127" i="16" s="1"/>
  <c r="L126" i="16"/>
  <c r="J126" i="16"/>
  <c r="K126" i="16" s="1"/>
  <c r="L125" i="16"/>
  <c r="J125" i="16"/>
  <c r="K125" i="16" s="1"/>
  <c r="L124" i="16"/>
  <c r="J124" i="16"/>
  <c r="K124" i="16" s="1"/>
  <c r="L123" i="16"/>
  <c r="J123" i="16"/>
  <c r="K123" i="16" s="1"/>
  <c r="L122" i="16"/>
  <c r="J122" i="16"/>
  <c r="K122" i="16" s="1"/>
  <c r="L121" i="16"/>
  <c r="J121" i="16"/>
  <c r="K121" i="16" s="1"/>
  <c r="M121" i="16" s="1"/>
  <c r="N121" i="16" s="1"/>
  <c r="O121" i="16" s="1"/>
  <c r="L120" i="16"/>
  <c r="J120" i="16"/>
  <c r="K120" i="16" s="1"/>
  <c r="L118" i="16"/>
  <c r="G118" i="16"/>
  <c r="F118" i="16"/>
  <c r="L117" i="16"/>
  <c r="J117" i="16"/>
  <c r="K117" i="16" s="1"/>
  <c r="L116" i="16"/>
  <c r="J116" i="16"/>
  <c r="K116" i="16" s="1"/>
  <c r="L115" i="16"/>
  <c r="J115" i="16"/>
  <c r="K115" i="16" s="1"/>
  <c r="M115" i="16" s="1"/>
  <c r="N115" i="16" s="1"/>
  <c r="O115" i="16" s="1"/>
  <c r="L114" i="16"/>
  <c r="J114" i="16"/>
  <c r="K114" i="16" s="1"/>
  <c r="L113" i="16"/>
  <c r="J113" i="16"/>
  <c r="K113" i="16" s="1"/>
  <c r="L112" i="16"/>
  <c r="J112" i="16"/>
  <c r="K112" i="16" s="1"/>
  <c r="M112" i="16" s="1"/>
  <c r="N112" i="16" s="1"/>
  <c r="O112" i="16" s="1"/>
  <c r="L111" i="16"/>
  <c r="J111" i="16"/>
  <c r="K111" i="16" s="1"/>
  <c r="L110" i="16"/>
  <c r="J110" i="16"/>
  <c r="K110" i="16" s="1"/>
  <c r="M110" i="16" s="1"/>
  <c r="N110" i="16" s="1"/>
  <c r="O110" i="16" s="1"/>
  <c r="L109" i="16"/>
  <c r="J109" i="16"/>
  <c r="K109" i="16" s="1"/>
  <c r="M109" i="16" s="1"/>
  <c r="N109" i="16" s="1"/>
  <c r="O109" i="16" s="1"/>
  <c r="L108" i="16"/>
  <c r="J108" i="16"/>
  <c r="K108" i="16" s="1"/>
  <c r="L106" i="16"/>
  <c r="G106" i="16"/>
  <c r="J106" i="16" s="1"/>
  <c r="K106" i="16" s="1"/>
  <c r="M106" i="16" s="1"/>
  <c r="N106" i="16" s="1"/>
  <c r="O106" i="16" s="1"/>
  <c r="F106" i="16"/>
  <c r="L105" i="16"/>
  <c r="J105" i="16"/>
  <c r="K105" i="16" s="1"/>
  <c r="L104" i="16"/>
  <c r="J104" i="16"/>
  <c r="K104" i="16" s="1"/>
  <c r="M104" i="16" s="1"/>
  <c r="N104" i="16" s="1"/>
  <c r="O104" i="16" s="1"/>
  <c r="L102" i="16"/>
  <c r="G102" i="16"/>
  <c r="F102" i="16"/>
  <c r="L101" i="16"/>
  <c r="J101" i="16"/>
  <c r="K101" i="16" s="1"/>
  <c r="M101" i="16" s="1"/>
  <c r="N101" i="16" s="1"/>
  <c r="O101" i="16" s="1"/>
  <c r="L100" i="16"/>
  <c r="J100" i="16"/>
  <c r="K100" i="16" s="1"/>
  <c r="L98" i="16"/>
  <c r="G98" i="16"/>
  <c r="F98" i="16"/>
  <c r="L97" i="16"/>
  <c r="J97" i="16"/>
  <c r="K97" i="16" s="1"/>
  <c r="M97" i="16" s="1"/>
  <c r="N97" i="16" s="1"/>
  <c r="O97" i="16" s="1"/>
  <c r="L96" i="16"/>
  <c r="J96" i="16"/>
  <c r="K96" i="16" s="1"/>
  <c r="L94" i="16"/>
  <c r="G94" i="16"/>
  <c r="F94" i="16"/>
  <c r="L93" i="16"/>
  <c r="J93" i="16"/>
  <c r="K93" i="16" s="1"/>
  <c r="L92" i="16"/>
  <c r="J92" i="16"/>
  <c r="K92" i="16" s="1"/>
  <c r="L91" i="16"/>
  <c r="J91" i="16"/>
  <c r="K91" i="16" s="1"/>
  <c r="M91" i="16" s="1"/>
  <c r="N91" i="16" s="1"/>
  <c r="O91" i="16" s="1"/>
  <c r="L89" i="16"/>
  <c r="G89" i="16"/>
  <c r="F89" i="16"/>
  <c r="L88" i="16"/>
  <c r="J88" i="16"/>
  <c r="K88" i="16" s="1"/>
  <c r="M88" i="16" s="1"/>
  <c r="N88" i="16" s="1"/>
  <c r="O88" i="16" s="1"/>
  <c r="L87" i="16"/>
  <c r="J87" i="16"/>
  <c r="K87" i="16" s="1"/>
  <c r="M87" i="16" s="1"/>
  <c r="N87" i="16" s="1"/>
  <c r="O87" i="16" s="1"/>
  <c r="L85" i="16"/>
  <c r="G85" i="16"/>
  <c r="F85" i="16"/>
  <c r="L84" i="16"/>
  <c r="J84" i="16"/>
  <c r="K84" i="16" s="1"/>
  <c r="L83" i="16"/>
  <c r="J83" i="16"/>
  <c r="K83" i="16" s="1"/>
  <c r="L81" i="16"/>
  <c r="G81" i="16"/>
  <c r="F81" i="16"/>
  <c r="L80" i="16"/>
  <c r="J80" i="16"/>
  <c r="K80" i="16" s="1"/>
  <c r="M80" i="16" s="1"/>
  <c r="N80" i="16" s="1"/>
  <c r="O80" i="16" s="1"/>
  <c r="L79" i="16"/>
  <c r="J79" i="16"/>
  <c r="K79" i="16" s="1"/>
  <c r="L77" i="16"/>
  <c r="G77" i="16"/>
  <c r="F77" i="16"/>
  <c r="L76" i="16"/>
  <c r="J76" i="16"/>
  <c r="K76" i="16" s="1"/>
  <c r="L75" i="16"/>
  <c r="J75" i="16"/>
  <c r="K75" i="16" s="1"/>
  <c r="L74" i="16"/>
  <c r="J74" i="16"/>
  <c r="K74" i="16" s="1"/>
  <c r="L73" i="16"/>
  <c r="J73" i="16"/>
  <c r="K73" i="16" s="1"/>
  <c r="M73" i="16" s="1"/>
  <c r="N73" i="16" s="1"/>
  <c r="O73" i="16" s="1"/>
  <c r="L72" i="16"/>
  <c r="J72" i="16"/>
  <c r="K72" i="16" s="1"/>
  <c r="M72" i="16" s="1"/>
  <c r="N72" i="16" s="1"/>
  <c r="O72" i="16" s="1"/>
  <c r="L70" i="16"/>
  <c r="G70" i="16"/>
  <c r="F70" i="16"/>
  <c r="L69" i="16"/>
  <c r="J69" i="16"/>
  <c r="K69" i="16" s="1"/>
  <c r="M69" i="16" s="1"/>
  <c r="N69" i="16" s="1"/>
  <c r="O69" i="16" s="1"/>
  <c r="L68" i="16"/>
  <c r="J68" i="16"/>
  <c r="K68" i="16" s="1"/>
  <c r="L67" i="16"/>
  <c r="J67" i="16"/>
  <c r="K67" i="16" s="1"/>
  <c r="L66" i="16"/>
  <c r="J66" i="16"/>
  <c r="K66" i="16" s="1"/>
  <c r="L65" i="16"/>
  <c r="J65" i="16"/>
  <c r="K65" i="16" s="1"/>
  <c r="L63" i="16"/>
  <c r="G63" i="16"/>
  <c r="F63" i="16"/>
  <c r="L62" i="16"/>
  <c r="J62" i="16"/>
  <c r="K62" i="16" s="1"/>
  <c r="L61" i="16"/>
  <c r="J61" i="16"/>
  <c r="K61" i="16" s="1"/>
  <c r="L60" i="16"/>
  <c r="J60" i="16"/>
  <c r="K60" i="16" s="1"/>
  <c r="M60" i="16" s="1"/>
  <c r="N60" i="16" s="1"/>
  <c r="O60" i="16" s="1"/>
  <c r="L59" i="16"/>
  <c r="J59" i="16"/>
  <c r="K59" i="16" s="1"/>
  <c r="L58" i="16"/>
  <c r="K58" i="16"/>
  <c r="M58" i="16" s="1"/>
  <c r="N58" i="16" s="1"/>
  <c r="O58" i="16" s="1"/>
  <c r="J58" i="16"/>
  <c r="L56" i="16"/>
  <c r="G56" i="16"/>
  <c r="F56" i="16"/>
  <c r="L55" i="16"/>
  <c r="J55" i="16"/>
  <c r="K55" i="16" s="1"/>
  <c r="L54" i="16"/>
  <c r="J54" i="16"/>
  <c r="K54" i="16" s="1"/>
  <c r="M54" i="16" s="1"/>
  <c r="N54" i="16" s="1"/>
  <c r="O54" i="16" s="1"/>
  <c r="L53" i="16"/>
  <c r="J53" i="16"/>
  <c r="K53" i="16" s="1"/>
  <c r="M53" i="16" s="1"/>
  <c r="N53" i="16" s="1"/>
  <c r="O53" i="16" s="1"/>
  <c r="L52" i="16"/>
  <c r="J52" i="16"/>
  <c r="K52" i="16" s="1"/>
  <c r="L51" i="16"/>
  <c r="J51" i="16"/>
  <c r="K51" i="16" s="1"/>
  <c r="M51" i="16" s="1"/>
  <c r="N51" i="16" s="1"/>
  <c r="O51" i="16" s="1"/>
  <c r="L50" i="16"/>
  <c r="J50" i="16"/>
  <c r="K50" i="16" s="1"/>
  <c r="M50" i="16" s="1"/>
  <c r="N50" i="16" s="1"/>
  <c r="O50" i="16" s="1"/>
  <c r="L49" i="16"/>
  <c r="J49" i="16"/>
  <c r="K49" i="16" s="1"/>
  <c r="M49" i="16" s="1"/>
  <c r="N49" i="16" s="1"/>
  <c r="O49" i="16" s="1"/>
  <c r="L48" i="16"/>
  <c r="J48" i="16"/>
  <c r="K48" i="16" s="1"/>
  <c r="L47" i="16"/>
  <c r="J47" i="16"/>
  <c r="K47" i="16" s="1"/>
  <c r="M47" i="16" s="1"/>
  <c r="N47" i="16" s="1"/>
  <c r="O47" i="16" s="1"/>
  <c r="L46" i="16"/>
  <c r="J46" i="16"/>
  <c r="K46" i="16" s="1"/>
  <c r="M46" i="16" s="1"/>
  <c r="N46" i="16" s="1"/>
  <c r="O46" i="16" s="1"/>
  <c r="L45" i="16"/>
  <c r="J45" i="16"/>
  <c r="K45" i="16" s="1"/>
  <c r="M45" i="16" s="1"/>
  <c r="N45" i="16" s="1"/>
  <c r="O45" i="16" s="1"/>
  <c r="L44" i="16"/>
  <c r="J44" i="16"/>
  <c r="K44" i="16" s="1"/>
  <c r="L43" i="16"/>
  <c r="J43" i="16"/>
  <c r="K43" i="16" s="1"/>
  <c r="M43" i="16" s="1"/>
  <c r="N43" i="16" s="1"/>
  <c r="O43" i="16" s="1"/>
  <c r="L42" i="16"/>
  <c r="J42" i="16"/>
  <c r="K42" i="16" s="1"/>
  <c r="M42" i="16" s="1"/>
  <c r="N42" i="16" s="1"/>
  <c r="O42" i="16" s="1"/>
  <c r="L41" i="16"/>
  <c r="J41" i="16"/>
  <c r="K41" i="16" s="1"/>
  <c r="L40" i="16"/>
  <c r="J40" i="16"/>
  <c r="K40" i="16" s="1"/>
  <c r="L38" i="16"/>
  <c r="G38" i="16"/>
  <c r="F38" i="16"/>
  <c r="L37" i="16"/>
  <c r="J37" i="16"/>
  <c r="K37" i="16" s="1"/>
  <c r="L36" i="16"/>
  <c r="J36" i="16"/>
  <c r="K36" i="16" s="1"/>
  <c r="M36" i="16" s="1"/>
  <c r="N36" i="16" s="1"/>
  <c r="O36" i="16" s="1"/>
  <c r="L35" i="16"/>
  <c r="J35" i="16"/>
  <c r="K35" i="16" s="1"/>
  <c r="L34" i="16"/>
  <c r="J34" i="16"/>
  <c r="K34" i="16" s="1"/>
  <c r="L33" i="16"/>
  <c r="J33" i="16"/>
  <c r="K33" i="16" s="1"/>
  <c r="L32" i="16"/>
  <c r="J32" i="16"/>
  <c r="K32" i="16" s="1"/>
  <c r="M32" i="16" s="1"/>
  <c r="N32" i="16" s="1"/>
  <c r="O32" i="16" s="1"/>
  <c r="L31" i="16"/>
  <c r="J31" i="16"/>
  <c r="K31" i="16" s="1"/>
  <c r="L30" i="16"/>
  <c r="J30" i="16"/>
  <c r="K30" i="16" s="1"/>
  <c r="L29" i="16"/>
  <c r="J29" i="16"/>
  <c r="K29" i="16" s="1"/>
  <c r="L28" i="16"/>
  <c r="J28" i="16"/>
  <c r="K28" i="16" s="1"/>
  <c r="M28" i="16" s="1"/>
  <c r="N28" i="16" s="1"/>
  <c r="O28" i="16" s="1"/>
  <c r="L27" i="16"/>
  <c r="J27" i="16"/>
  <c r="K27" i="16" s="1"/>
  <c r="M27" i="16" s="1"/>
  <c r="N27" i="16" s="1"/>
  <c r="O27" i="16" s="1"/>
  <c r="L26" i="16"/>
  <c r="J26" i="16"/>
  <c r="K26" i="16" s="1"/>
  <c r="L25" i="16"/>
  <c r="J25" i="16"/>
  <c r="K25" i="16" s="1"/>
  <c r="L24" i="16"/>
  <c r="J24" i="16"/>
  <c r="K24" i="16" s="1"/>
  <c r="L23" i="16"/>
  <c r="J23" i="16"/>
  <c r="K23" i="16" s="1"/>
  <c r="M23" i="16" s="1"/>
  <c r="N23" i="16" s="1"/>
  <c r="O23" i="16" s="1"/>
  <c r="L22" i="16"/>
  <c r="K22" i="16"/>
  <c r="M22" i="16" s="1"/>
  <c r="N22" i="16" s="1"/>
  <c r="O22" i="16" s="1"/>
  <c r="J22" i="16"/>
  <c r="L20" i="16"/>
  <c r="G20" i="16"/>
  <c r="F20" i="16"/>
  <c r="L19" i="16"/>
  <c r="J19" i="16"/>
  <c r="K19" i="16" s="1"/>
  <c r="L18" i="16"/>
  <c r="J18" i="16"/>
  <c r="K18" i="16" s="1"/>
  <c r="L17" i="16"/>
  <c r="J17" i="16"/>
  <c r="K17" i="16" s="1"/>
  <c r="L16" i="16"/>
  <c r="J16" i="16"/>
  <c r="K16" i="16" s="1"/>
  <c r="L15" i="16"/>
  <c r="J15" i="16"/>
  <c r="K15" i="16" s="1"/>
  <c r="L14" i="16"/>
  <c r="J14" i="16"/>
  <c r="K14" i="16" s="1"/>
  <c r="L13" i="16"/>
  <c r="J13" i="16"/>
  <c r="K13" i="16" s="1"/>
  <c r="L12" i="16"/>
  <c r="J12" i="16"/>
  <c r="K12" i="16" s="1"/>
  <c r="L11" i="16"/>
  <c r="J11" i="16"/>
  <c r="K11" i="16" s="1"/>
  <c r="L10" i="16"/>
  <c r="J10" i="16"/>
  <c r="K10" i="16" s="1"/>
  <c r="L9" i="16"/>
  <c r="J9" i="16"/>
  <c r="K9" i="16" s="1"/>
  <c r="L8" i="16"/>
  <c r="J8" i="16"/>
  <c r="K8" i="16" s="1"/>
  <c r="L7" i="16"/>
  <c r="J7" i="16"/>
  <c r="K7" i="16" s="1"/>
  <c r="L6" i="16"/>
  <c r="J6" i="16"/>
  <c r="K6" i="16" s="1"/>
  <c r="L5" i="16"/>
  <c r="J5" i="16"/>
  <c r="K5" i="16" s="1"/>
  <c r="L4" i="16"/>
  <c r="J4" i="16"/>
  <c r="K4" i="16" s="1"/>
  <c r="M187" i="16" l="1"/>
  <c r="N187" i="16" s="1"/>
  <c r="O187" i="16" s="1"/>
  <c r="M231" i="16"/>
  <c r="N231" i="16" s="1"/>
  <c r="O231" i="16" s="1"/>
  <c r="M31" i="16"/>
  <c r="N31" i="16" s="1"/>
  <c r="O31" i="16" s="1"/>
  <c r="J63" i="16"/>
  <c r="K63" i="16" s="1"/>
  <c r="M63" i="16" s="1"/>
  <c r="N63" i="16" s="1"/>
  <c r="O63" i="16" s="1"/>
  <c r="J89" i="16"/>
  <c r="K89" i="16" s="1"/>
  <c r="J98" i="16"/>
  <c r="K98" i="16" s="1"/>
  <c r="M98" i="16" s="1"/>
  <c r="N98" i="16" s="1"/>
  <c r="O98" i="16" s="1"/>
  <c r="J102" i="16"/>
  <c r="K102" i="16" s="1"/>
  <c r="M102" i="16" s="1"/>
  <c r="N102" i="16" s="1"/>
  <c r="O102" i="16" s="1"/>
  <c r="M111" i="16"/>
  <c r="N111" i="16" s="1"/>
  <c r="O111" i="16" s="1"/>
  <c r="M124" i="16"/>
  <c r="N124" i="16" s="1"/>
  <c r="O124" i="16" s="1"/>
  <c r="M128" i="16"/>
  <c r="N128" i="16" s="1"/>
  <c r="O128" i="16" s="1"/>
  <c r="M176" i="16"/>
  <c r="N176" i="16" s="1"/>
  <c r="O176" i="16" s="1"/>
  <c r="M236" i="16"/>
  <c r="N236" i="16" s="1"/>
  <c r="O236" i="16" s="1"/>
  <c r="J224" i="16"/>
  <c r="K224" i="16" s="1"/>
  <c r="M224" i="16" s="1"/>
  <c r="N224" i="16" s="1"/>
  <c r="O224" i="16" s="1"/>
  <c r="M66" i="16"/>
  <c r="N66" i="16" s="1"/>
  <c r="O66" i="16" s="1"/>
  <c r="M74" i="16"/>
  <c r="N74" i="16" s="1"/>
  <c r="O74" i="16" s="1"/>
  <c r="M105" i="16"/>
  <c r="N105" i="16" s="1"/>
  <c r="O105" i="16" s="1"/>
  <c r="M122" i="16"/>
  <c r="N122" i="16" s="1"/>
  <c r="O122" i="16" s="1"/>
  <c r="M147" i="16"/>
  <c r="N147" i="16" s="1"/>
  <c r="O147" i="16" s="1"/>
  <c r="M178" i="16"/>
  <c r="N178" i="16" s="1"/>
  <c r="O178" i="16" s="1"/>
  <c r="M217" i="16"/>
  <c r="N217" i="16" s="1"/>
  <c r="O217" i="16" s="1"/>
  <c r="M30" i="16"/>
  <c r="N30" i="16" s="1"/>
  <c r="O30" i="16" s="1"/>
  <c r="M84" i="16"/>
  <c r="N84" i="16" s="1"/>
  <c r="O84" i="16" s="1"/>
  <c r="M93" i="16"/>
  <c r="N93" i="16" s="1"/>
  <c r="O93" i="16" s="1"/>
  <c r="M123" i="16"/>
  <c r="N123" i="16" s="1"/>
  <c r="O123" i="16" s="1"/>
  <c r="M127" i="16"/>
  <c r="N127" i="16" s="1"/>
  <c r="O127" i="16" s="1"/>
  <c r="M148" i="16"/>
  <c r="N148" i="16" s="1"/>
  <c r="O148" i="16" s="1"/>
  <c r="M156" i="16"/>
  <c r="N156" i="16" s="1"/>
  <c r="O156" i="16" s="1"/>
  <c r="M179" i="16"/>
  <c r="N179" i="16" s="1"/>
  <c r="O179" i="16" s="1"/>
  <c r="M24" i="16"/>
  <c r="N24" i="16" s="1"/>
  <c r="O24" i="16" s="1"/>
  <c r="M40" i="16"/>
  <c r="N40" i="16" s="1"/>
  <c r="O40" i="16" s="1"/>
  <c r="M29" i="16"/>
  <c r="N29" i="16" s="1"/>
  <c r="O29" i="16" s="1"/>
  <c r="M33" i="16"/>
  <c r="N33" i="16" s="1"/>
  <c r="O33" i="16" s="1"/>
  <c r="M35" i="16"/>
  <c r="N35" i="16" s="1"/>
  <c r="O35" i="16" s="1"/>
  <c r="M75" i="16"/>
  <c r="N75" i="16" s="1"/>
  <c r="O75" i="16" s="1"/>
  <c r="M79" i="16"/>
  <c r="N79" i="16" s="1"/>
  <c r="O79" i="16" s="1"/>
  <c r="M83" i="16"/>
  <c r="N83" i="16" s="1"/>
  <c r="O83" i="16" s="1"/>
  <c r="M96" i="16"/>
  <c r="N96" i="16" s="1"/>
  <c r="O96" i="16" s="1"/>
  <c r="M100" i="16"/>
  <c r="N100" i="16" s="1"/>
  <c r="O100" i="16" s="1"/>
  <c r="M120" i="16"/>
  <c r="N120" i="16" s="1"/>
  <c r="O120" i="16" s="1"/>
  <c r="M132" i="16"/>
  <c r="N132" i="16" s="1"/>
  <c r="O132" i="16" s="1"/>
  <c r="M155" i="16"/>
  <c r="N155" i="16" s="1"/>
  <c r="O155" i="16" s="1"/>
  <c r="M166" i="16"/>
  <c r="N166" i="16" s="1"/>
  <c r="O166" i="16" s="1"/>
  <c r="M194" i="16"/>
  <c r="N194" i="16" s="1"/>
  <c r="O194" i="16" s="1"/>
  <c r="M227" i="16"/>
  <c r="N227" i="16" s="1"/>
  <c r="O227" i="16" s="1"/>
  <c r="M219" i="16"/>
  <c r="N219" i="16" s="1"/>
  <c r="O219" i="16" s="1"/>
  <c r="J56" i="16"/>
  <c r="K56" i="16" s="1"/>
  <c r="M56" i="16" s="1"/>
  <c r="N56" i="16" s="1"/>
  <c r="O56" i="16" s="1"/>
  <c r="M113" i="16"/>
  <c r="N113" i="16" s="1"/>
  <c r="O113" i="16" s="1"/>
  <c r="M117" i="16"/>
  <c r="N117" i="16" s="1"/>
  <c r="O117" i="16" s="1"/>
  <c r="M125" i="16"/>
  <c r="N125" i="16" s="1"/>
  <c r="O125" i="16" s="1"/>
  <c r="M129" i="16"/>
  <c r="N129" i="16" s="1"/>
  <c r="O129" i="16" s="1"/>
  <c r="M145" i="16"/>
  <c r="N145" i="16" s="1"/>
  <c r="O145" i="16" s="1"/>
  <c r="M184" i="16"/>
  <c r="N184" i="16" s="1"/>
  <c r="O184" i="16" s="1"/>
  <c r="M4" i="16"/>
  <c r="N4" i="16" s="1"/>
  <c r="O4" i="16" s="1"/>
  <c r="M8" i="16"/>
  <c r="N8" i="16" s="1"/>
  <c r="O8" i="16" s="1"/>
  <c r="M12" i="16"/>
  <c r="N12" i="16" s="1"/>
  <c r="O12" i="16" s="1"/>
  <c r="M16" i="16"/>
  <c r="N16" i="16" s="1"/>
  <c r="O16" i="16" s="1"/>
  <c r="M134" i="16"/>
  <c r="N134" i="16" s="1"/>
  <c r="O134" i="16" s="1"/>
  <c r="M141" i="16"/>
  <c r="N141" i="16" s="1"/>
  <c r="O141" i="16" s="1"/>
  <c r="M149" i="16"/>
  <c r="N149" i="16" s="1"/>
  <c r="O149" i="16" s="1"/>
  <c r="M160" i="16"/>
  <c r="N160" i="16" s="1"/>
  <c r="O160" i="16" s="1"/>
  <c r="M164" i="16"/>
  <c r="N164" i="16" s="1"/>
  <c r="O164" i="16" s="1"/>
  <c r="M171" i="16"/>
  <c r="N171" i="16" s="1"/>
  <c r="O171" i="16" s="1"/>
  <c r="M5" i="16"/>
  <c r="N5" i="16" s="1"/>
  <c r="O5" i="16" s="1"/>
  <c r="M9" i="16"/>
  <c r="N9" i="16" s="1"/>
  <c r="O9" i="16" s="1"/>
  <c r="M13" i="16"/>
  <c r="N13" i="16" s="1"/>
  <c r="O13" i="16" s="1"/>
  <c r="M17" i="16"/>
  <c r="N17" i="16" s="1"/>
  <c r="O17" i="16" s="1"/>
  <c r="J20" i="16"/>
  <c r="K20" i="16" s="1"/>
  <c r="M20" i="16" s="1"/>
  <c r="J70" i="16"/>
  <c r="K70" i="16" s="1"/>
  <c r="J77" i="16"/>
  <c r="K77" i="16" s="1"/>
  <c r="M77" i="16" s="1"/>
  <c r="N77" i="16" s="1"/>
  <c r="O77" i="16" s="1"/>
  <c r="J81" i="16"/>
  <c r="K81" i="16" s="1"/>
  <c r="M81" i="16" s="1"/>
  <c r="N81" i="16" s="1"/>
  <c r="O81" i="16" s="1"/>
  <c r="J94" i="16"/>
  <c r="K94" i="16" s="1"/>
  <c r="M94" i="16" s="1"/>
  <c r="N94" i="16" s="1"/>
  <c r="O94" i="16" s="1"/>
  <c r="J118" i="16"/>
  <c r="K118" i="16" s="1"/>
  <c r="M118" i="16" s="1"/>
  <c r="N118" i="16" s="1"/>
  <c r="O118" i="16" s="1"/>
  <c r="M135" i="16"/>
  <c r="N135" i="16" s="1"/>
  <c r="O135" i="16" s="1"/>
  <c r="M154" i="16"/>
  <c r="N154" i="16" s="1"/>
  <c r="O154" i="16" s="1"/>
  <c r="M165" i="16"/>
  <c r="N165" i="16" s="1"/>
  <c r="O165" i="16" s="1"/>
  <c r="M182" i="16"/>
  <c r="N182" i="16" s="1"/>
  <c r="O182" i="16" s="1"/>
  <c r="M234" i="16"/>
  <c r="N234" i="16" s="1"/>
  <c r="O234" i="16" s="1"/>
  <c r="J130" i="16"/>
  <c r="K130" i="16" s="1"/>
  <c r="M130" i="16" s="1"/>
  <c r="N130" i="16" s="1"/>
  <c r="O130" i="16" s="1"/>
  <c r="M139" i="16"/>
  <c r="N139" i="16" s="1"/>
  <c r="O139" i="16" s="1"/>
  <c r="J142" i="16"/>
  <c r="K142" i="16" s="1"/>
  <c r="M142" i="16" s="1"/>
  <c r="N142" i="16" s="1"/>
  <c r="O142" i="16" s="1"/>
  <c r="M204" i="16"/>
  <c r="N204" i="16" s="1"/>
  <c r="O204" i="16" s="1"/>
  <c r="M221" i="16"/>
  <c r="N221" i="16" s="1"/>
  <c r="O221" i="16" s="1"/>
  <c r="M6" i="16"/>
  <c r="N6" i="16" s="1"/>
  <c r="O6" i="16" s="1"/>
  <c r="M10" i="16"/>
  <c r="N10" i="16" s="1"/>
  <c r="O10" i="16" s="1"/>
  <c r="M14" i="16"/>
  <c r="N14" i="16" s="1"/>
  <c r="O14" i="16" s="1"/>
  <c r="M18" i="16"/>
  <c r="N18" i="16" s="1"/>
  <c r="O18" i="16" s="1"/>
  <c r="M25" i="16"/>
  <c r="N25" i="16" s="1"/>
  <c r="O25" i="16" s="1"/>
  <c r="M52" i="16"/>
  <c r="N52" i="16" s="1"/>
  <c r="O52" i="16" s="1"/>
  <c r="M55" i="16"/>
  <c r="N55" i="16" s="1"/>
  <c r="O55" i="16" s="1"/>
  <c r="M59" i="16"/>
  <c r="N59" i="16" s="1"/>
  <c r="O59" i="16" s="1"/>
  <c r="M92" i="16"/>
  <c r="N92" i="16" s="1"/>
  <c r="O92" i="16" s="1"/>
  <c r="M137" i="16"/>
  <c r="N137" i="16" s="1"/>
  <c r="O137" i="16" s="1"/>
  <c r="M146" i="16"/>
  <c r="N146" i="16" s="1"/>
  <c r="O146" i="16" s="1"/>
  <c r="M157" i="16"/>
  <c r="N157" i="16" s="1"/>
  <c r="O157" i="16" s="1"/>
  <c r="M180" i="16"/>
  <c r="N180" i="16" s="1"/>
  <c r="O180" i="16" s="1"/>
  <c r="M192" i="16"/>
  <c r="N192" i="16" s="1"/>
  <c r="O192" i="16" s="1"/>
  <c r="M207" i="16"/>
  <c r="N207" i="16" s="1"/>
  <c r="O207" i="16" s="1"/>
  <c r="M210" i="16"/>
  <c r="N210" i="16" s="1"/>
  <c r="O210" i="16" s="1"/>
  <c r="M216" i="16"/>
  <c r="N216" i="16" s="1"/>
  <c r="O216" i="16" s="1"/>
  <c r="M222" i="16"/>
  <c r="N222" i="16" s="1"/>
  <c r="O222" i="16" s="1"/>
  <c r="M226" i="16"/>
  <c r="N226" i="16" s="1"/>
  <c r="O226" i="16" s="1"/>
  <c r="M237" i="16"/>
  <c r="N237" i="16" s="1"/>
  <c r="O237" i="16" s="1"/>
  <c r="M7" i="16"/>
  <c r="N7" i="16" s="1"/>
  <c r="O7" i="16" s="1"/>
  <c r="M11" i="16"/>
  <c r="N11" i="16" s="1"/>
  <c r="O11" i="16" s="1"/>
  <c r="M15" i="16"/>
  <c r="N15" i="16" s="1"/>
  <c r="O15" i="16" s="1"/>
  <c r="M34" i="16"/>
  <c r="N34" i="16" s="1"/>
  <c r="O34" i="16" s="1"/>
  <c r="M37" i="16"/>
  <c r="N37" i="16" s="1"/>
  <c r="O37" i="16" s="1"/>
  <c r="M41" i="16"/>
  <c r="N41" i="16" s="1"/>
  <c r="O41" i="16" s="1"/>
  <c r="M67" i="16"/>
  <c r="N67" i="16" s="1"/>
  <c r="O67" i="16" s="1"/>
  <c r="M76" i="16"/>
  <c r="N76" i="16" s="1"/>
  <c r="O76" i="16" s="1"/>
  <c r="M208" i="16"/>
  <c r="N208" i="16" s="1"/>
  <c r="O208" i="16" s="1"/>
  <c r="M229" i="16"/>
  <c r="N229" i="16" s="1"/>
  <c r="O229" i="16" s="1"/>
  <c r="M235" i="16"/>
  <c r="N235" i="16" s="1"/>
  <c r="O235" i="16" s="1"/>
  <c r="M68" i="16"/>
  <c r="N68" i="16" s="1"/>
  <c r="O68" i="16" s="1"/>
  <c r="M136" i="16"/>
  <c r="N136" i="16" s="1"/>
  <c r="O136" i="16" s="1"/>
  <c r="M44" i="16"/>
  <c r="N44" i="16" s="1"/>
  <c r="O44" i="16" s="1"/>
  <c r="M70" i="16"/>
  <c r="N70" i="16" s="1"/>
  <c r="O70" i="16" s="1"/>
  <c r="M108" i="16"/>
  <c r="N108" i="16" s="1"/>
  <c r="O108" i="16" s="1"/>
  <c r="M126" i="16"/>
  <c r="N126" i="16" s="1"/>
  <c r="O126" i="16" s="1"/>
  <c r="M201" i="16"/>
  <c r="N201" i="16" s="1"/>
  <c r="O201" i="16" s="1"/>
  <c r="M62" i="16"/>
  <c r="N62" i="16" s="1"/>
  <c r="O62" i="16" s="1"/>
  <c r="M19" i="16"/>
  <c r="N19" i="16" s="1"/>
  <c r="O19" i="16" s="1"/>
  <c r="M26" i="16"/>
  <c r="N26" i="16" s="1"/>
  <c r="O26" i="16" s="1"/>
  <c r="J152" i="16"/>
  <c r="K152" i="16" s="1"/>
  <c r="M152" i="16" s="1"/>
  <c r="N152" i="16" s="1"/>
  <c r="O152" i="16" s="1"/>
  <c r="M223" i="16"/>
  <c r="N223" i="16" s="1"/>
  <c r="O223" i="16" s="1"/>
  <c r="J38" i="16"/>
  <c r="K38" i="16" s="1"/>
  <c r="M38" i="16" s="1"/>
  <c r="N38" i="16" s="1"/>
  <c r="O38" i="16" s="1"/>
  <c r="M48" i="16"/>
  <c r="N48" i="16" s="1"/>
  <c r="O48" i="16" s="1"/>
  <c r="M61" i="16"/>
  <c r="N61" i="16" s="1"/>
  <c r="O61" i="16" s="1"/>
  <c r="M65" i="16"/>
  <c r="N65" i="16" s="1"/>
  <c r="O65" i="16" s="1"/>
  <c r="M116" i="16"/>
  <c r="N116" i="16" s="1"/>
  <c r="O116" i="16" s="1"/>
  <c r="M193" i="16"/>
  <c r="N193" i="16" s="1"/>
  <c r="O193" i="16" s="1"/>
  <c r="M199" i="16"/>
  <c r="N199" i="16" s="1"/>
  <c r="O199" i="16" s="1"/>
  <c r="M206" i="16"/>
  <c r="N206" i="16" s="1"/>
  <c r="O206" i="16" s="1"/>
  <c r="M212" i="16"/>
  <c r="N212" i="16" s="1"/>
  <c r="O212" i="16" s="1"/>
  <c r="M233" i="16"/>
  <c r="N233" i="16" s="1"/>
  <c r="O233" i="16" s="1"/>
  <c r="J202" i="16"/>
  <c r="K202" i="16" s="1"/>
  <c r="M202" i="16" s="1"/>
  <c r="N202" i="16" s="1"/>
  <c r="O202" i="16" s="1"/>
  <c r="M89" i="16"/>
  <c r="N89" i="16" s="1"/>
  <c r="O89" i="16" s="1"/>
  <c r="M114" i="16"/>
  <c r="N114" i="16" s="1"/>
  <c r="O114" i="16" s="1"/>
  <c r="M144" i="16"/>
  <c r="N144" i="16" s="1"/>
  <c r="O144" i="16" s="1"/>
  <c r="J85" i="16"/>
  <c r="K85" i="16" s="1"/>
  <c r="M85" i="16" s="1"/>
  <c r="N85" i="16" s="1"/>
  <c r="O85" i="16" s="1"/>
  <c r="J172" i="16"/>
  <c r="K172" i="16" s="1"/>
  <c r="M172" i="16" s="1"/>
  <c r="N172" i="16" s="1"/>
  <c r="O172" i="16" s="1"/>
  <c r="M177" i="16"/>
  <c r="N177" i="16" s="1"/>
  <c r="O177" i="16" s="1"/>
  <c r="M181" i="16"/>
  <c r="N181" i="16" s="1"/>
  <c r="O181" i="16" s="1"/>
  <c r="M185" i="16"/>
  <c r="N185" i="16" s="1"/>
  <c r="O185" i="16" s="1"/>
  <c r="M191" i="16"/>
  <c r="N191" i="16" s="1"/>
  <c r="O191" i="16" s="1"/>
  <c r="J238" i="16"/>
  <c r="K238" i="16" s="1"/>
  <c r="M238" i="16" s="1"/>
  <c r="N238" i="16" s="1"/>
  <c r="O238" i="16" s="1"/>
  <c r="M205" i="16"/>
  <c r="N205" i="16" s="1"/>
  <c r="O205" i="16" s="1"/>
  <c r="M209" i="16"/>
  <c r="N209" i="16" s="1"/>
  <c r="O209" i="16" s="1"/>
  <c r="M213" i="16"/>
  <c r="N213" i="16" s="1"/>
  <c r="O213" i="16" s="1"/>
  <c r="J162" i="16"/>
  <c r="K162" i="16" s="1"/>
  <c r="M162" i="16" s="1"/>
  <c r="N162" i="16" s="1"/>
  <c r="O162" i="16" s="1"/>
  <c r="M189" i="16"/>
  <c r="N189" i="16" s="1"/>
  <c r="O189" i="16" s="1"/>
  <c r="M197" i="16"/>
  <c r="N197" i="16" s="1"/>
  <c r="O197" i="16" s="1"/>
</calcChain>
</file>

<file path=xl/sharedStrings.xml><?xml version="1.0" encoding="utf-8"?>
<sst xmlns="http://schemas.openxmlformats.org/spreadsheetml/2006/main" count="661" uniqueCount="75">
  <si>
    <t>cotton</t>
  </si>
  <si>
    <t>corn</t>
  </si>
  <si>
    <t>Filled with demo farm corn example (251 lb/ac, converted to kg/ha- multiply by 1.12)</t>
  </si>
  <si>
    <t>It may be possible to combine some of these calculation steps into fewer equations than presented here.</t>
  </si>
  <si>
    <t>FPP LOOKUP: Land Resource Region Code derive from field location</t>
  </si>
  <si>
    <t>USER DATA ENTRY - crop type</t>
  </si>
  <si>
    <t>FPP LOOKUP: soil texture derive from USDA soils database properties</t>
  </si>
  <si>
    <t>DEFAULT FIXED VALUE- N RATE: Typical N rate - kg/ha N from all sources</t>
  </si>
  <si>
    <t>DEFAULT FIXED VALUE USDA Hybrid model - background flux (kg N2O-N per ha with no user N added</t>
  </si>
  <si>
    <t>DEFAULT FIXED VALUE USDA Hybrid model - Typical flux (kg N2O-N per ha) based on default rate</t>
  </si>
  <si>
    <t>USER DATA ENTRY: N rate applied on selected field (kg N/ha)</t>
  </si>
  <si>
    <t>FPP CALCULATION: Proportionalized direct emission: (farmer N rate divided by "typical" N rate), times the difference in ("typical" flux minus "zero N" flux). [(Column I divide by column E)* (Column G minus Column F)]   (kg N2O-N/ha)</t>
  </si>
  <si>
    <t>FPP CALCULATION: Total direct emissions for field: Column J plus Column F (kg N2O-N/ha)</t>
  </si>
  <si>
    <t>FPP CALCULATION: Indirect emission estimate: Column I multiplied by IPCC factor   0.0035 (kg N2O-N/ha)</t>
  </si>
  <si>
    <r>
      <t xml:space="preserve">FPP CALCULATION: Estimated farmer direct </t>
    </r>
    <r>
      <rPr>
        <b/>
        <u/>
        <sz val="12"/>
        <rFont val="Calibri"/>
        <family val="2"/>
        <scheme val="minor"/>
      </rPr>
      <t>plus</t>
    </r>
    <r>
      <rPr>
        <b/>
        <sz val="12"/>
        <rFont val="Calibri"/>
        <family val="2"/>
        <scheme val="minor"/>
      </rPr>
      <t xml:space="preserve"> indirect emission: Column K plus Column L (kg N2O-N/ha)</t>
    </r>
  </si>
  <si>
    <t>FPP CALCULATION: Conversion to lbs N2O-N per acre</t>
  </si>
  <si>
    <t>FPP CALCULATION: Conversion to CO2e/ac (N2O-N x (1.57*296))</t>
  </si>
  <si>
    <t>C</t>
  </si>
  <si>
    <t>Coarse</t>
  </si>
  <si>
    <t>D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</si>
  <si>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</si>
  <si>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</si>
  <si>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</si>
  <si>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</si>
  <si>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</si>
  <si>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</si>
  <si>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</si>
  <si>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</si>
  <si>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</si>
  <si>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</si>
  <si>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</si>
  <si>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</si>
  <si>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</si>
  <si>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</si>
  <si>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OTHER</t>
  </si>
  <si>
    <t>CORN</t>
  </si>
  <si>
    <t>COARSE</t>
  </si>
  <si>
    <t>Fine</t>
  </si>
  <si>
    <t>FINE</t>
  </si>
  <si>
    <t>Medium</t>
  </si>
  <si>
    <t>DEMO FARM</t>
  </si>
  <si>
    <t>MEDIUM</t>
  </si>
  <si>
    <t>I</t>
  </si>
  <si>
    <t>COTTON</t>
  </si>
  <si>
    <t>flooded_rice</t>
  </si>
  <si>
    <t>FLOODED-RICE</t>
  </si>
  <si>
    <t>potato</t>
  </si>
  <si>
    <t>POTATO</t>
  </si>
  <si>
    <t>sorghum</t>
  </si>
  <si>
    <t>SORGHUM</t>
  </si>
  <si>
    <t>soybean</t>
  </si>
  <si>
    <t>SOYBEAN</t>
  </si>
  <si>
    <t>A</t>
  </si>
  <si>
    <t>spring_wheat</t>
  </si>
  <si>
    <t>B</t>
  </si>
  <si>
    <t>E</t>
  </si>
  <si>
    <t>SPRING-WHEAT</t>
  </si>
  <si>
    <t>winter_wheat</t>
  </si>
  <si>
    <t>WINTER-WHEAT</t>
  </si>
  <si>
    <t>alfalfa</t>
  </si>
  <si>
    <t>MEAN</t>
  </si>
  <si>
    <t>ALFALFA</t>
  </si>
  <si>
    <t>loc_code</t>
  </si>
  <si>
    <t>crop</t>
  </si>
  <si>
    <t>soiltexture_class</t>
  </si>
  <si>
    <t>Nrate_typical_fixed</t>
  </si>
  <si>
    <t>bkgdflux_fixed</t>
  </si>
  <si>
    <t>flux_typical_fixed</t>
  </si>
  <si>
    <t>nrate_kgNha</t>
  </si>
  <si>
    <t>scaled_kgN2ONha</t>
  </si>
  <si>
    <t>direct_kgN2ONha</t>
  </si>
  <si>
    <t>indirect_kgN2ONha</t>
  </si>
  <si>
    <t>total_kgN2ONha</t>
  </si>
  <si>
    <t>total_lbsN2ONac</t>
  </si>
  <si>
    <t>total_CO2eac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</si>
</sst>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3FFE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49E"/>
        <bgColor indexed="64"/>
      </patternFill>
    </fill>
    <fill>
      <patternFill patternType="solid">
        <fgColor rgb="FFE4A1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14" borderId="1" xfId="0" applyFont="1" applyFill="1" applyBorder="1"/>
    <xf numFmtId="1" fontId="1" fillId="0" borderId="0" xfId="0" applyNumberFormat="1" applyFont="1"/>
    <xf numFmtId="2" fontId="1" fillId="8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Fill="1"/>
    <xf numFmtId="165" fontId="1" fillId="0" borderId="0" xfId="0" applyNumberFormat="1" applyFont="1" applyFill="1" applyBorder="1"/>
    <xf numFmtId="164" fontId="1" fillId="2" borderId="3" xfId="0" applyNumberFormat="1" applyFont="1" applyFill="1" applyBorder="1"/>
    <xf numFmtId="164" fontId="1" fillId="2" borderId="1" xfId="0" applyNumberFormat="1" applyFont="1" applyFill="1" applyBorder="1"/>
    <xf numFmtId="1" fontId="1" fillId="2" borderId="4" xfId="0" applyNumberFormat="1" applyFont="1" applyFill="1" applyBorder="1"/>
    <xf numFmtId="1" fontId="1" fillId="0" borderId="0" xfId="0" applyNumberFormat="1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164" fontId="2" fillId="8" borderId="2" xfId="0" applyNumberFormat="1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2" fontId="4" fillId="8" borderId="1" xfId="0" applyNumberFormat="1" applyFont="1" applyFill="1" applyBorder="1" applyAlignment="1">
      <alignment wrapText="1"/>
    </xf>
    <xf numFmtId="164" fontId="2" fillId="8" borderId="1" xfId="0" applyNumberFormat="1" applyFont="1" applyFill="1" applyBorder="1" applyAlignment="1">
      <alignment wrapText="1"/>
    </xf>
    <xf numFmtId="0" fontId="4" fillId="15" borderId="4" xfId="0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4" fontId="2" fillId="16" borderId="3" xfId="0" applyNumberFormat="1" applyFont="1" applyFill="1" applyBorder="1" applyAlignment="1">
      <alignment wrapText="1"/>
    </xf>
    <xf numFmtId="164" fontId="2" fillId="16" borderId="1" xfId="0" applyNumberFormat="1" applyFont="1" applyFill="1" applyBorder="1" applyAlignment="1">
      <alignment wrapText="1"/>
    </xf>
    <xf numFmtId="1" fontId="2" fillId="16" borderId="4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65" fontId="1" fillId="0" borderId="0" xfId="0" applyNumberFormat="1" applyFont="1" applyFill="1" applyBorder="1" applyAlignment="1">
      <alignment wrapText="1"/>
    </xf>
    <xf numFmtId="164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14" borderId="3" xfId="0" applyFont="1" applyFill="1" applyBorder="1"/>
    <xf numFmtId="164" fontId="2" fillId="14" borderId="1" xfId="0" applyNumberFormat="1" applyFont="1" applyFill="1" applyBorder="1"/>
    <xf numFmtId="164" fontId="2" fillId="14" borderId="3" xfId="0" applyNumberFormat="1" applyFont="1" applyFill="1" applyBorder="1"/>
    <xf numFmtId="165" fontId="2" fillId="0" borderId="0" xfId="0" applyNumberFormat="1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164" fontId="1" fillId="3" borderId="1" xfId="0" applyNumberFormat="1" applyFont="1" applyFill="1" applyBorder="1"/>
    <xf numFmtId="164" fontId="1" fillId="3" borderId="3" xfId="0" applyNumberFormat="1" applyFont="1" applyFill="1" applyBorder="1"/>
    <xf numFmtId="1" fontId="2" fillId="0" borderId="0" xfId="0" applyNumberFormat="1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164" fontId="1" fillId="5" borderId="1" xfId="0" applyNumberFormat="1" applyFont="1" applyFill="1" applyBorder="1"/>
    <xf numFmtId="164" fontId="1" fillId="5" borderId="3" xfId="0" applyNumberFormat="1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1" fillId="0" borderId="0" xfId="0" applyFont="1" applyFill="1"/>
    <xf numFmtId="1" fontId="1" fillId="0" borderId="0" xfId="0" applyNumberFormat="1" applyFont="1" applyFill="1"/>
    <xf numFmtId="0" fontId="1" fillId="11" borderId="1" xfId="0" applyFont="1" applyFill="1" applyBorder="1"/>
    <xf numFmtId="0" fontId="1" fillId="11" borderId="3" xfId="0" applyFont="1" applyFill="1" applyBorder="1"/>
    <xf numFmtId="164" fontId="1" fillId="11" borderId="1" xfId="0" applyNumberFormat="1" applyFont="1" applyFill="1" applyBorder="1"/>
    <xf numFmtId="164" fontId="1" fillId="11" borderId="3" xfId="0" applyNumberFormat="1" applyFont="1" applyFill="1" applyBorder="1"/>
    <xf numFmtId="0" fontId="1" fillId="7" borderId="1" xfId="0" applyFont="1" applyFill="1" applyBorder="1"/>
    <xf numFmtId="0" fontId="1" fillId="7" borderId="3" xfId="0" applyFont="1" applyFill="1" applyBorder="1"/>
    <xf numFmtId="164" fontId="1" fillId="7" borderId="1" xfId="0" applyNumberFormat="1" applyFont="1" applyFill="1" applyBorder="1"/>
    <xf numFmtId="164" fontId="1" fillId="7" borderId="3" xfId="0" applyNumberFormat="1" applyFont="1" applyFill="1" applyBorder="1"/>
    <xf numFmtId="0" fontId="1" fillId="14" borderId="3" xfId="0" applyFont="1" applyFill="1" applyBorder="1"/>
    <xf numFmtId="1" fontId="2" fillId="14" borderId="4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64" fontId="1" fillId="4" borderId="1" xfId="0" applyNumberFormat="1" applyFont="1" applyFill="1" applyBorder="1"/>
    <xf numFmtId="164" fontId="1" fillId="4" borderId="3" xfId="0" applyNumberFormat="1" applyFont="1" applyFill="1" applyBorder="1"/>
    <xf numFmtId="0" fontId="1" fillId="10" borderId="1" xfId="0" applyFont="1" applyFill="1" applyBorder="1"/>
    <xf numFmtId="0" fontId="1" fillId="10" borderId="3" xfId="0" applyFont="1" applyFill="1" applyBorder="1"/>
    <xf numFmtId="164" fontId="1" fillId="10" borderId="1" xfId="0" applyNumberFormat="1" applyFont="1" applyFill="1" applyBorder="1"/>
    <xf numFmtId="164" fontId="1" fillId="10" borderId="3" xfId="0" applyNumberFormat="1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" fillId="13" borderId="3" xfId="0" applyFont="1" applyFill="1" applyBorder="1"/>
    <xf numFmtId="164" fontId="1" fillId="13" borderId="1" xfId="0" applyNumberFormat="1" applyFont="1" applyFill="1" applyBorder="1"/>
    <xf numFmtId="164" fontId="1" fillId="13" borderId="3" xfId="0" applyNumberFormat="1" applyFont="1" applyFill="1" applyBorder="1"/>
    <xf numFmtId="0" fontId="1" fillId="12" borderId="1" xfId="0" applyFont="1" applyFill="1" applyBorder="1"/>
    <xf numFmtId="0" fontId="1" fillId="12" borderId="3" xfId="0" applyFont="1" applyFill="1" applyBorder="1"/>
    <xf numFmtId="164" fontId="1" fillId="12" borderId="1" xfId="0" applyNumberFormat="1" applyFont="1" applyFill="1" applyBorder="1"/>
    <xf numFmtId="164" fontId="1" fillId="12" borderId="3" xfId="0" applyNumberFormat="1" applyFont="1" applyFill="1" applyBorder="1"/>
    <xf numFmtId="0" fontId="1" fillId="0" borderId="0" xfId="0" applyFont="1" applyFill="1" applyBorder="1"/>
    <xf numFmtId="1" fontId="1" fillId="3" borderId="4" xfId="0" applyNumberFormat="1" applyFont="1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0" xfId="0" applyFill="1" applyBorder="1"/>
    <xf numFmtId="164" fontId="0" fillId="9" borderId="1" xfId="0" applyNumberFormat="1" applyFill="1" applyBorder="1"/>
    <xf numFmtId="164" fontId="0" fillId="9" borderId="3" xfId="0" applyNumberFormat="1" applyFill="1" applyBorder="1"/>
    <xf numFmtId="165" fontId="0" fillId="0" borderId="0" xfId="0" applyNumberFormat="1" applyFill="1" applyBorder="1"/>
    <xf numFmtId="0" fontId="2" fillId="0" borderId="0" xfId="0" applyFont="1" applyFill="1" applyBorder="1"/>
    <xf numFmtId="0" fontId="0" fillId="3" borderId="1" xfId="0" applyFill="1" applyBorder="1"/>
    <xf numFmtId="0" fontId="0" fillId="3" borderId="3" xfId="0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1" fillId="0" borderId="0" xfId="0" applyNumberFormat="1" applyFont="1"/>
    <xf numFmtId="164" fontId="1" fillId="0" borderId="0" xfId="0" applyNumberFormat="1" applyFont="1" applyFill="1" applyBorder="1"/>
    <xf numFmtId="1" fontId="1" fillId="2" borderId="0" xfId="0" applyNumberFormat="1" applyFont="1" applyFill="1" applyBorder="1"/>
    <xf numFmtId="165" fontId="1" fillId="2" borderId="0" xfId="0" applyNumberFormat="1" applyFont="1" applyFill="1" applyBorder="1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" fontId="0" fillId="2" borderId="4" xfId="0" applyNumberFormat="1" applyFill="1" applyBorder="1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4" fillId="15" borderId="0" xfId="0" applyFont="1" applyFill="1" applyAlignment="1">
      <alignment wrapText="1"/>
    </xf>
    <xf numFmtId="164" fontId="2" fillId="8" borderId="0" xfId="0" applyNumberFormat="1" applyFont="1" applyFill="1" applyAlignment="1">
      <alignment wrapText="1"/>
    </xf>
    <xf numFmtId="2" fontId="4" fillId="8" borderId="0" xfId="0" applyNumberFormat="1" applyFont="1" applyFill="1" applyAlignment="1">
      <alignment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DE93-9D50-4961-9332-D2220B2230F4}">
  <dimension ref="A1:P240"/>
  <sheetViews>
    <sheetView tabSelected="1" workbookViewId="0">
      <selection activeCell="G12" sqref="G12"/>
    </sheetView>
  </sheetViews>
  <sheetFormatPr defaultColWidth="12.28515625" defaultRowHeight="15.75" x14ac:dyDescent="0.25"/>
  <cols>
    <col min="1" max="1" width="12.28515625" style="2"/>
    <col min="2" max="2" width="17.7109375" style="2" customWidth="1"/>
    <col min="3" max="3" width="12.28515625" style="2"/>
    <col min="4" max="4" width="2.28515625" style="81" customWidth="1"/>
    <col min="5" max="5" width="14.28515625" style="4" customWidth="1"/>
    <col min="6" max="6" width="16.28515625" style="94" customWidth="1"/>
    <col min="7" max="7" width="19" style="94" customWidth="1"/>
    <col min="8" max="8" width="1.85546875" style="8" customWidth="1"/>
    <col min="9" max="9" width="20" style="2" customWidth="1"/>
    <col min="10" max="10" width="30.140625" style="52" customWidth="1"/>
    <col min="11" max="11" width="17.7109375" style="2" customWidth="1"/>
    <col min="12" max="12" width="14.85546875" style="2" customWidth="1"/>
    <col min="13" max="13" width="18" style="2" customWidth="1"/>
    <col min="14" max="14" width="16.7109375" style="52" customWidth="1"/>
    <col min="15" max="15" width="15" style="2" bestFit="1" customWidth="1"/>
    <col min="16" max="16384" width="12.28515625" style="2"/>
  </cols>
  <sheetData>
    <row r="1" spans="1:16" s="34" customFormat="1" ht="78.75" x14ac:dyDescent="0.25">
      <c r="D1" s="33"/>
      <c r="E1" s="32"/>
      <c r="F1" s="31"/>
      <c r="G1" s="30"/>
      <c r="H1" s="29"/>
      <c r="I1" s="28" t="s">
        <v>2</v>
      </c>
      <c r="J1" s="102" t="s">
        <v>3</v>
      </c>
      <c r="K1" s="102"/>
      <c r="L1" s="102"/>
      <c r="M1" s="102"/>
      <c r="N1" s="102"/>
      <c r="O1" s="102"/>
    </row>
    <row r="2" spans="1:16" ht="157.5" x14ac:dyDescent="0.25">
      <c r="A2" s="27" t="s">
        <v>4</v>
      </c>
      <c r="B2" s="26" t="s">
        <v>5</v>
      </c>
      <c r="C2" s="25" t="s">
        <v>6</v>
      </c>
      <c r="D2" s="24"/>
      <c r="E2" s="23" t="s">
        <v>7</v>
      </c>
      <c r="F2" s="22" t="s">
        <v>8</v>
      </c>
      <c r="G2" s="21" t="s">
        <v>9</v>
      </c>
      <c r="H2" s="20"/>
      <c r="I2" s="19" t="s">
        <v>10</v>
      </c>
      <c r="J2" s="18" t="s">
        <v>11</v>
      </c>
      <c r="K2" s="18" t="s">
        <v>12</v>
      </c>
      <c r="L2" s="18" t="s">
        <v>13</v>
      </c>
      <c r="M2" s="17" t="s">
        <v>14</v>
      </c>
      <c r="N2" s="16" t="s">
        <v>15</v>
      </c>
      <c r="O2" s="15" t="s">
        <v>16</v>
      </c>
    </row>
    <row r="3" spans="1:16" ht="31.5" x14ac:dyDescent="0.25">
      <c r="A3" s="27" t="s">
        <v>62</v>
      </c>
      <c r="B3" s="26" t="s">
        <v>63</v>
      </c>
      <c r="C3" s="25" t="s">
        <v>64</v>
      </c>
      <c r="D3" s="103"/>
      <c r="E3" s="23" t="s">
        <v>65</v>
      </c>
      <c r="F3" s="22" t="s">
        <v>66</v>
      </c>
      <c r="G3" s="21" t="s">
        <v>67</v>
      </c>
      <c r="H3" s="104"/>
      <c r="I3" s="105" t="s">
        <v>68</v>
      </c>
      <c r="J3" s="106" t="s">
        <v>69</v>
      </c>
      <c r="K3" s="106" t="s">
        <v>70</v>
      </c>
      <c r="L3" s="106" t="s">
        <v>71</v>
      </c>
      <c r="M3" s="107" t="s">
        <v>72</v>
      </c>
      <c r="N3" s="16" t="s">
        <v>73</v>
      </c>
      <c r="O3" s="106" t="s">
        <v>74</v>
      </c>
    </row>
    <row r="4" spans="1:16" x14ac:dyDescent="0.25">
      <c r="A4" s="14" t="s">
        <v>17</v>
      </c>
      <c r="B4" s="14" t="s">
        <v>1</v>
      </c>
      <c r="C4" s="13" t="s">
        <v>18</v>
      </c>
      <c r="D4" s="12"/>
      <c r="E4" s="11">
        <v>177</v>
      </c>
      <c r="F4" s="10">
        <v>0.13669999999999999</v>
      </c>
      <c r="G4" s="9">
        <v>0.778115</v>
      </c>
      <c r="J4" s="7">
        <f t="shared" ref="J4:J20" si="0">(I4/E4)* (G4-F4)</f>
        <v>0</v>
      </c>
      <c r="K4" s="6">
        <f>J4+F4</f>
        <v>0.13669999999999999</v>
      </c>
      <c r="L4" s="6">
        <f>I4*0.0035</f>
        <v>0</v>
      </c>
      <c r="M4" s="6">
        <f>K4+L4</f>
        <v>0.13669999999999999</v>
      </c>
      <c r="N4" s="5">
        <f>(M4*2.2)/2.471</f>
        <v>0.12170781060299474</v>
      </c>
      <c r="O4" s="4">
        <f>N4*(1.57*296)</f>
        <v>56.560053743423715</v>
      </c>
    </row>
    <row r="5" spans="1:16" x14ac:dyDescent="0.25">
      <c r="A5" s="14" t="s">
        <v>19</v>
      </c>
      <c r="B5" s="14" t="s">
        <v>1</v>
      </c>
      <c r="C5" s="13" t="s">
        <v>18</v>
      </c>
      <c r="D5" s="12"/>
      <c r="E5" s="11">
        <v>165.714</v>
      </c>
      <c r="F5" s="10">
        <v>0.346292143</v>
      </c>
      <c r="G5" s="9">
        <v>0.84667428600000005</v>
      </c>
      <c r="J5" s="7">
        <f t="shared" si="0"/>
        <v>0</v>
      </c>
      <c r="K5" s="6">
        <f t="shared" ref="K5:K20" si="1">J5+F5</f>
        <v>0.346292143</v>
      </c>
      <c r="L5" s="6">
        <f t="shared" ref="L5:L68" si="2">I5*0.0035</f>
        <v>0</v>
      </c>
      <c r="M5" s="6">
        <f t="shared" ref="M5:M68" si="3">K5+L5</f>
        <v>0.346292143</v>
      </c>
      <c r="N5" s="5">
        <f t="shared" ref="N5:N19" si="4">(M5*2.2)/2.471</f>
        <v>0.30831352270335899</v>
      </c>
      <c r="O5" s="4">
        <f t="shared" ref="O5:O19" si="5">N5*(1.57*296)</f>
        <v>143.27946027070499</v>
      </c>
      <c r="P5" s="6"/>
    </row>
    <row r="6" spans="1:16" x14ac:dyDescent="0.25">
      <c r="A6" s="14" t="s">
        <v>20</v>
      </c>
      <c r="B6" s="14" t="s">
        <v>1</v>
      </c>
      <c r="C6" s="13" t="s">
        <v>18</v>
      </c>
      <c r="D6" s="12"/>
      <c r="E6" s="11">
        <v>163</v>
      </c>
      <c r="F6" s="10">
        <v>0.32</v>
      </c>
      <c r="G6" s="9">
        <v>0.75826499999999997</v>
      </c>
      <c r="J6" s="7">
        <f t="shared" si="0"/>
        <v>0</v>
      </c>
      <c r="K6" s="6">
        <f t="shared" si="1"/>
        <v>0.32</v>
      </c>
      <c r="L6" s="6">
        <f t="shared" si="2"/>
        <v>0</v>
      </c>
      <c r="M6" s="6">
        <f t="shared" si="3"/>
        <v>0.32</v>
      </c>
      <c r="N6" s="5">
        <f t="shared" si="4"/>
        <v>0.28490489680291381</v>
      </c>
      <c r="O6" s="4">
        <f t="shared" si="5"/>
        <v>132.40100364225012</v>
      </c>
      <c r="P6" s="6"/>
    </row>
    <row r="7" spans="1:16" x14ac:dyDescent="0.25">
      <c r="A7" s="14" t="s">
        <v>21</v>
      </c>
      <c r="B7" s="14" t="s">
        <v>1</v>
      </c>
      <c r="C7" s="13" t="s">
        <v>18</v>
      </c>
      <c r="D7" s="12"/>
      <c r="E7" s="11">
        <v>141.71100000000001</v>
      </c>
      <c r="F7" s="10">
        <v>0.20010815800000001</v>
      </c>
      <c r="G7" s="9">
        <v>0.68618828899999995</v>
      </c>
      <c r="J7" s="7">
        <f t="shared" si="0"/>
        <v>0</v>
      </c>
      <c r="K7" s="6">
        <f t="shared" si="1"/>
        <v>0.20010815800000001</v>
      </c>
      <c r="L7" s="6">
        <f t="shared" si="2"/>
        <v>0</v>
      </c>
      <c r="M7" s="6">
        <f t="shared" si="3"/>
        <v>0.20010815800000001</v>
      </c>
      <c r="N7" s="5">
        <f t="shared" si="4"/>
        <v>0.17816185657628492</v>
      </c>
      <c r="O7" s="4">
        <f t="shared" si="5"/>
        <v>82.795377988131136</v>
      </c>
    </row>
    <row r="8" spans="1:16" x14ac:dyDescent="0.25">
      <c r="A8" s="14" t="s">
        <v>22</v>
      </c>
      <c r="B8" s="14" t="s">
        <v>1</v>
      </c>
      <c r="C8" s="13" t="s">
        <v>18</v>
      </c>
      <c r="D8" s="12"/>
      <c r="E8" s="11">
        <v>182</v>
      </c>
      <c r="F8" s="10">
        <v>0.28415499999999999</v>
      </c>
      <c r="G8" s="9">
        <v>0.90053833299999997</v>
      </c>
      <c r="J8" s="7">
        <f t="shared" si="0"/>
        <v>0</v>
      </c>
      <c r="K8" s="6">
        <f t="shared" si="1"/>
        <v>0.28415499999999999</v>
      </c>
      <c r="L8" s="6">
        <f t="shared" si="2"/>
        <v>0</v>
      </c>
      <c r="M8" s="6">
        <f t="shared" si="3"/>
        <v>0.28415499999999999</v>
      </c>
      <c r="N8" s="5">
        <f t="shared" si="4"/>
        <v>0.25299109672197495</v>
      </c>
      <c r="O8" s="4">
        <f t="shared" si="5"/>
        <v>117.57002246863621</v>
      </c>
    </row>
    <row r="9" spans="1:16" x14ac:dyDescent="0.25">
      <c r="A9" s="14" t="s">
        <v>23</v>
      </c>
      <c r="B9" s="14" t="s">
        <v>1</v>
      </c>
      <c r="C9" s="13" t="s">
        <v>18</v>
      </c>
      <c r="D9" s="12"/>
      <c r="E9" s="11">
        <v>122.99999999999999</v>
      </c>
      <c r="F9" s="10">
        <v>0.49</v>
      </c>
      <c r="G9" s="9">
        <v>1.1172</v>
      </c>
      <c r="J9" s="7">
        <f t="shared" si="0"/>
        <v>0</v>
      </c>
      <c r="K9" s="6">
        <f t="shared" si="1"/>
        <v>0.49</v>
      </c>
      <c r="L9" s="6">
        <f t="shared" si="2"/>
        <v>0</v>
      </c>
      <c r="M9" s="6">
        <f t="shared" si="3"/>
        <v>0.49</v>
      </c>
      <c r="N9" s="5">
        <f t="shared" si="4"/>
        <v>0.4362606232294618</v>
      </c>
      <c r="O9" s="4">
        <f t="shared" si="5"/>
        <v>202.73903682719549</v>
      </c>
    </row>
    <row r="10" spans="1:16" x14ac:dyDescent="0.25">
      <c r="A10" s="14" t="s">
        <v>24</v>
      </c>
      <c r="B10" s="14" t="s">
        <v>1</v>
      </c>
      <c r="C10" s="13" t="s">
        <v>18</v>
      </c>
      <c r="D10" s="12"/>
      <c r="E10" s="11">
        <v>117.99999999999999</v>
      </c>
      <c r="F10" s="10">
        <v>0.60221999999999998</v>
      </c>
      <c r="G10" s="9">
        <v>1.1180000000000001</v>
      </c>
      <c r="J10" s="7">
        <f t="shared" si="0"/>
        <v>0</v>
      </c>
      <c r="K10" s="6">
        <f t="shared" si="1"/>
        <v>0.60221999999999998</v>
      </c>
      <c r="L10" s="6">
        <f t="shared" si="2"/>
        <v>0</v>
      </c>
      <c r="M10" s="6">
        <f t="shared" si="3"/>
        <v>0.60221999999999998</v>
      </c>
      <c r="N10" s="5">
        <f t="shared" si="4"/>
        <v>0.5361732092270336</v>
      </c>
      <c r="O10" s="4">
        <f t="shared" si="5"/>
        <v>249.17041379198707</v>
      </c>
    </row>
    <row r="11" spans="1:16" x14ac:dyDescent="0.25">
      <c r="A11" s="14" t="s">
        <v>25</v>
      </c>
      <c r="B11" s="14" t="s">
        <v>1</v>
      </c>
      <c r="C11" s="13" t="s">
        <v>18</v>
      </c>
      <c r="D11" s="12"/>
      <c r="E11" s="11">
        <v>123.99999999999999</v>
      </c>
      <c r="F11" s="10">
        <v>0.79730500000000004</v>
      </c>
      <c r="G11" s="9">
        <v>1.4481550000000001</v>
      </c>
      <c r="J11" s="7">
        <f t="shared" si="0"/>
        <v>0</v>
      </c>
      <c r="K11" s="6">
        <f t="shared" si="1"/>
        <v>0.79730500000000004</v>
      </c>
      <c r="L11" s="6">
        <f t="shared" si="2"/>
        <v>0</v>
      </c>
      <c r="M11" s="6">
        <f t="shared" si="3"/>
        <v>0.79730500000000004</v>
      </c>
      <c r="N11" s="5">
        <f t="shared" si="4"/>
        <v>0.70986280857952255</v>
      </c>
      <c r="O11" s="4">
        <f t="shared" si="5"/>
        <v>329.88744440307573</v>
      </c>
    </row>
    <row r="12" spans="1:16" x14ac:dyDescent="0.25">
      <c r="A12" s="14" t="s">
        <v>26</v>
      </c>
      <c r="B12" s="14" t="s">
        <v>1</v>
      </c>
      <c r="C12" s="13" t="s">
        <v>18</v>
      </c>
      <c r="D12" s="12"/>
      <c r="E12" s="11">
        <v>146</v>
      </c>
      <c r="F12" s="10">
        <v>0.73007999999999995</v>
      </c>
      <c r="G12" s="9">
        <v>1.4908399999999999</v>
      </c>
      <c r="J12" s="7">
        <f t="shared" si="0"/>
        <v>0</v>
      </c>
      <c r="K12" s="6">
        <f t="shared" si="1"/>
        <v>0.73007999999999995</v>
      </c>
      <c r="L12" s="6">
        <f t="shared" si="2"/>
        <v>0</v>
      </c>
      <c r="M12" s="6">
        <f t="shared" si="3"/>
        <v>0.73007999999999995</v>
      </c>
      <c r="N12" s="5">
        <f t="shared" si="4"/>
        <v>0.65001052205584786</v>
      </c>
      <c r="O12" s="4">
        <f t="shared" si="5"/>
        <v>302.07288980979365</v>
      </c>
    </row>
    <row r="13" spans="1:16" x14ac:dyDescent="0.25">
      <c r="A13" s="14" t="s">
        <v>27</v>
      </c>
      <c r="B13" s="14" t="s">
        <v>1</v>
      </c>
      <c r="C13" s="13" t="s">
        <v>18</v>
      </c>
      <c r="D13" s="12"/>
      <c r="E13" s="11">
        <v>147</v>
      </c>
      <c r="F13" s="10">
        <v>0.72766500000000001</v>
      </c>
      <c r="G13" s="9">
        <v>1.4997149999999999</v>
      </c>
      <c r="J13" s="7">
        <f t="shared" si="0"/>
        <v>0</v>
      </c>
      <c r="K13" s="6">
        <f t="shared" si="1"/>
        <v>0.72766500000000001</v>
      </c>
      <c r="L13" s="6">
        <f t="shared" si="2"/>
        <v>0</v>
      </c>
      <c r="M13" s="6">
        <f t="shared" si="3"/>
        <v>0.72766500000000001</v>
      </c>
      <c r="N13" s="5">
        <f t="shared" si="4"/>
        <v>0.64786038041278837</v>
      </c>
      <c r="O13" s="4">
        <f t="shared" si="5"/>
        <v>301.07367598543101</v>
      </c>
    </row>
    <row r="14" spans="1:16" x14ac:dyDescent="0.25">
      <c r="A14" s="14" t="s">
        <v>28</v>
      </c>
      <c r="B14" s="14" t="s">
        <v>1</v>
      </c>
      <c r="C14" s="13" t="s">
        <v>18</v>
      </c>
      <c r="D14" s="12"/>
      <c r="E14" s="11">
        <v>136</v>
      </c>
      <c r="F14" s="10">
        <v>1.0400849999999999</v>
      </c>
      <c r="G14" s="9">
        <v>1.5807500000000001</v>
      </c>
      <c r="J14" s="7">
        <f t="shared" si="0"/>
        <v>0</v>
      </c>
      <c r="K14" s="6">
        <f t="shared" si="1"/>
        <v>1.0400849999999999</v>
      </c>
      <c r="L14" s="6">
        <f t="shared" si="2"/>
        <v>0</v>
      </c>
      <c r="M14" s="6">
        <f t="shared" si="3"/>
        <v>1.0400849999999999</v>
      </c>
      <c r="N14" s="5">
        <f t="shared" si="4"/>
        <v>0.9260165924726832</v>
      </c>
      <c r="O14" s="4">
        <f t="shared" si="5"/>
        <v>430.33843085390538</v>
      </c>
    </row>
    <row r="15" spans="1:16" x14ac:dyDescent="0.25">
      <c r="A15" s="14" t="s">
        <v>29</v>
      </c>
      <c r="B15" s="14" t="s">
        <v>1</v>
      </c>
      <c r="C15" s="13" t="s">
        <v>18</v>
      </c>
      <c r="D15" s="12"/>
      <c r="E15" s="11">
        <v>130.86699999999999</v>
      </c>
      <c r="F15" s="10">
        <v>0.50516066699999995</v>
      </c>
      <c r="G15" s="9">
        <v>0.93927733300000005</v>
      </c>
      <c r="J15" s="7">
        <f t="shared" si="0"/>
        <v>0</v>
      </c>
      <c r="K15" s="6">
        <f t="shared" si="1"/>
        <v>0.50516066699999995</v>
      </c>
      <c r="L15" s="6">
        <f t="shared" si="2"/>
        <v>0</v>
      </c>
      <c r="M15" s="6">
        <f t="shared" si="3"/>
        <v>0.50516066699999995</v>
      </c>
      <c r="N15" s="5">
        <f t="shared" si="4"/>
        <v>0.44975858656414408</v>
      </c>
      <c r="O15" s="4">
        <f t="shared" si="5"/>
        <v>209.01181034808906</v>
      </c>
    </row>
    <row r="16" spans="1:16" x14ac:dyDescent="0.25">
      <c r="A16" s="14" t="s">
        <v>30</v>
      </c>
      <c r="B16" s="14" t="s">
        <v>1</v>
      </c>
      <c r="C16" s="13" t="s">
        <v>18</v>
      </c>
      <c r="D16" s="12"/>
      <c r="E16" s="11">
        <v>91</v>
      </c>
      <c r="F16" s="10">
        <v>0.955345</v>
      </c>
      <c r="G16" s="9">
        <v>1.4013100000000001</v>
      </c>
      <c r="J16" s="7">
        <f t="shared" si="0"/>
        <v>0</v>
      </c>
      <c r="K16" s="6">
        <f t="shared" si="1"/>
        <v>0.955345</v>
      </c>
      <c r="L16" s="6">
        <f t="shared" si="2"/>
        <v>0</v>
      </c>
      <c r="M16" s="6">
        <f t="shared" si="3"/>
        <v>0.955345</v>
      </c>
      <c r="N16" s="5">
        <f t="shared" si="4"/>
        <v>0.85057021448806158</v>
      </c>
      <c r="O16" s="4">
        <f t="shared" si="5"/>
        <v>395.27699007689199</v>
      </c>
    </row>
    <row r="17" spans="1:15" x14ac:dyDescent="0.25">
      <c r="A17" s="14" t="s">
        <v>31</v>
      </c>
      <c r="B17" s="14" t="s">
        <v>1</v>
      </c>
      <c r="C17" s="13" t="s">
        <v>18</v>
      </c>
      <c r="D17" s="12"/>
      <c r="E17" s="11">
        <v>91</v>
      </c>
      <c r="F17" s="10">
        <v>0.67276000000000002</v>
      </c>
      <c r="G17" s="9">
        <v>1.1391</v>
      </c>
      <c r="J17" s="7">
        <f t="shared" si="0"/>
        <v>0</v>
      </c>
      <c r="K17" s="6">
        <f t="shared" si="1"/>
        <v>0.67276000000000002</v>
      </c>
      <c r="L17" s="6">
        <f t="shared" si="2"/>
        <v>0</v>
      </c>
      <c r="M17" s="6">
        <f t="shared" si="3"/>
        <v>0.67276000000000002</v>
      </c>
      <c r="N17" s="5">
        <f t="shared" si="4"/>
        <v>0.59897693241602601</v>
      </c>
      <c r="O17" s="4">
        <f t="shared" si="5"/>
        <v>278.35656003237563</v>
      </c>
    </row>
    <row r="18" spans="1:15" x14ac:dyDescent="0.25">
      <c r="A18" s="14" t="s">
        <v>32</v>
      </c>
      <c r="B18" s="14" t="s">
        <v>1</v>
      </c>
      <c r="C18" s="13" t="s">
        <v>18</v>
      </c>
      <c r="D18" s="12"/>
      <c r="E18" s="11">
        <v>107.312</v>
      </c>
      <c r="F18" s="10">
        <v>0.48701156299999998</v>
      </c>
      <c r="G18" s="9">
        <v>0.94687500000000002</v>
      </c>
      <c r="J18" s="7">
        <f t="shared" si="0"/>
        <v>0</v>
      </c>
      <c r="K18" s="6">
        <f t="shared" si="1"/>
        <v>0.48701156299999998</v>
      </c>
      <c r="L18" s="6">
        <f t="shared" si="2"/>
        <v>0</v>
      </c>
      <c r="M18" s="6">
        <f t="shared" si="3"/>
        <v>0.48701156299999998</v>
      </c>
      <c r="N18" s="5">
        <f t="shared" si="4"/>
        <v>0.43359993468231484</v>
      </c>
      <c r="O18" s="4">
        <f t="shared" si="5"/>
        <v>201.50256164556535</v>
      </c>
    </row>
    <row r="19" spans="1:15" x14ac:dyDescent="0.25">
      <c r="A19" s="14" t="s">
        <v>33</v>
      </c>
      <c r="B19" s="14" t="s">
        <v>1</v>
      </c>
      <c r="C19" s="13" t="s">
        <v>18</v>
      </c>
      <c r="D19" s="12"/>
      <c r="E19" s="11">
        <v>134</v>
      </c>
      <c r="F19" s="10">
        <v>0.33</v>
      </c>
      <c r="G19" s="9">
        <v>0.68</v>
      </c>
      <c r="J19" s="7">
        <f t="shared" si="0"/>
        <v>0</v>
      </c>
      <c r="K19" s="6">
        <f t="shared" si="1"/>
        <v>0.33</v>
      </c>
      <c r="L19" s="6">
        <f t="shared" si="2"/>
        <v>0</v>
      </c>
      <c r="M19" s="6">
        <f t="shared" si="3"/>
        <v>0.33</v>
      </c>
      <c r="N19" s="5">
        <f t="shared" si="4"/>
        <v>0.29380817482800486</v>
      </c>
      <c r="O19" s="4">
        <f t="shared" si="5"/>
        <v>136.53853500607042</v>
      </c>
    </row>
    <row r="20" spans="1:15" x14ac:dyDescent="0.25">
      <c r="A20" s="3" t="s">
        <v>34</v>
      </c>
      <c r="B20" s="3" t="s">
        <v>35</v>
      </c>
      <c r="C20" s="35" t="s">
        <v>36</v>
      </c>
      <c r="D20" s="12"/>
      <c r="E20" s="11">
        <v>136.10024999999999</v>
      </c>
      <c r="F20" s="36">
        <f t="shared" ref="F20:G20" si="6">AVERAGE(F4:F19)</f>
        <v>0.53905547068750004</v>
      </c>
      <c r="G20" s="37">
        <f t="shared" si="6"/>
        <v>1.0831877025624999</v>
      </c>
      <c r="H20" s="38"/>
      <c r="J20" s="7">
        <f t="shared" si="0"/>
        <v>0</v>
      </c>
      <c r="K20" s="6">
        <f t="shared" si="1"/>
        <v>0.53905547068750004</v>
      </c>
      <c r="L20" s="6">
        <f t="shared" si="2"/>
        <v>0</v>
      </c>
      <c r="M20" s="6">
        <f t="shared" si="3"/>
        <v>0.53905547068750004</v>
      </c>
      <c r="N20" s="5"/>
      <c r="O20" s="4"/>
    </row>
    <row r="21" spans="1:15" x14ac:dyDescent="0.25">
      <c r="A21" s="39"/>
      <c r="B21" s="39"/>
      <c r="C21" s="40"/>
      <c r="D21" s="12"/>
      <c r="E21" s="11"/>
      <c r="F21" s="41"/>
      <c r="G21" s="42"/>
      <c r="J21" s="7"/>
      <c r="K21" s="6"/>
      <c r="L21" s="6"/>
      <c r="M21" s="6"/>
      <c r="N21" s="5"/>
      <c r="O21" s="4"/>
    </row>
    <row r="22" spans="1:15" x14ac:dyDescent="0.25">
      <c r="A22" s="14" t="s">
        <v>17</v>
      </c>
      <c r="B22" s="14" t="s">
        <v>1</v>
      </c>
      <c r="C22" s="13" t="s">
        <v>37</v>
      </c>
      <c r="D22" s="12"/>
      <c r="E22" s="11">
        <v>177</v>
      </c>
      <c r="F22" s="10">
        <v>0.24016999999999999</v>
      </c>
      <c r="G22" s="9">
        <v>1.62</v>
      </c>
      <c r="J22" s="7">
        <f t="shared" ref="J22:J38" si="7">(I22/E22)* (G22-F22)</f>
        <v>0</v>
      </c>
      <c r="K22" s="6">
        <f t="shared" ref="K22:K38" si="8">J22+F22</f>
        <v>0.24016999999999999</v>
      </c>
      <c r="L22" s="6">
        <f t="shared" si="2"/>
        <v>0</v>
      </c>
      <c r="M22" s="6">
        <f t="shared" si="3"/>
        <v>0.24016999999999999</v>
      </c>
      <c r="N22" s="5">
        <f t="shared" ref="N22:N38" si="9">(M22*2.2)/2.471</f>
        <v>0.21383002832861189</v>
      </c>
      <c r="O22" s="4">
        <f t="shared" ref="O22:O38" si="10">N22*(1.57*296)</f>
        <v>99.37109076487252</v>
      </c>
    </row>
    <row r="23" spans="1:15" x14ac:dyDescent="0.25">
      <c r="A23" s="14" t="s">
        <v>19</v>
      </c>
      <c r="B23" s="14" t="s">
        <v>1</v>
      </c>
      <c r="C23" s="13" t="s">
        <v>37</v>
      </c>
      <c r="D23" s="12"/>
      <c r="E23" s="11">
        <v>164.429</v>
      </c>
      <c r="F23" s="10">
        <v>0.51657428599999999</v>
      </c>
      <c r="G23" s="9">
        <v>1.265702857</v>
      </c>
      <c r="J23" s="7">
        <f t="shared" si="7"/>
        <v>0</v>
      </c>
      <c r="K23" s="6">
        <f t="shared" si="8"/>
        <v>0.51657428599999999</v>
      </c>
      <c r="L23" s="6">
        <f t="shared" si="2"/>
        <v>0</v>
      </c>
      <c r="M23" s="6">
        <f t="shared" si="3"/>
        <v>0.51657428599999999</v>
      </c>
      <c r="N23" s="5">
        <f t="shared" si="9"/>
        <v>0.45992044888709022</v>
      </c>
      <c r="O23" s="4">
        <f t="shared" si="10"/>
        <v>213.73423100680859</v>
      </c>
    </row>
    <row r="24" spans="1:15" x14ac:dyDescent="0.25">
      <c r="A24" s="14" t="s">
        <v>20</v>
      </c>
      <c r="B24" s="14" t="s">
        <v>1</v>
      </c>
      <c r="C24" s="13" t="s">
        <v>37</v>
      </c>
      <c r="D24" s="12"/>
      <c r="E24" s="11">
        <v>163</v>
      </c>
      <c r="F24" s="10">
        <v>0.40608</v>
      </c>
      <c r="G24" s="9">
        <v>1.29139</v>
      </c>
      <c r="J24" s="7">
        <f t="shared" si="7"/>
        <v>0</v>
      </c>
      <c r="K24" s="6">
        <f t="shared" si="8"/>
        <v>0.40608</v>
      </c>
      <c r="L24" s="6">
        <f t="shared" si="2"/>
        <v>0</v>
      </c>
      <c r="M24" s="6">
        <f t="shared" si="3"/>
        <v>0.40608</v>
      </c>
      <c r="N24" s="5">
        <f t="shared" si="9"/>
        <v>0.36154431404289761</v>
      </c>
      <c r="O24" s="4">
        <f t="shared" si="10"/>
        <v>168.0168736220154</v>
      </c>
    </row>
    <row r="25" spans="1:15" x14ac:dyDescent="0.25">
      <c r="A25" s="14" t="s">
        <v>21</v>
      </c>
      <c r="B25" s="14" t="s">
        <v>1</v>
      </c>
      <c r="C25" s="13" t="s">
        <v>37</v>
      </c>
      <c r="D25" s="12"/>
      <c r="E25" s="11">
        <v>141.71100000000001</v>
      </c>
      <c r="F25" s="10">
        <v>0.28999999999999998</v>
      </c>
      <c r="G25" s="9">
        <v>1.847163026</v>
      </c>
      <c r="J25" s="7">
        <f t="shared" si="7"/>
        <v>0</v>
      </c>
      <c r="K25" s="6">
        <f t="shared" si="8"/>
        <v>0.28999999999999998</v>
      </c>
      <c r="L25" s="6">
        <f t="shared" si="2"/>
        <v>0</v>
      </c>
      <c r="M25" s="6">
        <f t="shared" si="3"/>
        <v>0.28999999999999998</v>
      </c>
      <c r="N25" s="5">
        <f t="shared" si="9"/>
        <v>0.25819506272764065</v>
      </c>
      <c r="O25" s="4">
        <f t="shared" si="10"/>
        <v>119.98840955078917</v>
      </c>
    </row>
    <row r="26" spans="1:15" x14ac:dyDescent="0.25">
      <c r="A26" s="14" t="s">
        <v>22</v>
      </c>
      <c r="B26" s="14" t="s">
        <v>1</v>
      </c>
      <c r="C26" s="13" t="s">
        <v>37</v>
      </c>
      <c r="D26" s="12"/>
      <c r="E26" s="11">
        <v>181.11799999999999</v>
      </c>
      <c r="F26" s="10">
        <v>0.52014735300000003</v>
      </c>
      <c r="G26" s="9">
        <v>2.7111788240000001</v>
      </c>
      <c r="J26" s="7">
        <f t="shared" si="7"/>
        <v>0</v>
      </c>
      <c r="K26" s="6">
        <f t="shared" si="8"/>
        <v>0.52014735300000003</v>
      </c>
      <c r="L26" s="6">
        <f t="shared" si="2"/>
        <v>0</v>
      </c>
      <c r="M26" s="6">
        <f t="shared" si="3"/>
        <v>0.52014735300000003</v>
      </c>
      <c r="N26" s="5">
        <f t="shared" si="9"/>
        <v>0.46310164977741808</v>
      </c>
      <c r="O26" s="4">
        <f t="shared" si="10"/>
        <v>215.21259868456175</v>
      </c>
    </row>
    <row r="27" spans="1:15" x14ac:dyDescent="0.25">
      <c r="A27" s="14" t="s">
        <v>23</v>
      </c>
      <c r="B27" s="14" t="s">
        <v>1</v>
      </c>
      <c r="C27" s="13" t="s">
        <v>37</v>
      </c>
      <c r="D27" s="12"/>
      <c r="E27" s="11">
        <v>122.99999999999999</v>
      </c>
      <c r="F27" s="10">
        <v>0.73094000000000003</v>
      </c>
      <c r="G27" s="9">
        <v>2.6989899999999998</v>
      </c>
      <c r="J27" s="7">
        <f t="shared" si="7"/>
        <v>0</v>
      </c>
      <c r="K27" s="6">
        <f t="shared" si="8"/>
        <v>0.73094000000000003</v>
      </c>
      <c r="L27" s="6">
        <f t="shared" si="2"/>
        <v>0</v>
      </c>
      <c r="M27" s="6">
        <f t="shared" si="3"/>
        <v>0.73094000000000003</v>
      </c>
      <c r="N27" s="5">
        <f t="shared" si="9"/>
        <v>0.65077620396600577</v>
      </c>
      <c r="O27" s="4">
        <f t="shared" si="10"/>
        <v>302.42871750708224</v>
      </c>
    </row>
    <row r="28" spans="1:15" x14ac:dyDescent="0.25">
      <c r="A28" s="14" t="s">
        <v>24</v>
      </c>
      <c r="B28" s="14" t="s">
        <v>1</v>
      </c>
      <c r="C28" s="13" t="s">
        <v>37</v>
      </c>
      <c r="D28" s="12"/>
      <c r="E28" s="11">
        <v>117.99999999999999</v>
      </c>
      <c r="F28" s="10">
        <v>0.69105000000000005</v>
      </c>
      <c r="G28" s="9">
        <v>1.758885</v>
      </c>
      <c r="J28" s="7">
        <f t="shared" si="7"/>
        <v>0</v>
      </c>
      <c r="K28" s="6">
        <f t="shared" si="8"/>
        <v>0.69105000000000005</v>
      </c>
      <c r="L28" s="6">
        <f t="shared" si="2"/>
        <v>0</v>
      </c>
      <c r="M28" s="6">
        <f t="shared" si="3"/>
        <v>0.69105000000000005</v>
      </c>
      <c r="N28" s="5">
        <f t="shared" si="9"/>
        <v>0.61526102792391757</v>
      </c>
      <c r="O28" s="4">
        <f t="shared" si="10"/>
        <v>285.92410489680299</v>
      </c>
    </row>
    <row r="29" spans="1:15" x14ac:dyDescent="0.25">
      <c r="A29" s="14" t="s">
        <v>25</v>
      </c>
      <c r="B29" s="14" t="s">
        <v>1</v>
      </c>
      <c r="C29" s="13" t="s">
        <v>37</v>
      </c>
      <c r="D29" s="12"/>
      <c r="E29" s="11">
        <v>123.99999999999999</v>
      </c>
      <c r="F29" s="10">
        <v>0.99107000000000001</v>
      </c>
      <c r="G29" s="9">
        <v>3.0367500000000001</v>
      </c>
      <c r="J29" s="7">
        <f t="shared" si="7"/>
        <v>0</v>
      </c>
      <c r="K29" s="6">
        <f t="shared" si="8"/>
        <v>0.99107000000000001</v>
      </c>
      <c r="L29" s="6">
        <f t="shared" si="2"/>
        <v>0</v>
      </c>
      <c r="M29" s="6">
        <f t="shared" si="3"/>
        <v>0.99107000000000001</v>
      </c>
      <c r="N29" s="5">
        <f t="shared" si="9"/>
        <v>0.88237717523269943</v>
      </c>
      <c r="O29" s="4">
        <f t="shared" si="10"/>
        <v>410.05832087414012</v>
      </c>
    </row>
    <row r="30" spans="1:15" x14ac:dyDescent="0.25">
      <c r="A30" s="14" t="s">
        <v>26</v>
      </c>
      <c r="B30" s="14" t="s">
        <v>1</v>
      </c>
      <c r="C30" s="13" t="s">
        <v>37</v>
      </c>
      <c r="D30" s="12"/>
      <c r="E30" s="11">
        <v>146</v>
      </c>
      <c r="F30" s="10">
        <v>1.10507</v>
      </c>
      <c r="G30" s="9">
        <v>2.90802</v>
      </c>
      <c r="J30" s="7">
        <f t="shared" si="7"/>
        <v>0</v>
      </c>
      <c r="K30" s="6">
        <f t="shared" si="8"/>
        <v>1.10507</v>
      </c>
      <c r="L30" s="6">
        <f t="shared" si="2"/>
        <v>0</v>
      </c>
      <c r="M30" s="6">
        <f t="shared" si="3"/>
        <v>1.10507</v>
      </c>
      <c r="N30" s="5">
        <f t="shared" si="9"/>
        <v>0.98387454471873748</v>
      </c>
      <c r="O30" s="4">
        <f t="shared" si="10"/>
        <v>457.22617842169171</v>
      </c>
    </row>
    <row r="31" spans="1:15" x14ac:dyDescent="0.25">
      <c r="A31" s="14" t="s">
        <v>27</v>
      </c>
      <c r="B31" s="14" t="s">
        <v>1</v>
      </c>
      <c r="C31" s="13" t="s">
        <v>37</v>
      </c>
      <c r="D31" s="12"/>
      <c r="E31" s="11">
        <v>147</v>
      </c>
      <c r="F31" s="10">
        <v>1.1299999999999999</v>
      </c>
      <c r="G31" s="9">
        <v>2.8982950000000001</v>
      </c>
      <c r="J31" s="7">
        <f t="shared" si="7"/>
        <v>0</v>
      </c>
      <c r="K31" s="6">
        <f t="shared" si="8"/>
        <v>1.1299999999999999</v>
      </c>
      <c r="L31" s="6">
        <f t="shared" si="2"/>
        <v>0</v>
      </c>
      <c r="M31" s="6">
        <f t="shared" si="3"/>
        <v>1.1299999999999999</v>
      </c>
      <c r="N31" s="5">
        <f t="shared" si="9"/>
        <v>1.0060704168352892</v>
      </c>
      <c r="O31" s="4">
        <f t="shared" si="10"/>
        <v>467.54104411169561</v>
      </c>
    </row>
    <row r="32" spans="1:15" x14ac:dyDescent="0.25">
      <c r="A32" s="14" t="s">
        <v>28</v>
      </c>
      <c r="B32" s="14" t="s">
        <v>1</v>
      </c>
      <c r="C32" s="13" t="s">
        <v>37</v>
      </c>
      <c r="D32" s="12"/>
      <c r="E32" s="11">
        <v>136</v>
      </c>
      <c r="F32" s="10">
        <v>1.4352100000000001</v>
      </c>
      <c r="G32" s="9">
        <v>3.0577299999999998</v>
      </c>
      <c r="J32" s="7">
        <f t="shared" si="7"/>
        <v>0</v>
      </c>
      <c r="K32" s="6">
        <f t="shared" si="8"/>
        <v>1.4352100000000001</v>
      </c>
      <c r="L32" s="6">
        <f t="shared" si="2"/>
        <v>0</v>
      </c>
      <c r="M32" s="6">
        <f t="shared" si="3"/>
        <v>1.4352100000000001</v>
      </c>
      <c r="N32" s="5">
        <f t="shared" si="9"/>
        <v>1.2778073654390938</v>
      </c>
      <c r="O32" s="4">
        <f t="shared" si="10"/>
        <v>593.82263886685575</v>
      </c>
    </row>
    <row r="33" spans="1:16" x14ac:dyDescent="0.25">
      <c r="A33" s="14" t="s">
        <v>29</v>
      </c>
      <c r="B33" s="14" t="s">
        <v>1</v>
      </c>
      <c r="C33" s="13" t="s">
        <v>37</v>
      </c>
      <c r="D33" s="12"/>
      <c r="E33" s="11">
        <v>136</v>
      </c>
      <c r="F33" s="10">
        <v>1.1023400000000001</v>
      </c>
      <c r="G33" s="9">
        <v>3.83</v>
      </c>
      <c r="J33" s="7">
        <f t="shared" si="7"/>
        <v>0</v>
      </c>
      <c r="K33" s="6">
        <f t="shared" si="8"/>
        <v>1.1023400000000001</v>
      </c>
      <c r="L33" s="6">
        <f t="shared" si="2"/>
        <v>0</v>
      </c>
      <c r="M33" s="6">
        <f t="shared" si="3"/>
        <v>1.1023400000000001</v>
      </c>
      <c r="N33" s="5">
        <f t="shared" si="9"/>
        <v>0.98144394981788763</v>
      </c>
      <c r="O33" s="4">
        <f t="shared" si="10"/>
        <v>456.09663235936875</v>
      </c>
    </row>
    <row r="34" spans="1:16" x14ac:dyDescent="0.25">
      <c r="A34" s="14" t="s">
        <v>30</v>
      </c>
      <c r="B34" s="14" t="s">
        <v>1</v>
      </c>
      <c r="C34" s="13" t="s">
        <v>37</v>
      </c>
      <c r="D34" s="12"/>
      <c r="E34" s="11">
        <v>91</v>
      </c>
      <c r="F34" s="10">
        <v>1.0563199999999999</v>
      </c>
      <c r="G34" s="9">
        <v>2.2411699999999999</v>
      </c>
      <c r="J34" s="7">
        <f t="shared" si="7"/>
        <v>0</v>
      </c>
      <c r="K34" s="6">
        <f t="shared" si="8"/>
        <v>1.0563199999999999</v>
      </c>
      <c r="L34" s="6">
        <f t="shared" si="2"/>
        <v>0</v>
      </c>
      <c r="M34" s="6">
        <f t="shared" si="3"/>
        <v>1.0563199999999999</v>
      </c>
      <c r="N34" s="5">
        <f t="shared" si="9"/>
        <v>0.94047106434641847</v>
      </c>
      <c r="O34" s="4">
        <f t="shared" si="10"/>
        <v>437.0557130230676</v>
      </c>
    </row>
    <row r="35" spans="1:16" x14ac:dyDescent="0.25">
      <c r="A35" s="14" t="s">
        <v>31</v>
      </c>
      <c r="B35" s="14" t="s">
        <v>1</v>
      </c>
      <c r="C35" s="13" t="s">
        <v>37</v>
      </c>
      <c r="D35" s="12"/>
      <c r="E35" s="11">
        <v>91</v>
      </c>
      <c r="F35" s="10">
        <v>1.0264249999999999</v>
      </c>
      <c r="G35" s="9">
        <v>2.13</v>
      </c>
      <c r="J35" s="7">
        <f t="shared" si="7"/>
        <v>0</v>
      </c>
      <c r="K35" s="6">
        <f t="shared" si="8"/>
        <v>1.0264249999999999</v>
      </c>
      <c r="L35" s="6">
        <f t="shared" si="2"/>
        <v>0</v>
      </c>
      <c r="M35" s="6">
        <f t="shared" si="3"/>
        <v>1.0264249999999999</v>
      </c>
      <c r="N35" s="5">
        <f t="shared" si="9"/>
        <v>0.9138547146904088</v>
      </c>
      <c r="O35" s="4">
        <f t="shared" si="10"/>
        <v>424.68656301092682</v>
      </c>
    </row>
    <row r="36" spans="1:16" x14ac:dyDescent="0.25">
      <c r="A36" s="14" t="s">
        <v>32</v>
      </c>
      <c r="B36" s="14" t="s">
        <v>1</v>
      </c>
      <c r="C36" s="13" t="s">
        <v>37</v>
      </c>
      <c r="D36" s="12"/>
      <c r="E36" s="11">
        <v>123.69999999999999</v>
      </c>
      <c r="F36" s="10">
        <v>0.83685449999999995</v>
      </c>
      <c r="G36" s="9">
        <v>2.5510354999999998</v>
      </c>
      <c r="J36" s="7">
        <f t="shared" si="7"/>
        <v>0</v>
      </c>
      <c r="K36" s="6">
        <f t="shared" si="8"/>
        <v>0.83685449999999995</v>
      </c>
      <c r="L36" s="6">
        <f t="shared" si="2"/>
        <v>0</v>
      </c>
      <c r="M36" s="6">
        <f t="shared" si="3"/>
        <v>0.83685449999999995</v>
      </c>
      <c r="N36" s="5">
        <f t="shared" si="9"/>
        <v>0.74507482800485625</v>
      </c>
      <c r="O36" s="4">
        <f t="shared" si="10"/>
        <v>346.25117407041682</v>
      </c>
    </row>
    <row r="37" spans="1:16" x14ac:dyDescent="0.25">
      <c r="A37" s="14" t="s">
        <v>33</v>
      </c>
      <c r="B37" s="14" t="s">
        <v>1</v>
      </c>
      <c r="C37" s="13" t="s">
        <v>37</v>
      </c>
      <c r="D37" s="12"/>
      <c r="E37" s="11">
        <v>134</v>
      </c>
      <c r="F37" s="10">
        <v>0.23549</v>
      </c>
      <c r="G37" s="9">
        <v>0.66657999999999995</v>
      </c>
      <c r="J37" s="7">
        <f t="shared" si="7"/>
        <v>0</v>
      </c>
      <c r="K37" s="6">
        <f t="shared" si="8"/>
        <v>0.23549</v>
      </c>
      <c r="L37" s="6">
        <f t="shared" si="2"/>
        <v>0</v>
      </c>
      <c r="M37" s="6">
        <f t="shared" si="3"/>
        <v>0.23549</v>
      </c>
      <c r="N37" s="5">
        <f t="shared" si="9"/>
        <v>0.20966329421286931</v>
      </c>
      <c r="O37" s="4">
        <f t="shared" si="10"/>
        <v>97.434726086604627</v>
      </c>
    </row>
    <row r="38" spans="1:16" x14ac:dyDescent="0.25">
      <c r="A38" s="3" t="s">
        <v>34</v>
      </c>
      <c r="B38" s="3" t="s">
        <v>35</v>
      </c>
      <c r="C38" s="35" t="s">
        <v>38</v>
      </c>
      <c r="D38" s="12"/>
      <c r="E38" s="11">
        <v>137.30987500000001</v>
      </c>
      <c r="F38" s="36">
        <f>AVERAGE(F22:F37)</f>
        <v>0.76960882118749996</v>
      </c>
      <c r="G38" s="37">
        <f t="shared" ref="G38" si="11">AVERAGE(G22:G37)</f>
        <v>2.2820556379374999</v>
      </c>
      <c r="H38" s="38"/>
      <c r="J38" s="7">
        <f t="shared" si="7"/>
        <v>0</v>
      </c>
      <c r="K38" s="6">
        <f t="shared" si="8"/>
        <v>0.76960882118749996</v>
      </c>
      <c r="L38" s="6">
        <f t="shared" si="2"/>
        <v>0</v>
      </c>
      <c r="M38" s="6">
        <f t="shared" si="3"/>
        <v>0.76960882118749996</v>
      </c>
      <c r="N38" s="5">
        <f t="shared" si="9"/>
        <v>0.68520413055949003</v>
      </c>
      <c r="O38" s="4">
        <f t="shared" si="10"/>
        <v>318.42806355360625</v>
      </c>
    </row>
    <row r="39" spans="1:16" x14ac:dyDescent="0.25">
      <c r="A39" s="39"/>
      <c r="B39" s="39"/>
      <c r="C39" s="40"/>
      <c r="D39" s="12"/>
      <c r="E39" s="11"/>
      <c r="F39" s="41"/>
      <c r="G39" s="42"/>
      <c r="J39" s="7"/>
      <c r="K39" s="6"/>
      <c r="L39" s="6"/>
      <c r="M39" s="6"/>
      <c r="N39" s="5"/>
      <c r="O39" s="4"/>
    </row>
    <row r="40" spans="1:16" x14ac:dyDescent="0.25">
      <c r="A40" s="14" t="s">
        <v>17</v>
      </c>
      <c r="B40" s="14" t="s">
        <v>1</v>
      </c>
      <c r="C40" s="13" t="s">
        <v>39</v>
      </c>
      <c r="D40" s="12"/>
      <c r="E40" s="11">
        <v>177</v>
      </c>
      <c r="F40" s="10">
        <v>0.16872000000000001</v>
      </c>
      <c r="G40" s="9">
        <v>0.9294</v>
      </c>
      <c r="J40" s="7">
        <f t="shared" ref="J40:J56" si="12">(I40/E40)* (G40-F40)</f>
        <v>0</v>
      </c>
      <c r="K40" s="6">
        <f t="shared" ref="K40:K77" si="13">J40+F40</f>
        <v>0.16872000000000001</v>
      </c>
      <c r="L40" s="6">
        <f t="shared" si="2"/>
        <v>0</v>
      </c>
      <c r="M40" s="6">
        <f t="shared" si="3"/>
        <v>0.16872000000000001</v>
      </c>
      <c r="N40" s="5">
        <f t="shared" ref="N40:N55" si="14">(M40*2.2)/2.471</f>
        <v>0.15021610683933631</v>
      </c>
      <c r="O40" s="4">
        <f t="shared" ref="O40:O104" si="15">N40*(1.57*296)</f>
        <v>69.808429170376371</v>
      </c>
    </row>
    <row r="41" spans="1:16" x14ac:dyDescent="0.25">
      <c r="A41" s="14" t="s">
        <v>19</v>
      </c>
      <c r="B41" s="14" t="s">
        <v>1</v>
      </c>
      <c r="C41" s="13" t="s">
        <v>39</v>
      </c>
      <c r="D41" s="12"/>
      <c r="E41" s="11">
        <v>164.75</v>
      </c>
      <c r="F41" s="10">
        <v>0.39378999999999997</v>
      </c>
      <c r="G41" s="9">
        <v>0.86947750000000001</v>
      </c>
      <c r="J41" s="7">
        <f t="shared" si="12"/>
        <v>0</v>
      </c>
      <c r="K41" s="6">
        <f t="shared" si="13"/>
        <v>0.39378999999999997</v>
      </c>
      <c r="L41" s="6">
        <f t="shared" si="2"/>
        <v>0</v>
      </c>
      <c r="M41" s="6">
        <f t="shared" si="3"/>
        <v>0.39378999999999997</v>
      </c>
      <c r="N41" s="5">
        <f t="shared" si="14"/>
        <v>0.35060218535006071</v>
      </c>
      <c r="O41" s="4">
        <f t="shared" si="15"/>
        <v>162.93184757588023</v>
      </c>
    </row>
    <row r="42" spans="1:16" x14ac:dyDescent="0.25">
      <c r="A42" s="14" t="s">
        <v>20</v>
      </c>
      <c r="B42" s="14" t="s">
        <v>1</v>
      </c>
      <c r="C42" s="13" t="s">
        <v>39</v>
      </c>
      <c r="D42" s="12"/>
      <c r="E42" s="11">
        <v>163</v>
      </c>
      <c r="F42" s="10">
        <v>0.40189000000000002</v>
      </c>
      <c r="G42" s="9">
        <v>0.93935999999999997</v>
      </c>
      <c r="J42" s="7">
        <f t="shared" si="12"/>
        <v>0</v>
      </c>
      <c r="K42" s="6">
        <f t="shared" si="13"/>
        <v>0.40189000000000002</v>
      </c>
      <c r="L42" s="6">
        <f t="shared" si="2"/>
        <v>0</v>
      </c>
      <c r="M42" s="6">
        <f t="shared" si="3"/>
        <v>0.40189000000000002</v>
      </c>
      <c r="N42" s="5">
        <f t="shared" si="14"/>
        <v>0.35781384055038451</v>
      </c>
      <c r="O42" s="4">
        <f t="shared" si="15"/>
        <v>166.28324798057469</v>
      </c>
    </row>
    <row r="43" spans="1:16" x14ac:dyDescent="0.25">
      <c r="A43" s="14" t="s">
        <v>21</v>
      </c>
      <c r="B43" s="14" t="s">
        <v>1</v>
      </c>
      <c r="C43" s="13" t="s">
        <v>39</v>
      </c>
      <c r="D43" s="12"/>
      <c r="E43" s="11">
        <v>141.71100000000001</v>
      </c>
      <c r="F43" s="10">
        <v>0.213388947</v>
      </c>
      <c r="G43" s="9">
        <v>0.91495157900000001</v>
      </c>
      <c r="J43" s="7">
        <f t="shared" si="12"/>
        <v>0</v>
      </c>
      <c r="K43" s="6">
        <f t="shared" si="13"/>
        <v>0.213388947</v>
      </c>
      <c r="L43" s="6">
        <f t="shared" si="2"/>
        <v>0</v>
      </c>
      <c r="M43" s="6">
        <f t="shared" si="3"/>
        <v>0.213388947</v>
      </c>
      <c r="N43" s="5">
        <f t="shared" si="14"/>
        <v>0.18998611226224202</v>
      </c>
      <c r="O43" s="4">
        <f t="shared" si="15"/>
        <v>88.290346090509118</v>
      </c>
    </row>
    <row r="44" spans="1:16" x14ac:dyDescent="0.25">
      <c r="A44" s="14" t="s">
        <v>22</v>
      </c>
      <c r="B44" s="14" t="s">
        <v>1</v>
      </c>
      <c r="C44" s="13" t="s">
        <v>39</v>
      </c>
      <c r="D44" s="12"/>
      <c r="E44" s="11">
        <v>185.35300000000001</v>
      </c>
      <c r="F44" s="10">
        <v>0.40374470600000001</v>
      </c>
      <c r="G44" s="9">
        <v>1.471654706</v>
      </c>
      <c r="J44" s="7">
        <f t="shared" si="12"/>
        <v>0</v>
      </c>
      <c r="K44" s="6">
        <f t="shared" si="13"/>
        <v>0.40374470600000001</v>
      </c>
      <c r="L44" s="6">
        <f t="shared" si="2"/>
        <v>0</v>
      </c>
      <c r="M44" s="6">
        <f t="shared" si="3"/>
        <v>0.40374470600000001</v>
      </c>
      <c r="N44" s="5">
        <f t="shared" si="14"/>
        <v>0.35946513686766496</v>
      </c>
      <c r="O44" s="4">
        <f t="shared" si="15"/>
        <v>167.05063840514126</v>
      </c>
    </row>
    <row r="45" spans="1:16" x14ac:dyDescent="0.25">
      <c r="A45" s="14" t="s">
        <v>23</v>
      </c>
      <c r="B45" s="14" t="s">
        <v>1</v>
      </c>
      <c r="C45" s="13" t="s">
        <v>39</v>
      </c>
      <c r="D45" s="12"/>
      <c r="E45" s="11">
        <v>122.99999999999999</v>
      </c>
      <c r="F45" s="10">
        <v>0.76680999999999999</v>
      </c>
      <c r="G45" s="9">
        <v>1.6801999999999999</v>
      </c>
      <c r="J45" s="7">
        <f t="shared" si="12"/>
        <v>0</v>
      </c>
      <c r="K45" s="6">
        <f t="shared" si="13"/>
        <v>0.76680999999999999</v>
      </c>
      <c r="L45" s="6">
        <f t="shared" si="2"/>
        <v>0</v>
      </c>
      <c r="M45" s="6">
        <f t="shared" si="3"/>
        <v>0.76680999999999999</v>
      </c>
      <c r="N45" s="5">
        <f t="shared" si="14"/>
        <v>0.68271226224200732</v>
      </c>
      <c r="O45" s="4">
        <f t="shared" si="15"/>
        <v>317.27004250910568</v>
      </c>
    </row>
    <row r="46" spans="1:16" x14ac:dyDescent="0.25">
      <c r="A46" s="14" t="s">
        <v>24</v>
      </c>
      <c r="B46" s="14" t="s">
        <v>1</v>
      </c>
      <c r="C46" s="13" t="s">
        <v>39</v>
      </c>
      <c r="D46" s="12"/>
      <c r="E46" s="11">
        <v>117.99999999999999</v>
      </c>
      <c r="F46" s="10">
        <v>0.88185000000000002</v>
      </c>
      <c r="G46" s="9">
        <v>1.72594</v>
      </c>
      <c r="J46" s="7">
        <f t="shared" si="12"/>
        <v>0</v>
      </c>
      <c r="K46" s="6">
        <f t="shared" si="13"/>
        <v>0.88185000000000002</v>
      </c>
      <c r="L46" s="6">
        <f t="shared" si="2"/>
        <v>0</v>
      </c>
      <c r="M46" s="6">
        <f t="shared" si="3"/>
        <v>0.88185000000000002</v>
      </c>
      <c r="N46" s="5">
        <f t="shared" si="14"/>
        <v>0.78513557264265488</v>
      </c>
      <c r="O46" s="4">
        <f t="shared" si="15"/>
        <v>364.86820331849458</v>
      </c>
    </row>
    <row r="47" spans="1:16" x14ac:dyDescent="0.25">
      <c r="A47" s="14" t="s">
        <v>25</v>
      </c>
      <c r="B47" s="14" t="s">
        <v>1</v>
      </c>
      <c r="C47" s="13" t="s">
        <v>39</v>
      </c>
      <c r="D47" s="12"/>
      <c r="E47" s="11">
        <v>123.99999999999999</v>
      </c>
      <c r="F47" s="10">
        <v>0.88720500000000002</v>
      </c>
      <c r="G47" s="9">
        <v>1.9949300000000001</v>
      </c>
      <c r="J47" s="7">
        <f t="shared" si="12"/>
        <v>0</v>
      </c>
      <c r="K47" s="6">
        <f t="shared" si="13"/>
        <v>0.88720500000000002</v>
      </c>
      <c r="L47" s="6">
        <f t="shared" si="2"/>
        <v>0</v>
      </c>
      <c r="M47" s="6">
        <f t="shared" si="3"/>
        <v>0.88720500000000002</v>
      </c>
      <c r="N47" s="5">
        <f t="shared" si="14"/>
        <v>0.78990327802509108</v>
      </c>
      <c r="O47" s="4">
        <f t="shared" si="15"/>
        <v>367.08385136382037</v>
      </c>
    </row>
    <row r="48" spans="1:16" x14ac:dyDescent="0.25">
      <c r="A48" s="14" t="s">
        <v>26</v>
      </c>
      <c r="B48" s="14" t="s">
        <v>1</v>
      </c>
      <c r="C48" s="13" t="s">
        <v>39</v>
      </c>
      <c r="D48" s="96"/>
      <c r="E48" s="11">
        <v>146</v>
      </c>
      <c r="F48" s="10">
        <v>1.031795</v>
      </c>
      <c r="G48" s="9">
        <v>2.3764249999999998</v>
      </c>
      <c r="H48" s="97"/>
      <c r="I48" s="98"/>
      <c r="J48" s="99">
        <f t="shared" si="12"/>
        <v>0</v>
      </c>
      <c r="K48" s="99">
        <f t="shared" si="13"/>
        <v>1.031795</v>
      </c>
      <c r="L48" s="99">
        <f t="shared" si="2"/>
        <v>0</v>
      </c>
      <c r="M48" s="99">
        <f t="shared" si="3"/>
        <v>1.031795</v>
      </c>
      <c r="N48" s="99">
        <f t="shared" si="14"/>
        <v>0.9186357749898828</v>
      </c>
      <c r="O48" s="100">
        <f t="shared" si="15"/>
        <v>426.90841735329838</v>
      </c>
      <c r="P48" s="98" t="s">
        <v>40</v>
      </c>
    </row>
    <row r="49" spans="1:15" x14ac:dyDescent="0.25">
      <c r="A49" s="14" t="s">
        <v>27</v>
      </c>
      <c r="B49" s="14" t="s">
        <v>1</v>
      </c>
      <c r="C49" s="13" t="s">
        <v>39</v>
      </c>
      <c r="D49" s="12"/>
      <c r="E49" s="11">
        <v>147</v>
      </c>
      <c r="F49" s="10">
        <v>1.0297400000000001</v>
      </c>
      <c r="G49" s="9">
        <v>2.0560200000000002</v>
      </c>
      <c r="J49" s="7">
        <f t="shared" si="12"/>
        <v>0</v>
      </c>
      <c r="K49" s="6">
        <f t="shared" si="13"/>
        <v>1.0297400000000001</v>
      </c>
      <c r="L49" s="6">
        <f t="shared" si="2"/>
        <v>0</v>
      </c>
      <c r="M49" s="6">
        <f t="shared" si="3"/>
        <v>1.0297400000000001</v>
      </c>
      <c r="N49" s="5">
        <f t="shared" si="14"/>
        <v>0.91680615135572663</v>
      </c>
      <c r="O49" s="4">
        <f t="shared" si="15"/>
        <v>426.05815465803329</v>
      </c>
    </row>
    <row r="50" spans="1:15" x14ac:dyDescent="0.25">
      <c r="A50" s="14" t="s">
        <v>28</v>
      </c>
      <c r="B50" s="14" t="s">
        <v>1</v>
      </c>
      <c r="C50" s="13" t="s">
        <v>39</v>
      </c>
      <c r="D50" s="12"/>
      <c r="E50" s="11">
        <v>136</v>
      </c>
      <c r="F50" s="10">
        <v>1.36</v>
      </c>
      <c r="G50" s="9">
        <v>2.36164</v>
      </c>
      <c r="J50" s="7">
        <f t="shared" si="12"/>
        <v>0</v>
      </c>
      <c r="K50" s="6">
        <f t="shared" si="13"/>
        <v>1.36</v>
      </c>
      <c r="L50" s="6">
        <f t="shared" si="2"/>
        <v>0</v>
      </c>
      <c r="M50" s="6">
        <f t="shared" si="3"/>
        <v>1.36</v>
      </c>
      <c r="N50" s="5">
        <f t="shared" si="14"/>
        <v>1.2108458114123837</v>
      </c>
      <c r="O50" s="4">
        <f t="shared" si="15"/>
        <v>562.70426547956299</v>
      </c>
    </row>
    <row r="51" spans="1:15" x14ac:dyDescent="0.25">
      <c r="A51" s="14" t="s">
        <v>29</v>
      </c>
      <c r="B51" s="14" t="s">
        <v>1</v>
      </c>
      <c r="C51" s="13" t="s">
        <v>39</v>
      </c>
      <c r="D51" s="12"/>
      <c r="E51" s="11">
        <v>135.04300000000001</v>
      </c>
      <c r="F51" s="10">
        <v>1.0653699999999999</v>
      </c>
      <c r="G51" s="9">
        <v>1.912143261</v>
      </c>
      <c r="J51" s="7">
        <f t="shared" si="12"/>
        <v>0</v>
      </c>
      <c r="K51" s="6">
        <f t="shared" si="13"/>
        <v>1.0653699999999999</v>
      </c>
      <c r="L51" s="6">
        <f t="shared" si="2"/>
        <v>0</v>
      </c>
      <c r="M51" s="6">
        <f t="shared" si="3"/>
        <v>1.0653699999999999</v>
      </c>
      <c r="N51" s="5">
        <f t="shared" si="14"/>
        <v>0.94852853095912582</v>
      </c>
      <c r="O51" s="4">
        <f t="shared" si="15"/>
        <v>440.80017890732495</v>
      </c>
    </row>
    <row r="52" spans="1:15" x14ac:dyDescent="0.25">
      <c r="A52" s="14" t="s">
        <v>30</v>
      </c>
      <c r="B52" s="14" t="s">
        <v>1</v>
      </c>
      <c r="C52" s="13" t="s">
        <v>39</v>
      </c>
      <c r="D52" s="12"/>
      <c r="E52" s="11">
        <v>91</v>
      </c>
      <c r="F52" s="10">
        <v>1.1000000000000001</v>
      </c>
      <c r="G52" s="9">
        <v>1.858965</v>
      </c>
      <c r="J52" s="7">
        <f t="shared" si="12"/>
        <v>0</v>
      </c>
      <c r="K52" s="6">
        <f t="shared" si="13"/>
        <v>1.1000000000000001</v>
      </c>
      <c r="L52" s="6">
        <f t="shared" si="2"/>
        <v>0</v>
      </c>
      <c r="M52" s="6">
        <f t="shared" si="3"/>
        <v>1.1000000000000001</v>
      </c>
      <c r="N52" s="5">
        <f t="shared" si="14"/>
        <v>0.97936058276001625</v>
      </c>
      <c r="O52" s="4">
        <f t="shared" si="15"/>
        <v>455.12845002023477</v>
      </c>
    </row>
    <row r="53" spans="1:15" x14ac:dyDescent="0.25">
      <c r="A53" s="14" t="s">
        <v>31</v>
      </c>
      <c r="B53" s="14" t="s">
        <v>1</v>
      </c>
      <c r="C53" s="13" t="s">
        <v>39</v>
      </c>
      <c r="D53" s="12"/>
      <c r="E53" s="11">
        <v>91</v>
      </c>
      <c r="F53" s="10">
        <v>1.0995200000000001</v>
      </c>
      <c r="G53" s="9">
        <v>1.8086</v>
      </c>
      <c r="J53" s="7">
        <f t="shared" si="12"/>
        <v>0</v>
      </c>
      <c r="K53" s="6">
        <f t="shared" si="13"/>
        <v>1.0995200000000001</v>
      </c>
      <c r="L53" s="6">
        <f t="shared" si="2"/>
        <v>0</v>
      </c>
      <c r="M53" s="6">
        <f t="shared" si="3"/>
        <v>1.0995200000000001</v>
      </c>
      <c r="N53" s="5">
        <f t="shared" si="14"/>
        <v>0.97893322541481187</v>
      </c>
      <c r="O53" s="4">
        <f t="shared" si="15"/>
        <v>454.92984851477138</v>
      </c>
    </row>
    <row r="54" spans="1:15" x14ac:dyDescent="0.25">
      <c r="A54" s="14" t="s">
        <v>32</v>
      </c>
      <c r="B54" s="14" t="s">
        <v>1</v>
      </c>
      <c r="C54" s="13" t="s">
        <v>39</v>
      </c>
      <c r="D54" s="12"/>
      <c r="E54" s="11">
        <v>116.8</v>
      </c>
      <c r="F54" s="10">
        <v>0.54217000000000004</v>
      </c>
      <c r="G54" s="9">
        <v>0.94377999999999995</v>
      </c>
      <c r="J54" s="7">
        <f t="shared" si="12"/>
        <v>0</v>
      </c>
      <c r="K54" s="6">
        <f t="shared" si="13"/>
        <v>0.54217000000000004</v>
      </c>
      <c r="L54" s="6">
        <f t="shared" si="2"/>
        <v>0</v>
      </c>
      <c r="M54" s="6">
        <f t="shared" si="3"/>
        <v>0.54217000000000004</v>
      </c>
      <c r="N54" s="5">
        <f t="shared" si="14"/>
        <v>0.48270902468636184</v>
      </c>
      <c r="O54" s="4">
        <f t="shared" si="15"/>
        <v>224.32453795224609</v>
      </c>
    </row>
    <row r="55" spans="1:15" x14ac:dyDescent="0.25">
      <c r="A55" s="14" t="s">
        <v>33</v>
      </c>
      <c r="B55" s="14" t="s">
        <v>1</v>
      </c>
      <c r="C55" s="13" t="s">
        <v>39</v>
      </c>
      <c r="D55" s="12"/>
      <c r="E55" s="11">
        <v>134</v>
      </c>
      <c r="F55" s="10">
        <v>0.19686000000000001</v>
      </c>
      <c r="G55" s="9">
        <v>0.65342</v>
      </c>
      <c r="J55" s="7">
        <f t="shared" si="12"/>
        <v>0</v>
      </c>
      <c r="K55" s="6">
        <f t="shared" si="13"/>
        <v>0.19686000000000001</v>
      </c>
      <c r="L55" s="6">
        <f t="shared" si="2"/>
        <v>0</v>
      </c>
      <c r="M55" s="6">
        <f t="shared" si="3"/>
        <v>0.19686000000000001</v>
      </c>
      <c r="N55" s="5">
        <f t="shared" si="14"/>
        <v>0.17526993120194254</v>
      </c>
      <c r="O55" s="4">
        <f t="shared" si="15"/>
        <v>81.451442428166743</v>
      </c>
    </row>
    <row r="56" spans="1:15" x14ac:dyDescent="0.25">
      <c r="A56" s="3" t="s">
        <v>34</v>
      </c>
      <c r="B56" s="3" t="s">
        <v>35</v>
      </c>
      <c r="C56" s="35" t="s">
        <v>41</v>
      </c>
      <c r="D56" s="12"/>
      <c r="E56" s="11">
        <v>137.10356250000001</v>
      </c>
      <c r="F56" s="36">
        <f t="shared" ref="F56:G56" si="16">AVERAGE(F40:F55)</f>
        <v>0.72142835331249999</v>
      </c>
      <c r="G56" s="37">
        <f t="shared" si="16"/>
        <v>1.531056690375</v>
      </c>
      <c r="H56" s="38"/>
      <c r="J56" s="7">
        <f t="shared" si="12"/>
        <v>0</v>
      </c>
      <c r="K56" s="6">
        <f t="shared" si="13"/>
        <v>0.72142835331249999</v>
      </c>
      <c r="L56" s="6">
        <f t="shared" si="2"/>
        <v>0</v>
      </c>
      <c r="M56" s="6">
        <f t="shared" si="3"/>
        <v>0.72142835331249999</v>
      </c>
      <c r="N56" s="5">
        <f>(M56*2.2)/2.471</f>
        <v>0.64230772047248086</v>
      </c>
      <c r="O56" s="4">
        <f t="shared" si="15"/>
        <v>298.49324385797132</v>
      </c>
    </row>
    <row r="57" spans="1:15" x14ac:dyDescent="0.25">
      <c r="A57" s="39"/>
      <c r="B57" s="39"/>
      <c r="C57" s="40"/>
      <c r="D57" s="12"/>
      <c r="E57" s="11"/>
      <c r="F57" s="41"/>
      <c r="G57" s="42"/>
      <c r="J57" s="7"/>
      <c r="K57" s="6"/>
      <c r="L57" s="6"/>
      <c r="M57" s="6"/>
      <c r="N57" s="5"/>
      <c r="O57" s="4"/>
    </row>
    <row r="58" spans="1:15" x14ac:dyDescent="0.25">
      <c r="A58" s="44" t="s">
        <v>19</v>
      </c>
      <c r="B58" s="44" t="s">
        <v>0</v>
      </c>
      <c r="C58" s="45" t="s">
        <v>18</v>
      </c>
      <c r="D58" s="12"/>
      <c r="E58" s="11">
        <v>161</v>
      </c>
      <c r="F58" s="46">
        <v>9.3189999999999995E-2</v>
      </c>
      <c r="G58" s="47">
        <v>0.96</v>
      </c>
      <c r="J58" s="7">
        <f t="shared" ref="J58:J63" si="17">(I58/E58)* (G58-F58)</f>
        <v>0</v>
      </c>
      <c r="K58" s="6">
        <f t="shared" si="13"/>
        <v>9.3189999999999995E-2</v>
      </c>
      <c r="L58" s="6">
        <f t="shared" si="2"/>
        <v>0</v>
      </c>
      <c r="M58" s="6">
        <f t="shared" si="3"/>
        <v>9.3189999999999995E-2</v>
      </c>
      <c r="N58" s="5">
        <f t="shared" ref="N58:N63" si="18">(M58*2.2)/2.471</f>
        <v>8.2969647915823549E-2</v>
      </c>
      <c r="O58" s="4">
        <f t="shared" si="15"/>
        <v>38.557654779441521</v>
      </c>
    </row>
    <row r="59" spans="1:15" x14ac:dyDescent="0.25">
      <c r="A59" s="44" t="s">
        <v>22</v>
      </c>
      <c r="B59" s="44" t="s">
        <v>0</v>
      </c>
      <c r="C59" s="45" t="s">
        <v>18</v>
      </c>
      <c r="D59" s="12"/>
      <c r="E59" s="11">
        <v>75.333299999999994</v>
      </c>
      <c r="F59" s="46">
        <v>0.27359499999999998</v>
      </c>
      <c r="G59" s="47">
        <v>0.72318333300000004</v>
      </c>
      <c r="J59" s="7">
        <f t="shared" si="17"/>
        <v>0</v>
      </c>
      <c r="K59" s="6">
        <f t="shared" si="13"/>
        <v>0.27359499999999998</v>
      </c>
      <c r="L59" s="6">
        <f t="shared" si="2"/>
        <v>0</v>
      </c>
      <c r="M59" s="6">
        <f t="shared" si="3"/>
        <v>0.27359499999999998</v>
      </c>
      <c r="N59" s="5">
        <f t="shared" si="18"/>
        <v>0.24358923512747876</v>
      </c>
      <c r="O59" s="4">
        <f t="shared" si="15"/>
        <v>113.20078934844194</v>
      </c>
    </row>
    <row r="60" spans="1:15" x14ac:dyDescent="0.25">
      <c r="A60" s="44" t="s">
        <v>42</v>
      </c>
      <c r="B60" s="44" t="s">
        <v>0</v>
      </c>
      <c r="C60" s="45" t="s">
        <v>18</v>
      </c>
      <c r="D60" s="12"/>
      <c r="E60" s="11">
        <v>65</v>
      </c>
      <c r="F60" s="46">
        <v>0.19137999999999999</v>
      </c>
      <c r="G60" s="47">
        <v>0.68507499999999999</v>
      </c>
      <c r="J60" s="7">
        <f t="shared" si="17"/>
        <v>0</v>
      </c>
      <c r="K60" s="6">
        <f t="shared" si="13"/>
        <v>0.19137999999999999</v>
      </c>
      <c r="L60" s="6">
        <f t="shared" si="2"/>
        <v>0</v>
      </c>
      <c r="M60" s="6">
        <f t="shared" si="3"/>
        <v>0.19137999999999999</v>
      </c>
      <c r="N60" s="5">
        <f t="shared" si="18"/>
        <v>0.17039093484419263</v>
      </c>
      <c r="O60" s="4">
        <f t="shared" si="15"/>
        <v>79.184075240793206</v>
      </c>
    </row>
    <row r="61" spans="1:15" x14ac:dyDescent="0.25">
      <c r="A61" s="44" t="s">
        <v>28</v>
      </c>
      <c r="B61" s="44" t="s">
        <v>0</v>
      </c>
      <c r="C61" s="45" t="s">
        <v>18</v>
      </c>
      <c r="D61" s="12"/>
      <c r="E61" s="11">
        <v>95</v>
      </c>
      <c r="F61" s="46">
        <v>0.75629999999999997</v>
      </c>
      <c r="G61" s="47">
        <v>1.17</v>
      </c>
      <c r="J61" s="7">
        <f t="shared" si="17"/>
        <v>0</v>
      </c>
      <c r="K61" s="6">
        <f t="shared" si="13"/>
        <v>0.75629999999999997</v>
      </c>
      <c r="L61" s="6">
        <f t="shared" si="2"/>
        <v>0</v>
      </c>
      <c r="M61" s="6">
        <f t="shared" si="3"/>
        <v>0.75629999999999997</v>
      </c>
      <c r="N61" s="5">
        <f t="shared" si="18"/>
        <v>0.67335491703763661</v>
      </c>
      <c r="O61" s="4">
        <f t="shared" si="15"/>
        <v>312.92149704573052</v>
      </c>
    </row>
    <row r="62" spans="1:15" x14ac:dyDescent="0.25">
      <c r="A62" s="44" t="s">
        <v>29</v>
      </c>
      <c r="B62" s="44" t="s">
        <v>0</v>
      </c>
      <c r="C62" s="45" t="s">
        <v>18</v>
      </c>
      <c r="D62" s="12"/>
      <c r="E62" s="11">
        <v>99.8</v>
      </c>
      <c r="F62" s="46">
        <v>0.46928133300000002</v>
      </c>
      <c r="G62" s="47">
        <v>0.82574400000000003</v>
      </c>
      <c r="J62" s="7">
        <f t="shared" si="17"/>
        <v>0</v>
      </c>
      <c r="K62" s="6">
        <f t="shared" si="13"/>
        <v>0.46928133300000002</v>
      </c>
      <c r="L62" s="6">
        <f t="shared" si="2"/>
        <v>0</v>
      </c>
      <c r="M62" s="6">
        <f t="shared" si="3"/>
        <v>0.46928133300000002</v>
      </c>
      <c r="N62" s="5">
        <f t="shared" si="18"/>
        <v>0.41781421796843388</v>
      </c>
      <c r="O62" s="4">
        <f t="shared" si="15"/>
        <v>194.16662337429059</v>
      </c>
    </row>
    <row r="63" spans="1:15" x14ac:dyDescent="0.25">
      <c r="A63" s="3" t="s">
        <v>34</v>
      </c>
      <c r="B63" s="3" t="s">
        <v>43</v>
      </c>
      <c r="C63" s="35" t="s">
        <v>36</v>
      </c>
      <c r="D63" s="12"/>
      <c r="E63" s="11">
        <v>99.22666000000001</v>
      </c>
      <c r="F63" s="36">
        <f t="shared" ref="F63:G63" si="19">AVERAGE(F58:F62)</f>
        <v>0.3567492666</v>
      </c>
      <c r="G63" s="37">
        <f t="shared" si="19"/>
        <v>0.87280046659999999</v>
      </c>
      <c r="H63" s="38"/>
      <c r="J63" s="7">
        <f t="shared" si="17"/>
        <v>0</v>
      </c>
      <c r="K63" s="6">
        <f t="shared" si="13"/>
        <v>0.3567492666</v>
      </c>
      <c r="L63" s="6">
        <f t="shared" si="2"/>
        <v>0</v>
      </c>
      <c r="M63" s="6">
        <f t="shared" si="3"/>
        <v>0.3567492666</v>
      </c>
      <c r="N63" s="5">
        <f t="shared" si="18"/>
        <v>0.31762379057871309</v>
      </c>
      <c r="O63" s="4">
        <f t="shared" si="15"/>
        <v>147.60612795773955</v>
      </c>
    </row>
    <row r="64" spans="1:15" x14ac:dyDescent="0.25">
      <c r="A64" s="39"/>
      <c r="B64" s="39"/>
      <c r="C64" s="40"/>
      <c r="D64" s="12"/>
      <c r="E64" s="11"/>
      <c r="F64" s="41"/>
      <c r="G64" s="42"/>
      <c r="J64" s="7"/>
      <c r="K64" s="6"/>
      <c r="L64" s="6"/>
      <c r="M64" s="6"/>
      <c r="N64" s="5"/>
      <c r="O64" s="4"/>
    </row>
    <row r="65" spans="1:15" x14ac:dyDescent="0.25">
      <c r="A65" s="44" t="s">
        <v>19</v>
      </c>
      <c r="B65" s="44" t="s">
        <v>0</v>
      </c>
      <c r="C65" s="45" t="s">
        <v>37</v>
      </c>
      <c r="D65" s="12"/>
      <c r="E65" s="11">
        <v>161</v>
      </c>
      <c r="F65" s="46">
        <v>0.19220999999999999</v>
      </c>
      <c r="G65" s="47">
        <v>1.69031</v>
      </c>
      <c r="J65" s="7">
        <f t="shared" ref="J65:J70" si="20">(I65/E65)* (G65-F65)</f>
        <v>0</v>
      </c>
      <c r="K65" s="6">
        <f t="shared" si="13"/>
        <v>0.19220999999999999</v>
      </c>
      <c r="L65" s="6">
        <f t="shared" si="2"/>
        <v>0</v>
      </c>
      <c r="M65" s="6">
        <f t="shared" si="3"/>
        <v>0.19220999999999999</v>
      </c>
      <c r="N65" s="5">
        <f t="shared" ref="N65:N70" si="21">(M65*2.2)/2.471</f>
        <v>0.17112990692027519</v>
      </c>
      <c r="O65" s="4">
        <f t="shared" si="15"/>
        <v>79.527490343990294</v>
      </c>
    </row>
    <row r="66" spans="1:15" x14ac:dyDescent="0.25">
      <c r="A66" s="44" t="s">
        <v>22</v>
      </c>
      <c r="B66" s="44" t="s">
        <v>0</v>
      </c>
      <c r="C66" s="45" t="s">
        <v>37</v>
      </c>
      <c r="D66" s="12"/>
      <c r="E66" s="11">
        <v>73.176500000000004</v>
      </c>
      <c r="F66" s="46">
        <v>0.55763294100000005</v>
      </c>
      <c r="G66" s="47">
        <v>1.5413329410000001</v>
      </c>
      <c r="J66" s="7">
        <f t="shared" si="20"/>
        <v>0</v>
      </c>
      <c r="K66" s="6">
        <f t="shared" si="13"/>
        <v>0.55763294100000005</v>
      </c>
      <c r="L66" s="6">
        <f t="shared" si="2"/>
        <v>0</v>
      </c>
      <c r="M66" s="6">
        <f t="shared" si="3"/>
        <v>0.55763294100000005</v>
      </c>
      <c r="N66" s="5">
        <f t="shared" si="21"/>
        <v>0.49647611096721977</v>
      </c>
      <c r="O66" s="4">
        <f t="shared" si="15"/>
        <v>230.7223782886864</v>
      </c>
    </row>
    <row r="67" spans="1:15" x14ac:dyDescent="0.25">
      <c r="A67" s="44" t="s">
        <v>42</v>
      </c>
      <c r="B67" s="44" t="s">
        <v>0</v>
      </c>
      <c r="C67" s="45" t="s">
        <v>37</v>
      </c>
      <c r="D67" s="12"/>
      <c r="E67" s="11">
        <v>65</v>
      </c>
      <c r="F67" s="46">
        <v>0.34531000000000001</v>
      </c>
      <c r="G67" s="47">
        <v>1.28</v>
      </c>
      <c r="J67" s="7">
        <f t="shared" si="20"/>
        <v>0</v>
      </c>
      <c r="K67" s="6">
        <f t="shared" si="13"/>
        <v>0.34531000000000001</v>
      </c>
      <c r="L67" s="6">
        <f t="shared" si="2"/>
        <v>0</v>
      </c>
      <c r="M67" s="6">
        <f t="shared" si="3"/>
        <v>0.34531000000000001</v>
      </c>
      <c r="N67" s="5">
        <f t="shared" si="21"/>
        <v>0.30743909348441928</v>
      </c>
      <c r="O67" s="4">
        <f t="shared" si="15"/>
        <v>142.87309552407933</v>
      </c>
    </row>
    <row r="68" spans="1:15" x14ac:dyDescent="0.25">
      <c r="A68" s="44" t="s">
        <v>28</v>
      </c>
      <c r="B68" s="44" t="s">
        <v>0</v>
      </c>
      <c r="C68" s="45" t="s">
        <v>37</v>
      </c>
      <c r="D68" s="12"/>
      <c r="E68" s="11">
        <v>95</v>
      </c>
      <c r="F68" s="46">
        <v>1.28</v>
      </c>
      <c r="G68" s="47">
        <v>3.4548800000000002</v>
      </c>
      <c r="J68" s="7">
        <f t="shared" si="20"/>
        <v>0</v>
      </c>
      <c r="K68" s="6">
        <f t="shared" si="13"/>
        <v>1.28</v>
      </c>
      <c r="L68" s="6">
        <f t="shared" si="2"/>
        <v>0</v>
      </c>
      <c r="M68" s="6">
        <f t="shared" si="3"/>
        <v>1.28</v>
      </c>
      <c r="N68" s="5">
        <f t="shared" si="21"/>
        <v>1.1396195872116552</v>
      </c>
      <c r="O68" s="4">
        <f t="shared" si="15"/>
        <v>529.60401456900047</v>
      </c>
    </row>
    <row r="69" spans="1:15" x14ac:dyDescent="0.25">
      <c r="A69" s="44" t="s">
        <v>29</v>
      </c>
      <c r="B69" s="44" t="s">
        <v>0</v>
      </c>
      <c r="C69" s="45" t="s">
        <v>37</v>
      </c>
      <c r="D69" s="12"/>
      <c r="E69" s="11">
        <v>104</v>
      </c>
      <c r="F69" s="46">
        <v>1.01</v>
      </c>
      <c r="G69" s="47">
        <v>2.015355</v>
      </c>
      <c r="J69" s="7">
        <f t="shared" si="20"/>
        <v>0</v>
      </c>
      <c r="K69" s="6">
        <f t="shared" si="13"/>
        <v>1.01</v>
      </c>
      <c r="L69" s="6">
        <f t="shared" ref="L69:L85" si="22">I69*0.0035</f>
        <v>0</v>
      </c>
      <c r="M69" s="6">
        <f t="shared" ref="M69:M85" si="23">K69+L69</f>
        <v>1.01</v>
      </c>
      <c r="N69" s="5">
        <f t="shared" si="21"/>
        <v>0.89923108053419687</v>
      </c>
      <c r="O69" s="4">
        <f t="shared" si="15"/>
        <v>417.890667745852</v>
      </c>
    </row>
    <row r="70" spans="1:15" x14ac:dyDescent="0.25">
      <c r="A70" s="3" t="s">
        <v>34</v>
      </c>
      <c r="B70" s="3" t="s">
        <v>43</v>
      </c>
      <c r="C70" s="35" t="s">
        <v>38</v>
      </c>
      <c r="D70" s="12"/>
      <c r="E70" s="11">
        <v>99.635300000000001</v>
      </c>
      <c r="F70" s="36">
        <f t="shared" ref="F70:G70" si="24">AVERAGE(F65:F69)</f>
        <v>0.67703058820000006</v>
      </c>
      <c r="G70" s="37">
        <f t="shared" si="24"/>
        <v>1.9963755882000001</v>
      </c>
      <c r="H70" s="38"/>
      <c r="J70" s="7">
        <f t="shared" si="20"/>
        <v>0</v>
      </c>
      <c r="K70" s="6">
        <f t="shared" si="13"/>
        <v>0.67703058820000006</v>
      </c>
      <c r="L70" s="6">
        <f t="shared" si="22"/>
        <v>0</v>
      </c>
      <c r="M70" s="6">
        <f t="shared" si="23"/>
        <v>0.67703058820000006</v>
      </c>
      <c r="N70" s="5">
        <f t="shared" si="21"/>
        <v>0.60277915582355324</v>
      </c>
      <c r="O70" s="4">
        <f t="shared" si="15"/>
        <v>280.12352929432166</v>
      </c>
    </row>
    <row r="71" spans="1:15" x14ac:dyDescent="0.25">
      <c r="A71" s="39"/>
      <c r="B71" s="39"/>
      <c r="C71" s="40"/>
      <c r="D71" s="12"/>
      <c r="E71" s="11"/>
      <c r="F71" s="41"/>
      <c r="G71" s="42"/>
      <c r="J71" s="7"/>
      <c r="K71" s="6"/>
      <c r="L71" s="6"/>
      <c r="M71" s="6"/>
      <c r="N71" s="5"/>
      <c r="O71" s="4"/>
    </row>
    <row r="72" spans="1:15" x14ac:dyDescent="0.25">
      <c r="A72" s="44" t="s">
        <v>19</v>
      </c>
      <c r="B72" s="44" t="s">
        <v>0</v>
      </c>
      <c r="C72" s="45" t="s">
        <v>39</v>
      </c>
      <c r="D72" s="12"/>
      <c r="E72" s="11">
        <v>161</v>
      </c>
      <c r="F72" s="46">
        <v>9.3005000000000004E-2</v>
      </c>
      <c r="G72" s="47">
        <v>0.92</v>
      </c>
      <c r="J72" s="7">
        <f t="shared" ref="J72:J77" si="25">(I72/E72)* (G72-F72)</f>
        <v>0</v>
      </c>
      <c r="K72" s="6">
        <f t="shared" si="13"/>
        <v>9.3005000000000004E-2</v>
      </c>
      <c r="L72" s="6">
        <f t="shared" si="22"/>
        <v>0</v>
      </c>
      <c r="M72" s="6">
        <f t="shared" si="23"/>
        <v>9.3005000000000004E-2</v>
      </c>
      <c r="N72" s="5">
        <f t="shared" ref="N72:N77" si="26">(M72*2.2)/2.471</f>
        <v>8.2804937272359366E-2</v>
      </c>
      <c r="O72" s="4">
        <f t="shared" si="15"/>
        <v>38.481110449210846</v>
      </c>
    </row>
    <row r="73" spans="1:15" x14ac:dyDescent="0.25">
      <c r="A73" s="44" t="s">
        <v>22</v>
      </c>
      <c r="B73" s="44" t="s">
        <v>0</v>
      </c>
      <c r="C73" s="45" t="s">
        <v>39</v>
      </c>
      <c r="D73" s="12"/>
      <c r="E73" s="11">
        <v>83.529399999999995</v>
      </c>
      <c r="F73" s="46">
        <v>0.43141323500000001</v>
      </c>
      <c r="G73" s="47">
        <v>1.148744706</v>
      </c>
      <c r="J73" s="7">
        <f t="shared" si="25"/>
        <v>0</v>
      </c>
      <c r="K73" s="6">
        <f t="shared" si="13"/>
        <v>0.43141323500000001</v>
      </c>
      <c r="L73" s="6">
        <f t="shared" si="22"/>
        <v>0</v>
      </c>
      <c r="M73" s="6">
        <f t="shared" si="23"/>
        <v>0.43141323500000001</v>
      </c>
      <c r="N73" s="5">
        <f t="shared" si="26"/>
        <v>0.38409919749089438</v>
      </c>
      <c r="O73" s="4">
        <f t="shared" si="15"/>
        <v>178.49857905796844</v>
      </c>
    </row>
    <row r="74" spans="1:15" x14ac:dyDescent="0.25">
      <c r="A74" s="44" t="s">
        <v>42</v>
      </c>
      <c r="B74" s="44" t="s">
        <v>0</v>
      </c>
      <c r="C74" s="45" t="s">
        <v>39</v>
      </c>
      <c r="D74" s="12"/>
      <c r="E74" s="11">
        <v>65</v>
      </c>
      <c r="F74" s="46">
        <v>0.18257000000000001</v>
      </c>
      <c r="G74" s="47">
        <v>0.61</v>
      </c>
      <c r="J74" s="7">
        <f t="shared" si="25"/>
        <v>0</v>
      </c>
      <c r="K74" s="6">
        <f t="shared" si="13"/>
        <v>0.18257000000000001</v>
      </c>
      <c r="L74" s="6">
        <f t="shared" si="22"/>
        <v>0</v>
      </c>
      <c r="M74" s="6">
        <f t="shared" si="23"/>
        <v>0.18257000000000001</v>
      </c>
      <c r="N74" s="5">
        <f t="shared" si="26"/>
        <v>0.16254714690408745</v>
      </c>
      <c r="O74" s="4">
        <f t="shared" si="15"/>
        <v>75.538910109267519</v>
      </c>
    </row>
    <row r="75" spans="1:15" x14ac:dyDescent="0.25">
      <c r="A75" s="44" t="s">
        <v>28</v>
      </c>
      <c r="B75" s="44" t="s">
        <v>0</v>
      </c>
      <c r="C75" s="45" t="s">
        <v>39</v>
      </c>
      <c r="D75" s="12"/>
      <c r="E75" s="11">
        <v>95</v>
      </c>
      <c r="F75" s="46">
        <v>1.08</v>
      </c>
      <c r="G75" s="47">
        <v>1.81589</v>
      </c>
      <c r="J75" s="7">
        <f t="shared" si="25"/>
        <v>0</v>
      </c>
      <c r="K75" s="6">
        <f t="shared" si="13"/>
        <v>1.08</v>
      </c>
      <c r="L75" s="6">
        <f t="shared" si="22"/>
        <v>0</v>
      </c>
      <c r="M75" s="6">
        <f t="shared" si="23"/>
        <v>1.08</v>
      </c>
      <c r="N75" s="5">
        <f t="shared" si="26"/>
        <v>0.96155402670983414</v>
      </c>
      <c r="O75" s="4">
        <f t="shared" si="15"/>
        <v>446.85338729259416</v>
      </c>
    </row>
    <row r="76" spans="1:15" x14ac:dyDescent="0.25">
      <c r="A76" s="44" t="s">
        <v>29</v>
      </c>
      <c r="B76" s="44" t="s">
        <v>0</v>
      </c>
      <c r="C76" s="45" t="s">
        <v>39</v>
      </c>
      <c r="D76" s="12"/>
      <c r="E76" s="11">
        <v>103.217</v>
      </c>
      <c r="F76" s="46">
        <v>1.0137832609999999</v>
      </c>
      <c r="G76" s="47">
        <v>1.713027174</v>
      </c>
      <c r="J76" s="7">
        <f t="shared" si="25"/>
        <v>0</v>
      </c>
      <c r="K76" s="6">
        <f t="shared" si="13"/>
        <v>1.0137832609999999</v>
      </c>
      <c r="L76" s="6">
        <f t="shared" si="22"/>
        <v>0</v>
      </c>
      <c r="M76" s="6">
        <f t="shared" si="23"/>
        <v>1.0137832609999999</v>
      </c>
      <c r="N76" s="5">
        <f t="shared" si="26"/>
        <v>0.90259942298664508</v>
      </c>
      <c r="O76" s="4">
        <f t="shared" si="15"/>
        <v>419.45600385035374</v>
      </c>
    </row>
    <row r="77" spans="1:15" x14ac:dyDescent="0.25">
      <c r="A77" s="3" t="s">
        <v>34</v>
      </c>
      <c r="B77" s="3" t="s">
        <v>43</v>
      </c>
      <c r="C77" s="35" t="s">
        <v>41</v>
      </c>
      <c r="D77" s="12"/>
      <c r="E77" s="11">
        <v>101.54928</v>
      </c>
      <c r="F77" s="36">
        <f t="shared" ref="F77:G77" si="27">AVERAGE(F72:F76)</f>
        <v>0.56015429919999993</v>
      </c>
      <c r="G77" s="37">
        <f t="shared" si="27"/>
        <v>1.2415323759999999</v>
      </c>
      <c r="H77" s="38"/>
      <c r="J77" s="7">
        <f t="shared" si="25"/>
        <v>0</v>
      </c>
      <c r="K77" s="6">
        <f t="shared" si="13"/>
        <v>0.56015429919999993</v>
      </c>
      <c r="L77" s="6">
        <f t="shared" si="22"/>
        <v>0</v>
      </c>
      <c r="M77" s="6">
        <f t="shared" si="23"/>
        <v>0.56015429919999993</v>
      </c>
      <c r="N77" s="5">
        <f t="shared" si="26"/>
        <v>0.49872094627276403</v>
      </c>
      <c r="O77" s="4">
        <f t="shared" si="15"/>
        <v>231.76559815187892</v>
      </c>
    </row>
    <row r="78" spans="1:15" s="52" customFormat="1" x14ac:dyDescent="0.25">
      <c r="A78" s="48"/>
      <c r="B78" s="48"/>
      <c r="C78" s="49"/>
      <c r="D78" s="12"/>
      <c r="E78" s="11"/>
      <c r="F78" s="50"/>
      <c r="G78" s="51"/>
      <c r="H78" s="38"/>
      <c r="J78" s="7"/>
      <c r="K78" s="7"/>
      <c r="L78" s="7"/>
      <c r="M78" s="7"/>
      <c r="N78" s="5"/>
      <c r="O78" s="53"/>
    </row>
    <row r="79" spans="1:15" x14ac:dyDescent="0.25">
      <c r="A79" s="54" t="s">
        <v>17</v>
      </c>
      <c r="B79" s="54" t="s">
        <v>44</v>
      </c>
      <c r="C79" s="55" t="s">
        <v>18</v>
      </c>
      <c r="D79" s="12"/>
      <c r="E79" s="11">
        <v>157</v>
      </c>
      <c r="F79" s="56">
        <v>0.18995000000000001</v>
      </c>
      <c r="G79" s="57">
        <v>0.62941999999999998</v>
      </c>
      <c r="J79" s="7">
        <f>(I79/E79)* (G79-F79)</f>
        <v>0</v>
      </c>
      <c r="K79" s="6">
        <f t="shared" ref="K79:K142" si="28">J79+F79</f>
        <v>0.18995000000000001</v>
      </c>
      <c r="L79" s="6">
        <f t="shared" si="22"/>
        <v>0</v>
      </c>
      <c r="M79" s="6">
        <f t="shared" si="23"/>
        <v>0.18995000000000001</v>
      </c>
      <c r="N79" s="5">
        <f t="shared" ref="N79:N81" si="29">(M79*2.2)/2.471</f>
        <v>0.16911776608660462</v>
      </c>
      <c r="O79" s="4">
        <f t="shared" si="15"/>
        <v>78.592408255766898</v>
      </c>
    </row>
    <row r="80" spans="1:15" x14ac:dyDescent="0.25">
      <c r="A80" s="54" t="s">
        <v>28</v>
      </c>
      <c r="B80" s="54" t="s">
        <v>44</v>
      </c>
      <c r="C80" s="55" t="s">
        <v>18</v>
      </c>
      <c r="D80" s="12"/>
      <c r="E80" s="11">
        <v>214</v>
      </c>
      <c r="F80" s="56">
        <v>0.72</v>
      </c>
      <c r="G80" s="57">
        <v>1.1000000000000001</v>
      </c>
      <c r="J80" s="7">
        <f>(I80/E80)* (G80-F80)</f>
        <v>0</v>
      </c>
      <c r="K80" s="6">
        <f t="shared" si="28"/>
        <v>0.72</v>
      </c>
      <c r="L80" s="6">
        <f t="shared" si="22"/>
        <v>0</v>
      </c>
      <c r="M80" s="6">
        <f t="shared" si="23"/>
        <v>0.72</v>
      </c>
      <c r="N80" s="5">
        <f t="shared" si="29"/>
        <v>0.64103601780655606</v>
      </c>
      <c r="O80" s="4">
        <f t="shared" si="15"/>
        <v>297.90225819506276</v>
      </c>
    </row>
    <row r="81" spans="1:15" x14ac:dyDescent="0.25">
      <c r="A81" s="3" t="s">
        <v>34</v>
      </c>
      <c r="B81" s="3" t="s">
        <v>45</v>
      </c>
      <c r="C81" s="35" t="s">
        <v>36</v>
      </c>
      <c r="D81" s="12"/>
      <c r="E81" s="11">
        <v>185.5</v>
      </c>
      <c r="F81" s="36">
        <f t="shared" ref="F81:G81" si="30">AVERAGE(F79:F80)</f>
        <v>0.45497500000000002</v>
      </c>
      <c r="G81" s="37">
        <f t="shared" si="30"/>
        <v>0.86471000000000009</v>
      </c>
      <c r="H81" s="38"/>
      <c r="J81" s="7">
        <f>(I81/E81)* (G81-F81)</f>
        <v>0</v>
      </c>
      <c r="K81" s="6">
        <f t="shared" si="28"/>
        <v>0.45497500000000002</v>
      </c>
      <c r="L81" s="6">
        <f t="shared" si="22"/>
        <v>0</v>
      </c>
      <c r="M81" s="6">
        <f t="shared" si="23"/>
        <v>0.45497500000000002</v>
      </c>
      <c r="N81" s="5">
        <f t="shared" si="29"/>
        <v>0.40507689194658042</v>
      </c>
      <c r="O81" s="4">
        <f t="shared" si="15"/>
        <v>188.24733322541488</v>
      </c>
    </row>
    <row r="82" spans="1:15" x14ac:dyDescent="0.25">
      <c r="A82" s="39"/>
      <c r="B82" s="39"/>
      <c r="C82" s="40"/>
      <c r="D82" s="12"/>
      <c r="E82" s="11"/>
      <c r="F82" s="41"/>
      <c r="G82" s="42"/>
      <c r="J82" s="7"/>
      <c r="K82" s="6"/>
      <c r="L82" s="6"/>
      <c r="M82" s="6"/>
      <c r="N82" s="5"/>
      <c r="O82" s="4"/>
    </row>
    <row r="83" spans="1:15" x14ac:dyDescent="0.25">
      <c r="A83" s="54" t="s">
        <v>17</v>
      </c>
      <c r="B83" s="54" t="s">
        <v>44</v>
      </c>
      <c r="C83" s="55" t="s">
        <v>37</v>
      </c>
      <c r="D83" s="12"/>
      <c r="E83" s="11">
        <v>157</v>
      </c>
      <c r="F83" s="56">
        <v>0.26644000000000001</v>
      </c>
      <c r="G83" s="57">
        <v>1.0171300000000001</v>
      </c>
      <c r="J83" s="7">
        <f>(I83/E83)* (G83-F83)</f>
        <v>0</v>
      </c>
      <c r="K83" s="6">
        <f t="shared" si="28"/>
        <v>0.26644000000000001</v>
      </c>
      <c r="L83" s="6">
        <f t="shared" si="22"/>
        <v>0</v>
      </c>
      <c r="M83" s="6">
        <f t="shared" si="23"/>
        <v>0.26644000000000001</v>
      </c>
      <c r="N83" s="5">
        <f t="shared" ref="N83:N85" si="31">(M83*2.2)/2.471</f>
        <v>0.2372189397005261</v>
      </c>
      <c r="O83" s="4">
        <f t="shared" si="15"/>
        <v>110.24038565762849</v>
      </c>
    </row>
    <row r="84" spans="1:15" x14ac:dyDescent="0.25">
      <c r="A84" s="54" t="s">
        <v>28</v>
      </c>
      <c r="B84" s="54" t="s">
        <v>44</v>
      </c>
      <c r="C84" s="55" t="s">
        <v>37</v>
      </c>
      <c r="D84" s="12"/>
      <c r="E84" s="11">
        <v>214</v>
      </c>
      <c r="F84" s="56">
        <v>1.12801</v>
      </c>
      <c r="G84" s="57">
        <v>2.4246699999999999</v>
      </c>
      <c r="J84" s="7">
        <f>(I84/E84)* (G84-F84)</f>
        <v>0</v>
      </c>
      <c r="K84" s="6">
        <f t="shared" si="28"/>
        <v>1.12801</v>
      </c>
      <c r="L84" s="6">
        <f t="shared" si="22"/>
        <v>0</v>
      </c>
      <c r="M84" s="6">
        <f t="shared" si="23"/>
        <v>1.12801</v>
      </c>
      <c r="N84" s="5">
        <f t="shared" si="31"/>
        <v>1.0042986645082963</v>
      </c>
      <c r="O84" s="4">
        <f t="shared" si="15"/>
        <v>466.71767537029547</v>
      </c>
    </row>
    <row r="85" spans="1:15" x14ac:dyDescent="0.25">
      <c r="A85" s="3" t="s">
        <v>34</v>
      </c>
      <c r="B85" s="3" t="s">
        <v>45</v>
      </c>
      <c r="C85" s="35" t="s">
        <v>38</v>
      </c>
      <c r="D85" s="12"/>
      <c r="E85" s="11">
        <v>185.5</v>
      </c>
      <c r="F85" s="36">
        <f t="shared" ref="F85:G85" si="32">AVERAGE(F83:F84)</f>
        <v>0.69722499999999998</v>
      </c>
      <c r="G85" s="37">
        <f t="shared" si="32"/>
        <v>1.7208999999999999</v>
      </c>
      <c r="H85" s="38"/>
      <c r="J85" s="7">
        <f>(I85/E85)* (G85-F85)</f>
        <v>0</v>
      </c>
      <c r="K85" s="6">
        <f t="shared" si="28"/>
        <v>0.69722499999999998</v>
      </c>
      <c r="L85" s="6">
        <f t="shared" si="22"/>
        <v>0</v>
      </c>
      <c r="M85" s="6">
        <f t="shared" si="23"/>
        <v>0.69722499999999998</v>
      </c>
      <c r="N85" s="5">
        <f t="shared" si="31"/>
        <v>0.62075880210441114</v>
      </c>
      <c r="O85" s="4">
        <f t="shared" si="15"/>
        <v>288.47903051396196</v>
      </c>
    </row>
    <row r="86" spans="1:15" x14ac:dyDescent="0.25">
      <c r="A86" s="39"/>
      <c r="B86" s="39"/>
      <c r="C86" s="40"/>
      <c r="D86" s="12"/>
      <c r="E86" s="11"/>
      <c r="F86" s="41"/>
      <c r="G86" s="42"/>
      <c r="J86" s="7"/>
      <c r="K86" s="6"/>
      <c r="L86" s="6"/>
      <c r="M86" s="6"/>
      <c r="N86" s="5"/>
      <c r="O86" s="4"/>
    </row>
    <row r="87" spans="1:15" x14ac:dyDescent="0.25">
      <c r="A87" s="54" t="s">
        <v>17</v>
      </c>
      <c r="B87" s="54" t="s">
        <v>44</v>
      </c>
      <c r="C87" s="55" t="s">
        <v>39</v>
      </c>
      <c r="D87" s="12"/>
      <c r="E87" s="11">
        <v>157</v>
      </c>
      <c r="F87" s="56">
        <v>0.22836000000000001</v>
      </c>
      <c r="G87" s="57">
        <v>0.71745999999999999</v>
      </c>
      <c r="J87" s="7">
        <f>(I87/E87)* (G87-F87)</f>
        <v>0</v>
      </c>
      <c r="K87" s="6">
        <f t="shared" si="28"/>
        <v>0.22836000000000001</v>
      </c>
      <c r="L87" s="6">
        <f t="shared" ref="L87:L89" si="33">I87*0.0035</f>
        <v>0</v>
      </c>
      <c r="M87" s="6">
        <f t="shared" ref="M87:M89" si="34">K87+L87</f>
        <v>0.22836000000000001</v>
      </c>
      <c r="N87" s="5">
        <f t="shared" ref="N87:N89" si="35">(M87*2.2)/2.471</f>
        <v>0.20331525698097938</v>
      </c>
      <c r="O87" s="4">
        <f t="shared" si="15"/>
        <v>94.484666224200737</v>
      </c>
    </row>
    <row r="88" spans="1:15" x14ac:dyDescent="0.25">
      <c r="A88" s="54" t="s">
        <v>28</v>
      </c>
      <c r="B88" s="54" t="s">
        <v>44</v>
      </c>
      <c r="C88" s="55" t="s">
        <v>39</v>
      </c>
      <c r="D88" s="12"/>
      <c r="E88" s="11">
        <v>214</v>
      </c>
      <c r="F88" s="56">
        <v>0.815025</v>
      </c>
      <c r="G88" s="57">
        <v>1.21</v>
      </c>
      <c r="J88" s="7">
        <f>(I88/E88)* (G88-F88)</f>
        <v>0</v>
      </c>
      <c r="K88" s="6">
        <f t="shared" si="28"/>
        <v>0.815025</v>
      </c>
      <c r="L88" s="6">
        <f t="shared" si="33"/>
        <v>0</v>
      </c>
      <c r="M88" s="6">
        <f t="shared" si="34"/>
        <v>0.815025</v>
      </c>
      <c r="N88" s="5">
        <f t="shared" si="35"/>
        <v>0.72563941723998382</v>
      </c>
      <c r="O88" s="4">
        <f t="shared" si="15"/>
        <v>337.21914997976529</v>
      </c>
    </row>
    <row r="89" spans="1:15" x14ac:dyDescent="0.25">
      <c r="A89" s="3" t="s">
        <v>34</v>
      </c>
      <c r="B89" s="3" t="s">
        <v>45</v>
      </c>
      <c r="C89" s="35" t="s">
        <v>41</v>
      </c>
      <c r="D89" s="12"/>
      <c r="E89" s="11">
        <v>185.5</v>
      </c>
      <c r="F89" s="36">
        <f t="shared" ref="F89:G89" si="36">AVERAGE(F87:F88)</f>
        <v>0.5216925</v>
      </c>
      <c r="G89" s="37">
        <f t="shared" si="36"/>
        <v>0.96372999999999998</v>
      </c>
      <c r="H89" s="38"/>
      <c r="J89" s="7">
        <f>(I89/E89)* (G89-F89)</f>
        <v>0</v>
      </c>
      <c r="K89" s="6">
        <f t="shared" si="28"/>
        <v>0.5216925</v>
      </c>
      <c r="L89" s="6">
        <f t="shared" si="33"/>
        <v>0</v>
      </c>
      <c r="M89" s="6">
        <f t="shared" si="34"/>
        <v>0.5216925</v>
      </c>
      <c r="N89" s="5">
        <f t="shared" si="35"/>
        <v>0.46447733711048161</v>
      </c>
      <c r="O89" s="4">
        <f t="shared" si="15"/>
        <v>215.85190810198304</v>
      </c>
    </row>
    <row r="90" spans="1:15" x14ac:dyDescent="0.25">
      <c r="A90" s="39"/>
      <c r="B90" s="39"/>
      <c r="C90" s="40"/>
      <c r="D90" s="12"/>
      <c r="E90" s="11"/>
      <c r="F90" s="41"/>
      <c r="G90" s="42"/>
      <c r="J90" s="7"/>
      <c r="K90" s="6"/>
      <c r="L90" s="6"/>
      <c r="M90" s="6"/>
      <c r="N90" s="5"/>
      <c r="O90" s="4"/>
    </row>
    <row r="91" spans="1:15" x14ac:dyDescent="0.25">
      <c r="A91" s="58" t="s">
        <v>33</v>
      </c>
      <c r="B91" s="58" t="s">
        <v>46</v>
      </c>
      <c r="C91" s="59" t="s">
        <v>18</v>
      </c>
      <c r="D91" s="12"/>
      <c r="E91" s="11">
        <v>114.99999999999999</v>
      </c>
      <c r="F91" s="60">
        <v>0.30223</v>
      </c>
      <c r="G91" s="61">
        <v>0.81560999999999995</v>
      </c>
      <c r="J91" s="7">
        <f>(I91/E91)* (G91-F91)</f>
        <v>0</v>
      </c>
      <c r="K91" s="6">
        <f t="shared" si="28"/>
        <v>0.30223</v>
      </c>
      <c r="L91" s="6">
        <f t="shared" ref="L91:L154" si="37">I91*0.0035</f>
        <v>0</v>
      </c>
      <c r="M91" s="6">
        <f t="shared" ref="M91:M137" si="38">K91+L91</f>
        <v>0.30223</v>
      </c>
      <c r="N91" s="5">
        <f t="shared" ref="N91:N94" si="39">(M91*2.2)/2.471</f>
        <v>0.26908377175232701</v>
      </c>
      <c r="O91" s="4">
        <f t="shared" si="15"/>
        <v>125.04861040874141</v>
      </c>
    </row>
    <row r="92" spans="1:15" x14ac:dyDescent="0.25">
      <c r="A92" s="58" t="s">
        <v>33</v>
      </c>
      <c r="B92" s="58" t="s">
        <v>46</v>
      </c>
      <c r="C92" s="59" t="s">
        <v>37</v>
      </c>
      <c r="D92" s="12"/>
      <c r="E92" s="11">
        <v>114.99999999999999</v>
      </c>
      <c r="F92" s="60">
        <v>0.37162000000000001</v>
      </c>
      <c r="G92" s="61">
        <v>1.11693</v>
      </c>
      <c r="J92" s="7">
        <f>(I92/E92)* (G92-F92)</f>
        <v>0</v>
      </c>
      <c r="K92" s="6">
        <f t="shared" si="28"/>
        <v>0.37162000000000001</v>
      </c>
      <c r="L92" s="6">
        <f t="shared" si="37"/>
        <v>0</v>
      </c>
      <c r="M92" s="6">
        <f t="shared" si="38"/>
        <v>0.37162000000000001</v>
      </c>
      <c r="N92" s="5">
        <f t="shared" si="39"/>
        <v>0.33086361796843383</v>
      </c>
      <c r="O92" s="4">
        <f t="shared" si="15"/>
        <v>153.75894054229059</v>
      </c>
    </row>
    <row r="93" spans="1:15" x14ac:dyDescent="0.25">
      <c r="A93" s="58" t="s">
        <v>33</v>
      </c>
      <c r="B93" s="58" t="s">
        <v>46</v>
      </c>
      <c r="C93" s="59" t="s">
        <v>39</v>
      </c>
      <c r="D93" s="12"/>
      <c r="E93" s="11">
        <v>114.99999999999999</v>
      </c>
      <c r="F93" s="60">
        <v>0.34817999999999999</v>
      </c>
      <c r="G93" s="61">
        <v>1.1499999999999999</v>
      </c>
      <c r="J93" s="7">
        <f>(I93/E93)* (G93-F93)</f>
        <v>0</v>
      </c>
      <c r="K93" s="6">
        <f t="shared" si="28"/>
        <v>0.34817999999999999</v>
      </c>
      <c r="L93" s="6">
        <f t="shared" si="37"/>
        <v>0</v>
      </c>
      <c r="M93" s="6">
        <f t="shared" si="38"/>
        <v>0.34817999999999999</v>
      </c>
      <c r="N93" s="5">
        <f t="shared" si="39"/>
        <v>0.30999433427762041</v>
      </c>
      <c r="O93" s="4">
        <f t="shared" si="15"/>
        <v>144.06056702549577</v>
      </c>
    </row>
    <row r="94" spans="1:15" x14ac:dyDescent="0.25">
      <c r="A94" s="3" t="s">
        <v>34</v>
      </c>
      <c r="B94" s="3" t="s">
        <v>47</v>
      </c>
      <c r="C94" s="62"/>
      <c r="D94" s="43"/>
      <c r="E94" s="63">
        <v>114.99999999999999</v>
      </c>
      <c r="F94" s="36">
        <f>AVERAGE(F91:F93)</f>
        <v>0.34067666666666668</v>
      </c>
      <c r="G94" s="36">
        <f>AVERAGE(G91:G93)</f>
        <v>1.0275133333333333</v>
      </c>
      <c r="J94" s="7">
        <f>(I94/E94)* (G94-F94)</f>
        <v>0</v>
      </c>
      <c r="K94" s="6">
        <f t="shared" si="28"/>
        <v>0.34067666666666668</v>
      </c>
      <c r="L94" s="6">
        <f t="shared" si="37"/>
        <v>0</v>
      </c>
      <c r="M94" s="6">
        <f t="shared" si="38"/>
        <v>0.34067666666666668</v>
      </c>
      <c r="N94" s="5">
        <f t="shared" si="39"/>
        <v>0.30331390799946045</v>
      </c>
      <c r="O94" s="4">
        <f t="shared" si="15"/>
        <v>140.95603932550927</v>
      </c>
    </row>
    <row r="95" spans="1:15" x14ac:dyDescent="0.25">
      <c r="A95" s="39"/>
      <c r="B95" s="39"/>
      <c r="C95" s="40"/>
      <c r="D95" s="12"/>
      <c r="E95" s="11"/>
      <c r="F95" s="41"/>
      <c r="G95" s="42"/>
      <c r="J95" s="7"/>
      <c r="K95" s="6"/>
      <c r="L95" s="6"/>
      <c r="M95" s="6"/>
      <c r="N95" s="5"/>
      <c r="O95" s="4"/>
    </row>
    <row r="96" spans="1:15" x14ac:dyDescent="0.25">
      <c r="A96" s="64" t="s">
        <v>42</v>
      </c>
      <c r="B96" s="64" t="s">
        <v>48</v>
      </c>
      <c r="C96" s="65" t="s">
        <v>18</v>
      </c>
      <c r="D96" s="12"/>
      <c r="E96" s="11">
        <v>88</v>
      </c>
      <c r="F96" s="66">
        <v>0.25677</v>
      </c>
      <c r="G96" s="67">
        <v>0.80815000000000003</v>
      </c>
      <c r="J96" s="7">
        <f>(I96/E96)* (G96-F96)</f>
        <v>0</v>
      </c>
      <c r="K96" s="6">
        <f t="shared" si="28"/>
        <v>0.25677</v>
      </c>
      <c r="L96" s="6">
        <f t="shared" si="37"/>
        <v>0</v>
      </c>
      <c r="M96" s="6">
        <f t="shared" si="38"/>
        <v>0.25677</v>
      </c>
      <c r="N96" s="5">
        <f t="shared" ref="N96:N98" si="40">(M96*2.2)/2.471</f>
        <v>0.22860946985026304</v>
      </c>
      <c r="O96" s="4">
        <f t="shared" si="15"/>
        <v>106.23939282881425</v>
      </c>
    </row>
    <row r="97" spans="1:15" x14ac:dyDescent="0.25">
      <c r="A97" s="64" t="s">
        <v>23</v>
      </c>
      <c r="B97" s="64" t="s">
        <v>48</v>
      </c>
      <c r="C97" s="65" t="s">
        <v>18</v>
      </c>
      <c r="D97" s="12"/>
      <c r="E97" s="11">
        <v>88</v>
      </c>
      <c r="F97" s="66">
        <v>0.46</v>
      </c>
      <c r="G97" s="67">
        <v>0.91595000000000004</v>
      </c>
      <c r="J97" s="7">
        <f>(I97/E97)* (G97-F97)</f>
        <v>0</v>
      </c>
      <c r="K97" s="6">
        <f t="shared" si="28"/>
        <v>0.46</v>
      </c>
      <c r="L97" s="6">
        <f t="shared" si="37"/>
        <v>0</v>
      </c>
      <c r="M97" s="6">
        <f t="shared" si="38"/>
        <v>0.46</v>
      </c>
      <c r="N97" s="5">
        <f t="shared" si="40"/>
        <v>0.40955078915418869</v>
      </c>
      <c r="O97" s="4">
        <f t="shared" si="15"/>
        <v>190.32644273573459</v>
      </c>
    </row>
    <row r="98" spans="1:15" x14ac:dyDescent="0.25">
      <c r="A98" s="3" t="s">
        <v>34</v>
      </c>
      <c r="B98" s="3" t="s">
        <v>49</v>
      </c>
      <c r="C98" s="35" t="s">
        <v>36</v>
      </c>
      <c r="D98" s="12"/>
      <c r="E98" s="11">
        <v>88</v>
      </c>
      <c r="F98" s="36">
        <f t="shared" ref="F98:G98" si="41">AVERAGE(F96:F97)</f>
        <v>0.35838500000000001</v>
      </c>
      <c r="G98" s="37">
        <f t="shared" si="41"/>
        <v>0.86204999999999998</v>
      </c>
      <c r="H98" s="38"/>
      <c r="J98" s="7">
        <f>(I98/E98)* (G98-F98)</f>
        <v>0</v>
      </c>
      <c r="K98" s="6">
        <f t="shared" si="28"/>
        <v>0.35838500000000001</v>
      </c>
      <c r="L98" s="6">
        <f t="shared" si="37"/>
        <v>0</v>
      </c>
      <c r="M98" s="6">
        <f t="shared" si="38"/>
        <v>0.35838500000000001</v>
      </c>
      <c r="N98" s="5">
        <f t="shared" si="40"/>
        <v>0.31908012950222586</v>
      </c>
      <c r="O98" s="4">
        <f t="shared" si="15"/>
        <v>148.28291778227441</v>
      </c>
    </row>
    <row r="99" spans="1:15" x14ac:dyDescent="0.25">
      <c r="A99" s="39"/>
      <c r="B99" s="39"/>
      <c r="C99" s="40"/>
      <c r="D99" s="12"/>
      <c r="E99" s="11"/>
      <c r="F99" s="41"/>
      <c r="G99" s="42"/>
      <c r="J99" s="7"/>
      <c r="K99" s="6"/>
      <c r="L99" s="6"/>
      <c r="M99" s="6"/>
      <c r="N99" s="5"/>
      <c r="O99" s="4"/>
    </row>
    <row r="100" spans="1:15" x14ac:dyDescent="0.25">
      <c r="A100" s="64" t="s">
        <v>42</v>
      </c>
      <c r="B100" s="64" t="s">
        <v>48</v>
      </c>
      <c r="C100" s="65" t="s">
        <v>37</v>
      </c>
      <c r="D100" s="12"/>
      <c r="E100" s="11">
        <v>88</v>
      </c>
      <c r="F100" s="66">
        <v>0.41</v>
      </c>
      <c r="G100" s="67">
        <v>1.5923099999999999</v>
      </c>
      <c r="J100" s="7">
        <f>(I100/E100)* (G100-F100)</f>
        <v>0</v>
      </c>
      <c r="K100" s="6">
        <f t="shared" si="28"/>
        <v>0.41</v>
      </c>
      <c r="L100" s="6">
        <f t="shared" si="37"/>
        <v>0</v>
      </c>
      <c r="M100" s="6">
        <f t="shared" si="38"/>
        <v>0.41</v>
      </c>
      <c r="N100" s="5">
        <f t="shared" ref="N100:N102" si="42">(M100*2.2)/2.471</f>
        <v>0.3650343990287333</v>
      </c>
      <c r="O100" s="4">
        <f t="shared" si="15"/>
        <v>169.63878591663294</v>
      </c>
    </row>
    <row r="101" spans="1:15" x14ac:dyDescent="0.25">
      <c r="A101" s="64" t="s">
        <v>23</v>
      </c>
      <c r="B101" s="64" t="s">
        <v>48</v>
      </c>
      <c r="C101" s="65" t="s">
        <v>37</v>
      </c>
      <c r="D101" s="12"/>
      <c r="E101" s="11">
        <v>88</v>
      </c>
      <c r="F101" s="66">
        <v>0.65</v>
      </c>
      <c r="G101" s="67">
        <v>2.04</v>
      </c>
      <c r="J101" s="7">
        <f>(I101/E101)* (G101-F101)</f>
        <v>0</v>
      </c>
      <c r="K101" s="6">
        <f t="shared" si="28"/>
        <v>0.65</v>
      </c>
      <c r="L101" s="6">
        <f t="shared" si="37"/>
        <v>0</v>
      </c>
      <c r="M101" s="6">
        <f t="shared" si="38"/>
        <v>0.65</v>
      </c>
      <c r="N101" s="5">
        <f t="shared" si="42"/>
        <v>0.57871307163091867</v>
      </c>
      <c r="O101" s="4">
        <f t="shared" si="15"/>
        <v>268.93953864832054</v>
      </c>
    </row>
    <row r="102" spans="1:15" x14ac:dyDescent="0.25">
      <c r="A102" s="3" t="s">
        <v>34</v>
      </c>
      <c r="B102" s="3" t="s">
        <v>49</v>
      </c>
      <c r="C102" s="35" t="s">
        <v>38</v>
      </c>
      <c r="D102" s="12"/>
      <c r="E102" s="11">
        <v>88</v>
      </c>
      <c r="F102" s="36">
        <f t="shared" ref="F102:G102" si="43">AVERAGE(F100:F101)</f>
        <v>0.53</v>
      </c>
      <c r="G102" s="37">
        <f t="shared" si="43"/>
        <v>1.816155</v>
      </c>
      <c r="H102" s="38"/>
      <c r="J102" s="7">
        <f>(I102/E102)* (G102-F102)</f>
        <v>0</v>
      </c>
      <c r="K102" s="6">
        <f t="shared" si="28"/>
        <v>0.53</v>
      </c>
      <c r="L102" s="6">
        <f t="shared" si="37"/>
        <v>0</v>
      </c>
      <c r="M102" s="6">
        <f t="shared" si="38"/>
        <v>0.53</v>
      </c>
      <c r="N102" s="5">
        <f t="shared" si="42"/>
        <v>0.47187373532982602</v>
      </c>
      <c r="O102" s="4">
        <f t="shared" si="15"/>
        <v>219.28916228247675</v>
      </c>
    </row>
    <row r="103" spans="1:15" x14ac:dyDescent="0.25">
      <c r="A103" s="39"/>
      <c r="B103" s="39"/>
      <c r="C103" s="40"/>
      <c r="D103" s="12"/>
      <c r="E103" s="11"/>
      <c r="F103" s="41"/>
      <c r="G103" s="42"/>
      <c r="J103" s="7"/>
      <c r="K103" s="6"/>
      <c r="L103" s="6"/>
      <c r="M103" s="6"/>
      <c r="N103" s="5"/>
      <c r="O103" s="4"/>
    </row>
    <row r="104" spans="1:15" x14ac:dyDescent="0.25">
      <c r="A104" s="64" t="s">
        <v>42</v>
      </c>
      <c r="B104" s="64" t="s">
        <v>48</v>
      </c>
      <c r="C104" s="65" t="s">
        <v>39</v>
      </c>
      <c r="D104" s="12"/>
      <c r="E104" s="11">
        <v>88</v>
      </c>
      <c r="F104" s="66">
        <v>0.22</v>
      </c>
      <c r="G104" s="67">
        <v>0.74973500000000004</v>
      </c>
      <c r="J104" s="7">
        <f>(I104/E104)* (G104-F104)</f>
        <v>0</v>
      </c>
      <c r="K104" s="6">
        <f t="shared" si="28"/>
        <v>0.22</v>
      </c>
      <c r="L104" s="6">
        <f t="shared" si="37"/>
        <v>0</v>
      </c>
      <c r="M104" s="6">
        <f t="shared" si="38"/>
        <v>0.22</v>
      </c>
      <c r="N104" s="5">
        <f t="shared" ref="N104:N106" si="44">(M104*2.2)/2.471</f>
        <v>0.19587211655200323</v>
      </c>
      <c r="O104" s="4">
        <f t="shared" si="15"/>
        <v>91.02569000404695</v>
      </c>
    </row>
    <row r="105" spans="1:15" x14ac:dyDescent="0.25">
      <c r="A105" s="64" t="s">
        <v>23</v>
      </c>
      <c r="B105" s="64" t="s">
        <v>48</v>
      </c>
      <c r="C105" s="65" t="s">
        <v>39</v>
      </c>
      <c r="D105" s="12"/>
      <c r="E105" s="11">
        <v>88</v>
      </c>
      <c r="F105" s="66">
        <v>0.64</v>
      </c>
      <c r="G105" s="67">
        <v>1.25383</v>
      </c>
      <c r="J105" s="7">
        <f>(I105/E105)* (G105-F105)</f>
        <v>0</v>
      </c>
      <c r="K105" s="6">
        <f t="shared" si="28"/>
        <v>0.64</v>
      </c>
      <c r="L105" s="6">
        <f t="shared" si="37"/>
        <v>0</v>
      </c>
      <c r="M105" s="6">
        <f t="shared" si="38"/>
        <v>0.64</v>
      </c>
      <c r="N105" s="5">
        <f t="shared" si="44"/>
        <v>0.56980979360582762</v>
      </c>
      <c r="O105" s="4">
        <f t="shared" ref="O105:O106" si="45">N105*(1.57*296)</f>
        <v>264.80200728450023</v>
      </c>
    </row>
    <row r="106" spans="1:15" x14ac:dyDescent="0.25">
      <c r="A106" s="3" t="s">
        <v>34</v>
      </c>
      <c r="B106" s="3" t="s">
        <v>49</v>
      </c>
      <c r="C106" s="35" t="s">
        <v>41</v>
      </c>
      <c r="D106" s="12"/>
      <c r="E106" s="11">
        <v>88</v>
      </c>
      <c r="F106" s="36">
        <f t="shared" ref="F106:G106" si="46">AVERAGE(F104:F105)</f>
        <v>0.43</v>
      </c>
      <c r="G106" s="37">
        <f t="shared" si="46"/>
        <v>1.0017825</v>
      </c>
      <c r="H106" s="38"/>
      <c r="J106" s="7">
        <f>(I106/E106)* (G106-F106)</f>
        <v>0</v>
      </c>
      <c r="K106" s="6">
        <f t="shared" si="28"/>
        <v>0.43</v>
      </c>
      <c r="L106" s="6">
        <f t="shared" si="37"/>
        <v>0</v>
      </c>
      <c r="M106" s="6">
        <f t="shared" si="38"/>
        <v>0.43</v>
      </c>
      <c r="N106" s="5">
        <f t="shared" si="44"/>
        <v>0.38284095507891541</v>
      </c>
      <c r="O106" s="4">
        <f t="shared" si="45"/>
        <v>177.91384864427357</v>
      </c>
    </row>
    <row r="107" spans="1:15" x14ac:dyDescent="0.25">
      <c r="A107" s="39"/>
      <c r="B107" s="39"/>
      <c r="C107" s="40"/>
      <c r="D107" s="12"/>
      <c r="E107" s="11"/>
      <c r="F107" s="41"/>
      <c r="G107" s="42"/>
      <c r="J107" s="7"/>
      <c r="K107" s="6"/>
      <c r="L107" s="6"/>
      <c r="M107" s="6"/>
      <c r="N107" s="5"/>
      <c r="O107" s="4"/>
    </row>
    <row r="108" spans="1:15" x14ac:dyDescent="0.25">
      <c r="A108" s="68" t="s">
        <v>20</v>
      </c>
      <c r="B108" s="68" t="s">
        <v>50</v>
      </c>
      <c r="C108" s="69" t="s">
        <v>18</v>
      </c>
      <c r="D108" s="12"/>
      <c r="E108" s="11">
        <v>22</v>
      </c>
      <c r="F108" s="70">
        <v>0.54205499999999995</v>
      </c>
      <c r="G108" s="71">
        <v>0.95452999999999999</v>
      </c>
      <c r="J108" s="7">
        <f t="shared" ref="J108:J118" si="47">(I108/E108)* (G108-F108)</f>
        <v>0</v>
      </c>
      <c r="K108" s="6">
        <f t="shared" si="28"/>
        <v>0.54205499999999995</v>
      </c>
      <c r="L108" s="6">
        <f t="shared" si="37"/>
        <v>0</v>
      </c>
      <c r="M108" s="6">
        <f t="shared" si="38"/>
        <v>0.54205499999999995</v>
      </c>
      <c r="N108" s="5">
        <f t="shared" ref="N108:N171" si="48">(M108*2.2)/2.471</f>
        <v>0.48260663698907319</v>
      </c>
      <c r="O108" s="4">
        <f t="shared" ref="O108:O118" si="49">N108*(1.57*296)</f>
        <v>224.27695634156211</v>
      </c>
    </row>
    <row r="109" spans="1:15" x14ac:dyDescent="0.25">
      <c r="A109" s="68" t="s">
        <v>24</v>
      </c>
      <c r="B109" s="68" t="s">
        <v>50</v>
      </c>
      <c r="C109" s="69" t="s">
        <v>18</v>
      </c>
      <c r="D109" s="12"/>
      <c r="E109" s="11">
        <v>22</v>
      </c>
      <c r="F109" s="70">
        <v>0.7</v>
      </c>
      <c r="G109" s="71">
        <v>0.98184000000000005</v>
      </c>
      <c r="J109" s="7">
        <f t="shared" si="47"/>
        <v>0</v>
      </c>
      <c r="K109" s="6">
        <f t="shared" si="28"/>
        <v>0.7</v>
      </c>
      <c r="L109" s="6">
        <f t="shared" si="37"/>
        <v>0</v>
      </c>
      <c r="M109" s="6">
        <f t="shared" si="38"/>
        <v>0.7</v>
      </c>
      <c r="N109" s="5">
        <f t="shared" si="48"/>
        <v>0.62322946175637395</v>
      </c>
      <c r="O109" s="4">
        <f t="shared" si="49"/>
        <v>289.6271954674221</v>
      </c>
    </row>
    <row r="110" spans="1:15" x14ac:dyDescent="0.25">
      <c r="A110" s="68" t="s">
        <v>25</v>
      </c>
      <c r="B110" s="68" t="s">
        <v>50</v>
      </c>
      <c r="C110" s="69" t="s">
        <v>18</v>
      </c>
      <c r="D110" s="12"/>
      <c r="E110" s="11">
        <v>22</v>
      </c>
      <c r="F110" s="70">
        <v>1.0291049999999999</v>
      </c>
      <c r="G110" s="71">
        <v>1.35104</v>
      </c>
      <c r="J110" s="7">
        <f t="shared" si="47"/>
        <v>0</v>
      </c>
      <c r="K110" s="6">
        <f t="shared" si="28"/>
        <v>1.0291049999999999</v>
      </c>
      <c r="L110" s="6">
        <f t="shared" si="37"/>
        <v>0</v>
      </c>
      <c r="M110" s="6">
        <f t="shared" si="38"/>
        <v>1.0291049999999999</v>
      </c>
      <c r="N110" s="5">
        <f t="shared" si="48"/>
        <v>0.91624079320113316</v>
      </c>
      <c r="O110" s="4">
        <f t="shared" si="49"/>
        <v>425.79542141643066</v>
      </c>
    </row>
    <row r="111" spans="1:15" x14ac:dyDescent="0.25">
      <c r="A111" s="68" t="s">
        <v>26</v>
      </c>
      <c r="B111" s="68" t="s">
        <v>50</v>
      </c>
      <c r="C111" s="69" t="s">
        <v>18</v>
      </c>
      <c r="D111" s="12"/>
      <c r="E111" s="11">
        <v>22</v>
      </c>
      <c r="F111" s="70">
        <v>0.92</v>
      </c>
      <c r="G111" s="71">
        <v>1.32033</v>
      </c>
      <c r="J111" s="7">
        <f t="shared" si="47"/>
        <v>0</v>
      </c>
      <c r="K111" s="6">
        <f t="shared" si="28"/>
        <v>0.92</v>
      </c>
      <c r="L111" s="6">
        <f t="shared" si="37"/>
        <v>0</v>
      </c>
      <c r="M111" s="6">
        <f t="shared" si="38"/>
        <v>0.92</v>
      </c>
      <c r="N111" s="5">
        <f t="shared" si="48"/>
        <v>0.81910157830837738</v>
      </c>
      <c r="O111" s="4">
        <f t="shared" si="49"/>
        <v>380.65288547146918</v>
      </c>
    </row>
    <row r="112" spans="1:15" x14ac:dyDescent="0.25">
      <c r="A112" s="68" t="s">
        <v>27</v>
      </c>
      <c r="B112" s="68" t="s">
        <v>50</v>
      </c>
      <c r="C112" s="69" t="s">
        <v>18</v>
      </c>
      <c r="D112" s="12"/>
      <c r="E112" s="11">
        <v>22</v>
      </c>
      <c r="F112" s="70">
        <v>1.0346200000000001</v>
      </c>
      <c r="G112" s="71">
        <v>1.31</v>
      </c>
      <c r="J112" s="7">
        <f t="shared" si="47"/>
        <v>0</v>
      </c>
      <c r="K112" s="6">
        <f t="shared" si="28"/>
        <v>1.0346200000000001</v>
      </c>
      <c r="L112" s="6">
        <f t="shared" si="37"/>
        <v>0</v>
      </c>
      <c r="M112" s="6">
        <f t="shared" si="38"/>
        <v>1.0346200000000001</v>
      </c>
      <c r="N112" s="5">
        <f t="shared" si="48"/>
        <v>0.92115095103197109</v>
      </c>
      <c r="O112" s="4">
        <f t="shared" si="49"/>
        <v>428.07726996357763</v>
      </c>
    </row>
    <row r="113" spans="1:15" x14ac:dyDescent="0.25">
      <c r="A113" s="68" t="s">
        <v>28</v>
      </c>
      <c r="B113" s="68" t="s">
        <v>50</v>
      </c>
      <c r="C113" s="69" t="s">
        <v>18</v>
      </c>
      <c r="D113" s="12"/>
      <c r="E113" s="11">
        <v>22</v>
      </c>
      <c r="F113" s="70">
        <v>0.95418999999999998</v>
      </c>
      <c r="G113" s="71">
        <v>1.22</v>
      </c>
      <c r="J113" s="7">
        <f t="shared" si="47"/>
        <v>0</v>
      </c>
      <c r="K113" s="6">
        <f t="shared" si="28"/>
        <v>0.95418999999999998</v>
      </c>
      <c r="L113" s="6">
        <f t="shared" si="37"/>
        <v>0</v>
      </c>
      <c r="M113" s="6">
        <f t="shared" si="38"/>
        <v>0.95418999999999998</v>
      </c>
      <c r="N113" s="5">
        <f t="shared" si="48"/>
        <v>0.84954188587616353</v>
      </c>
      <c r="O113" s="4">
        <f t="shared" si="49"/>
        <v>394.79910520437073</v>
      </c>
    </row>
    <row r="114" spans="1:15" x14ac:dyDescent="0.25">
      <c r="A114" s="68" t="s">
        <v>29</v>
      </c>
      <c r="B114" s="68" t="s">
        <v>50</v>
      </c>
      <c r="C114" s="69" t="s">
        <v>18</v>
      </c>
      <c r="D114" s="12"/>
      <c r="E114" s="11">
        <v>22</v>
      </c>
      <c r="F114" s="70">
        <v>0.63671999999999995</v>
      </c>
      <c r="G114" s="71">
        <v>0.81</v>
      </c>
      <c r="J114" s="7">
        <f t="shared" si="47"/>
        <v>0</v>
      </c>
      <c r="K114" s="6">
        <f t="shared" si="28"/>
        <v>0.63671999999999995</v>
      </c>
      <c r="L114" s="6">
        <f t="shared" si="37"/>
        <v>0</v>
      </c>
      <c r="M114" s="6">
        <f t="shared" si="38"/>
        <v>0.63671999999999995</v>
      </c>
      <c r="N114" s="5">
        <f t="shared" si="48"/>
        <v>0.56688951841359769</v>
      </c>
      <c r="O114" s="4">
        <f t="shared" si="49"/>
        <v>263.44489699716712</v>
      </c>
    </row>
    <row r="115" spans="1:15" x14ac:dyDescent="0.25">
      <c r="A115" s="68" t="s">
        <v>30</v>
      </c>
      <c r="B115" s="68" t="s">
        <v>50</v>
      </c>
      <c r="C115" s="69" t="s">
        <v>18</v>
      </c>
      <c r="D115" s="12"/>
      <c r="E115" s="11">
        <v>22</v>
      </c>
      <c r="F115" s="70">
        <v>0.95</v>
      </c>
      <c r="G115" s="71">
        <v>1.22187</v>
      </c>
      <c r="J115" s="7">
        <f t="shared" si="47"/>
        <v>0</v>
      </c>
      <c r="K115" s="6">
        <f t="shared" si="28"/>
        <v>0.95</v>
      </c>
      <c r="L115" s="6">
        <f t="shared" si="37"/>
        <v>0</v>
      </c>
      <c r="M115" s="6">
        <f t="shared" si="38"/>
        <v>0.95</v>
      </c>
      <c r="N115" s="5">
        <f t="shared" si="48"/>
        <v>0.84581141238365021</v>
      </c>
      <c r="O115" s="4">
        <f t="shared" si="49"/>
        <v>393.06547956292997</v>
      </c>
    </row>
    <row r="116" spans="1:15" x14ac:dyDescent="0.25">
      <c r="A116" s="68" t="s">
        <v>31</v>
      </c>
      <c r="B116" s="68" t="s">
        <v>50</v>
      </c>
      <c r="C116" s="69" t="s">
        <v>18</v>
      </c>
      <c r="D116" s="12"/>
      <c r="E116" s="11">
        <v>22</v>
      </c>
      <c r="F116" s="70">
        <v>0.77744999999999997</v>
      </c>
      <c r="G116" s="71">
        <v>1.0501799999999999</v>
      </c>
      <c r="J116" s="7">
        <f t="shared" si="47"/>
        <v>0</v>
      </c>
      <c r="K116" s="6">
        <f t="shared" si="28"/>
        <v>0.77744999999999997</v>
      </c>
      <c r="L116" s="6">
        <f t="shared" si="37"/>
        <v>0</v>
      </c>
      <c r="M116" s="6">
        <f t="shared" si="38"/>
        <v>0.77744999999999997</v>
      </c>
      <c r="N116" s="5">
        <f t="shared" si="48"/>
        <v>0.69218535006070414</v>
      </c>
      <c r="O116" s="4">
        <f t="shared" si="49"/>
        <v>321.67237588021044</v>
      </c>
    </row>
    <row r="117" spans="1:15" x14ac:dyDescent="0.25">
      <c r="A117" s="68" t="s">
        <v>32</v>
      </c>
      <c r="B117" s="68" t="s">
        <v>50</v>
      </c>
      <c r="C117" s="69" t="s">
        <v>18</v>
      </c>
      <c r="D117" s="12"/>
      <c r="E117" s="11">
        <v>22</v>
      </c>
      <c r="F117" s="70">
        <v>0.62078</v>
      </c>
      <c r="G117" s="71">
        <v>0.78742000000000001</v>
      </c>
      <c r="J117" s="7">
        <f t="shared" si="47"/>
        <v>0</v>
      </c>
      <c r="K117" s="6">
        <f t="shared" si="28"/>
        <v>0.62078</v>
      </c>
      <c r="L117" s="6">
        <f t="shared" si="37"/>
        <v>0</v>
      </c>
      <c r="M117" s="6">
        <f t="shared" si="38"/>
        <v>0.62078</v>
      </c>
      <c r="N117" s="5">
        <f t="shared" si="48"/>
        <v>0.55269769324160267</v>
      </c>
      <c r="O117" s="4">
        <f t="shared" si="49"/>
        <v>256.84967200323763</v>
      </c>
    </row>
    <row r="118" spans="1:15" x14ac:dyDescent="0.25">
      <c r="A118" s="3" t="s">
        <v>34</v>
      </c>
      <c r="B118" s="72" t="s">
        <v>51</v>
      </c>
      <c r="C118" s="62" t="s">
        <v>36</v>
      </c>
      <c r="D118" s="12"/>
      <c r="E118" s="11">
        <v>22</v>
      </c>
      <c r="F118" s="36">
        <f t="shared" ref="F118:G118" si="50">AVERAGE(F108:F117)</f>
        <v>0.816492</v>
      </c>
      <c r="G118" s="37">
        <f t="shared" si="50"/>
        <v>1.1007209999999996</v>
      </c>
      <c r="H118" s="38"/>
      <c r="J118" s="7">
        <f t="shared" si="47"/>
        <v>0</v>
      </c>
      <c r="K118" s="6">
        <f t="shared" si="28"/>
        <v>0.816492</v>
      </c>
      <c r="L118" s="6">
        <f t="shared" si="37"/>
        <v>0</v>
      </c>
      <c r="M118" s="6">
        <f t="shared" si="38"/>
        <v>0.816492</v>
      </c>
      <c r="N118" s="5">
        <f t="shared" si="48"/>
        <v>0.72694552812626467</v>
      </c>
      <c r="O118" s="4">
        <f t="shared" si="49"/>
        <v>337.82612583083773</v>
      </c>
    </row>
    <row r="119" spans="1:15" x14ac:dyDescent="0.25">
      <c r="A119" s="39"/>
      <c r="B119" s="39"/>
      <c r="C119" s="40"/>
      <c r="D119" s="12"/>
      <c r="E119" s="11"/>
      <c r="F119" s="41"/>
      <c r="G119" s="42"/>
      <c r="J119" s="7"/>
      <c r="K119" s="6"/>
      <c r="L119" s="6"/>
      <c r="M119" s="6"/>
      <c r="N119" s="5"/>
      <c r="O119" s="4"/>
    </row>
    <row r="120" spans="1:15" x14ac:dyDescent="0.25">
      <c r="A120" s="68" t="s">
        <v>20</v>
      </c>
      <c r="B120" s="68" t="s">
        <v>50</v>
      </c>
      <c r="C120" s="69" t="s">
        <v>37</v>
      </c>
      <c r="D120" s="12"/>
      <c r="E120" s="11">
        <v>22</v>
      </c>
      <c r="F120" s="70">
        <v>0.63314999999999999</v>
      </c>
      <c r="G120" s="71">
        <v>1.42276</v>
      </c>
      <c r="J120" s="7">
        <f t="shared" ref="J120:J130" si="51">(I120/E120)* (G120-F120)</f>
        <v>0</v>
      </c>
      <c r="K120" s="6">
        <f t="shared" si="28"/>
        <v>0.63314999999999999</v>
      </c>
      <c r="L120" s="6">
        <f t="shared" si="37"/>
        <v>0</v>
      </c>
      <c r="M120" s="6">
        <f t="shared" si="38"/>
        <v>0.63314999999999999</v>
      </c>
      <c r="N120" s="5">
        <f t="shared" si="48"/>
        <v>0.56371104815864026</v>
      </c>
      <c r="O120" s="4">
        <f t="shared" ref="O120:O130" si="52">N120*(1.57*296)</f>
        <v>261.96779830028333</v>
      </c>
    </row>
    <row r="121" spans="1:15" x14ac:dyDescent="0.25">
      <c r="A121" s="68" t="s">
        <v>24</v>
      </c>
      <c r="B121" s="68" t="s">
        <v>50</v>
      </c>
      <c r="C121" s="69" t="s">
        <v>37</v>
      </c>
      <c r="D121" s="12"/>
      <c r="E121" s="11">
        <v>22</v>
      </c>
      <c r="F121" s="70">
        <v>0.81040999999999996</v>
      </c>
      <c r="G121" s="71">
        <v>1.43075</v>
      </c>
      <c r="J121" s="7">
        <f t="shared" si="51"/>
        <v>0</v>
      </c>
      <c r="K121" s="6">
        <f t="shared" si="28"/>
        <v>0.81040999999999996</v>
      </c>
      <c r="L121" s="6">
        <f t="shared" si="37"/>
        <v>0</v>
      </c>
      <c r="M121" s="6">
        <f t="shared" si="38"/>
        <v>0.81040999999999996</v>
      </c>
      <c r="N121" s="5">
        <f t="shared" si="48"/>
        <v>0.72153055443140424</v>
      </c>
      <c r="O121" s="4">
        <f t="shared" si="52"/>
        <v>335.3096792553622</v>
      </c>
    </row>
    <row r="122" spans="1:15" x14ac:dyDescent="0.25">
      <c r="A122" s="68" t="s">
        <v>25</v>
      </c>
      <c r="B122" s="68" t="s">
        <v>50</v>
      </c>
      <c r="C122" s="69" t="s">
        <v>37</v>
      </c>
      <c r="D122" s="12"/>
      <c r="E122" s="11">
        <v>22</v>
      </c>
      <c r="F122" s="70">
        <v>1.2298899999999999</v>
      </c>
      <c r="G122" s="71">
        <v>2.2705799999999998</v>
      </c>
      <c r="J122" s="7">
        <f t="shared" si="51"/>
        <v>0</v>
      </c>
      <c r="K122" s="6">
        <f t="shared" si="28"/>
        <v>1.2298899999999999</v>
      </c>
      <c r="L122" s="6">
        <f t="shared" si="37"/>
        <v>0</v>
      </c>
      <c r="M122" s="6">
        <f t="shared" si="38"/>
        <v>1.2298899999999999</v>
      </c>
      <c r="N122" s="5">
        <f t="shared" si="48"/>
        <v>1.0950052610279237</v>
      </c>
      <c r="O122" s="4">
        <f t="shared" si="52"/>
        <v>508.87084490489673</v>
      </c>
    </row>
    <row r="123" spans="1:15" x14ac:dyDescent="0.25">
      <c r="A123" s="68" t="s">
        <v>26</v>
      </c>
      <c r="B123" s="68" t="s">
        <v>50</v>
      </c>
      <c r="C123" s="69" t="s">
        <v>37</v>
      </c>
      <c r="D123" s="12"/>
      <c r="E123" s="11">
        <v>22</v>
      </c>
      <c r="F123" s="70">
        <v>1.16065</v>
      </c>
      <c r="G123" s="71">
        <v>2.0612400000000002</v>
      </c>
      <c r="J123" s="7">
        <f t="shared" si="51"/>
        <v>0</v>
      </c>
      <c r="K123" s="6">
        <f t="shared" si="28"/>
        <v>1.16065</v>
      </c>
      <c r="L123" s="6">
        <f t="shared" si="37"/>
        <v>0</v>
      </c>
      <c r="M123" s="6">
        <f t="shared" si="38"/>
        <v>1.16065</v>
      </c>
      <c r="N123" s="5">
        <f t="shared" si="48"/>
        <v>1.0333589639821934</v>
      </c>
      <c r="O123" s="4">
        <f t="shared" si="52"/>
        <v>480.22257774180497</v>
      </c>
    </row>
    <row r="124" spans="1:15" x14ac:dyDescent="0.25">
      <c r="A124" s="68" t="s">
        <v>27</v>
      </c>
      <c r="B124" s="68" t="s">
        <v>50</v>
      </c>
      <c r="C124" s="69" t="s">
        <v>37</v>
      </c>
      <c r="D124" s="12"/>
      <c r="E124" s="11">
        <v>22</v>
      </c>
      <c r="F124" s="70">
        <v>1.51</v>
      </c>
      <c r="G124" s="71">
        <v>2.1330049999999998</v>
      </c>
      <c r="J124" s="7">
        <f t="shared" si="51"/>
        <v>0</v>
      </c>
      <c r="K124" s="6">
        <f t="shared" si="28"/>
        <v>1.51</v>
      </c>
      <c r="L124" s="6">
        <f t="shared" si="37"/>
        <v>0</v>
      </c>
      <c r="M124" s="6">
        <f t="shared" si="38"/>
        <v>1.51</v>
      </c>
      <c r="N124" s="5">
        <f t="shared" si="48"/>
        <v>1.3443949817887497</v>
      </c>
      <c r="O124" s="4">
        <f t="shared" si="52"/>
        <v>624.76723593686779</v>
      </c>
    </row>
    <row r="125" spans="1:15" x14ac:dyDescent="0.25">
      <c r="A125" s="68" t="s">
        <v>28</v>
      </c>
      <c r="B125" s="68" t="s">
        <v>50</v>
      </c>
      <c r="C125" s="69" t="s">
        <v>37</v>
      </c>
      <c r="D125" s="12"/>
      <c r="E125" s="11">
        <v>22</v>
      </c>
      <c r="F125" s="70">
        <v>1.4350000000000001</v>
      </c>
      <c r="G125" s="71">
        <v>2.24641</v>
      </c>
      <c r="J125" s="7">
        <f t="shared" si="51"/>
        <v>0</v>
      </c>
      <c r="K125" s="6">
        <f t="shared" si="28"/>
        <v>1.4350000000000001</v>
      </c>
      <c r="L125" s="6">
        <f t="shared" si="37"/>
        <v>0</v>
      </c>
      <c r="M125" s="6">
        <f t="shared" si="38"/>
        <v>1.4350000000000001</v>
      </c>
      <c r="N125" s="5">
        <f t="shared" si="48"/>
        <v>1.2776203966005668</v>
      </c>
      <c r="O125" s="4">
        <f t="shared" si="52"/>
        <v>593.73575070821539</v>
      </c>
    </row>
    <row r="126" spans="1:15" x14ac:dyDescent="0.25">
      <c r="A126" s="68" t="s">
        <v>29</v>
      </c>
      <c r="B126" s="68" t="s">
        <v>50</v>
      </c>
      <c r="C126" s="69" t="s">
        <v>37</v>
      </c>
      <c r="D126" s="12"/>
      <c r="E126" s="11">
        <v>22</v>
      </c>
      <c r="F126" s="70">
        <v>1.393335</v>
      </c>
      <c r="G126" s="71">
        <v>2.14</v>
      </c>
      <c r="J126" s="7">
        <f t="shared" si="51"/>
        <v>0</v>
      </c>
      <c r="K126" s="6">
        <f t="shared" si="28"/>
        <v>1.393335</v>
      </c>
      <c r="L126" s="6">
        <f t="shared" si="37"/>
        <v>0</v>
      </c>
      <c r="M126" s="6">
        <f t="shared" si="38"/>
        <v>1.393335</v>
      </c>
      <c r="N126" s="5">
        <f t="shared" si="48"/>
        <v>1.2405248887090248</v>
      </c>
      <c r="O126" s="4">
        <f t="shared" si="52"/>
        <v>576.49672628085807</v>
      </c>
    </row>
    <row r="127" spans="1:15" x14ac:dyDescent="0.25">
      <c r="A127" s="68" t="s">
        <v>30</v>
      </c>
      <c r="B127" s="68" t="s">
        <v>50</v>
      </c>
      <c r="C127" s="69" t="s">
        <v>37</v>
      </c>
      <c r="D127" s="12"/>
      <c r="E127" s="11">
        <v>22</v>
      </c>
      <c r="F127" s="70">
        <v>1.17</v>
      </c>
      <c r="G127" s="71">
        <v>1.92025</v>
      </c>
      <c r="J127" s="7">
        <f t="shared" si="51"/>
        <v>0</v>
      </c>
      <c r="K127" s="6">
        <f t="shared" si="28"/>
        <v>1.17</v>
      </c>
      <c r="L127" s="6">
        <f t="shared" si="37"/>
        <v>0</v>
      </c>
      <c r="M127" s="6">
        <f t="shared" si="38"/>
        <v>1.17</v>
      </c>
      <c r="N127" s="5">
        <f t="shared" si="48"/>
        <v>1.0416835289356534</v>
      </c>
      <c r="O127" s="4">
        <f t="shared" si="52"/>
        <v>484.09116956697687</v>
      </c>
    </row>
    <row r="128" spans="1:15" x14ac:dyDescent="0.25">
      <c r="A128" s="68" t="s">
        <v>31</v>
      </c>
      <c r="B128" s="68" t="s">
        <v>50</v>
      </c>
      <c r="C128" s="69" t="s">
        <v>37</v>
      </c>
      <c r="D128" s="12"/>
      <c r="E128" s="11">
        <v>22</v>
      </c>
      <c r="F128" s="70">
        <v>1.1007100000000001</v>
      </c>
      <c r="G128" s="71">
        <v>1.70964</v>
      </c>
      <c r="J128" s="7">
        <f t="shared" si="51"/>
        <v>0</v>
      </c>
      <c r="K128" s="6">
        <f t="shared" si="28"/>
        <v>1.1007100000000001</v>
      </c>
      <c r="L128" s="6">
        <f t="shared" si="37"/>
        <v>0</v>
      </c>
      <c r="M128" s="6">
        <f t="shared" si="38"/>
        <v>1.1007100000000001</v>
      </c>
      <c r="N128" s="5">
        <f t="shared" si="48"/>
        <v>0.97999271549979772</v>
      </c>
      <c r="O128" s="4">
        <f t="shared" si="52"/>
        <v>455.42221474706605</v>
      </c>
    </row>
    <row r="129" spans="1:15" x14ac:dyDescent="0.25">
      <c r="A129" s="68" t="s">
        <v>32</v>
      </c>
      <c r="B129" s="68" t="s">
        <v>50</v>
      </c>
      <c r="C129" s="69" t="s">
        <v>37</v>
      </c>
      <c r="D129" s="12"/>
      <c r="E129" s="11">
        <v>22</v>
      </c>
      <c r="F129" s="70">
        <v>0.95428999999999997</v>
      </c>
      <c r="G129" s="71">
        <v>1.573</v>
      </c>
      <c r="J129" s="7">
        <f t="shared" si="51"/>
        <v>0</v>
      </c>
      <c r="K129" s="6">
        <f t="shared" si="28"/>
        <v>0.95428999999999997</v>
      </c>
      <c r="L129" s="6">
        <f t="shared" si="37"/>
        <v>0</v>
      </c>
      <c r="M129" s="6">
        <f t="shared" si="38"/>
        <v>0.95428999999999997</v>
      </c>
      <c r="N129" s="5">
        <f t="shared" si="48"/>
        <v>0.84963091865641438</v>
      </c>
      <c r="O129" s="4">
        <f t="shared" si="52"/>
        <v>394.84048051800892</v>
      </c>
    </row>
    <row r="130" spans="1:15" x14ac:dyDescent="0.25">
      <c r="A130" s="3" t="s">
        <v>34</v>
      </c>
      <c r="B130" s="3" t="s">
        <v>51</v>
      </c>
      <c r="C130" s="35" t="s">
        <v>38</v>
      </c>
      <c r="D130" s="12"/>
      <c r="E130" s="11">
        <v>22</v>
      </c>
      <c r="F130" s="36">
        <f t="shared" ref="F130:G130" si="53">AVERAGE(F120:F129)</f>
        <v>1.1397435</v>
      </c>
      <c r="G130" s="37">
        <f t="shared" si="53"/>
        <v>1.8907635000000003</v>
      </c>
      <c r="H130" s="38"/>
      <c r="J130" s="7">
        <f t="shared" si="51"/>
        <v>0</v>
      </c>
      <c r="K130" s="6">
        <f t="shared" si="28"/>
        <v>1.1397435</v>
      </c>
      <c r="L130" s="6">
        <f t="shared" si="37"/>
        <v>0</v>
      </c>
      <c r="M130" s="6">
        <f t="shared" si="38"/>
        <v>1.1397435</v>
      </c>
      <c r="N130" s="5">
        <f t="shared" si="48"/>
        <v>1.0147453257790369</v>
      </c>
      <c r="O130" s="4">
        <f t="shared" si="52"/>
        <v>471.57244779603406</v>
      </c>
    </row>
    <row r="131" spans="1:15" x14ac:dyDescent="0.25">
      <c r="A131" s="39"/>
      <c r="B131" s="39"/>
      <c r="C131" s="40"/>
      <c r="D131" s="12"/>
      <c r="E131" s="11"/>
      <c r="F131" s="41"/>
      <c r="G131" s="42"/>
      <c r="J131" s="7"/>
      <c r="K131" s="6"/>
      <c r="L131" s="6"/>
      <c r="M131" s="6"/>
      <c r="N131" s="5"/>
      <c r="O131" s="4"/>
    </row>
    <row r="132" spans="1:15" x14ac:dyDescent="0.25">
      <c r="A132" s="68" t="s">
        <v>20</v>
      </c>
      <c r="B132" s="68" t="s">
        <v>50</v>
      </c>
      <c r="C132" s="69" t="s">
        <v>39</v>
      </c>
      <c r="D132" s="12"/>
      <c r="E132" s="11">
        <v>22</v>
      </c>
      <c r="F132" s="70">
        <v>0.59311000000000003</v>
      </c>
      <c r="G132" s="71">
        <v>1.0468500000000001</v>
      </c>
      <c r="J132" s="7">
        <f t="shared" ref="J132:J142" si="54">(I132/E132)* (G132-F132)</f>
        <v>0</v>
      </c>
      <c r="K132" s="6">
        <f t="shared" si="28"/>
        <v>0.59311000000000003</v>
      </c>
      <c r="L132" s="6">
        <f t="shared" si="37"/>
        <v>0</v>
      </c>
      <c r="M132" s="6">
        <f t="shared" si="38"/>
        <v>0.59311000000000003</v>
      </c>
      <c r="N132" s="5">
        <f t="shared" si="48"/>
        <v>0.52806232294617561</v>
      </c>
      <c r="O132" s="4">
        <f t="shared" ref="O132:O142" si="55">N132*(1.57*296)</f>
        <v>245.40112271954675</v>
      </c>
    </row>
    <row r="133" spans="1:15" x14ac:dyDescent="0.25">
      <c r="A133" s="68" t="s">
        <v>24</v>
      </c>
      <c r="B133" s="68" t="s">
        <v>50</v>
      </c>
      <c r="C133" s="69" t="s">
        <v>39</v>
      </c>
      <c r="D133" s="12"/>
      <c r="E133" s="11">
        <v>22</v>
      </c>
      <c r="F133" s="70">
        <v>0.96562999999999999</v>
      </c>
      <c r="G133" s="71">
        <v>1.35</v>
      </c>
      <c r="J133" s="7">
        <f t="shared" si="54"/>
        <v>0</v>
      </c>
      <c r="K133" s="6">
        <f t="shared" si="28"/>
        <v>0.96562999999999999</v>
      </c>
      <c r="L133" s="6">
        <f t="shared" si="37"/>
        <v>0</v>
      </c>
      <c r="M133" s="6">
        <f t="shared" si="38"/>
        <v>0.96562999999999999</v>
      </c>
      <c r="N133" s="5">
        <f t="shared" si="48"/>
        <v>0.85972723593686773</v>
      </c>
      <c r="O133" s="4">
        <f t="shared" si="55"/>
        <v>399.53244108458119</v>
      </c>
    </row>
    <row r="134" spans="1:15" x14ac:dyDescent="0.25">
      <c r="A134" s="68" t="s">
        <v>25</v>
      </c>
      <c r="B134" s="68" t="s">
        <v>50</v>
      </c>
      <c r="C134" s="69" t="s">
        <v>39</v>
      </c>
      <c r="D134" s="12"/>
      <c r="E134" s="11">
        <v>22</v>
      </c>
      <c r="F134" s="70">
        <v>1.0919700000000001</v>
      </c>
      <c r="G134" s="71">
        <v>1.6654800000000001</v>
      </c>
      <c r="J134" s="7">
        <f t="shared" si="54"/>
        <v>0</v>
      </c>
      <c r="K134" s="6">
        <f t="shared" si="28"/>
        <v>1.0919700000000001</v>
      </c>
      <c r="L134" s="6">
        <f t="shared" si="37"/>
        <v>0</v>
      </c>
      <c r="M134" s="6">
        <f t="shared" si="38"/>
        <v>1.0919700000000001</v>
      </c>
      <c r="N134" s="5">
        <f t="shared" si="48"/>
        <v>0.97221125050586832</v>
      </c>
      <c r="O134" s="4">
        <f t="shared" si="55"/>
        <v>451.80601233508713</v>
      </c>
    </row>
    <row r="135" spans="1:15" x14ac:dyDescent="0.25">
      <c r="A135" s="68" t="s">
        <v>26</v>
      </c>
      <c r="B135" s="68" t="s">
        <v>50</v>
      </c>
      <c r="C135" s="69" t="s">
        <v>39</v>
      </c>
      <c r="D135" s="12"/>
      <c r="E135" s="11">
        <v>22</v>
      </c>
      <c r="F135" s="70">
        <v>1.19879</v>
      </c>
      <c r="G135" s="71">
        <v>1.81725</v>
      </c>
      <c r="J135" s="7">
        <f t="shared" si="54"/>
        <v>0</v>
      </c>
      <c r="K135" s="6">
        <f t="shared" si="28"/>
        <v>1.19879</v>
      </c>
      <c r="L135" s="6">
        <f t="shared" si="37"/>
        <v>0</v>
      </c>
      <c r="M135" s="6">
        <f t="shared" si="38"/>
        <v>1.19879</v>
      </c>
      <c r="N135" s="5">
        <f t="shared" si="48"/>
        <v>1.0673160663698908</v>
      </c>
      <c r="O135" s="4">
        <f t="shared" si="55"/>
        <v>496.00312236341568</v>
      </c>
    </row>
    <row r="136" spans="1:15" x14ac:dyDescent="0.25">
      <c r="A136" s="68" t="s">
        <v>27</v>
      </c>
      <c r="B136" s="68" t="s">
        <v>50</v>
      </c>
      <c r="C136" s="69" t="s">
        <v>39</v>
      </c>
      <c r="D136" s="12"/>
      <c r="E136" s="11">
        <v>22</v>
      </c>
      <c r="F136" s="70">
        <v>1.44031</v>
      </c>
      <c r="G136" s="71">
        <v>1.852635</v>
      </c>
      <c r="J136" s="7">
        <f t="shared" si="54"/>
        <v>0</v>
      </c>
      <c r="K136" s="6">
        <f t="shared" si="28"/>
        <v>1.44031</v>
      </c>
      <c r="L136" s="6">
        <f t="shared" si="37"/>
        <v>0</v>
      </c>
      <c r="M136" s="6">
        <f t="shared" si="38"/>
        <v>1.44031</v>
      </c>
      <c r="N136" s="5">
        <f t="shared" si="48"/>
        <v>1.2823480372318898</v>
      </c>
      <c r="O136" s="4">
        <f t="shared" si="55"/>
        <v>595.93277986240389</v>
      </c>
    </row>
    <row r="137" spans="1:15" x14ac:dyDescent="0.25">
      <c r="A137" s="68" t="s">
        <v>28</v>
      </c>
      <c r="B137" s="68" t="s">
        <v>50</v>
      </c>
      <c r="C137" s="69" t="s">
        <v>39</v>
      </c>
      <c r="D137" s="12"/>
      <c r="E137" s="11">
        <v>22</v>
      </c>
      <c r="F137" s="70">
        <v>1.3</v>
      </c>
      <c r="G137" s="71">
        <v>1.67</v>
      </c>
      <c r="J137" s="7">
        <f t="shared" si="54"/>
        <v>0</v>
      </c>
      <c r="K137" s="6">
        <f t="shared" si="28"/>
        <v>1.3</v>
      </c>
      <c r="L137" s="6">
        <f t="shared" si="37"/>
        <v>0</v>
      </c>
      <c r="M137" s="6">
        <f t="shared" si="38"/>
        <v>1.3</v>
      </c>
      <c r="N137" s="5">
        <f t="shared" si="48"/>
        <v>1.1574261432618373</v>
      </c>
      <c r="O137" s="4">
        <f t="shared" si="55"/>
        <v>537.87907729664107</v>
      </c>
    </row>
    <row r="138" spans="1:15" x14ac:dyDescent="0.25">
      <c r="A138" s="68" t="s">
        <v>29</v>
      </c>
      <c r="B138" s="68" t="s">
        <v>50</v>
      </c>
      <c r="C138" s="69" t="s">
        <v>39</v>
      </c>
      <c r="D138" s="12"/>
      <c r="E138" s="11">
        <v>22</v>
      </c>
      <c r="F138" s="70">
        <v>1.2675099999999999</v>
      </c>
      <c r="G138" s="71">
        <v>1.64</v>
      </c>
      <c r="J138" s="7">
        <f t="shared" si="54"/>
        <v>0</v>
      </c>
      <c r="K138" s="6">
        <f t="shared" si="28"/>
        <v>1.2675099999999999</v>
      </c>
      <c r="L138" s="6">
        <f t="shared" si="37"/>
        <v>0</v>
      </c>
      <c r="M138" s="6">
        <f>K138+L138</f>
        <v>1.2675099999999999</v>
      </c>
      <c r="N138" s="5">
        <f t="shared" si="48"/>
        <v>1.1284993929583165</v>
      </c>
      <c r="O138" s="4">
        <f t="shared" si="55"/>
        <v>524.43623789558887</v>
      </c>
    </row>
    <row r="139" spans="1:15" x14ac:dyDescent="0.25">
      <c r="A139" s="68" t="s">
        <v>30</v>
      </c>
      <c r="B139" s="68" t="s">
        <v>50</v>
      </c>
      <c r="C139" s="69" t="s">
        <v>39</v>
      </c>
      <c r="D139" s="12"/>
      <c r="E139" s="11">
        <v>22</v>
      </c>
      <c r="F139" s="70">
        <v>1.2491950000000001</v>
      </c>
      <c r="G139" s="71">
        <v>1.6088899999999999</v>
      </c>
      <c r="J139" s="7">
        <f t="shared" si="54"/>
        <v>0</v>
      </c>
      <c r="K139" s="6">
        <f t="shared" si="28"/>
        <v>1.2491950000000001</v>
      </c>
      <c r="L139" s="6">
        <f t="shared" si="37"/>
        <v>0</v>
      </c>
      <c r="M139" s="6">
        <f t="shared" ref="M139:M202" si="56">K139+L139</f>
        <v>1.2491950000000001</v>
      </c>
      <c r="N139" s="5">
        <f t="shared" si="48"/>
        <v>1.1121930392553623</v>
      </c>
      <c r="O139" s="4">
        <f t="shared" si="55"/>
        <v>516.85834920275204</v>
      </c>
    </row>
    <row r="140" spans="1:15" x14ac:dyDescent="0.25">
      <c r="A140" s="68" t="s">
        <v>31</v>
      </c>
      <c r="B140" s="68" t="s">
        <v>50</v>
      </c>
      <c r="C140" s="69" t="s">
        <v>39</v>
      </c>
      <c r="D140" s="12"/>
      <c r="E140" s="11">
        <v>22</v>
      </c>
      <c r="F140" s="70">
        <v>1.1241300000000001</v>
      </c>
      <c r="G140" s="71">
        <v>1.60364</v>
      </c>
      <c r="J140" s="7">
        <f t="shared" si="54"/>
        <v>0</v>
      </c>
      <c r="K140" s="6">
        <f t="shared" si="28"/>
        <v>1.1241300000000001</v>
      </c>
      <c r="L140" s="6">
        <f t="shared" si="37"/>
        <v>0</v>
      </c>
      <c r="M140" s="6">
        <f t="shared" si="56"/>
        <v>1.1241300000000001</v>
      </c>
      <c r="N140" s="5">
        <f t="shared" si="48"/>
        <v>1.000844192634561</v>
      </c>
      <c r="O140" s="4">
        <f t="shared" si="55"/>
        <v>465.11231320113325</v>
      </c>
    </row>
    <row r="141" spans="1:15" x14ac:dyDescent="0.25">
      <c r="A141" s="68" t="s">
        <v>32</v>
      </c>
      <c r="B141" s="68" t="s">
        <v>50</v>
      </c>
      <c r="C141" s="69" t="s">
        <v>39</v>
      </c>
      <c r="D141" s="12"/>
      <c r="E141" s="11">
        <v>22</v>
      </c>
      <c r="F141" s="70">
        <v>0.85165500000000005</v>
      </c>
      <c r="G141" s="71">
        <v>1.1278600000000001</v>
      </c>
      <c r="J141" s="7">
        <f t="shared" si="54"/>
        <v>0</v>
      </c>
      <c r="K141" s="6">
        <f t="shared" si="28"/>
        <v>0.85165500000000005</v>
      </c>
      <c r="L141" s="6">
        <f t="shared" si="37"/>
        <v>0</v>
      </c>
      <c r="M141" s="6">
        <f t="shared" si="56"/>
        <v>0.85165500000000005</v>
      </c>
      <c r="N141" s="5">
        <f t="shared" si="48"/>
        <v>0.75825212464589242</v>
      </c>
      <c r="O141" s="4">
        <f t="shared" si="55"/>
        <v>352.37492736543913</v>
      </c>
    </row>
    <row r="142" spans="1:15" x14ac:dyDescent="0.25">
      <c r="A142" s="3" t="s">
        <v>34</v>
      </c>
      <c r="B142" s="3" t="s">
        <v>51</v>
      </c>
      <c r="C142" s="35" t="s">
        <v>41</v>
      </c>
      <c r="D142" s="12"/>
      <c r="E142" s="11">
        <v>22</v>
      </c>
      <c r="F142" s="36">
        <f t="shared" ref="F142:G142" si="57">AVERAGE(F132:F141)</f>
        <v>1.10823</v>
      </c>
      <c r="G142" s="37">
        <f t="shared" si="57"/>
        <v>1.5382605000000003</v>
      </c>
      <c r="H142" s="38"/>
      <c r="J142" s="7">
        <f t="shared" si="54"/>
        <v>0</v>
      </c>
      <c r="K142" s="6">
        <f t="shared" si="28"/>
        <v>1.10823</v>
      </c>
      <c r="L142" s="6">
        <f t="shared" si="37"/>
        <v>0</v>
      </c>
      <c r="M142" s="6">
        <f t="shared" si="56"/>
        <v>1.10823</v>
      </c>
      <c r="N142" s="5">
        <f t="shared" si="48"/>
        <v>0.98668798057466622</v>
      </c>
      <c r="O142" s="4">
        <f t="shared" si="55"/>
        <v>458.53363833265894</v>
      </c>
    </row>
    <row r="143" spans="1:15" x14ac:dyDescent="0.25">
      <c r="A143" s="39"/>
      <c r="B143" s="39"/>
      <c r="C143" s="40"/>
      <c r="D143" s="12"/>
      <c r="E143" s="11"/>
      <c r="F143" s="41"/>
      <c r="G143" s="42"/>
      <c r="J143" s="7"/>
      <c r="K143" s="6"/>
      <c r="L143" s="6"/>
      <c r="M143" s="6"/>
      <c r="N143" s="5"/>
      <c r="O143" s="4"/>
    </row>
    <row r="144" spans="1:15" x14ac:dyDescent="0.25">
      <c r="A144" s="73" t="s">
        <v>52</v>
      </c>
      <c r="B144" s="73" t="s">
        <v>53</v>
      </c>
      <c r="C144" s="74" t="s">
        <v>18</v>
      </c>
      <c r="D144" s="12"/>
      <c r="E144" s="11">
        <v>56</v>
      </c>
      <c r="F144" s="75">
        <v>0.32</v>
      </c>
      <c r="G144" s="76">
        <v>0.61289000000000005</v>
      </c>
      <c r="J144" s="7">
        <f t="shared" ref="J144:J152" si="58">(I144/E144)* (G144-F144)</f>
        <v>0</v>
      </c>
      <c r="K144" s="6">
        <f t="shared" ref="K144:K207" si="59">J144+F144</f>
        <v>0.32</v>
      </c>
      <c r="L144" s="6">
        <f t="shared" si="37"/>
        <v>0</v>
      </c>
      <c r="M144" s="6">
        <f t="shared" si="56"/>
        <v>0.32</v>
      </c>
      <c r="N144" s="5">
        <f t="shared" si="48"/>
        <v>0.28490489680291381</v>
      </c>
      <c r="O144" s="4">
        <f t="shared" ref="O144:O152" si="60">N144*(1.57*296)</f>
        <v>132.40100364225012</v>
      </c>
    </row>
    <row r="145" spans="1:15" x14ac:dyDescent="0.25">
      <c r="A145" s="73" t="s">
        <v>54</v>
      </c>
      <c r="B145" s="73" t="s">
        <v>53</v>
      </c>
      <c r="C145" s="74" t="s">
        <v>18</v>
      </c>
      <c r="D145" s="12"/>
      <c r="E145" s="11">
        <v>77</v>
      </c>
      <c r="F145" s="75">
        <v>0.01</v>
      </c>
      <c r="G145" s="76">
        <v>0.18</v>
      </c>
      <c r="J145" s="7">
        <f t="shared" si="58"/>
        <v>0</v>
      </c>
      <c r="K145" s="6">
        <f t="shared" si="59"/>
        <v>0.01</v>
      </c>
      <c r="L145" s="6">
        <f t="shared" si="37"/>
        <v>0</v>
      </c>
      <c r="M145" s="6">
        <f t="shared" si="56"/>
        <v>0.01</v>
      </c>
      <c r="N145" s="5">
        <f t="shared" si="48"/>
        <v>8.9032780250910565E-3</v>
      </c>
      <c r="O145" s="4">
        <f t="shared" si="60"/>
        <v>4.1375313638203162</v>
      </c>
    </row>
    <row r="146" spans="1:15" x14ac:dyDescent="0.25">
      <c r="A146" s="73" t="s">
        <v>55</v>
      </c>
      <c r="B146" s="73" t="s">
        <v>53</v>
      </c>
      <c r="C146" s="74" t="s">
        <v>18</v>
      </c>
      <c r="D146" s="12"/>
      <c r="E146" s="11">
        <v>61.999999999999993</v>
      </c>
      <c r="F146" s="75">
        <v>0.19663</v>
      </c>
      <c r="G146" s="76">
        <v>0.65478999999999998</v>
      </c>
      <c r="J146" s="7">
        <f t="shared" si="58"/>
        <v>0</v>
      </c>
      <c r="K146" s="6">
        <f t="shared" si="59"/>
        <v>0.19663</v>
      </c>
      <c r="L146" s="6">
        <f t="shared" si="37"/>
        <v>0</v>
      </c>
      <c r="M146" s="6">
        <f t="shared" si="56"/>
        <v>0.19663</v>
      </c>
      <c r="N146" s="5">
        <f t="shared" si="48"/>
        <v>0.17506515580736545</v>
      </c>
      <c r="O146" s="4">
        <f t="shared" si="60"/>
        <v>81.356279206798874</v>
      </c>
    </row>
    <row r="147" spans="1:15" x14ac:dyDescent="0.25">
      <c r="A147" s="73" t="s">
        <v>20</v>
      </c>
      <c r="B147" s="73" t="s">
        <v>53</v>
      </c>
      <c r="C147" s="74" t="s">
        <v>18</v>
      </c>
      <c r="D147" s="12"/>
      <c r="E147" s="11">
        <v>78</v>
      </c>
      <c r="F147" s="75">
        <v>0.25908999999999999</v>
      </c>
      <c r="G147" s="76">
        <v>0.71121999999999996</v>
      </c>
      <c r="J147" s="7">
        <f t="shared" si="58"/>
        <v>0</v>
      </c>
      <c r="K147" s="6">
        <f t="shared" si="59"/>
        <v>0.25908999999999999</v>
      </c>
      <c r="L147" s="6">
        <f t="shared" si="37"/>
        <v>0</v>
      </c>
      <c r="M147" s="6">
        <f t="shared" si="56"/>
        <v>0.25908999999999999</v>
      </c>
      <c r="N147" s="5">
        <f t="shared" si="48"/>
        <v>0.23067503035208417</v>
      </c>
      <c r="O147" s="4">
        <f t="shared" si="60"/>
        <v>107.19930010522056</v>
      </c>
    </row>
    <row r="148" spans="1:15" x14ac:dyDescent="0.25">
      <c r="A148" s="73" t="s">
        <v>42</v>
      </c>
      <c r="B148" s="73" t="s">
        <v>53</v>
      </c>
      <c r="C148" s="74" t="s">
        <v>18</v>
      </c>
      <c r="D148" s="12"/>
      <c r="E148" s="11">
        <v>142</v>
      </c>
      <c r="F148" s="75">
        <v>0.23</v>
      </c>
      <c r="G148" s="76">
        <v>0.79806999999999995</v>
      </c>
      <c r="J148" s="7">
        <f t="shared" si="58"/>
        <v>0</v>
      </c>
      <c r="K148" s="6">
        <f t="shared" si="59"/>
        <v>0.23</v>
      </c>
      <c r="L148" s="6">
        <f t="shared" si="37"/>
        <v>0</v>
      </c>
      <c r="M148" s="6">
        <f t="shared" si="56"/>
        <v>0.23</v>
      </c>
      <c r="N148" s="5">
        <f t="shared" si="48"/>
        <v>0.20477539457709434</v>
      </c>
      <c r="O148" s="4">
        <f t="shared" si="60"/>
        <v>95.163221367867294</v>
      </c>
    </row>
    <row r="149" spans="1:15" x14ac:dyDescent="0.25">
      <c r="A149" s="73" t="s">
        <v>23</v>
      </c>
      <c r="B149" s="73" t="s">
        <v>53</v>
      </c>
      <c r="C149" s="74" t="s">
        <v>18</v>
      </c>
      <c r="D149" s="12"/>
      <c r="E149" s="11">
        <v>80</v>
      </c>
      <c r="F149" s="75">
        <v>0.44416</v>
      </c>
      <c r="G149" s="76">
        <v>0.89</v>
      </c>
      <c r="J149" s="7">
        <f t="shared" si="58"/>
        <v>0</v>
      </c>
      <c r="K149" s="6">
        <f t="shared" si="59"/>
        <v>0.44416</v>
      </c>
      <c r="L149" s="6">
        <f t="shared" si="37"/>
        <v>0</v>
      </c>
      <c r="M149" s="6">
        <f t="shared" si="56"/>
        <v>0.44416</v>
      </c>
      <c r="N149" s="5">
        <f t="shared" si="48"/>
        <v>0.39544799676244441</v>
      </c>
      <c r="O149" s="4">
        <f t="shared" si="60"/>
        <v>183.77259305544317</v>
      </c>
    </row>
    <row r="150" spans="1:15" x14ac:dyDescent="0.25">
      <c r="A150" s="73" t="s">
        <v>24</v>
      </c>
      <c r="B150" s="73" t="s">
        <v>53</v>
      </c>
      <c r="C150" s="74" t="s">
        <v>18</v>
      </c>
      <c r="D150" s="12"/>
      <c r="E150" s="11">
        <v>103</v>
      </c>
      <c r="F150" s="75">
        <v>0.50011499999999998</v>
      </c>
      <c r="G150" s="76">
        <v>1.04735</v>
      </c>
      <c r="J150" s="7">
        <f t="shared" si="58"/>
        <v>0</v>
      </c>
      <c r="K150" s="6">
        <f t="shared" si="59"/>
        <v>0.50011499999999998</v>
      </c>
      <c r="L150" s="6">
        <f t="shared" si="37"/>
        <v>0</v>
      </c>
      <c r="M150" s="6">
        <f t="shared" si="56"/>
        <v>0.50011499999999998</v>
      </c>
      <c r="N150" s="5">
        <f t="shared" si="48"/>
        <v>0.44526628895184134</v>
      </c>
      <c r="O150" s="4">
        <f t="shared" si="60"/>
        <v>206.92414980169971</v>
      </c>
    </row>
    <row r="151" spans="1:15" x14ac:dyDescent="0.25">
      <c r="A151" s="73" t="s">
        <v>33</v>
      </c>
      <c r="B151" s="73" t="s">
        <v>53</v>
      </c>
      <c r="C151" s="74" t="s">
        <v>18</v>
      </c>
      <c r="D151" s="12"/>
      <c r="E151" s="11">
        <v>80</v>
      </c>
      <c r="F151" s="75">
        <v>0.18584999999999999</v>
      </c>
      <c r="G151" s="76">
        <v>0.52897000000000005</v>
      </c>
      <c r="J151" s="7">
        <f t="shared" si="58"/>
        <v>0</v>
      </c>
      <c r="K151" s="6">
        <f t="shared" si="59"/>
        <v>0.18584999999999999</v>
      </c>
      <c r="L151" s="6">
        <f t="shared" si="37"/>
        <v>0</v>
      </c>
      <c r="M151" s="6">
        <f t="shared" si="56"/>
        <v>0.18584999999999999</v>
      </c>
      <c r="N151" s="5">
        <f>(M151*2.2)/2.471</f>
        <v>0.16546742209631729</v>
      </c>
      <c r="O151" s="4">
        <f t="shared" si="60"/>
        <v>76.896020396600576</v>
      </c>
    </row>
    <row r="152" spans="1:15" x14ac:dyDescent="0.25">
      <c r="A152" s="3" t="s">
        <v>34</v>
      </c>
      <c r="B152" s="3" t="s">
        <v>56</v>
      </c>
      <c r="C152" s="35" t="s">
        <v>36</v>
      </c>
      <c r="D152" s="12"/>
      <c r="E152" s="11">
        <v>84.75</v>
      </c>
      <c r="F152" s="36">
        <f t="shared" ref="F152:G152" si="61">AVERAGE(F144:F151)</f>
        <v>0.268230625</v>
      </c>
      <c r="G152" s="37">
        <f t="shared" si="61"/>
        <v>0.67791125000000008</v>
      </c>
      <c r="H152" s="38"/>
      <c r="J152" s="7">
        <f t="shared" si="58"/>
        <v>0</v>
      </c>
      <c r="K152" s="6">
        <f t="shared" si="59"/>
        <v>0.268230625</v>
      </c>
      <c r="L152" s="6">
        <f t="shared" si="37"/>
        <v>0</v>
      </c>
      <c r="M152" s="6">
        <f t="shared" si="56"/>
        <v>0.268230625</v>
      </c>
      <c r="N152" s="5">
        <f>(M152*2.2)/2.471</f>
        <v>0.23881318292189399</v>
      </c>
      <c r="O152" s="4">
        <f t="shared" si="60"/>
        <v>110.98126236746258</v>
      </c>
    </row>
    <row r="153" spans="1:15" x14ac:dyDescent="0.25">
      <c r="A153" s="39"/>
      <c r="B153" s="39"/>
      <c r="C153" s="40"/>
      <c r="D153" s="12"/>
      <c r="E153" s="11"/>
      <c r="F153" s="41"/>
      <c r="G153" s="42"/>
      <c r="J153" s="7"/>
      <c r="K153" s="6"/>
      <c r="L153" s="6"/>
      <c r="M153" s="6"/>
      <c r="N153" s="5"/>
      <c r="O153" s="4"/>
    </row>
    <row r="154" spans="1:15" x14ac:dyDescent="0.25">
      <c r="A154" s="73" t="s">
        <v>52</v>
      </c>
      <c r="B154" s="73" t="s">
        <v>53</v>
      </c>
      <c r="C154" s="74" t="s">
        <v>37</v>
      </c>
      <c r="D154" s="12"/>
      <c r="E154" s="11">
        <v>56</v>
      </c>
      <c r="F154" s="75">
        <v>0.52925500000000003</v>
      </c>
      <c r="G154" s="76">
        <v>1.29199</v>
      </c>
      <c r="J154" s="7">
        <f t="shared" ref="J154:J162" si="62">(I154/E154)* (G154-F154)</f>
        <v>0</v>
      </c>
      <c r="K154" s="6">
        <f t="shared" si="59"/>
        <v>0.52925500000000003</v>
      </c>
      <c r="L154" s="6">
        <f t="shared" si="37"/>
        <v>0</v>
      </c>
      <c r="M154" s="6">
        <f t="shared" si="56"/>
        <v>0.52925500000000003</v>
      </c>
      <c r="N154" s="5">
        <f t="shared" si="48"/>
        <v>0.47121044111695676</v>
      </c>
      <c r="O154" s="4">
        <f t="shared" ref="O154:O162" si="63">N154*(1.57*296)</f>
        <v>218.98091619587217</v>
      </c>
    </row>
    <row r="155" spans="1:15" x14ac:dyDescent="0.25">
      <c r="A155" s="73" t="s">
        <v>54</v>
      </c>
      <c r="B155" s="73" t="s">
        <v>53</v>
      </c>
      <c r="C155" s="74" t="s">
        <v>37</v>
      </c>
      <c r="D155" s="12"/>
      <c r="E155" s="11">
        <v>77</v>
      </c>
      <c r="F155" s="75">
        <v>0.09</v>
      </c>
      <c r="G155" s="76">
        <v>0.57999999999999996</v>
      </c>
      <c r="J155" s="7">
        <f t="shared" si="62"/>
        <v>0</v>
      </c>
      <c r="K155" s="6">
        <f t="shared" si="59"/>
        <v>0.09</v>
      </c>
      <c r="L155" s="6">
        <f t="shared" ref="L155:L217" si="64">I155*0.0035</f>
        <v>0</v>
      </c>
      <c r="M155" s="6">
        <f t="shared" si="56"/>
        <v>0.09</v>
      </c>
      <c r="N155" s="5">
        <f t="shared" si="48"/>
        <v>8.0129502225819507E-2</v>
      </c>
      <c r="O155" s="4">
        <f t="shared" si="63"/>
        <v>37.237782274382845</v>
      </c>
    </row>
    <row r="156" spans="1:15" x14ac:dyDescent="0.25">
      <c r="A156" s="73" t="s">
        <v>55</v>
      </c>
      <c r="B156" s="73" t="s">
        <v>53</v>
      </c>
      <c r="C156" s="74" t="s">
        <v>37</v>
      </c>
      <c r="D156" s="12"/>
      <c r="E156" s="11">
        <v>61.999999999999993</v>
      </c>
      <c r="F156" s="75">
        <v>0.31957999999999998</v>
      </c>
      <c r="G156" s="76">
        <v>0.89490999999999998</v>
      </c>
      <c r="J156" s="7">
        <f t="shared" si="62"/>
        <v>0</v>
      </c>
      <c r="K156" s="6">
        <f t="shared" si="59"/>
        <v>0.31957999999999998</v>
      </c>
      <c r="L156" s="6">
        <f t="shared" si="64"/>
        <v>0</v>
      </c>
      <c r="M156" s="6">
        <f t="shared" si="56"/>
        <v>0.31957999999999998</v>
      </c>
      <c r="N156" s="5">
        <f t="shared" si="48"/>
        <v>0.28453095912585996</v>
      </c>
      <c r="O156" s="4">
        <f t="shared" si="63"/>
        <v>132.22722732496965</v>
      </c>
    </row>
    <row r="157" spans="1:15" x14ac:dyDescent="0.25">
      <c r="A157" s="73" t="s">
        <v>20</v>
      </c>
      <c r="B157" s="73" t="s">
        <v>53</v>
      </c>
      <c r="C157" s="74" t="s">
        <v>37</v>
      </c>
      <c r="D157" s="12"/>
      <c r="E157" s="11">
        <v>78</v>
      </c>
      <c r="F157" s="75">
        <v>0.44990999999999998</v>
      </c>
      <c r="G157" s="76">
        <v>1.185565</v>
      </c>
      <c r="J157" s="7">
        <f t="shared" si="62"/>
        <v>0</v>
      </c>
      <c r="K157" s="6">
        <f t="shared" si="59"/>
        <v>0.44990999999999998</v>
      </c>
      <c r="L157" s="6">
        <f t="shared" si="64"/>
        <v>0</v>
      </c>
      <c r="M157" s="6">
        <f t="shared" si="56"/>
        <v>0.44990999999999998</v>
      </c>
      <c r="N157" s="5">
        <f t="shared" si="48"/>
        <v>0.40056738162687172</v>
      </c>
      <c r="O157" s="4">
        <f t="shared" si="63"/>
        <v>186.15167358963984</v>
      </c>
    </row>
    <row r="158" spans="1:15" x14ac:dyDescent="0.25">
      <c r="A158" s="73" t="s">
        <v>42</v>
      </c>
      <c r="B158" s="73" t="s">
        <v>53</v>
      </c>
      <c r="C158" s="74" t="s">
        <v>37</v>
      </c>
      <c r="D158" s="12"/>
      <c r="E158" s="11">
        <v>142</v>
      </c>
      <c r="F158" s="75">
        <v>0.34039999999999998</v>
      </c>
      <c r="G158" s="76">
        <v>1.51</v>
      </c>
      <c r="J158" s="7">
        <f t="shared" si="62"/>
        <v>0</v>
      </c>
      <c r="K158" s="6">
        <f t="shared" si="59"/>
        <v>0.34039999999999998</v>
      </c>
      <c r="L158" s="6">
        <f t="shared" si="64"/>
        <v>0</v>
      </c>
      <c r="M158" s="6">
        <f t="shared" si="56"/>
        <v>0.34039999999999998</v>
      </c>
      <c r="N158" s="5">
        <f t="shared" si="48"/>
        <v>0.30306758397409955</v>
      </c>
      <c r="O158" s="4">
        <f t="shared" si="63"/>
        <v>140.84156762444354</v>
      </c>
    </row>
    <row r="159" spans="1:15" x14ac:dyDescent="0.25">
      <c r="A159" s="73" t="s">
        <v>23</v>
      </c>
      <c r="B159" s="73" t="s">
        <v>53</v>
      </c>
      <c r="C159" s="74" t="s">
        <v>37</v>
      </c>
      <c r="D159" s="12"/>
      <c r="E159" s="11">
        <v>80</v>
      </c>
      <c r="F159" s="75">
        <v>0.64341000000000004</v>
      </c>
      <c r="G159" s="76">
        <v>2.2032750000000001</v>
      </c>
      <c r="J159" s="7">
        <f t="shared" si="62"/>
        <v>0</v>
      </c>
      <c r="K159" s="6">
        <f t="shared" si="59"/>
        <v>0.64341000000000004</v>
      </c>
      <c r="L159" s="6">
        <f t="shared" si="64"/>
        <v>0</v>
      </c>
      <c r="M159" s="6">
        <f t="shared" si="56"/>
        <v>0.64341000000000004</v>
      </c>
      <c r="N159" s="5">
        <f t="shared" si="48"/>
        <v>0.57284581141238378</v>
      </c>
      <c r="O159" s="4">
        <f t="shared" si="63"/>
        <v>266.21290547956301</v>
      </c>
    </row>
    <row r="160" spans="1:15" x14ac:dyDescent="0.25">
      <c r="A160" s="73" t="s">
        <v>24</v>
      </c>
      <c r="B160" s="73" t="s">
        <v>53</v>
      </c>
      <c r="C160" s="74" t="s">
        <v>37</v>
      </c>
      <c r="D160" s="12"/>
      <c r="E160" s="11">
        <v>103</v>
      </c>
      <c r="F160" s="75">
        <v>0.66</v>
      </c>
      <c r="G160" s="76">
        <v>1.8</v>
      </c>
      <c r="J160" s="7">
        <f t="shared" si="62"/>
        <v>0</v>
      </c>
      <c r="K160" s="6">
        <f t="shared" si="59"/>
        <v>0.66</v>
      </c>
      <c r="L160" s="6">
        <f t="shared" si="64"/>
        <v>0</v>
      </c>
      <c r="M160" s="6">
        <f t="shared" si="56"/>
        <v>0.66</v>
      </c>
      <c r="N160" s="5">
        <f t="shared" si="48"/>
        <v>0.58761634965600973</v>
      </c>
      <c r="O160" s="4">
        <f t="shared" si="63"/>
        <v>273.07707001214084</v>
      </c>
    </row>
    <row r="161" spans="1:15" x14ac:dyDescent="0.25">
      <c r="A161" s="73" t="s">
        <v>33</v>
      </c>
      <c r="B161" s="73" t="s">
        <v>53</v>
      </c>
      <c r="C161" s="74" t="s">
        <v>37</v>
      </c>
      <c r="D161" s="12"/>
      <c r="E161" s="11">
        <v>80</v>
      </c>
      <c r="F161" s="75">
        <v>0.24462999999999999</v>
      </c>
      <c r="G161" s="76">
        <v>0.66254999999999997</v>
      </c>
      <c r="J161" s="7">
        <f t="shared" si="62"/>
        <v>0</v>
      </c>
      <c r="K161" s="6">
        <f t="shared" si="59"/>
        <v>0.24462999999999999</v>
      </c>
      <c r="L161" s="6">
        <f t="shared" si="64"/>
        <v>0</v>
      </c>
      <c r="M161" s="6">
        <f t="shared" si="56"/>
        <v>0.24462999999999999</v>
      </c>
      <c r="N161" s="5">
        <f t="shared" si="48"/>
        <v>0.21780089032780253</v>
      </c>
      <c r="O161" s="4">
        <f t="shared" si="63"/>
        <v>101.2164297531364</v>
      </c>
    </row>
    <row r="162" spans="1:15" x14ac:dyDescent="0.25">
      <c r="A162" s="3" t="s">
        <v>34</v>
      </c>
      <c r="B162" s="3" t="s">
        <v>56</v>
      </c>
      <c r="C162" s="35" t="s">
        <v>38</v>
      </c>
      <c r="D162" s="12"/>
      <c r="E162" s="11">
        <v>84.75</v>
      </c>
      <c r="F162" s="36">
        <f t="shared" ref="F162:G162" si="65">AVERAGE(F154:F161)</f>
        <v>0.40964812500000003</v>
      </c>
      <c r="G162" s="37">
        <f t="shared" si="65"/>
        <v>1.26603625</v>
      </c>
      <c r="H162" s="38"/>
      <c r="J162" s="7">
        <f t="shared" si="62"/>
        <v>0</v>
      </c>
      <c r="K162" s="6">
        <f t="shared" si="59"/>
        <v>0.40964812500000003</v>
      </c>
      <c r="L162" s="6">
        <f t="shared" si="64"/>
        <v>0</v>
      </c>
      <c r="M162" s="6">
        <f t="shared" si="56"/>
        <v>0.40964812500000003</v>
      </c>
      <c r="N162" s="5">
        <f t="shared" si="48"/>
        <v>0.36472111493322545</v>
      </c>
      <c r="O162" s="4">
        <f t="shared" si="63"/>
        <v>169.49319653176855</v>
      </c>
    </row>
    <row r="163" spans="1:15" x14ac:dyDescent="0.25">
      <c r="A163" s="39"/>
      <c r="B163" s="39"/>
      <c r="C163" s="40"/>
      <c r="D163" s="12"/>
      <c r="E163" s="11"/>
      <c r="F163" s="41"/>
      <c r="G163" s="42"/>
      <c r="J163" s="7"/>
      <c r="K163" s="6"/>
      <c r="L163" s="6"/>
      <c r="M163" s="6"/>
      <c r="N163" s="5"/>
      <c r="O163" s="4"/>
    </row>
    <row r="164" spans="1:15" x14ac:dyDescent="0.25">
      <c r="A164" s="73" t="s">
        <v>52</v>
      </c>
      <c r="B164" s="73" t="s">
        <v>53</v>
      </c>
      <c r="C164" s="74" t="s">
        <v>39</v>
      </c>
      <c r="D164" s="12"/>
      <c r="E164" s="11">
        <v>56</v>
      </c>
      <c r="F164" s="75">
        <v>0.36</v>
      </c>
      <c r="G164" s="76">
        <v>1.00607</v>
      </c>
      <c r="J164" s="7">
        <f t="shared" ref="J164:J172" si="66">(I164/E164)* (G164-F164)</f>
        <v>0</v>
      </c>
      <c r="K164" s="6">
        <f t="shared" si="59"/>
        <v>0.36</v>
      </c>
      <c r="L164" s="6">
        <f t="shared" si="64"/>
        <v>0</v>
      </c>
      <c r="M164" s="6">
        <f t="shared" si="56"/>
        <v>0.36</v>
      </c>
      <c r="N164" s="5">
        <f t="shared" si="48"/>
        <v>0.32051800890327803</v>
      </c>
      <c r="O164" s="4">
        <f t="shared" ref="O164:O172" si="67">N164*(1.57*296)</f>
        <v>148.95112909753138</v>
      </c>
    </row>
    <row r="165" spans="1:15" x14ac:dyDescent="0.25">
      <c r="A165" s="73" t="s">
        <v>54</v>
      </c>
      <c r="B165" s="73" t="s">
        <v>53</v>
      </c>
      <c r="C165" s="74" t="s">
        <v>39</v>
      </c>
      <c r="D165" s="12"/>
      <c r="E165" s="11">
        <v>77</v>
      </c>
      <c r="F165" s="75">
        <v>0.20471500000000001</v>
      </c>
      <c r="G165" s="76">
        <v>0.85709000000000002</v>
      </c>
      <c r="J165" s="7">
        <f t="shared" si="66"/>
        <v>0</v>
      </c>
      <c r="K165" s="6">
        <f t="shared" si="59"/>
        <v>0.20471500000000001</v>
      </c>
      <c r="L165" s="6">
        <f t="shared" si="64"/>
        <v>0</v>
      </c>
      <c r="M165" s="6">
        <f t="shared" si="56"/>
        <v>0.20471500000000001</v>
      </c>
      <c r="N165" s="5">
        <f t="shared" si="48"/>
        <v>0.18226345609065159</v>
      </c>
      <c r="O165" s="4">
        <f t="shared" si="67"/>
        <v>84.701473314447611</v>
      </c>
    </row>
    <row r="166" spans="1:15" x14ac:dyDescent="0.25">
      <c r="A166" s="73" t="s">
        <v>55</v>
      </c>
      <c r="B166" s="73" t="s">
        <v>53</v>
      </c>
      <c r="C166" s="74" t="s">
        <v>39</v>
      </c>
      <c r="D166" s="12"/>
      <c r="E166" s="11">
        <v>61.999999999999993</v>
      </c>
      <c r="F166" s="75">
        <v>0.22488</v>
      </c>
      <c r="G166" s="76">
        <v>0.70138500000000004</v>
      </c>
      <c r="J166" s="7">
        <f t="shared" si="66"/>
        <v>0</v>
      </c>
      <c r="K166" s="6">
        <f t="shared" si="59"/>
        <v>0.22488</v>
      </c>
      <c r="L166" s="6">
        <f t="shared" si="64"/>
        <v>0</v>
      </c>
      <c r="M166" s="6">
        <f t="shared" si="56"/>
        <v>0.22488</v>
      </c>
      <c r="N166" s="5">
        <f t="shared" si="48"/>
        <v>0.20021691622824767</v>
      </c>
      <c r="O166" s="4">
        <f t="shared" si="67"/>
        <v>93.044805309591254</v>
      </c>
    </row>
    <row r="167" spans="1:15" x14ac:dyDescent="0.25">
      <c r="A167" s="73" t="s">
        <v>20</v>
      </c>
      <c r="B167" s="73" t="s">
        <v>53</v>
      </c>
      <c r="C167" s="74" t="s">
        <v>39</v>
      </c>
      <c r="D167" s="12"/>
      <c r="E167" s="11">
        <v>78</v>
      </c>
      <c r="F167" s="75">
        <v>0.32778499999999999</v>
      </c>
      <c r="G167" s="76">
        <v>0.93891500000000006</v>
      </c>
      <c r="J167" s="7">
        <f t="shared" si="66"/>
        <v>0</v>
      </c>
      <c r="K167" s="6">
        <f t="shared" si="59"/>
        <v>0.32778499999999999</v>
      </c>
      <c r="L167" s="6">
        <f t="shared" si="64"/>
        <v>0</v>
      </c>
      <c r="M167" s="6">
        <f t="shared" si="56"/>
        <v>0.32778499999999999</v>
      </c>
      <c r="N167" s="5">
        <f t="shared" si="48"/>
        <v>0.29183609874544719</v>
      </c>
      <c r="O167" s="4">
        <f t="shared" si="67"/>
        <v>135.62207180898423</v>
      </c>
    </row>
    <row r="168" spans="1:15" x14ac:dyDescent="0.25">
      <c r="A168" s="73" t="s">
        <v>42</v>
      </c>
      <c r="B168" s="73" t="s">
        <v>53</v>
      </c>
      <c r="C168" s="74" t="s">
        <v>39</v>
      </c>
      <c r="D168" s="12"/>
      <c r="E168" s="11">
        <v>142</v>
      </c>
      <c r="F168" s="75">
        <v>0.16733999999999999</v>
      </c>
      <c r="G168" s="76">
        <v>0.81447000000000003</v>
      </c>
      <c r="J168" s="7">
        <f t="shared" si="66"/>
        <v>0</v>
      </c>
      <c r="K168" s="6">
        <f t="shared" si="59"/>
        <v>0.16733999999999999</v>
      </c>
      <c r="L168" s="6">
        <f t="shared" si="64"/>
        <v>0</v>
      </c>
      <c r="M168" s="6">
        <f t="shared" si="56"/>
        <v>0.16733999999999999</v>
      </c>
      <c r="N168" s="5">
        <f t="shared" si="48"/>
        <v>0.14898745447187375</v>
      </c>
      <c r="O168" s="4">
        <f t="shared" si="67"/>
        <v>69.23744984216917</v>
      </c>
    </row>
    <row r="169" spans="1:15" x14ac:dyDescent="0.25">
      <c r="A169" s="73" t="s">
        <v>23</v>
      </c>
      <c r="B169" s="73" t="s">
        <v>53</v>
      </c>
      <c r="C169" s="74" t="s">
        <v>39</v>
      </c>
      <c r="D169" s="12"/>
      <c r="E169" s="11">
        <v>80</v>
      </c>
      <c r="F169" s="75">
        <v>0.68293999999999999</v>
      </c>
      <c r="G169" s="76">
        <v>1.29088</v>
      </c>
      <c r="J169" s="7">
        <f t="shared" si="66"/>
        <v>0</v>
      </c>
      <c r="K169" s="6">
        <f t="shared" si="59"/>
        <v>0.68293999999999999</v>
      </c>
      <c r="L169" s="6">
        <f t="shared" si="64"/>
        <v>0</v>
      </c>
      <c r="M169" s="6">
        <f t="shared" si="56"/>
        <v>0.68293999999999999</v>
      </c>
      <c r="N169" s="5">
        <f t="shared" si="48"/>
        <v>0.60804046944556867</v>
      </c>
      <c r="O169" s="4">
        <f t="shared" si="67"/>
        <v>282.5685669607447</v>
      </c>
    </row>
    <row r="170" spans="1:15" x14ac:dyDescent="0.25">
      <c r="A170" s="73" t="s">
        <v>24</v>
      </c>
      <c r="B170" s="73" t="s">
        <v>53</v>
      </c>
      <c r="C170" s="74" t="s">
        <v>39</v>
      </c>
      <c r="D170" s="12"/>
      <c r="E170" s="11">
        <v>103</v>
      </c>
      <c r="F170" s="75">
        <v>0.79</v>
      </c>
      <c r="G170" s="76">
        <v>1.6675</v>
      </c>
      <c r="J170" s="7">
        <f t="shared" si="66"/>
        <v>0</v>
      </c>
      <c r="K170" s="6">
        <f t="shared" si="59"/>
        <v>0.79</v>
      </c>
      <c r="L170" s="6">
        <f t="shared" si="64"/>
        <v>0</v>
      </c>
      <c r="M170" s="6">
        <f t="shared" si="56"/>
        <v>0.79</v>
      </c>
      <c r="N170" s="5">
        <f t="shared" si="48"/>
        <v>0.70335896398219355</v>
      </c>
      <c r="O170" s="4">
        <f t="shared" si="67"/>
        <v>326.86497774180503</v>
      </c>
    </row>
    <row r="171" spans="1:15" x14ac:dyDescent="0.25">
      <c r="A171" s="73" t="s">
        <v>33</v>
      </c>
      <c r="B171" s="73" t="s">
        <v>53</v>
      </c>
      <c r="C171" s="74" t="s">
        <v>39</v>
      </c>
      <c r="D171" s="12"/>
      <c r="E171" s="11">
        <v>80</v>
      </c>
      <c r="F171" s="75">
        <v>0.21239</v>
      </c>
      <c r="G171" s="76">
        <v>0.54059999999999997</v>
      </c>
      <c r="J171" s="7">
        <f t="shared" si="66"/>
        <v>0</v>
      </c>
      <c r="K171" s="6">
        <f t="shared" si="59"/>
        <v>0.21239</v>
      </c>
      <c r="L171" s="6">
        <f t="shared" si="64"/>
        <v>0</v>
      </c>
      <c r="M171" s="6">
        <f t="shared" si="56"/>
        <v>0.21239</v>
      </c>
      <c r="N171" s="5">
        <f t="shared" si="48"/>
        <v>0.18909672197490893</v>
      </c>
      <c r="O171" s="4">
        <f t="shared" si="67"/>
        <v>87.877028636179688</v>
      </c>
    </row>
    <row r="172" spans="1:15" x14ac:dyDescent="0.25">
      <c r="A172" s="3" t="s">
        <v>34</v>
      </c>
      <c r="B172" s="3" t="s">
        <v>56</v>
      </c>
      <c r="C172" s="35" t="s">
        <v>41</v>
      </c>
      <c r="D172" s="12"/>
      <c r="E172" s="11">
        <v>84.75</v>
      </c>
      <c r="F172" s="36">
        <f t="shared" ref="F172:G172" si="68">AVERAGE(F164:F171)</f>
        <v>0.37125625000000001</v>
      </c>
      <c r="G172" s="37">
        <f t="shared" si="68"/>
        <v>0.97711375</v>
      </c>
      <c r="H172" s="38"/>
      <c r="J172" s="7">
        <f t="shared" si="66"/>
        <v>0</v>
      </c>
      <c r="K172" s="6">
        <f t="shared" si="59"/>
        <v>0.37125625000000001</v>
      </c>
      <c r="L172" s="6">
        <f t="shared" si="64"/>
        <v>0</v>
      </c>
      <c r="M172" s="6">
        <f t="shared" si="56"/>
        <v>0.37125625000000001</v>
      </c>
      <c r="N172" s="5">
        <f t="shared" ref="N172:N217" si="69">(M172*2.2)/2.471</f>
        <v>0.33053976123027118</v>
      </c>
      <c r="O172" s="4">
        <f t="shared" si="67"/>
        <v>153.60843783893162</v>
      </c>
    </row>
    <row r="173" spans="1:15" x14ac:dyDescent="0.25">
      <c r="A173" s="39"/>
      <c r="B173" s="39"/>
      <c r="C173" s="40"/>
      <c r="D173" s="12"/>
      <c r="E173" s="11"/>
      <c r="F173" s="41"/>
      <c r="G173" s="42"/>
      <c r="J173" s="7"/>
      <c r="K173" s="6"/>
      <c r="L173" s="6"/>
      <c r="M173" s="6"/>
      <c r="N173" s="5"/>
      <c r="O173" s="4"/>
    </row>
    <row r="174" spans="1:15" x14ac:dyDescent="0.25">
      <c r="A174" s="77" t="s">
        <v>52</v>
      </c>
      <c r="B174" s="77" t="s">
        <v>57</v>
      </c>
      <c r="C174" s="78" t="s">
        <v>18</v>
      </c>
      <c r="D174" s="12"/>
      <c r="E174" s="11">
        <v>65</v>
      </c>
      <c r="F174" s="79">
        <v>0.21884000000000001</v>
      </c>
      <c r="G174" s="80">
        <v>0.54893999999999998</v>
      </c>
      <c r="J174" s="7">
        <f t="shared" ref="J174:J187" si="70">(I174/E174)* (G174-F174)</f>
        <v>0</v>
      </c>
      <c r="K174" s="6">
        <f t="shared" si="59"/>
        <v>0.21884000000000001</v>
      </c>
      <c r="L174" s="6">
        <f t="shared" si="64"/>
        <v>0</v>
      </c>
      <c r="M174" s="6">
        <f t="shared" si="56"/>
        <v>0.21884000000000001</v>
      </c>
      <c r="N174" s="5">
        <f t="shared" si="69"/>
        <v>0.19483933630109268</v>
      </c>
      <c r="O174" s="4">
        <f t="shared" ref="O174:O187" si="71">N174*(1.57*296)</f>
        <v>90.545736365843794</v>
      </c>
    </row>
    <row r="175" spans="1:15" x14ac:dyDescent="0.25">
      <c r="A175" s="77" t="s">
        <v>54</v>
      </c>
      <c r="B175" s="77" t="s">
        <v>57</v>
      </c>
      <c r="C175" s="78" t="s">
        <v>18</v>
      </c>
      <c r="D175" s="12"/>
      <c r="E175" s="11">
        <v>80</v>
      </c>
      <c r="F175" s="79">
        <v>7.6369999999999993E-2</v>
      </c>
      <c r="G175" s="80">
        <v>0.49311500000000003</v>
      </c>
      <c r="J175" s="7">
        <f t="shared" si="70"/>
        <v>0</v>
      </c>
      <c r="K175" s="6">
        <f t="shared" si="59"/>
        <v>7.6369999999999993E-2</v>
      </c>
      <c r="L175" s="6">
        <f t="shared" si="64"/>
        <v>0</v>
      </c>
      <c r="M175" s="6">
        <f t="shared" si="56"/>
        <v>7.6369999999999993E-2</v>
      </c>
      <c r="N175" s="5">
        <f t="shared" si="69"/>
        <v>6.7994334277620389E-2</v>
      </c>
      <c r="O175" s="4">
        <f t="shared" si="71"/>
        <v>31.598327025495749</v>
      </c>
    </row>
    <row r="176" spans="1:15" x14ac:dyDescent="0.25">
      <c r="A176" s="77" t="s">
        <v>17</v>
      </c>
      <c r="B176" s="77" t="s">
        <v>57</v>
      </c>
      <c r="C176" s="78" t="s">
        <v>18</v>
      </c>
      <c r="D176" s="12"/>
      <c r="E176" s="11">
        <v>155</v>
      </c>
      <c r="F176" s="79">
        <v>8.0735000000000001E-2</v>
      </c>
      <c r="G176" s="80">
        <v>0.86301499999999998</v>
      </c>
      <c r="J176" s="7">
        <f t="shared" si="70"/>
        <v>0</v>
      </c>
      <c r="K176" s="6">
        <f t="shared" si="59"/>
        <v>8.0735000000000001E-2</v>
      </c>
      <c r="L176" s="6">
        <f t="shared" si="64"/>
        <v>0</v>
      </c>
      <c r="M176" s="6">
        <f t="shared" si="56"/>
        <v>8.0735000000000001E-2</v>
      </c>
      <c r="N176" s="5">
        <f t="shared" si="69"/>
        <v>7.1880615135572645E-2</v>
      </c>
      <c r="O176" s="4">
        <f t="shared" si="71"/>
        <v>33.404359465803324</v>
      </c>
    </row>
    <row r="177" spans="1:15" x14ac:dyDescent="0.25">
      <c r="A177" s="77" t="s">
        <v>19</v>
      </c>
      <c r="B177" s="77" t="s">
        <v>57</v>
      </c>
      <c r="C177" s="78" t="s">
        <v>18</v>
      </c>
      <c r="D177" s="12"/>
      <c r="E177" s="11">
        <v>59.428600000000003</v>
      </c>
      <c r="F177" s="79">
        <v>8.2297143000000003E-2</v>
      </c>
      <c r="G177" s="80">
        <v>0.34239571400000002</v>
      </c>
      <c r="J177" s="7">
        <f t="shared" si="70"/>
        <v>0</v>
      </c>
      <c r="K177" s="6">
        <f t="shared" si="59"/>
        <v>8.2297143000000003E-2</v>
      </c>
      <c r="L177" s="6">
        <f t="shared" si="64"/>
        <v>0</v>
      </c>
      <c r="M177" s="6">
        <f t="shared" si="56"/>
        <v>8.2297143000000003E-2</v>
      </c>
      <c r="N177" s="5">
        <f t="shared" si="69"/>
        <v>7.3271434479967631E-2</v>
      </c>
      <c r="O177" s="4">
        <f t="shared" si="71"/>
        <v>34.050701031530558</v>
      </c>
    </row>
    <row r="178" spans="1:15" x14ac:dyDescent="0.25">
      <c r="A178" s="77" t="s">
        <v>55</v>
      </c>
      <c r="B178" s="77" t="s">
        <v>57</v>
      </c>
      <c r="C178" s="78" t="s">
        <v>18</v>
      </c>
      <c r="D178" s="12"/>
      <c r="E178" s="11">
        <v>67</v>
      </c>
      <c r="F178" s="79">
        <v>8.8510000000000005E-2</v>
      </c>
      <c r="G178" s="80">
        <v>0.38</v>
      </c>
      <c r="J178" s="7">
        <f t="shared" si="70"/>
        <v>0</v>
      </c>
      <c r="K178" s="6">
        <f t="shared" si="59"/>
        <v>8.8510000000000005E-2</v>
      </c>
      <c r="L178" s="6">
        <f t="shared" si="64"/>
        <v>0</v>
      </c>
      <c r="M178" s="6">
        <f t="shared" si="56"/>
        <v>8.8510000000000005E-2</v>
      </c>
      <c r="N178" s="5">
        <f t="shared" si="69"/>
        <v>7.8802913800080948E-2</v>
      </c>
      <c r="O178" s="4">
        <f t="shared" si="71"/>
        <v>36.621290101173621</v>
      </c>
    </row>
    <row r="179" spans="1:15" x14ac:dyDescent="0.25">
      <c r="A179" s="77" t="s">
        <v>20</v>
      </c>
      <c r="B179" s="77" t="s">
        <v>57</v>
      </c>
      <c r="C179" s="78" t="s">
        <v>18</v>
      </c>
      <c r="D179" s="12"/>
      <c r="E179" s="11">
        <v>78.956500000000005</v>
      </c>
      <c r="F179" s="79">
        <v>0.33196869600000001</v>
      </c>
      <c r="G179" s="80">
        <v>0.91676652199999997</v>
      </c>
      <c r="J179" s="7">
        <f t="shared" si="70"/>
        <v>0</v>
      </c>
      <c r="K179" s="6">
        <f t="shared" si="59"/>
        <v>0.33196869600000001</v>
      </c>
      <c r="L179" s="6">
        <f t="shared" si="64"/>
        <v>0</v>
      </c>
      <c r="M179" s="6">
        <f t="shared" si="56"/>
        <v>0.33196869600000001</v>
      </c>
      <c r="N179" s="5">
        <f t="shared" si="69"/>
        <v>0.29556095961149331</v>
      </c>
      <c r="O179" s="4">
        <f t="shared" si="71"/>
        <v>137.35308915065318</v>
      </c>
    </row>
    <row r="180" spans="1:15" x14ac:dyDescent="0.25">
      <c r="A180" s="77" t="s">
        <v>21</v>
      </c>
      <c r="B180" s="77" t="s">
        <v>57</v>
      </c>
      <c r="C180" s="78" t="s">
        <v>18</v>
      </c>
      <c r="D180" s="12"/>
      <c r="E180" s="11">
        <v>54</v>
      </c>
      <c r="F180" s="79">
        <v>0.19989999999999999</v>
      </c>
      <c r="G180" s="80">
        <v>0.48537000000000002</v>
      </c>
      <c r="J180" s="7">
        <f t="shared" si="70"/>
        <v>0</v>
      </c>
      <c r="K180" s="6">
        <f t="shared" si="59"/>
        <v>0.19989999999999999</v>
      </c>
      <c r="L180" s="6">
        <f t="shared" si="64"/>
        <v>0</v>
      </c>
      <c r="M180" s="6">
        <f t="shared" si="56"/>
        <v>0.19989999999999999</v>
      </c>
      <c r="N180" s="5">
        <f t="shared" si="69"/>
        <v>0.17797652772157022</v>
      </c>
      <c r="O180" s="4">
        <f t="shared" si="71"/>
        <v>82.709251962768121</v>
      </c>
    </row>
    <row r="181" spans="1:15" x14ac:dyDescent="0.25">
      <c r="A181" s="77" t="s">
        <v>22</v>
      </c>
      <c r="B181" s="77" t="s">
        <v>57</v>
      </c>
      <c r="C181" s="78" t="s">
        <v>18</v>
      </c>
      <c r="D181" s="12"/>
      <c r="E181" s="11">
        <v>65</v>
      </c>
      <c r="F181" s="79">
        <v>0.30426666699999999</v>
      </c>
      <c r="G181" s="80">
        <v>0.65333333299999996</v>
      </c>
      <c r="J181" s="7">
        <f t="shared" si="70"/>
        <v>0</v>
      </c>
      <c r="K181" s="6">
        <f t="shared" si="59"/>
        <v>0.30426666699999999</v>
      </c>
      <c r="L181" s="6">
        <f t="shared" si="64"/>
        <v>0</v>
      </c>
      <c r="M181" s="6">
        <f t="shared" si="56"/>
        <v>0.30426666699999999</v>
      </c>
      <c r="N181" s="5">
        <f t="shared" si="69"/>
        <v>0.27089707300687982</v>
      </c>
      <c r="O181" s="4">
        <f t="shared" si="71"/>
        <v>125.89128776775719</v>
      </c>
    </row>
    <row r="182" spans="1:15" x14ac:dyDescent="0.25">
      <c r="A182" s="77" t="s">
        <v>42</v>
      </c>
      <c r="B182" s="77" t="s">
        <v>57</v>
      </c>
      <c r="C182" s="78" t="s">
        <v>18</v>
      </c>
      <c r="D182" s="12"/>
      <c r="E182" s="11">
        <v>65</v>
      </c>
      <c r="F182" s="79">
        <v>0.14000000000000001</v>
      </c>
      <c r="G182" s="80">
        <v>0.43</v>
      </c>
      <c r="J182" s="7">
        <f t="shared" si="70"/>
        <v>0</v>
      </c>
      <c r="K182" s="6">
        <f t="shared" si="59"/>
        <v>0.14000000000000001</v>
      </c>
      <c r="L182" s="6">
        <f t="shared" si="64"/>
        <v>0</v>
      </c>
      <c r="M182" s="6">
        <f t="shared" si="56"/>
        <v>0.14000000000000001</v>
      </c>
      <c r="N182" s="5">
        <f t="shared" si="69"/>
        <v>0.12464589235127481</v>
      </c>
      <c r="O182" s="4">
        <f t="shared" si="71"/>
        <v>57.925439093484435</v>
      </c>
    </row>
    <row r="183" spans="1:15" x14ac:dyDescent="0.25">
      <c r="A183" s="77" t="s">
        <v>23</v>
      </c>
      <c r="B183" s="77" t="s">
        <v>57</v>
      </c>
      <c r="C183" s="78" t="s">
        <v>18</v>
      </c>
      <c r="D183" s="12"/>
      <c r="E183" s="11">
        <v>65</v>
      </c>
      <c r="F183" s="79">
        <v>0.43</v>
      </c>
      <c r="G183" s="80">
        <v>0.79815999999999998</v>
      </c>
      <c r="J183" s="7">
        <f t="shared" si="70"/>
        <v>0</v>
      </c>
      <c r="K183" s="6">
        <f t="shared" si="59"/>
        <v>0.43</v>
      </c>
      <c r="L183" s="6">
        <f t="shared" si="64"/>
        <v>0</v>
      </c>
      <c r="M183" s="6">
        <f t="shared" si="56"/>
        <v>0.43</v>
      </c>
      <c r="N183" s="5">
        <f t="shared" si="69"/>
        <v>0.38284095507891541</v>
      </c>
      <c r="O183" s="4">
        <f t="shared" si="71"/>
        <v>177.91384864427357</v>
      </c>
    </row>
    <row r="184" spans="1:15" x14ac:dyDescent="0.25">
      <c r="A184" s="77" t="s">
        <v>25</v>
      </c>
      <c r="B184" s="77" t="s">
        <v>57</v>
      </c>
      <c r="C184" s="78" t="s">
        <v>18</v>
      </c>
      <c r="D184" s="12"/>
      <c r="E184" s="11">
        <v>100</v>
      </c>
      <c r="F184" s="79">
        <v>0.87</v>
      </c>
      <c r="G184" s="80">
        <v>1.61</v>
      </c>
      <c r="J184" s="7">
        <f t="shared" si="70"/>
        <v>0</v>
      </c>
      <c r="K184" s="6">
        <f t="shared" si="59"/>
        <v>0.87</v>
      </c>
      <c r="L184" s="6">
        <f t="shared" si="64"/>
        <v>0</v>
      </c>
      <c r="M184" s="6">
        <f t="shared" si="56"/>
        <v>0.87</v>
      </c>
      <c r="N184" s="5">
        <f t="shared" si="69"/>
        <v>0.77458518818292188</v>
      </c>
      <c r="O184" s="4">
        <f t="shared" si="71"/>
        <v>359.9652286523675</v>
      </c>
    </row>
    <row r="185" spans="1:15" x14ac:dyDescent="0.25">
      <c r="A185" s="77" t="s">
        <v>26</v>
      </c>
      <c r="B185" s="77" t="s">
        <v>57</v>
      </c>
      <c r="C185" s="78" t="s">
        <v>18</v>
      </c>
      <c r="D185" s="12"/>
      <c r="E185" s="11">
        <v>100</v>
      </c>
      <c r="F185" s="79">
        <v>0.93</v>
      </c>
      <c r="G185" s="80">
        <v>1.6</v>
      </c>
      <c r="J185" s="7">
        <f t="shared" si="70"/>
        <v>0</v>
      </c>
      <c r="K185" s="6">
        <f t="shared" si="59"/>
        <v>0.93</v>
      </c>
      <c r="L185" s="6">
        <f t="shared" si="64"/>
        <v>0</v>
      </c>
      <c r="M185" s="6">
        <f t="shared" si="56"/>
        <v>0.93</v>
      </c>
      <c r="N185" s="5">
        <f t="shared" si="69"/>
        <v>0.82800485633346832</v>
      </c>
      <c r="O185" s="4">
        <f t="shared" si="71"/>
        <v>384.79041683528942</v>
      </c>
    </row>
    <row r="186" spans="1:15" x14ac:dyDescent="0.25">
      <c r="A186" s="77" t="s">
        <v>32</v>
      </c>
      <c r="B186" s="77" t="s">
        <v>57</v>
      </c>
      <c r="C186" s="78" t="s">
        <v>18</v>
      </c>
      <c r="D186" s="12"/>
      <c r="E186" s="11">
        <v>98.5</v>
      </c>
      <c r="F186" s="79">
        <v>0.36170374999999999</v>
      </c>
      <c r="G186" s="80">
        <v>0.82039218800000002</v>
      </c>
      <c r="J186" s="7">
        <f t="shared" si="70"/>
        <v>0</v>
      </c>
      <c r="K186" s="6">
        <f t="shared" si="59"/>
        <v>0.36170374999999999</v>
      </c>
      <c r="L186" s="6">
        <f t="shared" si="64"/>
        <v>0</v>
      </c>
      <c r="M186" s="6">
        <f t="shared" si="56"/>
        <v>0.36170374999999999</v>
      </c>
      <c r="N186" s="5">
        <f t="shared" si="69"/>
        <v>0.32203490489680292</v>
      </c>
      <c r="O186" s="4">
        <f t="shared" si="71"/>
        <v>149.65606100364226</v>
      </c>
    </row>
    <row r="187" spans="1:15" x14ac:dyDescent="0.25">
      <c r="A187" s="3" t="s">
        <v>34</v>
      </c>
      <c r="B187" s="3" t="s">
        <v>58</v>
      </c>
      <c r="C187" s="35" t="s">
        <v>36</v>
      </c>
      <c r="D187" s="12"/>
      <c r="E187" s="11">
        <v>80.99116153846154</v>
      </c>
      <c r="F187" s="36">
        <f t="shared" ref="F187:G187" si="72">AVERAGE(F174:F186)</f>
        <v>0.31650701969230766</v>
      </c>
      <c r="G187" s="37">
        <f t="shared" si="72"/>
        <v>0.76472982746153839</v>
      </c>
      <c r="H187" s="38"/>
      <c r="J187" s="7">
        <f t="shared" si="70"/>
        <v>0</v>
      </c>
      <c r="K187" s="6">
        <f t="shared" si="59"/>
        <v>0.31650701969230766</v>
      </c>
      <c r="L187" s="6">
        <f t="shared" si="64"/>
        <v>0</v>
      </c>
      <c r="M187" s="6">
        <f t="shared" si="56"/>
        <v>0.31650701969230766</v>
      </c>
      <c r="N187" s="5">
        <f t="shared" si="69"/>
        <v>0.28179499932135854</v>
      </c>
      <c r="O187" s="4">
        <f t="shared" si="71"/>
        <v>130.95577208462174</v>
      </c>
    </row>
    <row r="188" spans="1:15" x14ac:dyDescent="0.25">
      <c r="A188" s="39"/>
      <c r="B188" s="39"/>
      <c r="C188" s="40"/>
      <c r="D188" s="12"/>
      <c r="E188" s="11"/>
      <c r="F188" s="41"/>
      <c r="G188" s="42"/>
      <c r="J188" s="7"/>
      <c r="K188" s="6"/>
      <c r="L188" s="6"/>
      <c r="M188" s="6"/>
      <c r="N188" s="5"/>
      <c r="O188" s="4"/>
    </row>
    <row r="189" spans="1:15" x14ac:dyDescent="0.25">
      <c r="A189" s="77" t="s">
        <v>52</v>
      </c>
      <c r="B189" s="77" t="s">
        <v>57</v>
      </c>
      <c r="C189" s="78" t="s">
        <v>37</v>
      </c>
      <c r="D189" s="12"/>
      <c r="E189" s="11">
        <v>65</v>
      </c>
      <c r="F189" s="79">
        <v>0.35732999999999998</v>
      </c>
      <c r="G189" s="80">
        <v>1.2130000000000001</v>
      </c>
      <c r="J189" s="7">
        <f t="shared" ref="J189:J202" si="73">(I189/E189)* (G189-F189)</f>
        <v>0</v>
      </c>
      <c r="K189" s="6">
        <f t="shared" si="59"/>
        <v>0.35732999999999998</v>
      </c>
      <c r="L189" s="6">
        <f t="shared" si="64"/>
        <v>0</v>
      </c>
      <c r="M189" s="6">
        <f t="shared" si="56"/>
        <v>0.35732999999999998</v>
      </c>
      <c r="N189" s="5">
        <f t="shared" si="69"/>
        <v>0.31814083367057872</v>
      </c>
      <c r="O189" s="4">
        <f t="shared" ref="O189:O202" si="74">N189*(1.57*296)</f>
        <v>147.84640822339134</v>
      </c>
    </row>
    <row r="190" spans="1:15" x14ac:dyDescent="0.25">
      <c r="A190" s="77" t="s">
        <v>54</v>
      </c>
      <c r="B190" s="77" t="s">
        <v>57</v>
      </c>
      <c r="C190" s="78" t="s">
        <v>37</v>
      </c>
      <c r="D190" s="12"/>
      <c r="E190" s="11">
        <v>80</v>
      </c>
      <c r="F190" s="79">
        <v>0.03</v>
      </c>
      <c r="G190" s="80">
        <v>0.67339000000000004</v>
      </c>
      <c r="J190" s="7">
        <f t="shared" si="73"/>
        <v>0</v>
      </c>
      <c r="K190" s="6">
        <f t="shared" si="59"/>
        <v>0.03</v>
      </c>
      <c r="L190" s="6">
        <f t="shared" si="64"/>
        <v>0</v>
      </c>
      <c r="M190" s="6">
        <f t="shared" si="56"/>
        <v>0.03</v>
      </c>
      <c r="N190" s="5">
        <f t="shared" si="69"/>
        <v>2.6709834075273168E-2</v>
      </c>
      <c r="O190" s="4">
        <f t="shared" si="74"/>
        <v>12.412594091460948</v>
      </c>
    </row>
    <row r="191" spans="1:15" x14ac:dyDescent="0.25">
      <c r="A191" s="77" t="s">
        <v>17</v>
      </c>
      <c r="B191" s="77" t="s">
        <v>57</v>
      </c>
      <c r="C191" s="78" t="s">
        <v>37</v>
      </c>
      <c r="D191" s="12"/>
      <c r="E191" s="11">
        <v>155</v>
      </c>
      <c r="F191" s="79">
        <v>0.17</v>
      </c>
      <c r="G191" s="80">
        <v>1.4355899999999999</v>
      </c>
      <c r="J191" s="7">
        <f t="shared" si="73"/>
        <v>0</v>
      </c>
      <c r="K191" s="6">
        <f t="shared" si="59"/>
        <v>0.17</v>
      </c>
      <c r="L191" s="6">
        <f t="shared" si="64"/>
        <v>0</v>
      </c>
      <c r="M191" s="6">
        <f t="shared" si="56"/>
        <v>0.17</v>
      </c>
      <c r="N191" s="5">
        <f t="shared" si="69"/>
        <v>0.15135572642654796</v>
      </c>
      <c r="O191" s="4">
        <f t="shared" si="74"/>
        <v>70.338033184945374</v>
      </c>
    </row>
    <row r="192" spans="1:15" x14ac:dyDescent="0.25">
      <c r="A192" s="77" t="s">
        <v>19</v>
      </c>
      <c r="B192" s="77" t="s">
        <v>57</v>
      </c>
      <c r="C192" s="78" t="s">
        <v>37</v>
      </c>
      <c r="D192" s="12"/>
      <c r="E192" s="11">
        <v>62.857100000000003</v>
      </c>
      <c r="F192" s="79">
        <v>0.16651714300000001</v>
      </c>
      <c r="G192" s="80">
        <v>0.54613999999999996</v>
      </c>
      <c r="J192" s="7">
        <f t="shared" si="73"/>
        <v>0</v>
      </c>
      <c r="K192" s="6">
        <f t="shared" si="59"/>
        <v>0.16651714300000001</v>
      </c>
      <c r="L192" s="6">
        <f t="shared" si="64"/>
        <v>0</v>
      </c>
      <c r="M192" s="6">
        <f t="shared" si="56"/>
        <v>0.16651714300000001</v>
      </c>
      <c r="N192" s="5">
        <f t="shared" si="69"/>
        <v>0.1482548420072845</v>
      </c>
      <c r="O192" s="4">
        <f t="shared" si="74"/>
        <v>68.896990177625256</v>
      </c>
    </row>
    <row r="193" spans="1:15" x14ac:dyDescent="0.25">
      <c r="A193" s="77" t="s">
        <v>55</v>
      </c>
      <c r="B193" s="77" t="s">
        <v>57</v>
      </c>
      <c r="C193" s="78" t="s">
        <v>37</v>
      </c>
      <c r="D193" s="12"/>
      <c r="E193" s="11">
        <v>67</v>
      </c>
      <c r="F193" s="79">
        <v>0.21240500000000001</v>
      </c>
      <c r="G193" s="80">
        <v>0.66</v>
      </c>
      <c r="J193" s="7">
        <f t="shared" si="73"/>
        <v>0</v>
      </c>
      <c r="K193" s="6">
        <f t="shared" si="59"/>
        <v>0.21240500000000001</v>
      </c>
      <c r="L193" s="6">
        <f t="shared" si="64"/>
        <v>0</v>
      </c>
      <c r="M193" s="6">
        <f t="shared" si="56"/>
        <v>0.21240500000000001</v>
      </c>
      <c r="N193" s="5">
        <f t="shared" si="69"/>
        <v>0.18911007689194659</v>
      </c>
      <c r="O193" s="4">
        <f t="shared" si="74"/>
        <v>87.883234933225424</v>
      </c>
    </row>
    <row r="194" spans="1:15" x14ac:dyDescent="0.25">
      <c r="A194" s="77" t="s">
        <v>20</v>
      </c>
      <c r="B194" s="77" t="s">
        <v>57</v>
      </c>
      <c r="C194" s="78" t="s">
        <v>37</v>
      </c>
      <c r="D194" s="12"/>
      <c r="E194" s="11">
        <v>78.956500000000005</v>
      </c>
      <c r="F194" s="79">
        <v>0.46562999999999999</v>
      </c>
      <c r="G194" s="80">
        <v>1.423938261</v>
      </c>
      <c r="J194" s="7">
        <f t="shared" si="73"/>
        <v>0</v>
      </c>
      <c r="K194" s="6">
        <f t="shared" si="59"/>
        <v>0.46562999999999999</v>
      </c>
      <c r="L194" s="6">
        <f t="shared" si="64"/>
        <v>0</v>
      </c>
      <c r="M194" s="6">
        <f t="shared" si="56"/>
        <v>0.46562999999999999</v>
      </c>
      <c r="N194" s="5">
        <f t="shared" si="69"/>
        <v>0.41456333468231482</v>
      </c>
      <c r="O194" s="4">
        <f t="shared" si="74"/>
        <v>192.65587289356534</v>
      </c>
    </row>
    <row r="195" spans="1:15" x14ac:dyDescent="0.25">
      <c r="A195" s="77" t="s">
        <v>21</v>
      </c>
      <c r="B195" s="77" t="s">
        <v>57</v>
      </c>
      <c r="C195" s="78" t="s">
        <v>37</v>
      </c>
      <c r="D195" s="12"/>
      <c r="E195" s="11">
        <v>54</v>
      </c>
      <c r="F195" s="79">
        <v>0.30031000000000002</v>
      </c>
      <c r="G195" s="80">
        <v>0.86734</v>
      </c>
      <c r="J195" s="7">
        <f t="shared" si="73"/>
        <v>0</v>
      </c>
      <c r="K195" s="6">
        <f t="shared" si="59"/>
        <v>0.30031000000000002</v>
      </c>
      <c r="L195" s="6">
        <f t="shared" si="64"/>
        <v>0</v>
      </c>
      <c r="M195" s="6">
        <f t="shared" si="56"/>
        <v>0.30031000000000002</v>
      </c>
      <c r="N195" s="5">
        <f t="shared" si="69"/>
        <v>0.26737434237150953</v>
      </c>
      <c r="O195" s="4">
        <f t="shared" si="74"/>
        <v>124.25420438688792</v>
      </c>
    </row>
    <row r="196" spans="1:15" x14ac:dyDescent="0.25">
      <c r="A196" s="77" t="s">
        <v>22</v>
      </c>
      <c r="B196" s="77" t="s">
        <v>57</v>
      </c>
      <c r="C196" s="78" t="s">
        <v>37</v>
      </c>
      <c r="D196" s="12"/>
      <c r="E196" s="11">
        <v>65.681100000000001</v>
      </c>
      <c r="F196" s="79">
        <v>0.53414711100000001</v>
      </c>
      <c r="G196" s="80">
        <v>1.2537349440000001</v>
      </c>
      <c r="J196" s="7">
        <f t="shared" si="73"/>
        <v>0</v>
      </c>
      <c r="K196" s="6">
        <f t="shared" si="59"/>
        <v>0.53414711100000001</v>
      </c>
      <c r="L196" s="6">
        <f t="shared" si="64"/>
        <v>0</v>
      </c>
      <c r="M196" s="6">
        <f t="shared" si="56"/>
        <v>0.53414711100000001</v>
      </c>
      <c r="N196" s="5">
        <f t="shared" si="69"/>
        <v>0.47556602355321737</v>
      </c>
      <c r="O196" s="4">
        <f t="shared" si="74"/>
        <v>221.0050424656512</v>
      </c>
    </row>
    <row r="197" spans="1:15" x14ac:dyDescent="0.25">
      <c r="A197" s="77" t="s">
        <v>42</v>
      </c>
      <c r="B197" s="77" t="s">
        <v>57</v>
      </c>
      <c r="C197" s="78" t="s">
        <v>37</v>
      </c>
      <c r="D197" s="12"/>
      <c r="E197" s="11">
        <v>65</v>
      </c>
      <c r="F197" s="79">
        <v>0.28000000000000003</v>
      </c>
      <c r="G197" s="80">
        <v>1.05</v>
      </c>
      <c r="J197" s="7">
        <f t="shared" si="73"/>
        <v>0</v>
      </c>
      <c r="K197" s="6">
        <f t="shared" si="59"/>
        <v>0.28000000000000003</v>
      </c>
      <c r="L197" s="6">
        <f t="shared" si="64"/>
        <v>0</v>
      </c>
      <c r="M197" s="6">
        <f t="shared" si="56"/>
        <v>0.28000000000000003</v>
      </c>
      <c r="N197" s="5">
        <f t="shared" si="69"/>
        <v>0.24929178470254962</v>
      </c>
      <c r="O197" s="4">
        <f t="shared" si="74"/>
        <v>115.85087818696887</v>
      </c>
    </row>
    <row r="198" spans="1:15" x14ac:dyDescent="0.25">
      <c r="A198" s="77" t="s">
        <v>23</v>
      </c>
      <c r="B198" s="77" t="s">
        <v>57</v>
      </c>
      <c r="C198" s="78" t="s">
        <v>37</v>
      </c>
      <c r="D198" s="12"/>
      <c r="E198" s="11">
        <v>65</v>
      </c>
      <c r="F198" s="79">
        <v>0.53781999999999996</v>
      </c>
      <c r="G198" s="80">
        <v>1.1061399999999999</v>
      </c>
      <c r="J198" s="7">
        <f t="shared" si="73"/>
        <v>0</v>
      </c>
      <c r="K198" s="6">
        <f t="shared" si="59"/>
        <v>0.53781999999999996</v>
      </c>
      <c r="L198" s="6">
        <f t="shared" si="64"/>
        <v>0</v>
      </c>
      <c r="M198" s="6">
        <f t="shared" si="56"/>
        <v>0.53781999999999996</v>
      </c>
      <c r="N198" s="5">
        <f t="shared" si="69"/>
        <v>0.47883609874544714</v>
      </c>
      <c r="O198" s="4">
        <f t="shared" si="74"/>
        <v>222.52471180898419</v>
      </c>
    </row>
    <row r="199" spans="1:15" x14ac:dyDescent="0.25">
      <c r="A199" s="77" t="s">
        <v>25</v>
      </c>
      <c r="B199" s="77" t="s">
        <v>57</v>
      </c>
      <c r="C199" s="78" t="s">
        <v>37</v>
      </c>
      <c r="D199" s="12"/>
      <c r="E199" s="11">
        <v>100</v>
      </c>
      <c r="F199" s="79">
        <v>1.23814</v>
      </c>
      <c r="G199" s="80">
        <v>2.7473800000000002</v>
      </c>
      <c r="J199" s="7">
        <f t="shared" si="73"/>
        <v>0</v>
      </c>
      <c r="K199" s="6">
        <f t="shared" si="59"/>
        <v>1.23814</v>
      </c>
      <c r="L199" s="6">
        <f t="shared" si="64"/>
        <v>0</v>
      </c>
      <c r="M199" s="6">
        <f t="shared" si="56"/>
        <v>1.23814</v>
      </c>
      <c r="N199" s="5">
        <f t="shared" si="69"/>
        <v>1.102350465398624</v>
      </c>
      <c r="O199" s="4">
        <f t="shared" si="74"/>
        <v>512.28430828004855</v>
      </c>
    </row>
    <row r="200" spans="1:15" x14ac:dyDescent="0.25">
      <c r="A200" s="77" t="s">
        <v>26</v>
      </c>
      <c r="B200" s="77" t="s">
        <v>57</v>
      </c>
      <c r="C200" s="78" t="s">
        <v>37</v>
      </c>
      <c r="D200" s="12"/>
      <c r="E200" s="11">
        <v>100</v>
      </c>
      <c r="F200" s="79">
        <v>1.070325</v>
      </c>
      <c r="G200" s="80">
        <v>2.4302450000000002</v>
      </c>
      <c r="J200" s="7">
        <f t="shared" si="73"/>
        <v>0</v>
      </c>
      <c r="K200" s="6">
        <f t="shared" si="59"/>
        <v>1.070325</v>
      </c>
      <c r="L200" s="6">
        <f t="shared" si="64"/>
        <v>0</v>
      </c>
      <c r="M200" s="6">
        <f t="shared" si="56"/>
        <v>1.070325</v>
      </c>
      <c r="N200" s="5">
        <f t="shared" si="69"/>
        <v>0.9529401052205585</v>
      </c>
      <c r="O200" s="4">
        <f t="shared" si="74"/>
        <v>442.85032569809795</v>
      </c>
    </row>
    <row r="201" spans="1:15" x14ac:dyDescent="0.25">
      <c r="A201" s="77" t="s">
        <v>32</v>
      </c>
      <c r="B201" s="77" t="s">
        <v>57</v>
      </c>
      <c r="C201" s="78" t="s">
        <v>37</v>
      </c>
      <c r="D201" s="12"/>
      <c r="E201" s="11">
        <v>81.400000000000006</v>
      </c>
      <c r="F201" s="79">
        <v>0.84243500000000004</v>
      </c>
      <c r="G201" s="80">
        <v>3.0856889999999999</v>
      </c>
      <c r="J201" s="7">
        <f t="shared" si="73"/>
        <v>0</v>
      </c>
      <c r="K201" s="6">
        <f t="shared" si="59"/>
        <v>0.84243500000000004</v>
      </c>
      <c r="L201" s="6">
        <f t="shared" si="64"/>
        <v>0</v>
      </c>
      <c r="M201" s="6">
        <f t="shared" si="56"/>
        <v>0.84243500000000004</v>
      </c>
      <c r="N201" s="5">
        <f t="shared" si="69"/>
        <v>0.75004330230675842</v>
      </c>
      <c r="O201" s="4">
        <f t="shared" si="74"/>
        <v>348.56012344799677</v>
      </c>
    </row>
    <row r="202" spans="1:15" x14ac:dyDescent="0.25">
      <c r="A202" s="3" t="s">
        <v>34</v>
      </c>
      <c r="B202" s="3" t="s">
        <v>58</v>
      </c>
      <c r="C202" s="35" t="s">
        <v>38</v>
      </c>
      <c r="D202" s="12"/>
      <c r="E202" s="11">
        <v>79.991900000000001</v>
      </c>
      <c r="F202" s="36">
        <f t="shared" ref="F202:G202" si="75">AVERAGE(F189:F201)</f>
        <v>0.47731225030769231</v>
      </c>
      <c r="G202" s="37">
        <f t="shared" si="75"/>
        <v>1.4225067080769231</v>
      </c>
      <c r="H202" s="38"/>
      <c r="J202" s="7">
        <f t="shared" si="73"/>
        <v>0</v>
      </c>
      <c r="K202" s="6">
        <f t="shared" si="59"/>
        <v>0.47731225030769231</v>
      </c>
      <c r="L202" s="6">
        <f t="shared" si="64"/>
        <v>0</v>
      </c>
      <c r="M202" s="6">
        <f t="shared" si="56"/>
        <v>0.47731225030769231</v>
      </c>
      <c r="N202" s="5">
        <f t="shared" si="69"/>
        <v>0.42496436692712392</v>
      </c>
      <c r="O202" s="4">
        <f t="shared" si="74"/>
        <v>197.48944059837305</v>
      </c>
    </row>
    <row r="203" spans="1:15" x14ac:dyDescent="0.25">
      <c r="A203" s="39"/>
      <c r="B203" s="39"/>
      <c r="C203" s="40"/>
      <c r="D203" s="12"/>
      <c r="E203" s="11"/>
      <c r="F203" s="41"/>
      <c r="G203" s="42"/>
      <c r="J203" s="7"/>
      <c r="K203" s="6"/>
      <c r="L203" s="6"/>
      <c r="M203" s="6"/>
      <c r="N203" s="5"/>
      <c r="O203" s="4"/>
    </row>
    <row r="204" spans="1:15" x14ac:dyDescent="0.25">
      <c r="A204" s="77" t="s">
        <v>52</v>
      </c>
      <c r="B204" s="77" t="s">
        <v>57</v>
      </c>
      <c r="C204" s="78" t="s">
        <v>39</v>
      </c>
      <c r="D204" s="12"/>
      <c r="E204" s="11">
        <v>65</v>
      </c>
      <c r="F204" s="79">
        <v>0.28999999999999998</v>
      </c>
      <c r="G204" s="80">
        <v>0.93808999999999998</v>
      </c>
      <c r="J204" s="7">
        <f t="shared" ref="J204:J217" si="76">(I204/E204)* (G204-F204)</f>
        <v>0</v>
      </c>
      <c r="K204" s="6">
        <f t="shared" si="59"/>
        <v>0.28999999999999998</v>
      </c>
      <c r="L204" s="6">
        <f t="shared" si="64"/>
        <v>0</v>
      </c>
      <c r="M204" s="6">
        <f t="shared" ref="M204:M217" si="77">K204+L204</f>
        <v>0.28999999999999998</v>
      </c>
      <c r="N204" s="5">
        <f t="shared" si="69"/>
        <v>0.25819506272764065</v>
      </c>
      <c r="O204" s="4">
        <f t="shared" ref="O204:O217" si="78">N204*(1.57*296)</f>
        <v>119.98840955078917</v>
      </c>
    </row>
    <row r="205" spans="1:15" x14ac:dyDescent="0.25">
      <c r="A205" s="77" t="s">
        <v>54</v>
      </c>
      <c r="B205" s="77" t="s">
        <v>57</v>
      </c>
      <c r="C205" s="78" t="s">
        <v>39</v>
      </c>
      <c r="D205" s="12"/>
      <c r="E205" s="11">
        <v>80</v>
      </c>
      <c r="F205" s="79">
        <v>0.14804</v>
      </c>
      <c r="G205" s="80">
        <v>0.61</v>
      </c>
      <c r="J205" s="7">
        <f t="shared" si="76"/>
        <v>0</v>
      </c>
      <c r="K205" s="6">
        <f t="shared" si="59"/>
        <v>0.14804</v>
      </c>
      <c r="L205" s="6">
        <f t="shared" si="64"/>
        <v>0</v>
      </c>
      <c r="M205" s="6">
        <f t="shared" si="77"/>
        <v>0.14804</v>
      </c>
      <c r="N205" s="5">
        <f t="shared" si="69"/>
        <v>0.131804127883448</v>
      </c>
      <c r="O205" s="4">
        <f t="shared" si="78"/>
        <v>61.252014309995957</v>
      </c>
    </row>
    <row r="206" spans="1:15" x14ac:dyDescent="0.25">
      <c r="A206" s="77" t="s">
        <v>17</v>
      </c>
      <c r="B206" s="77" t="s">
        <v>57</v>
      </c>
      <c r="C206" s="78" t="s">
        <v>39</v>
      </c>
      <c r="D206" s="12"/>
      <c r="E206" s="11">
        <v>155</v>
      </c>
      <c r="F206" s="79">
        <v>0.10711</v>
      </c>
      <c r="G206" s="80">
        <v>0.94196999999999997</v>
      </c>
      <c r="J206" s="7">
        <f t="shared" si="76"/>
        <v>0</v>
      </c>
      <c r="K206" s="6">
        <f t="shared" si="59"/>
        <v>0.10711</v>
      </c>
      <c r="L206" s="6">
        <f t="shared" si="64"/>
        <v>0</v>
      </c>
      <c r="M206" s="6">
        <f t="shared" si="77"/>
        <v>0.10711</v>
      </c>
      <c r="N206" s="5">
        <f t="shared" si="69"/>
        <v>9.5363010926750313E-2</v>
      </c>
      <c r="O206" s="4">
        <f t="shared" si="78"/>
        <v>44.317098437879409</v>
      </c>
    </row>
    <row r="207" spans="1:15" x14ac:dyDescent="0.25">
      <c r="A207" s="77" t="s">
        <v>19</v>
      </c>
      <c r="B207" s="77" t="s">
        <v>57</v>
      </c>
      <c r="C207" s="78" t="s">
        <v>39</v>
      </c>
      <c r="D207" s="12"/>
      <c r="E207" s="11">
        <v>61.999999999999993</v>
      </c>
      <c r="F207" s="79">
        <v>7.8963749999999999E-2</v>
      </c>
      <c r="G207" s="80">
        <v>0.40975499999999998</v>
      </c>
      <c r="J207" s="7">
        <f t="shared" si="76"/>
        <v>0</v>
      </c>
      <c r="K207" s="6">
        <f t="shared" si="59"/>
        <v>7.8963749999999999E-2</v>
      </c>
      <c r="L207" s="6">
        <f t="shared" si="64"/>
        <v>0</v>
      </c>
      <c r="M207" s="6">
        <f t="shared" si="77"/>
        <v>7.8963749999999999E-2</v>
      </c>
      <c r="N207" s="5">
        <f t="shared" si="69"/>
        <v>7.0303622015378389E-2</v>
      </c>
      <c r="O207" s="4">
        <f t="shared" si="78"/>
        <v>32.671499222986647</v>
      </c>
    </row>
    <row r="208" spans="1:15" x14ac:dyDescent="0.25">
      <c r="A208" s="77" t="s">
        <v>55</v>
      </c>
      <c r="B208" s="77" t="s">
        <v>57</v>
      </c>
      <c r="C208" s="78" t="s">
        <v>39</v>
      </c>
      <c r="D208" s="12"/>
      <c r="E208" s="11">
        <v>67</v>
      </c>
      <c r="F208" s="79">
        <v>0.15424499999999999</v>
      </c>
      <c r="G208" s="80">
        <v>0.58642000000000005</v>
      </c>
      <c r="J208" s="7">
        <f t="shared" si="76"/>
        <v>0</v>
      </c>
      <c r="K208" s="6">
        <f t="shared" ref="K208:K217" si="79">J208+F208</f>
        <v>0.15424499999999999</v>
      </c>
      <c r="L208" s="6">
        <f t="shared" si="64"/>
        <v>0</v>
      </c>
      <c r="M208" s="6">
        <f t="shared" si="77"/>
        <v>0.15424499999999999</v>
      </c>
      <c r="N208" s="5">
        <f t="shared" si="69"/>
        <v>0.13732861189801698</v>
      </c>
      <c r="O208" s="4">
        <f t="shared" si="78"/>
        <v>63.819352521246458</v>
      </c>
    </row>
    <row r="209" spans="1:15" x14ac:dyDescent="0.25">
      <c r="A209" s="77" t="s">
        <v>20</v>
      </c>
      <c r="B209" s="77" t="s">
        <v>57</v>
      </c>
      <c r="C209" s="78" t="s">
        <v>39</v>
      </c>
      <c r="D209" s="12"/>
      <c r="E209" s="11">
        <v>78.956500000000005</v>
      </c>
      <c r="F209" s="79">
        <v>0.37782434799999998</v>
      </c>
      <c r="G209" s="80">
        <v>1.068576304</v>
      </c>
      <c r="J209" s="7">
        <f t="shared" si="76"/>
        <v>0</v>
      </c>
      <c r="K209" s="6">
        <f t="shared" si="79"/>
        <v>0.37782434799999998</v>
      </c>
      <c r="L209" s="6">
        <f t="shared" si="64"/>
        <v>0</v>
      </c>
      <c r="M209" s="6">
        <f t="shared" si="77"/>
        <v>0.37782434799999998</v>
      </c>
      <c r="N209" s="5">
        <f t="shared" si="69"/>
        <v>0.33638752148927559</v>
      </c>
      <c r="O209" s="4">
        <f t="shared" si="78"/>
        <v>156.32600898649616</v>
      </c>
    </row>
    <row r="210" spans="1:15" x14ac:dyDescent="0.25">
      <c r="A210" s="77" t="s">
        <v>21</v>
      </c>
      <c r="B210" s="77" t="s">
        <v>57</v>
      </c>
      <c r="C210" s="78" t="s">
        <v>39</v>
      </c>
      <c r="D210" s="12"/>
      <c r="E210" s="11">
        <v>54</v>
      </c>
      <c r="F210" s="79">
        <v>0.24</v>
      </c>
      <c r="G210" s="80">
        <v>0.67091500000000004</v>
      </c>
      <c r="J210" s="7">
        <f t="shared" si="76"/>
        <v>0</v>
      </c>
      <c r="K210" s="6">
        <f t="shared" si="79"/>
        <v>0.24</v>
      </c>
      <c r="L210" s="6">
        <f t="shared" si="64"/>
        <v>0</v>
      </c>
      <c r="M210" s="6">
        <f t="shared" si="77"/>
        <v>0.24</v>
      </c>
      <c r="N210" s="5">
        <f t="shared" si="69"/>
        <v>0.21367867260218534</v>
      </c>
      <c r="O210" s="4">
        <f t="shared" si="78"/>
        <v>99.300752731687581</v>
      </c>
    </row>
    <row r="211" spans="1:15" x14ac:dyDescent="0.25">
      <c r="A211" s="77" t="s">
        <v>22</v>
      </c>
      <c r="B211" s="77" t="s">
        <v>57</v>
      </c>
      <c r="C211" s="78" t="s">
        <v>39</v>
      </c>
      <c r="D211" s="12"/>
      <c r="E211" s="11">
        <v>62.764699999999991</v>
      </c>
      <c r="F211" s="79">
        <v>0.496353235</v>
      </c>
      <c r="G211" s="80">
        <v>1.0440405880000001</v>
      </c>
      <c r="J211" s="7">
        <f t="shared" si="76"/>
        <v>0</v>
      </c>
      <c r="K211" s="6">
        <f t="shared" si="79"/>
        <v>0.496353235</v>
      </c>
      <c r="L211" s="6">
        <f t="shared" si="64"/>
        <v>0</v>
      </c>
      <c r="M211" s="6">
        <f t="shared" si="77"/>
        <v>0.496353235</v>
      </c>
      <c r="N211" s="5">
        <f t="shared" si="69"/>
        <v>0.44191708498583571</v>
      </c>
      <c r="O211" s="4">
        <f t="shared" si="78"/>
        <v>205.36770773461757</v>
      </c>
    </row>
    <row r="212" spans="1:15" x14ac:dyDescent="0.25">
      <c r="A212" s="77" t="s">
        <v>42</v>
      </c>
      <c r="B212" s="77" t="s">
        <v>57</v>
      </c>
      <c r="C212" s="78" t="s">
        <v>39</v>
      </c>
      <c r="D212" s="12"/>
      <c r="E212" s="11">
        <v>65</v>
      </c>
      <c r="F212" s="79">
        <v>0.13633999999999999</v>
      </c>
      <c r="G212" s="80">
        <v>0.57576000000000005</v>
      </c>
      <c r="J212" s="7">
        <f t="shared" si="76"/>
        <v>0</v>
      </c>
      <c r="K212" s="6">
        <f t="shared" si="79"/>
        <v>0.13633999999999999</v>
      </c>
      <c r="L212" s="6">
        <f t="shared" si="64"/>
        <v>0</v>
      </c>
      <c r="M212" s="6">
        <f t="shared" si="77"/>
        <v>0.13633999999999999</v>
      </c>
      <c r="N212" s="5">
        <f t="shared" si="69"/>
        <v>0.12138729259409145</v>
      </c>
      <c r="O212" s="4">
        <f t="shared" si="78"/>
        <v>56.411102614326182</v>
      </c>
    </row>
    <row r="213" spans="1:15" x14ac:dyDescent="0.25">
      <c r="A213" s="77" t="s">
        <v>23</v>
      </c>
      <c r="B213" s="77" t="s">
        <v>57</v>
      </c>
      <c r="C213" s="78" t="s">
        <v>39</v>
      </c>
      <c r="D213" s="12"/>
      <c r="E213" s="11">
        <v>65</v>
      </c>
      <c r="F213" s="79">
        <v>0.56694</v>
      </c>
      <c r="G213" s="80">
        <v>1.0403100000000001</v>
      </c>
      <c r="J213" s="7">
        <f t="shared" si="76"/>
        <v>0</v>
      </c>
      <c r="K213" s="6">
        <f t="shared" si="79"/>
        <v>0.56694</v>
      </c>
      <c r="L213" s="6">
        <f t="shared" si="64"/>
        <v>0</v>
      </c>
      <c r="M213" s="6">
        <f t="shared" si="77"/>
        <v>0.56694</v>
      </c>
      <c r="N213" s="5">
        <f t="shared" si="69"/>
        <v>0.50476244435451234</v>
      </c>
      <c r="O213" s="4">
        <f t="shared" si="78"/>
        <v>234.573203140429</v>
      </c>
    </row>
    <row r="214" spans="1:15" x14ac:dyDescent="0.25">
      <c r="A214" s="77" t="s">
        <v>25</v>
      </c>
      <c r="B214" s="77" t="s">
        <v>57</v>
      </c>
      <c r="C214" s="78" t="s">
        <v>39</v>
      </c>
      <c r="D214" s="12"/>
      <c r="E214" s="11">
        <v>100</v>
      </c>
      <c r="F214" s="79">
        <v>1.0657099999999999</v>
      </c>
      <c r="G214" s="80">
        <v>2.0099999999999998</v>
      </c>
      <c r="J214" s="7">
        <f t="shared" si="76"/>
        <v>0</v>
      </c>
      <c r="K214" s="6">
        <f t="shared" si="79"/>
        <v>1.0657099999999999</v>
      </c>
      <c r="L214" s="6">
        <f t="shared" si="64"/>
        <v>0</v>
      </c>
      <c r="M214" s="6">
        <f t="shared" si="77"/>
        <v>1.0657099999999999</v>
      </c>
      <c r="N214" s="5">
        <f t="shared" si="69"/>
        <v>0.94883124241197903</v>
      </c>
      <c r="O214" s="4">
        <f t="shared" si="78"/>
        <v>440.94085497369491</v>
      </c>
    </row>
    <row r="215" spans="1:15" x14ac:dyDescent="0.25">
      <c r="A215" s="77" t="s">
        <v>26</v>
      </c>
      <c r="B215" s="77" t="s">
        <v>57</v>
      </c>
      <c r="C215" s="78" t="s">
        <v>39</v>
      </c>
      <c r="D215" s="12"/>
      <c r="E215" s="11">
        <v>100</v>
      </c>
      <c r="F215" s="79">
        <v>1.18</v>
      </c>
      <c r="G215" s="80">
        <v>2.1948799999999999</v>
      </c>
      <c r="J215" s="7">
        <f t="shared" si="76"/>
        <v>0</v>
      </c>
      <c r="K215" s="6">
        <f t="shared" si="79"/>
        <v>1.18</v>
      </c>
      <c r="L215" s="6">
        <f t="shared" si="64"/>
        <v>0</v>
      </c>
      <c r="M215" s="6">
        <f t="shared" si="77"/>
        <v>1.18</v>
      </c>
      <c r="N215" s="5">
        <f t="shared" si="69"/>
        <v>1.0505868069607447</v>
      </c>
      <c r="O215" s="4">
        <f t="shared" si="78"/>
        <v>488.22870093079729</v>
      </c>
    </row>
    <row r="216" spans="1:15" x14ac:dyDescent="0.25">
      <c r="A216" s="77" t="s">
        <v>32</v>
      </c>
      <c r="B216" s="77" t="s">
        <v>57</v>
      </c>
      <c r="C216" s="78" t="s">
        <v>39</v>
      </c>
      <c r="D216" s="12"/>
      <c r="E216" s="11">
        <v>88.6</v>
      </c>
      <c r="F216" s="79">
        <v>0.86281200000000002</v>
      </c>
      <c r="G216" s="80">
        <v>1.732</v>
      </c>
      <c r="J216" s="7">
        <f t="shared" si="76"/>
        <v>0</v>
      </c>
      <c r="K216" s="6">
        <f t="shared" si="79"/>
        <v>0.86281200000000002</v>
      </c>
      <c r="L216" s="6">
        <f t="shared" si="64"/>
        <v>0</v>
      </c>
      <c r="M216" s="6">
        <f t="shared" si="77"/>
        <v>0.86281200000000002</v>
      </c>
      <c r="N216" s="5">
        <f t="shared" si="69"/>
        <v>0.7681855119384865</v>
      </c>
      <c r="O216" s="4">
        <f t="shared" si="78"/>
        <v>356.99117110805349</v>
      </c>
    </row>
    <row r="217" spans="1:15" x14ac:dyDescent="0.25">
      <c r="A217" s="3" t="s">
        <v>34</v>
      </c>
      <c r="B217" s="3" t="s">
        <v>58</v>
      </c>
      <c r="C217" s="35" t="s">
        <v>41</v>
      </c>
      <c r="D217" s="12"/>
      <c r="E217" s="11">
        <v>80.255476923076912</v>
      </c>
      <c r="F217" s="36">
        <f t="shared" ref="F217:G217" si="80">AVERAGE(F204:F216)</f>
        <v>0.43879525638461536</v>
      </c>
      <c r="G217" s="37">
        <f t="shared" si="80"/>
        <v>1.0632859147692306</v>
      </c>
      <c r="H217" s="38"/>
      <c r="J217" s="7">
        <f t="shared" si="76"/>
        <v>0</v>
      </c>
      <c r="K217" s="6">
        <f t="shared" si="79"/>
        <v>0.43879525638461536</v>
      </c>
      <c r="L217" s="6">
        <f t="shared" si="64"/>
        <v>0</v>
      </c>
      <c r="M217" s="6">
        <f t="shared" si="77"/>
        <v>0.43879525638461536</v>
      </c>
      <c r="N217" s="5">
        <f t="shared" si="69"/>
        <v>0.39067161636833425</v>
      </c>
      <c r="O217" s="4">
        <f t="shared" si="78"/>
        <v>181.5529135586923</v>
      </c>
    </row>
    <row r="218" spans="1:15" x14ac:dyDescent="0.25">
      <c r="A218" s="39"/>
      <c r="B218" s="39"/>
      <c r="C218" s="40"/>
      <c r="E218" s="82"/>
      <c r="F218" s="41"/>
      <c r="G218" s="42"/>
      <c r="N218" s="7"/>
      <c r="O218" s="4"/>
    </row>
    <row r="219" spans="1:15" customFormat="1" x14ac:dyDescent="0.25">
      <c r="A219" s="83" t="s">
        <v>17</v>
      </c>
      <c r="B219" s="83" t="s">
        <v>59</v>
      </c>
      <c r="C219" s="84" t="s">
        <v>18</v>
      </c>
      <c r="D219" s="85"/>
      <c r="E219" s="101">
        <v>22</v>
      </c>
      <c r="F219" s="86">
        <v>0.38</v>
      </c>
      <c r="G219" s="87">
        <v>0.51234500000000005</v>
      </c>
      <c r="H219" s="88"/>
      <c r="I219" s="88"/>
      <c r="J219" s="7">
        <f>(I219/E219)* (G219-F219)</f>
        <v>0</v>
      </c>
      <c r="K219" s="6">
        <f t="shared" ref="K219:K238" si="81">J219+F219</f>
        <v>0.38</v>
      </c>
      <c r="L219" s="6">
        <f t="shared" ref="L219:L238" si="82">I219*0.0035</f>
        <v>0</v>
      </c>
      <c r="M219" s="6">
        <f t="shared" ref="M219:M238" si="83">K219+L219</f>
        <v>0.38</v>
      </c>
      <c r="N219" s="5">
        <f t="shared" ref="N219:N238" si="84">(M219*2.2)/2.471</f>
        <v>0.33832456495346014</v>
      </c>
      <c r="O219" s="4">
        <f t="shared" ref="O219:O224" si="85">N219*(1.57*296)</f>
        <v>157.22619182517201</v>
      </c>
    </row>
    <row r="220" spans="1:15" customFormat="1" x14ac:dyDescent="0.25">
      <c r="A220" s="83" t="s">
        <v>19</v>
      </c>
      <c r="B220" s="83" t="s">
        <v>59</v>
      </c>
      <c r="C220" s="84" t="s">
        <v>18</v>
      </c>
      <c r="D220" s="85"/>
      <c r="E220" s="101">
        <v>22</v>
      </c>
      <c r="F220" s="86">
        <v>0.37453500000000001</v>
      </c>
      <c r="G220" s="87">
        <v>0.53034000000000003</v>
      </c>
      <c r="H220" s="88"/>
      <c r="I220" s="88"/>
      <c r="J220" s="7">
        <f t="shared" ref="J220:J238" si="86">(I220/E220)* (G220-F220)</f>
        <v>0</v>
      </c>
      <c r="K220" s="6">
        <f t="shared" si="81"/>
        <v>0.37453500000000001</v>
      </c>
      <c r="L220" s="6">
        <f t="shared" si="82"/>
        <v>0</v>
      </c>
      <c r="M220" s="6">
        <f t="shared" si="83"/>
        <v>0.37453500000000001</v>
      </c>
      <c r="N220" s="5">
        <f t="shared" si="84"/>
        <v>0.33345892351274792</v>
      </c>
      <c r="O220" s="4">
        <f t="shared" si="85"/>
        <v>154.96503093484421</v>
      </c>
    </row>
    <row r="221" spans="1:15" customFormat="1" x14ac:dyDescent="0.25">
      <c r="A221" s="83" t="s">
        <v>24</v>
      </c>
      <c r="B221" s="83" t="s">
        <v>59</v>
      </c>
      <c r="C221" s="84" t="s">
        <v>18</v>
      </c>
      <c r="D221" s="85"/>
      <c r="E221" s="101">
        <v>22</v>
      </c>
      <c r="F221" s="86">
        <v>0.76785000000000003</v>
      </c>
      <c r="G221" s="87">
        <v>0.85904499999999995</v>
      </c>
      <c r="H221" s="88"/>
      <c r="I221" s="88"/>
      <c r="J221" s="7">
        <f t="shared" si="86"/>
        <v>0</v>
      </c>
      <c r="K221" s="6">
        <f t="shared" si="81"/>
        <v>0.76785000000000003</v>
      </c>
      <c r="L221" s="6">
        <f t="shared" si="82"/>
        <v>0</v>
      </c>
      <c r="M221" s="6">
        <f t="shared" si="83"/>
        <v>0.76785000000000003</v>
      </c>
      <c r="N221" s="5">
        <f t="shared" si="84"/>
        <v>0.68363820315661683</v>
      </c>
      <c r="O221" s="4">
        <f t="shared" si="85"/>
        <v>317.70034577094299</v>
      </c>
    </row>
    <row r="222" spans="1:15" customFormat="1" x14ac:dyDescent="0.25">
      <c r="A222" s="83" t="s">
        <v>30</v>
      </c>
      <c r="B222" s="83" t="s">
        <v>59</v>
      </c>
      <c r="C222" s="84" t="s">
        <v>18</v>
      </c>
      <c r="D222" s="85"/>
      <c r="E222" s="101">
        <v>22</v>
      </c>
      <c r="F222" s="86">
        <v>1.1299999999999999</v>
      </c>
      <c r="G222" s="87">
        <v>1.18</v>
      </c>
      <c r="H222" s="88"/>
      <c r="I222" s="88"/>
      <c r="J222" s="7">
        <f t="shared" si="86"/>
        <v>0</v>
      </c>
      <c r="K222" s="6">
        <f t="shared" si="81"/>
        <v>1.1299999999999999</v>
      </c>
      <c r="L222" s="6">
        <f t="shared" si="82"/>
        <v>0</v>
      </c>
      <c r="M222" s="6">
        <f t="shared" si="83"/>
        <v>1.1299999999999999</v>
      </c>
      <c r="N222" s="5">
        <f t="shared" si="84"/>
        <v>1.0060704168352892</v>
      </c>
      <c r="O222" s="4">
        <f t="shared" si="85"/>
        <v>467.54104411169561</v>
      </c>
    </row>
    <row r="223" spans="1:15" customFormat="1" x14ac:dyDescent="0.25">
      <c r="A223" s="83" t="s">
        <v>31</v>
      </c>
      <c r="B223" s="83" t="s">
        <v>59</v>
      </c>
      <c r="C223" s="84" t="s">
        <v>18</v>
      </c>
      <c r="D223" s="85"/>
      <c r="E223" s="101">
        <v>22</v>
      </c>
      <c r="F223" s="86">
        <v>0.98116000000000003</v>
      </c>
      <c r="G223" s="87">
        <v>1.1152500000000001</v>
      </c>
      <c r="H223" s="88"/>
      <c r="I223" s="88"/>
      <c r="J223" s="7">
        <f t="shared" si="86"/>
        <v>0</v>
      </c>
      <c r="K223" s="6">
        <f t="shared" si="81"/>
        <v>0.98116000000000003</v>
      </c>
      <c r="L223" s="6">
        <f t="shared" si="82"/>
        <v>0</v>
      </c>
      <c r="M223" s="6">
        <f t="shared" si="83"/>
        <v>0.98116000000000003</v>
      </c>
      <c r="N223" s="5">
        <f t="shared" si="84"/>
        <v>0.87355402670983417</v>
      </c>
      <c r="O223" s="4">
        <f t="shared" si="85"/>
        <v>405.95802729259418</v>
      </c>
    </row>
    <row r="224" spans="1:15" customFormat="1" x14ac:dyDescent="0.25">
      <c r="A224" s="3" t="s">
        <v>60</v>
      </c>
      <c r="B224" s="3" t="s">
        <v>61</v>
      </c>
      <c r="C224" s="35" t="s">
        <v>36</v>
      </c>
      <c r="D224" s="89"/>
      <c r="E224" s="101">
        <v>22</v>
      </c>
      <c r="F224" s="36">
        <f>AVERAGE(F219:F223)</f>
        <v>0.72670899999999994</v>
      </c>
      <c r="G224" s="37">
        <f>AVERAGE(G219:G223)</f>
        <v>0.83939600000000003</v>
      </c>
      <c r="H224" s="38"/>
      <c r="I224" s="38"/>
      <c r="J224" s="7">
        <f t="shared" si="86"/>
        <v>0</v>
      </c>
      <c r="K224" s="6">
        <f t="shared" si="81"/>
        <v>0.72670899999999994</v>
      </c>
      <c r="L224" s="6">
        <f t="shared" si="82"/>
        <v>0</v>
      </c>
      <c r="M224" s="6">
        <f t="shared" si="83"/>
        <v>0.72670899999999994</v>
      </c>
      <c r="N224" s="5">
        <f t="shared" si="84"/>
        <v>0.64700922703358965</v>
      </c>
      <c r="O224" s="4">
        <f t="shared" si="85"/>
        <v>300.67812798704978</v>
      </c>
    </row>
    <row r="225" spans="1:15" customFormat="1" x14ac:dyDescent="0.25">
      <c r="A225" s="90"/>
      <c r="B225" s="90"/>
      <c r="C225" s="91"/>
      <c r="D225" s="85"/>
      <c r="E225" s="101"/>
      <c r="F225" s="92"/>
      <c r="G225" s="93"/>
      <c r="H225" s="88"/>
      <c r="I225" s="88"/>
      <c r="J225" s="7"/>
      <c r="K225" s="6"/>
      <c r="L225" s="6"/>
      <c r="M225" s="6"/>
      <c r="N225" s="5"/>
      <c r="O225" s="1"/>
    </row>
    <row r="226" spans="1:15" customFormat="1" x14ac:dyDescent="0.25">
      <c r="A226" s="83" t="s">
        <v>17</v>
      </c>
      <c r="B226" s="83" t="s">
        <v>59</v>
      </c>
      <c r="C226" s="84" t="s">
        <v>37</v>
      </c>
      <c r="D226" s="85"/>
      <c r="E226" s="101">
        <v>22</v>
      </c>
      <c r="F226" s="86">
        <v>0.56830499999999995</v>
      </c>
      <c r="G226" s="87">
        <v>0.83672000000000002</v>
      </c>
      <c r="H226" s="88"/>
      <c r="I226" s="88"/>
      <c r="J226" s="7">
        <f t="shared" si="86"/>
        <v>0</v>
      </c>
      <c r="K226" s="6">
        <f t="shared" si="81"/>
        <v>0.56830499999999995</v>
      </c>
      <c r="L226" s="6">
        <f t="shared" si="82"/>
        <v>0</v>
      </c>
      <c r="M226" s="6">
        <f t="shared" si="83"/>
        <v>0.56830499999999995</v>
      </c>
      <c r="N226" s="5">
        <f t="shared" si="84"/>
        <v>0.50597774180493726</v>
      </c>
      <c r="O226" s="4">
        <f t="shared" ref="O226:O231" si="87">N226*(1.57*296)</f>
        <v>235.13797617159045</v>
      </c>
    </row>
    <row r="227" spans="1:15" customFormat="1" x14ac:dyDescent="0.25">
      <c r="A227" s="83" t="s">
        <v>19</v>
      </c>
      <c r="B227" s="83" t="s">
        <v>59</v>
      </c>
      <c r="C227" s="84" t="s">
        <v>37</v>
      </c>
      <c r="D227" s="85"/>
      <c r="E227" s="101">
        <v>22</v>
      </c>
      <c r="F227" s="86">
        <v>0.48819000000000001</v>
      </c>
      <c r="G227" s="87">
        <v>0.67839000000000005</v>
      </c>
      <c r="H227" s="88"/>
      <c r="I227" s="88"/>
      <c r="J227" s="7">
        <f t="shared" si="86"/>
        <v>0</v>
      </c>
      <c r="K227" s="6">
        <f t="shared" si="81"/>
        <v>0.48819000000000001</v>
      </c>
      <c r="L227" s="6">
        <f t="shared" si="82"/>
        <v>0</v>
      </c>
      <c r="M227" s="6">
        <f t="shared" si="83"/>
        <v>0.48819000000000001</v>
      </c>
      <c r="N227" s="5">
        <f t="shared" si="84"/>
        <v>0.43464912990692034</v>
      </c>
      <c r="O227" s="4">
        <f t="shared" si="87"/>
        <v>201.99014365034404</v>
      </c>
    </row>
    <row r="228" spans="1:15" customFormat="1" x14ac:dyDescent="0.25">
      <c r="A228" s="83" t="s">
        <v>24</v>
      </c>
      <c r="B228" s="83" t="s">
        <v>59</v>
      </c>
      <c r="C228" s="84" t="s">
        <v>37</v>
      </c>
      <c r="D228" s="85"/>
      <c r="E228" s="101">
        <v>22</v>
      </c>
      <c r="F228" s="86">
        <v>0.91896</v>
      </c>
      <c r="G228" s="87">
        <v>1.1838</v>
      </c>
      <c r="H228" s="88"/>
      <c r="I228" s="88"/>
      <c r="J228" s="7">
        <f t="shared" si="86"/>
        <v>0</v>
      </c>
      <c r="K228" s="6">
        <f t="shared" si="81"/>
        <v>0.91896</v>
      </c>
      <c r="L228" s="6">
        <f t="shared" si="82"/>
        <v>0</v>
      </c>
      <c r="M228" s="6">
        <f t="shared" si="83"/>
        <v>0.91896</v>
      </c>
      <c r="N228" s="5">
        <f t="shared" si="84"/>
        <v>0.81817563739376764</v>
      </c>
      <c r="O228" s="4">
        <f t="shared" si="87"/>
        <v>380.2225822096317</v>
      </c>
    </row>
    <row r="229" spans="1:15" customFormat="1" x14ac:dyDescent="0.25">
      <c r="A229" s="83" t="s">
        <v>30</v>
      </c>
      <c r="B229" s="83" t="s">
        <v>59</v>
      </c>
      <c r="C229" s="84" t="s">
        <v>37</v>
      </c>
      <c r="D229" s="85"/>
      <c r="E229" s="101">
        <v>22</v>
      </c>
      <c r="F229" s="86">
        <v>1.5549999999999999</v>
      </c>
      <c r="G229" s="87">
        <v>1.84419</v>
      </c>
      <c r="H229" s="88"/>
      <c r="I229" s="88"/>
      <c r="J229" s="7">
        <f t="shared" si="86"/>
        <v>0</v>
      </c>
      <c r="K229" s="6">
        <f t="shared" si="81"/>
        <v>1.5549999999999999</v>
      </c>
      <c r="L229" s="6">
        <f t="shared" si="82"/>
        <v>0</v>
      </c>
      <c r="M229" s="6">
        <f t="shared" si="83"/>
        <v>1.5549999999999999</v>
      </c>
      <c r="N229" s="5">
        <f t="shared" si="84"/>
        <v>1.3844597329016592</v>
      </c>
      <c r="O229" s="4">
        <f t="shared" si="87"/>
        <v>643.38612707405912</v>
      </c>
    </row>
    <row r="230" spans="1:15" customFormat="1" x14ac:dyDescent="0.25">
      <c r="A230" s="83" t="s">
        <v>31</v>
      </c>
      <c r="B230" s="83" t="s">
        <v>59</v>
      </c>
      <c r="C230" s="84" t="s">
        <v>37</v>
      </c>
      <c r="D230" s="85"/>
      <c r="E230" s="101">
        <v>22</v>
      </c>
      <c r="F230" s="86">
        <v>1.3203499999999999</v>
      </c>
      <c r="G230" s="87">
        <v>1.52843</v>
      </c>
      <c r="H230" s="88"/>
      <c r="I230" s="88"/>
      <c r="J230" s="7">
        <f t="shared" si="86"/>
        <v>0</v>
      </c>
      <c r="K230" s="6">
        <f t="shared" si="81"/>
        <v>1.3203499999999999</v>
      </c>
      <c r="L230" s="6">
        <f t="shared" si="82"/>
        <v>0</v>
      </c>
      <c r="M230" s="6">
        <f t="shared" si="83"/>
        <v>1.3203499999999999</v>
      </c>
      <c r="N230" s="5">
        <f t="shared" si="84"/>
        <v>1.1755443140428976</v>
      </c>
      <c r="O230" s="4">
        <f t="shared" si="87"/>
        <v>546.29895362201546</v>
      </c>
    </row>
    <row r="231" spans="1:15" customFormat="1" x14ac:dyDescent="0.25">
      <c r="A231" s="3" t="s">
        <v>60</v>
      </c>
      <c r="B231" s="3" t="s">
        <v>61</v>
      </c>
      <c r="C231" s="35" t="s">
        <v>38</v>
      </c>
      <c r="D231" s="89"/>
      <c r="E231" s="101">
        <v>22</v>
      </c>
      <c r="F231" s="36">
        <f>AVERAGE(F226:F230)</f>
        <v>0.97016099999999983</v>
      </c>
      <c r="G231" s="37">
        <f>AVERAGE(G226:G230)</f>
        <v>1.2143060000000001</v>
      </c>
      <c r="H231" s="38"/>
      <c r="I231" s="38"/>
      <c r="J231" s="7">
        <f t="shared" si="86"/>
        <v>0</v>
      </c>
      <c r="K231" s="6">
        <f t="shared" si="81"/>
        <v>0.97016099999999983</v>
      </c>
      <c r="L231" s="6">
        <f t="shared" si="82"/>
        <v>0</v>
      </c>
      <c r="M231" s="6">
        <f t="shared" si="83"/>
        <v>0.97016099999999983</v>
      </c>
      <c r="N231" s="5">
        <f t="shared" si="84"/>
        <v>0.8637613112100363</v>
      </c>
      <c r="O231" s="4">
        <f t="shared" si="87"/>
        <v>401.4071565455281</v>
      </c>
    </row>
    <row r="232" spans="1:15" customFormat="1" x14ac:dyDescent="0.25">
      <c r="A232" s="90"/>
      <c r="B232" s="90"/>
      <c r="C232" s="91"/>
      <c r="D232" s="85"/>
      <c r="E232" s="101"/>
      <c r="F232" s="92"/>
      <c r="G232" s="93"/>
      <c r="H232" s="88"/>
      <c r="I232" s="88"/>
      <c r="J232" s="7"/>
      <c r="K232" s="6"/>
      <c r="L232" s="6"/>
      <c r="M232" s="6"/>
      <c r="N232" s="5"/>
      <c r="O232" s="1"/>
    </row>
    <row r="233" spans="1:15" customFormat="1" x14ac:dyDescent="0.25">
      <c r="A233" s="83" t="s">
        <v>17</v>
      </c>
      <c r="B233" s="83" t="s">
        <v>59</v>
      </c>
      <c r="C233" s="84" t="s">
        <v>39</v>
      </c>
      <c r="D233" s="85"/>
      <c r="E233" s="101">
        <v>22</v>
      </c>
      <c r="F233" s="86">
        <v>0.47222999999999998</v>
      </c>
      <c r="G233" s="87">
        <v>0.66456000000000004</v>
      </c>
      <c r="H233" s="88"/>
      <c r="I233" s="88"/>
      <c r="J233" s="7">
        <f t="shared" si="86"/>
        <v>0</v>
      </c>
      <c r="K233" s="6">
        <f t="shared" si="81"/>
        <v>0.47222999999999998</v>
      </c>
      <c r="L233" s="6">
        <f t="shared" si="82"/>
        <v>0</v>
      </c>
      <c r="M233" s="6">
        <f t="shared" si="83"/>
        <v>0.47222999999999998</v>
      </c>
      <c r="N233" s="5">
        <f t="shared" si="84"/>
        <v>0.42043949817887499</v>
      </c>
      <c r="O233" s="4">
        <f t="shared" ref="O233:O238" si="88">N233*(1.57*296)</f>
        <v>195.38664359368678</v>
      </c>
    </row>
    <row r="234" spans="1:15" customFormat="1" x14ac:dyDescent="0.25">
      <c r="A234" s="83" t="s">
        <v>19</v>
      </c>
      <c r="B234" s="83" t="s">
        <v>59</v>
      </c>
      <c r="C234" s="84" t="s">
        <v>39</v>
      </c>
      <c r="D234" s="85"/>
      <c r="E234" s="101">
        <v>22</v>
      </c>
      <c r="F234" s="86">
        <v>0.28527000000000002</v>
      </c>
      <c r="G234" s="87">
        <v>0.46</v>
      </c>
      <c r="H234" s="88"/>
      <c r="I234" s="88"/>
      <c r="J234" s="7">
        <f t="shared" si="86"/>
        <v>0</v>
      </c>
      <c r="K234" s="6">
        <f t="shared" si="81"/>
        <v>0.28527000000000002</v>
      </c>
      <c r="L234" s="6">
        <f t="shared" si="82"/>
        <v>0</v>
      </c>
      <c r="M234" s="6">
        <f t="shared" si="83"/>
        <v>0.28527000000000002</v>
      </c>
      <c r="N234" s="5">
        <f t="shared" si="84"/>
        <v>0.25398381222177258</v>
      </c>
      <c r="O234" s="4">
        <f t="shared" si="88"/>
        <v>118.03135721570216</v>
      </c>
    </row>
    <row r="235" spans="1:15" customFormat="1" x14ac:dyDescent="0.25">
      <c r="A235" s="83" t="s">
        <v>24</v>
      </c>
      <c r="B235" s="83" t="s">
        <v>59</v>
      </c>
      <c r="C235" s="84" t="s">
        <v>39</v>
      </c>
      <c r="D235" s="85"/>
      <c r="E235" s="101">
        <v>22</v>
      </c>
      <c r="F235" s="86">
        <v>1.24851</v>
      </c>
      <c r="G235" s="87">
        <v>1.3954899999999999</v>
      </c>
      <c r="H235" s="88"/>
      <c r="I235" s="88"/>
      <c r="J235" s="7">
        <f t="shared" si="86"/>
        <v>0</v>
      </c>
      <c r="K235" s="6">
        <f t="shared" si="81"/>
        <v>1.24851</v>
      </c>
      <c r="L235" s="6">
        <f t="shared" si="82"/>
        <v>0</v>
      </c>
      <c r="M235" s="6">
        <f t="shared" si="83"/>
        <v>1.24851</v>
      </c>
      <c r="N235" s="5">
        <f t="shared" si="84"/>
        <v>1.1115831647106436</v>
      </c>
      <c r="O235" s="4">
        <f t="shared" si="88"/>
        <v>516.57492830433034</v>
      </c>
    </row>
    <row r="236" spans="1:15" customFormat="1" x14ac:dyDescent="0.25">
      <c r="A236" s="83" t="s">
        <v>30</v>
      </c>
      <c r="B236" s="83" t="s">
        <v>59</v>
      </c>
      <c r="C236" s="84" t="s">
        <v>39</v>
      </c>
      <c r="D236" s="85"/>
      <c r="E236" s="101">
        <v>22</v>
      </c>
      <c r="F236" s="86">
        <v>1.54</v>
      </c>
      <c r="G236" s="87">
        <v>1.65418</v>
      </c>
      <c r="H236" s="88"/>
      <c r="I236" s="88"/>
      <c r="J236" s="7">
        <f t="shared" si="86"/>
        <v>0</v>
      </c>
      <c r="K236" s="6">
        <f t="shared" si="81"/>
        <v>1.54</v>
      </c>
      <c r="L236" s="6">
        <f t="shared" si="82"/>
        <v>0</v>
      </c>
      <c r="M236" s="6">
        <f t="shared" si="83"/>
        <v>1.54</v>
      </c>
      <c r="N236" s="5">
        <f t="shared" si="84"/>
        <v>1.3711048158640227</v>
      </c>
      <c r="O236" s="4">
        <f t="shared" si="88"/>
        <v>637.17983002832864</v>
      </c>
    </row>
    <row r="237" spans="1:15" customFormat="1" x14ac:dyDescent="0.25">
      <c r="A237" s="83" t="s">
        <v>31</v>
      </c>
      <c r="B237" s="83" t="s">
        <v>59</v>
      </c>
      <c r="C237" s="84" t="s">
        <v>39</v>
      </c>
      <c r="D237" s="85"/>
      <c r="E237" s="101">
        <v>22</v>
      </c>
      <c r="F237" s="86">
        <v>1.37</v>
      </c>
      <c r="G237" s="87">
        <v>1.4836149999999999</v>
      </c>
      <c r="H237" s="88"/>
      <c r="I237" s="88"/>
      <c r="J237" s="7">
        <f t="shared" si="86"/>
        <v>0</v>
      </c>
      <c r="K237" s="6">
        <f t="shared" si="81"/>
        <v>1.37</v>
      </c>
      <c r="L237" s="6">
        <f t="shared" si="82"/>
        <v>0</v>
      </c>
      <c r="M237" s="6">
        <f t="shared" si="83"/>
        <v>1.37</v>
      </c>
      <c r="N237" s="5">
        <f t="shared" si="84"/>
        <v>1.219749089437475</v>
      </c>
      <c r="O237" s="4">
        <f t="shared" si="88"/>
        <v>566.84179684338335</v>
      </c>
    </row>
    <row r="238" spans="1:15" customFormat="1" x14ac:dyDescent="0.25">
      <c r="A238" s="3" t="s">
        <v>60</v>
      </c>
      <c r="B238" s="3" t="s">
        <v>61</v>
      </c>
      <c r="C238" s="35" t="s">
        <v>41</v>
      </c>
      <c r="D238" s="89"/>
      <c r="E238" s="101">
        <v>22</v>
      </c>
      <c r="F238" s="36">
        <f t="shared" ref="F238:G238" si="89">AVERAGE(F233:F237)</f>
        <v>0.98320200000000002</v>
      </c>
      <c r="G238" s="37">
        <f t="shared" si="89"/>
        <v>1.131569</v>
      </c>
      <c r="H238" s="38"/>
      <c r="I238" s="38"/>
      <c r="J238" s="7">
        <f t="shared" si="86"/>
        <v>0</v>
      </c>
      <c r="K238" s="6">
        <f t="shared" si="81"/>
        <v>0.98320200000000002</v>
      </c>
      <c r="L238" s="6">
        <f t="shared" si="82"/>
        <v>0</v>
      </c>
      <c r="M238" s="6">
        <f t="shared" si="83"/>
        <v>0.98320200000000002</v>
      </c>
      <c r="N238" s="5">
        <f t="shared" si="84"/>
        <v>0.87537207608255785</v>
      </c>
      <c r="O238" s="4">
        <f t="shared" si="88"/>
        <v>406.8029111970863</v>
      </c>
    </row>
    <row r="239" spans="1:15" x14ac:dyDescent="0.25">
      <c r="H239" s="95"/>
      <c r="I239" s="8"/>
      <c r="J239" s="2"/>
      <c r="K239" s="52"/>
      <c r="N239" s="2"/>
      <c r="O239" s="52"/>
    </row>
    <row r="240" spans="1:15" x14ac:dyDescent="0.25">
      <c r="H240" s="94"/>
      <c r="I240" s="8"/>
      <c r="J240" s="2"/>
      <c r="K240" s="52"/>
      <c r="N240" s="2"/>
      <c r="O240" s="52"/>
    </row>
  </sheetData>
  <mergeCells count="1"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N2O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athomson</dc:creator>
  <cp:lastModifiedBy>Gina Nichols</cp:lastModifiedBy>
  <dcterms:created xsi:type="dcterms:W3CDTF">2018-05-15T13:53:19Z</dcterms:created>
  <dcterms:modified xsi:type="dcterms:W3CDTF">2022-07-27T21:00:56Z</dcterms:modified>
</cp:coreProperties>
</file>