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nichols\Documents\_github_pkgs\PFIweeds2020\data-raw\pfi_soilwgts\"/>
    </mc:Choice>
  </mc:AlternateContent>
  <bookViews>
    <workbookView xWindow="0" yWindow="0" windowWidth="7830" windowHeight="10695"/>
  </bookViews>
  <sheets>
    <sheet name="data-templat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36" i="1" l="1"/>
  <c r="D32" i="1"/>
  <c r="D33" i="1"/>
  <c r="D34" i="1"/>
  <c r="D38" i="1"/>
  <c r="D37" i="1"/>
  <c r="D35" i="1"/>
  <c r="D31" i="1"/>
  <c r="D6" i="1"/>
  <c r="D3" i="1"/>
  <c r="D5" i="1"/>
  <c r="D4" i="1"/>
  <c r="D2" i="1"/>
  <c r="D7" i="1"/>
  <c r="D16" i="1"/>
  <c r="D20" i="1"/>
  <c r="D19" i="1"/>
  <c r="D18" i="1"/>
  <c r="D21" i="1"/>
  <c r="D17" i="1"/>
  <c r="D23" i="1"/>
  <c r="D9" i="1"/>
  <c r="D11" i="1"/>
  <c r="D26" i="1"/>
  <c r="D10" i="1"/>
  <c r="D8" i="1"/>
  <c r="D24" i="1"/>
  <c r="D28" i="1"/>
  <c r="D27" i="1"/>
  <c r="D29" i="1"/>
  <c r="D30" i="1"/>
  <c r="D22" i="1"/>
  <c r="D25" i="1"/>
</calcChain>
</file>

<file path=xl/sharedStrings.xml><?xml version="1.0" encoding="utf-8"?>
<sst xmlns="http://schemas.openxmlformats.org/spreadsheetml/2006/main" count="140" uniqueCount="18">
  <si>
    <t>soilwt_g</t>
  </si>
  <si>
    <t>notes</t>
  </si>
  <si>
    <t>site</t>
  </si>
  <si>
    <t>cc_trt</t>
  </si>
  <si>
    <t>rep</t>
  </si>
  <si>
    <t>BS</t>
  </si>
  <si>
    <t>no</t>
  </si>
  <si>
    <t>rye</t>
  </si>
  <si>
    <t>Bcsil</t>
  </si>
  <si>
    <t>BC</t>
  </si>
  <si>
    <t>sampled 4/8</t>
  </si>
  <si>
    <t>sampled 4/9</t>
  </si>
  <si>
    <t>sampled 4/6, 8-5pm</t>
  </si>
  <si>
    <t>sampled 4/8, 12-6pm</t>
  </si>
  <si>
    <t>West</t>
  </si>
  <si>
    <t>East</t>
  </si>
  <si>
    <t>sampled 4/17, 9-2pm</t>
  </si>
  <si>
    <t>sampled 4/16, 2-6pm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</si>
</sst>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tabSelected="1" workbookViewId="0">
      <selection activeCell="E6" sqref="E6"/>
    </sheetView>
  </sheetViews>
  <sheetFormatPr defaultColWidth="9.140625" defaultRowHeight="24.95" customHeight="1" x14ac:dyDescent="0.25"/>
  <cols>
    <col min="1" max="2" width="9.140625" style="2"/>
    <col min="3" max="3" width="14.28515625" style="2" bestFit="1" customWidth="1"/>
    <col min="4" max="4" width="16.5703125" style="2" customWidth="1"/>
    <col min="5" max="9" width="24.7109375" style="2" customWidth="1"/>
    <col min="10" max="16384" width="9.140625" style="2"/>
  </cols>
  <sheetData>
    <row r="1" spans="1:9" ht="24.95" customHeight="1" x14ac:dyDescent="0.25">
      <c r="A1" s="2" t="s">
        <v>2</v>
      </c>
      <c r="B1" s="2" t="s">
        <v>3</v>
      </c>
      <c r="C1" s="2" t="s">
        <v>4</v>
      </c>
      <c r="D1" s="1" t="s">
        <v>0</v>
      </c>
      <c r="E1" s="1" t="s">
        <v>1</v>
      </c>
      <c r="F1" s="1"/>
      <c r="G1" s="1"/>
      <c r="H1" s="1"/>
      <c r="I1" s="1"/>
    </row>
    <row r="2" spans="1:9" ht="30" customHeight="1" x14ac:dyDescent="0.25">
      <c r="A2" s="2" t="s">
        <v>9</v>
      </c>
      <c r="B2" s="2" t="s">
        <v>6</v>
      </c>
      <c r="C2" s="2">
        <v>1</v>
      </c>
      <c r="D2" s="2">
        <f>2752.7+2676.5+1289.1</f>
        <v>6718.2999999999993</v>
      </c>
      <c r="E2" s="2" t="s">
        <v>13</v>
      </c>
    </row>
    <row r="3" spans="1:9" ht="30" customHeight="1" x14ac:dyDescent="0.25">
      <c r="A3" s="2" t="s">
        <v>9</v>
      </c>
      <c r="B3" s="2" t="s">
        <v>7</v>
      </c>
      <c r="C3" s="2">
        <v>1</v>
      </c>
      <c r="D3" s="2">
        <f>2146.6+1367.8+3421.8</f>
        <v>6936.2</v>
      </c>
      <c r="E3" s="2" t="s">
        <v>13</v>
      </c>
    </row>
    <row r="4" spans="1:9" ht="30" customHeight="1" x14ac:dyDescent="0.25">
      <c r="A4" s="2" t="s">
        <v>9</v>
      </c>
      <c r="B4" s="2" t="s">
        <v>6</v>
      </c>
      <c r="C4" s="2">
        <v>2</v>
      </c>
      <c r="D4" s="2">
        <f>2521.5+2901.9+1415.2</f>
        <v>6838.5999999999995</v>
      </c>
      <c r="E4" s="2" t="s">
        <v>13</v>
      </c>
    </row>
    <row r="5" spans="1:9" ht="30" customHeight="1" x14ac:dyDescent="0.25">
      <c r="A5" s="2" t="s">
        <v>9</v>
      </c>
      <c r="B5" s="2" t="s">
        <v>7</v>
      </c>
      <c r="C5" s="2">
        <v>2</v>
      </c>
      <c r="D5" s="2">
        <f>2437.9+2367.5+1159.8</f>
        <v>5965.2</v>
      </c>
      <c r="E5" s="2" t="s">
        <v>13</v>
      </c>
    </row>
    <row r="6" spans="1:9" ht="30" customHeight="1" x14ac:dyDescent="0.25">
      <c r="A6" s="2" t="s">
        <v>9</v>
      </c>
      <c r="B6" s="2" t="s">
        <v>6</v>
      </c>
      <c r="C6" s="2">
        <v>3</v>
      </c>
      <c r="D6" s="2">
        <f>2486.6+2518.9+1254.9</f>
        <v>6260.4</v>
      </c>
      <c r="E6" s="2" t="s">
        <v>13</v>
      </c>
    </row>
    <row r="7" spans="1:9" ht="30" customHeight="1" x14ac:dyDescent="0.25">
      <c r="A7" s="2" t="s">
        <v>9</v>
      </c>
      <c r="B7" s="2" t="s">
        <v>7</v>
      </c>
      <c r="C7" s="2">
        <v>3</v>
      </c>
      <c r="D7" s="2">
        <f>2314.3+2527.6+1294.1</f>
        <v>6136</v>
      </c>
      <c r="E7" s="2" t="s">
        <v>13</v>
      </c>
    </row>
    <row r="8" spans="1:9" ht="30" customHeight="1" x14ac:dyDescent="0.25">
      <c r="A8" s="2" t="s">
        <v>9</v>
      </c>
      <c r="B8" s="2" t="s">
        <v>6</v>
      </c>
      <c r="C8" s="2">
        <v>4</v>
      </c>
      <c r="D8" s="2">
        <f>3362.5+2192.4</f>
        <v>5554.9</v>
      </c>
      <c r="E8" s="2" t="s">
        <v>11</v>
      </c>
    </row>
    <row r="9" spans="1:9" ht="30" customHeight="1" x14ac:dyDescent="0.25">
      <c r="A9" s="2" t="s">
        <v>9</v>
      </c>
      <c r="B9" s="2" t="s">
        <v>7</v>
      </c>
      <c r="C9" s="2">
        <v>4</v>
      </c>
      <c r="D9" s="2">
        <f>2594.2+2314.6+1403.9</f>
        <v>6312.6999999999989</v>
      </c>
      <c r="E9" s="2" t="s">
        <v>11</v>
      </c>
    </row>
    <row r="10" spans="1:9" ht="30" customHeight="1" x14ac:dyDescent="0.25">
      <c r="A10" s="2" t="s">
        <v>9</v>
      </c>
      <c r="B10" s="2" t="s">
        <v>6</v>
      </c>
      <c r="C10" s="2">
        <v>5</v>
      </c>
      <c r="D10" s="2">
        <f>2330+2338.8+1197.4</f>
        <v>5866.2000000000007</v>
      </c>
      <c r="E10" s="2" t="s">
        <v>11</v>
      </c>
    </row>
    <row r="11" spans="1:9" ht="30" customHeight="1" x14ac:dyDescent="0.25">
      <c r="A11" s="2" t="s">
        <v>9</v>
      </c>
      <c r="B11" s="2" t="s">
        <v>7</v>
      </c>
      <c r="C11" s="2">
        <v>5</v>
      </c>
      <c r="D11" s="2">
        <f>2426.5+3554.6</f>
        <v>5981.1</v>
      </c>
      <c r="E11" s="2" t="s">
        <v>11</v>
      </c>
    </row>
    <row r="12" spans="1:9" ht="30" customHeight="1" x14ac:dyDescent="0.25">
      <c r="A12" s="3" t="s">
        <v>8</v>
      </c>
      <c r="B12" s="2" t="s">
        <v>7</v>
      </c>
      <c r="C12" s="2">
        <v>1</v>
      </c>
      <c r="D12" s="2">
        <f>(39.1+24.3)*100</f>
        <v>6340.0000000000009</v>
      </c>
      <c r="E12" s="2" t="s">
        <v>17</v>
      </c>
    </row>
    <row r="13" spans="1:9" ht="30" customHeight="1" x14ac:dyDescent="0.25">
      <c r="A13" s="3" t="s">
        <v>8</v>
      </c>
      <c r="B13" s="2" t="s">
        <v>6</v>
      </c>
      <c r="C13" s="2">
        <v>1</v>
      </c>
      <c r="D13" s="2">
        <f>(33+25) * 100</f>
        <v>5800</v>
      </c>
      <c r="E13" s="2" t="s">
        <v>17</v>
      </c>
    </row>
    <row r="14" spans="1:9" ht="30" customHeight="1" x14ac:dyDescent="0.25">
      <c r="A14" s="3" t="s">
        <v>8</v>
      </c>
      <c r="B14" s="2" t="s">
        <v>7</v>
      </c>
      <c r="C14" s="2">
        <v>2</v>
      </c>
      <c r="D14" s="2">
        <f>(30.9+29)*100</f>
        <v>5990</v>
      </c>
      <c r="E14" s="2" t="s">
        <v>17</v>
      </c>
    </row>
    <row r="15" spans="1:9" ht="30" customHeight="1" x14ac:dyDescent="0.25">
      <c r="A15" s="3" t="s">
        <v>8</v>
      </c>
      <c r="B15" s="2" t="s">
        <v>6</v>
      </c>
      <c r="C15" s="2">
        <v>2</v>
      </c>
      <c r="D15" s="2">
        <f>(19+31+11)*100</f>
        <v>6100</v>
      </c>
      <c r="E15" s="2" t="s">
        <v>17</v>
      </c>
    </row>
    <row r="16" spans="1:9" ht="30" customHeight="1" x14ac:dyDescent="0.25">
      <c r="A16" s="3" t="s">
        <v>8</v>
      </c>
      <c r="B16" s="2" t="s">
        <v>6</v>
      </c>
      <c r="C16" s="2">
        <v>3</v>
      </c>
      <c r="D16" s="2">
        <f>1190.3+2619.7+2435.5</f>
        <v>6245.5</v>
      </c>
      <c r="E16" s="2" t="s">
        <v>10</v>
      </c>
    </row>
    <row r="17" spans="1:5" ht="30" customHeight="1" x14ac:dyDescent="0.25">
      <c r="A17" s="3" t="s">
        <v>8</v>
      </c>
      <c r="B17" s="2" t="s">
        <v>7</v>
      </c>
      <c r="C17" s="2">
        <v>3</v>
      </c>
      <c r="D17" s="2">
        <f>1208+2355+2597.2</f>
        <v>6160.2</v>
      </c>
      <c r="E17" s="2" t="s">
        <v>10</v>
      </c>
    </row>
    <row r="18" spans="1:5" ht="30" customHeight="1" x14ac:dyDescent="0.25">
      <c r="A18" s="3" t="s">
        <v>8</v>
      </c>
      <c r="B18" s="2" t="s">
        <v>6</v>
      </c>
      <c r="C18" s="2">
        <v>4</v>
      </c>
      <c r="D18" s="2">
        <f>1310.1+2640.5+2289.6</f>
        <v>6240.2</v>
      </c>
      <c r="E18" s="2" t="s">
        <v>10</v>
      </c>
    </row>
    <row r="19" spans="1:5" ht="30" customHeight="1" x14ac:dyDescent="0.25">
      <c r="A19" s="3" t="s">
        <v>8</v>
      </c>
      <c r="B19" s="2" t="s">
        <v>7</v>
      </c>
      <c r="C19" s="2">
        <v>4</v>
      </c>
      <c r="D19" s="2">
        <f>1275.3+2386.3+2345.9</f>
        <v>6007.5</v>
      </c>
      <c r="E19" s="2" t="s">
        <v>10</v>
      </c>
    </row>
    <row r="20" spans="1:5" ht="30" customHeight="1" x14ac:dyDescent="0.25">
      <c r="A20" s="3" t="s">
        <v>8</v>
      </c>
      <c r="B20" s="2" t="s">
        <v>6</v>
      </c>
      <c r="C20" s="2">
        <v>5</v>
      </c>
      <c r="D20" s="2">
        <f>2690.4+2653+1339.5</f>
        <v>6682.9</v>
      </c>
      <c r="E20" s="2" t="s">
        <v>10</v>
      </c>
    </row>
    <row r="21" spans="1:5" ht="30" customHeight="1" x14ac:dyDescent="0.25">
      <c r="A21" s="3" t="s">
        <v>8</v>
      </c>
      <c r="B21" s="2" t="s">
        <v>7</v>
      </c>
      <c r="C21" s="2">
        <v>5</v>
      </c>
      <c r="D21" s="2">
        <f>1364.6+2388.5+2292.6</f>
        <v>6045.7</v>
      </c>
      <c r="E21" s="2" t="s">
        <v>10</v>
      </c>
    </row>
    <row r="22" spans="1:5" ht="24.95" customHeight="1" x14ac:dyDescent="0.25">
      <c r="A22" s="2" t="s">
        <v>5</v>
      </c>
      <c r="B22" s="2" t="s">
        <v>7</v>
      </c>
      <c r="C22" s="2">
        <v>1</v>
      </c>
      <c r="D22" s="2">
        <f>2432+2407.3+1229.4</f>
        <v>6068.7000000000007</v>
      </c>
      <c r="E22" s="2" t="s">
        <v>11</v>
      </c>
    </row>
    <row r="23" spans="1:5" ht="24.95" customHeight="1" x14ac:dyDescent="0.25">
      <c r="A23" s="2" t="s">
        <v>5</v>
      </c>
      <c r="B23" s="2" t="s">
        <v>6</v>
      </c>
      <c r="C23" s="2">
        <v>2</v>
      </c>
      <c r="D23" s="2">
        <f>2477.5+2461.6+1301.2</f>
        <v>6240.3</v>
      </c>
      <c r="E23" s="2" t="s">
        <v>11</v>
      </c>
    </row>
    <row r="24" spans="1:5" ht="24.95" customHeight="1" x14ac:dyDescent="0.25">
      <c r="A24" s="2" t="s">
        <v>5</v>
      </c>
      <c r="B24" s="2" t="s">
        <v>7</v>
      </c>
      <c r="C24" s="2">
        <v>2</v>
      </c>
      <c r="D24" s="2">
        <f>2384.3+2311.8+1254.4</f>
        <v>5950.5</v>
      </c>
      <c r="E24" s="2" t="s">
        <v>11</v>
      </c>
    </row>
    <row r="25" spans="1:5" ht="24.95" customHeight="1" x14ac:dyDescent="0.25">
      <c r="A25" s="2" t="s">
        <v>5</v>
      </c>
      <c r="B25" s="2" t="s">
        <v>6</v>
      </c>
      <c r="C25" s="2">
        <v>3</v>
      </c>
      <c r="D25" s="2">
        <f>1226.3+2285.5+2373.9</f>
        <v>5885.7000000000007</v>
      </c>
      <c r="E25" s="2" t="s">
        <v>11</v>
      </c>
    </row>
    <row r="26" spans="1:5" ht="24.95" customHeight="1" x14ac:dyDescent="0.25">
      <c r="A26" s="2" t="s">
        <v>5</v>
      </c>
      <c r="B26" s="2" t="s">
        <v>7</v>
      </c>
      <c r="C26" s="2">
        <v>3</v>
      </c>
      <c r="D26" s="2">
        <f>1186.1+2237.4+2310.6</f>
        <v>5734.1</v>
      </c>
      <c r="E26" s="2" t="s">
        <v>11</v>
      </c>
    </row>
    <row r="27" spans="1:5" ht="24.95" customHeight="1" x14ac:dyDescent="0.25">
      <c r="A27" s="2" t="s">
        <v>5</v>
      </c>
      <c r="B27" s="2" t="s">
        <v>6</v>
      </c>
      <c r="C27" s="2">
        <v>4</v>
      </c>
      <c r="D27" s="2">
        <f>1249.4+2408.1+2555.8</f>
        <v>6213.3</v>
      </c>
      <c r="E27" s="2" t="s">
        <v>11</v>
      </c>
    </row>
    <row r="28" spans="1:5" ht="24.95" customHeight="1" x14ac:dyDescent="0.25">
      <c r="A28" s="2" t="s">
        <v>5</v>
      </c>
      <c r="B28" s="2" t="s">
        <v>7</v>
      </c>
      <c r="C28" s="2">
        <v>4</v>
      </c>
      <c r="D28" s="2">
        <f>1174.1+2502.7+2291.4</f>
        <v>5968.2</v>
      </c>
      <c r="E28" s="2" t="s">
        <v>11</v>
      </c>
    </row>
    <row r="29" spans="1:5" ht="24.95" customHeight="1" x14ac:dyDescent="0.25">
      <c r="A29" s="2" t="s">
        <v>5</v>
      </c>
      <c r="B29" s="2" t="s">
        <v>6</v>
      </c>
      <c r="C29" s="2">
        <v>5</v>
      </c>
      <c r="D29" s="2">
        <f>2482.3+2406.6+1286.9</f>
        <v>6175.7999999999993</v>
      </c>
      <c r="E29" s="2" t="s">
        <v>11</v>
      </c>
    </row>
    <row r="30" spans="1:5" ht="24.95" customHeight="1" x14ac:dyDescent="0.25">
      <c r="A30" s="2" t="s">
        <v>5</v>
      </c>
      <c r="B30" s="2" t="s">
        <v>7</v>
      </c>
      <c r="C30" s="2">
        <v>5</v>
      </c>
      <c r="D30" s="2">
        <f>2489.2+2329.1+1232.1</f>
        <v>6050.4</v>
      </c>
      <c r="E30" s="2" t="s">
        <v>11</v>
      </c>
    </row>
    <row r="31" spans="1:5" ht="24.95" customHeight="1" x14ac:dyDescent="0.25">
      <c r="A31" s="2" t="s">
        <v>15</v>
      </c>
      <c r="B31" s="2" t="s">
        <v>6</v>
      </c>
      <c r="C31" s="2">
        <v>1</v>
      </c>
      <c r="D31" s="2">
        <f>3190.1+3226.3-1066.8</f>
        <v>5349.5999999999995</v>
      </c>
      <c r="E31" s="2" t="s">
        <v>12</v>
      </c>
    </row>
    <row r="32" spans="1:5" ht="24.95" customHeight="1" x14ac:dyDescent="0.25">
      <c r="A32" s="2" t="s">
        <v>15</v>
      </c>
      <c r="B32" s="2" t="s">
        <v>7</v>
      </c>
      <c r="C32" s="2">
        <v>1</v>
      </c>
      <c r="D32" s="2">
        <f>2452.1+1941.7+1066.8</f>
        <v>5460.6</v>
      </c>
      <c r="E32" s="2" t="s">
        <v>12</v>
      </c>
    </row>
    <row r="33" spans="1:5" ht="24.95" customHeight="1" x14ac:dyDescent="0.25">
      <c r="A33" s="2" t="s">
        <v>15</v>
      </c>
      <c r="B33" s="2" t="s">
        <v>6</v>
      </c>
      <c r="C33" s="2">
        <v>2</v>
      </c>
      <c r="D33" s="2">
        <f>3069+2166.5</f>
        <v>5235.5</v>
      </c>
      <c r="E33" s="2" t="s">
        <v>12</v>
      </c>
    </row>
    <row r="34" spans="1:5" ht="24.95" customHeight="1" x14ac:dyDescent="0.25">
      <c r="A34" s="2" t="s">
        <v>15</v>
      </c>
      <c r="B34" s="2" t="s">
        <v>7</v>
      </c>
      <c r="C34" s="2">
        <v>2</v>
      </c>
      <c r="D34" s="2">
        <f>3015.6+2039.6</f>
        <v>5055.2</v>
      </c>
      <c r="E34" s="2" t="s">
        <v>12</v>
      </c>
    </row>
    <row r="35" spans="1:5" ht="24.95" customHeight="1" x14ac:dyDescent="0.25">
      <c r="A35" s="2" t="s">
        <v>15</v>
      </c>
      <c r="B35" s="2" t="s">
        <v>6</v>
      </c>
      <c r="C35" s="2">
        <v>3</v>
      </c>
      <c r="D35" s="2">
        <f>3199.4+2011.7</f>
        <v>5211.1000000000004</v>
      </c>
      <c r="E35" s="2" t="s">
        <v>12</v>
      </c>
    </row>
    <row r="36" spans="1:5" ht="24.95" customHeight="1" x14ac:dyDescent="0.25">
      <c r="A36" s="2" t="s">
        <v>15</v>
      </c>
      <c r="B36" s="2" t="s">
        <v>7</v>
      </c>
      <c r="C36" s="2">
        <v>3</v>
      </c>
      <c r="D36" s="2">
        <f>2927.1+2064.6</f>
        <v>4991.7</v>
      </c>
      <c r="E36" s="2" t="s">
        <v>12</v>
      </c>
    </row>
    <row r="37" spans="1:5" ht="24.95" customHeight="1" x14ac:dyDescent="0.25">
      <c r="A37" s="2" t="s">
        <v>15</v>
      </c>
      <c r="B37" s="2" t="s">
        <v>6</v>
      </c>
      <c r="C37" s="2">
        <v>4</v>
      </c>
      <c r="D37" s="2">
        <f>2212.3+3189.3</f>
        <v>5401.6</v>
      </c>
      <c r="E37" s="2" t="s">
        <v>12</v>
      </c>
    </row>
    <row r="38" spans="1:5" ht="24.95" customHeight="1" x14ac:dyDescent="0.25">
      <c r="A38" s="2" t="s">
        <v>15</v>
      </c>
      <c r="B38" s="2" t="s">
        <v>7</v>
      </c>
      <c r="C38" s="2">
        <v>4</v>
      </c>
      <c r="D38" s="2">
        <f>3071.7+2092.2</f>
        <v>5163.8999999999996</v>
      </c>
      <c r="E38" s="2" t="s">
        <v>12</v>
      </c>
    </row>
    <row r="39" spans="1:5" ht="24.95" customHeight="1" x14ac:dyDescent="0.25">
      <c r="A39" s="2" t="s">
        <v>14</v>
      </c>
      <c r="B39" s="2" t="s">
        <v>6</v>
      </c>
      <c r="C39" s="2">
        <v>1</v>
      </c>
      <c r="D39" s="2">
        <v>6314</v>
      </c>
      <c r="E39" s="2" t="s">
        <v>16</v>
      </c>
    </row>
    <row r="40" spans="1:5" ht="24.95" customHeight="1" x14ac:dyDescent="0.25">
      <c r="A40" s="2" t="s">
        <v>14</v>
      </c>
      <c r="B40" s="2" t="s">
        <v>7</v>
      </c>
      <c r="C40" s="2">
        <v>1</v>
      </c>
      <c r="D40" s="2">
        <v>6401</v>
      </c>
      <c r="E40" s="2" t="s">
        <v>16</v>
      </c>
    </row>
    <row r="41" spans="1:5" ht="24.95" customHeight="1" x14ac:dyDescent="0.25">
      <c r="A41" s="2" t="s">
        <v>14</v>
      </c>
      <c r="B41" s="2" t="s">
        <v>6</v>
      </c>
      <c r="C41" s="2">
        <v>2</v>
      </c>
      <c r="D41" s="2">
        <v>5841</v>
      </c>
      <c r="E41" s="2" t="s">
        <v>16</v>
      </c>
    </row>
    <row r="42" spans="1:5" ht="24.95" customHeight="1" x14ac:dyDescent="0.25">
      <c r="A42" s="2" t="s">
        <v>14</v>
      </c>
      <c r="B42" s="2" t="s">
        <v>7</v>
      </c>
      <c r="C42" s="2">
        <v>2</v>
      </c>
      <c r="D42" s="2">
        <v>5543</v>
      </c>
      <c r="E42" s="2" t="s">
        <v>16</v>
      </c>
    </row>
    <row r="43" spans="1:5" ht="24.95" customHeight="1" x14ac:dyDescent="0.25">
      <c r="A43" s="2" t="s">
        <v>14</v>
      </c>
      <c r="B43" s="2" t="s">
        <v>6</v>
      </c>
      <c r="C43" s="2">
        <v>3</v>
      </c>
      <c r="D43" s="2">
        <v>5698</v>
      </c>
      <c r="E43" s="2" t="s">
        <v>16</v>
      </c>
    </row>
    <row r="44" spans="1:5" ht="24.95" customHeight="1" x14ac:dyDescent="0.25">
      <c r="A44" s="2" t="s">
        <v>14</v>
      </c>
      <c r="B44" s="2" t="s">
        <v>7</v>
      </c>
      <c r="C44" s="2">
        <v>3</v>
      </c>
      <c r="D44" s="2">
        <v>5947</v>
      </c>
      <c r="E44" s="2" t="s">
        <v>16</v>
      </c>
    </row>
    <row r="45" spans="1:5" ht="24.95" customHeight="1" x14ac:dyDescent="0.25">
      <c r="A45" s="2" t="s">
        <v>14</v>
      </c>
      <c r="B45" s="2" t="s">
        <v>6</v>
      </c>
      <c r="C45" s="2">
        <v>4</v>
      </c>
      <c r="D45" s="2">
        <v>6057</v>
      </c>
      <c r="E45" s="2" t="s">
        <v>16</v>
      </c>
    </row>
    <row r="46" spans="1:5" ht="24.95" customHeight="1" x14ac:dyDescent="0.25">
      <c r="A46" s="2" t="s">
        <v>14</v>
      </c>
      <c r="B46" s="2" t="s">
        <v>7</v>
      </c>
      <c r="C46" s="2">
        <v>4</v>
      </c>
      <c r="D46" s="2">
        <v>5989</v>
      </c>
      <c r="E46" s="2" t="s">
        <v>16</v>
      </c>
    </row>
  </sheetData>
  <sortState ref="A2:E38">
    <sortCondition ref="A2:A38"/>
    <sortCondition ref="C2:C38"/>
    <sortCondition ref="B2:B38"/>
  </sortState>
  <pageMargins left="0.7" right="0.7" top="0.75" bottom="0.75" header="0.3" footer="0.3"/>
  <pageSetup scale="7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Nichols, Virginia A</dc:creator>
  <cp:lastModifiedBy>Nichols, Virginia A</cp:lastModifiedBy>
  <cp:lastPrinted>2019-04-05T14:34:14Z</cp:lastPrinted>
  <dcterms:created xsi:type="dcterms:W3CDTF">2019-03-01T17:40:26Z</dcterms:created>
  <dcterms:modified xsi:type="dcterms:W3CDTF">2020-07-15T19:25:50Z</dcterms:modified>
</cp:coreProperties>
</file>