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nichols\Box Sync\1_Gina_Projects\proj_PFIweeds\_data\raw\data-entered\"/>
    </mc:Choice>
  </mc:AlternateContent>
  <bookViews>
    <workbookView xWindow="0" yWindow="0" windowWidth="7830" windowHeight="10695"/>
  </bookViews>
  <sheets>
    <sheet name="data-templat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" l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8" i="1" l="1"/>
  <c r="D9" i="1"/>
  <c r="D6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<sst xmlns="http://schemas.openxmlformats.org/spreadsheetml/2006/main" count="32" uniqueCount="30">
  <si>
    <t>plotID</t>
  </si>
  <si>
    <t>soilwt_g</t>
  </si>
  <si>
    <t>notes</t>
  </si>
  <si>
    <t>date_weighed</t>
  </si>
  <si>
    <t>date_collected</t>
  </si>
  <si>
    <t>Stout-No1</t>
  </si>
  <si>
    <t>Stout-No3</t>
  </si>
  <si>
    <t>Stout-Rye3</t>
  </si>
  <si>
    <t>Stout-No4</t>
  </si>
  <si>
    <t>Stout-Rye4</t>
  </si>
  <si>
    <t>Stout-Rye2</t>
  </si>
  <si>
    <t>Stout-No2</t>
  </si>
  <si>
    <t>Stout-Rye1</t>
  </si>
  <si>
    <t>BS-No3</t>
  </si>
  <si>
    <t>BS-Rye1</t>
  </si>
  <si>
    <t>BS-Rye5</t>
  </si>
  <si>
    <t>BS-No5</t>
  </si>
  <si>
    <t>BS-No4</t>
  </si>
  <si>
    <t>BS-Rye4</t>
  </si>
  <si>
    <t>BS-Rye2</t>
  </si>
  <si>
    <t>BS-Rye3</t>
  </si>
  <si>
    <t>BC-Rye5</t>
  </si>
  <si>
    <t>BC-Rye4</t>
  </si>
  <si>
    <t>BS-No2</t>
  </si>
  <si>
    <t>BC-Rye3</t>
  </si>
  <si>
    <t>BC-No1</t>
  </si>
  <si>
    <t>BC-No2</t>
  </si>
  <si>
    <t>BC-Rye2</t>
  </si>
  <si>
    <t>BC-Rye1</t>
  </si>
  <si>
    <t>BC-No3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</si>
</sst>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tabSelected="1" topLeftCell="A5" workbookViewId="0">
      <selection activeCell="D11" sqref="D11"/>
    </sheetView>
  </sheetViews>
  <sheetFormatPr defaultColWidth="9.140625" defaultRowHeight="24.95" customHeight="1" x14ac:dyDescent="0.25"/>
  <cols>
    <col min="1" max="1" width="13.42578125" style="2" bestFit="1" customWidth="1"/>
    <col min="2" max="2" width="12.85546875" style="2" bestFit="1" customWidth="1"/>
    <col min="3" max="3" width="9.42578125" style="2" bestFit="1" customWidth="1"/>
    <col min="4" max="4" width="16.5703125" style="2" customWidth="1"/>
    <col min="5" max="9" width="24.7109375" style="2" customWidth="1"/>
    <col min="10" max="16384" width="9.140625" style="2"/>
  </cols>
  <sheetData>
    <row r="1" spans="1:9" ht="24.95" customHeigh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/>
      <c r="G1" s="1"/>
      <c r="H1" s="1"/>
      <c r="I1" s="1"/>
    </row>
    <row r="2" spans="1:9" ht="30" customHeight="1" x14ac:dyDescent="0.25">
      <c r="A2" s="3">
        <v>43561</v>
      </c>
      <c r="B2" s="3">
        <v>43561</v>
      </c>
      <c r="C2" s="2" t="s">
        <v>5</v>
      </c>
      <c r="D2" s="2">
        <f>3190.1+3226.3-1066.8</f>
        <v>5349.5999999999995</v>
      </c>
    </row>
    <row r="3" spans="1:9" ht="30" customHeight="1" x14ac:dyDescent="0.25">
      <c r="A3" s="3">
        <v>43561</v>
      </c>
      <c r="B3" s="3">
        <v>43561</v>
      </c>
      <c r="C3" s="2" t="s">
        <v>6</v>
      </c>
      <c r="D3" s="2">
        <f>3119.4+2011.7</f>
        <v>5131.1000000000004</v>
      </c>
    </row>
    <row r="4" spans="1:9" ht="30" customHeight="1" x14ac:dyDescent="0.25">
      <c r="A4" s="3">
        <v>43561</v>
      </c>
      <c r="B4" s="3">
        <v>43561</v>
      </c>
      <c r="C4" s="2" t="s">
        <v>7</v>
      </c>
      <c r="D4" s="2">
        <f>2927.1+2064.6</f>
        <v>4991.7</v>
      </c>
    </row>
    <row r="5" spans="1:9" ht="30" customHeight="1" x14ac:dyDescent="0.25">
      <c r="A5" s="3">
        <v>43561</v>
      </c>
      <c r="B5" s="3">
        <v>43561</v>
      </c>
      <c r="C5" s="2" t="s">
        <v>8</v>
      </c>
      <c r="D5" s="2">
        <f>2212.3+3189.3</f>
        <v>5401.6</v>
      </c>
    </row>
    <row r="6" spans="1:9" ht="30" customHeight="1" x14ac:dyDescent="0.25">
      <c r="A6" s="3">
        <v>43561</v>
      </c>
      <c r="B6" s="3">
        <v>43561</v>
      </c>
      <c r="C6" s="2" t="s">
        <v>9</v>
      </c>
      <c r="D6" s="2">
        <f>3071.7+2092.2</f>
        <v>5163.8999999999996</v>
      </c>
    </row>
    <row r="7" spans="1:9" ht="30" customHeight="1" x14ac:dyDescent="0.25">
      <c r="A7" s="3">
        <v>43561</v>
      </c>
      <c r="B7" s="3">
        <v>43561</v>
      </c>
      <c r="C7" s="2" t="s">
        <v>10</v>
      </c>
      <c r="D7" s="2">
        <f>3015.6+2039.6</f>
        <v>5055.2</v>
      </c>
    </row>
    <row r="8" spans="1:9" ht="30" customHeight="1" x14ac:dyDescent="0.25">
      <c r="A8" s="3">
        <v>43561</v>
      </c>
      <c r="B8" s="3">
        <v>43561</v>
      </c>
      <c r="C8" s="2" t="s">
        <v>11</v>
      </c>
      <c r="D8" s="2">
        <f>3069+2166.5</f>
        <v>5235.5</v>
      </c>
    </row>
    <row r="9" spans="1:9" ht="30" customHeight="1" x14ac:dyDescent="0.25">
      <c r="A9" s="3">
        <v>43561</v>
      </c>
      <c r="B9" s="3">
        <v>43561</v>
      </c>
      <c r="C9" s="2" t="s">
        <v>12</v>
      </c>
      <c r="D9" s="2">
        <f>2452.1+1941.7+1066.8</f>
        <v>5460.6</v>
      </c>
    </row>
    <row r="10" spans="1:9" ht="30" customHeight="1" x14ac:dyDescent="0.25">
      <c r="A10" s="3">
        <v>43564</v>
      </c>
      <c r="B10" s="3">
        <v>43564</v>
      </c>
      <c r="C10" s="2" t="s">
        <v>13</v>
      </c>
      <c r="D10" s="2">
        <f>1226.3+2285.2+2373.9</f>
        <v>5885.4</v>
      </c>
    </row>
    <row r="11" spans="1:9" ht="30" customHeight="1" x14ac:dyDescent="0.25">
      <c r="A11" s="3">
        <v>43564</v>
      </c>
      <c r="B11" s="3">
        <v>43564</v>
      </c>
      <c r="C11" s="2" t="s">
        <v>14</v>
      </c>
      <c r="D11" s="2">
        <f>2432+2407.3+1229.4</f>
        <v>6068.7000000000007</v>
      </c>
    </row>
    <row r="12" spans="1:9" ht="30" customHeight="1" x14ac:dyDescent="0.25">
      <c r="A12" s="3">
        <v>43564</v>
      </c>
      <c r="B12" s="3">
        <v>43564</v>
      </c>
      <c r="C12" s="2" t="s">
        <v>15</v>
      </c>
      <c r="D12" s="2">
        <f>2489.2+2329.1+1232.1</f>
        <v>6050.4</v>
      </c>
    </row>
    <row r="13" spans="1:9" ht="30" customHeight="1" x14ac:dyDescent="0.25">
      <c r="A13" s="3">
        <v>43564</v>
      </c>
      <c r="B13" s="3">
        <v>43564</v>
      </c>
      <c r="C13" s="2" t="s">
        <v>16</v>
      </c>
      <c r="D13" s="2">
        <f>2482.3+2406.6+1286.9</f>
        <v>6175.7999999999993</v>
      </c>
    </row>
    <row r="14" spans="1:9" ht="30" customHeight="1" x14ac:dyDescent="0.25">
      <c r="A14" s="3">
        <v>43564</v>
      </c>
      <c r="B14" s="3">
        <v>43564</v>
      </c>
      <c r="C14" s="2" t="s">
        <v>17</v>
      </c>
      <c r="D14" s="2">
        <f>1249.4+2408.1+2555.8</f>
        <v>6213.3</v>
      </c>
    </row>
    <row r="15" spans="1:9" ht="30" customHeight="1" x14ac:dyDescent="0.25">
      <c r="A15" s="3">
        <v>43564</v>
      </c>
      <c r="B15" s="3">
        <v>43564</v>
      </c>
      <c r="C15" s="2" t="s">
        <v>18</v>
      </c>
      <c r="D15" s="2">
        <f>1174.1+2502.7+2291.4</f>
        <v>5968.2</v>
      </c>
    </row>
    <row r="16" spans="1:9" ht="30" customHeight="1" x14ac:dyDescent="0.25">
      <c r="A16" s="3">
        <v>43564</v>
      </c>
      <c r="B16" s="3">
        <v>43564</v>
      </c>
      <c r="C16" s="2" t="s">
        <v>19</v>
      </c>
      <c r="D16" s="2">
        <f>2384.3+2311.8+1254.4</f>
        <v>5950.5</v>
      </c>
    </row>
    <row r="17" spans="1:4" ht="30" customHeight="1" x14ac:dyDescent="0.25">
      <c r="A17" s="3">
        <v>43564</v>
      </c>
      <c r="B17" s="3">
        <v>43564</v>
      </c>
      <c r="C17" s="2" t="s">
        <v>17</v>
      </c>
      <c r="D17" s="2">
        <f>3362.5+2192.4</f>
        <v>5554.9</v>
      </c>
    </row>
    <row r="18" spans="1:4" ht="30" customHeight="1" x14ac:dyDescent="0.25">
      <c r="A18" s="3">
        <v>43564</v>
      </c>
      <c r="B18" s="3">
        <v>43564</v>
      </c>
      <c r="C18" s="2" t="s">
        <v>16</v>
      </c>
      <c r="D18" s="2">
        <f>2330+2338.8+1197.4</f>
        <v>5866.2000000000007</v>
      </c>
    </row>
    <row r="19" spans="1:4" ht="30" customHeight="1" x14ac:dyDescent="0.25">
      <c r="A19" s="3">
        <v>43564</v>
      </c>
      <c r="B19" s="3">
        <v>43564</v>
      </c>
      <c r="C19" s="2" t="s">
        <v>20</v>
      </c>
      <c r="D19" s="2">
        <f>1186.1+2237.4+2310.6</f>
        <v>5734.1</v>
      </c>
    </row>
    <row r="20" spans="1:4" ht="30" customHeight="1" x14ac:dyDescent="0.25">
      <c r="A20" s="3">
        <v>43564</v>
      </c>
      <c r="B20" s="3">
        <v>43564</v>
      </c>
      <c r="C20" s="2" t="s">
        <v>21</v>
      </c>
      <c r="D20" s="2">
        <f>2426.5+3554.6</f>
        <v>5981.1</v>
      </c>
    </row>
    <row r="21" spans="1:4" ht="30" customHeight="1" x14ac:dyDescent="0.25">
      <c r="A21" s="3">
        <v>43564</v>
      </c>
      <c r="B21" s="3">
        <v>43564</v>
      </c>
      <c r="C21" s="2" t="s">
        <v>22</v>
      </c>
      <c r="D21" s="2">
        <f>2594.2+2314.6+1403.9</f>
        <v>6312.6999999999989</v>
      </c>
    </row>
    <row r="22" spans="1:4" ht="24.95" customHeight="1" x14ac:dyDescent="0.25">
      <c r="A22" s="3">
        <v>43564</v>
      </c>
      <c r="B22" s="3">
        <v>43564</v>
      </c>
      <c r="C22" s="2" t="s">
        <v>23</v>
      </c>
      <c r="D22" s="2">
        <f>2477.5+2461.6+1301.2</f>
        <v>6240.3</v>
      </c>
    </row>
    <row r="23" spans="1:4" ht="24.95" customHeight="1" x14ac:dyDescent="0.25">
      <c r="A23" s="3">
        <v>43563</v>
      </c>
      <c r="B23" s="3">
        <v>43563</v>
      </c>
      <c r="C23" s="2" t="s">
        <v>24</v>
      </c>
      <c r="D23" s="2">
        <f>2314.3+2527.6+1294.1</f>
        <v>6136</v>
      </c>
    </row>
    <row r="24" spans="1:4" ht="24.95" customHeight="1" x14ac:dyDescent="0.25">
      <c r="A24" s="3">
        <v>43563</v>
      </c>
      <c r="B24" s="3">
        <v>43563</v>
      </c>
      <c r="C24" s="2" t="s">
        <v>25</v>
      </c>
      <c r="D24" s="2">
        <f>2752.7+2676.5+1289.1</f>
        <v>6718.2999999999993</v>
      </c>
    </row>
    <row r="25" spans="1:4" ht="24.95" customHeight="1" x14ac:dyDescent="0.25">
      <c r="A25" s="3">
        <v>43563</v>
      </c>
      <c r="B25" s="3">
        <v>43563</v>
      </c>
      <c r="C25" s="2" t="s">
        <v>26</v>
      </c>
      <c r="D25" s="2">
        <f>2521.5+2901.9+1415.2</f>
        <v>6838.5999999999995</v>
      </c>
    </row>
    <row r="26" spans="1:4" ht="24.95" customHeight="1" x14ac:dyDescent="0.25">
      <c r="A26" s="3">
        <v>43563</v>
      </c>
      <c r="B26" s="3">
        <v>43563</v>
      </c>
      <c r="C26" s="2" t="s">
        <v>27</v>
      </c>
      <c r="D26" s="2">
        <f>2437.9+2367.5+1159.8</f>
        <v>5965.2</v>
      </c>
    </row>
    <row r="27" spans="1:4" ht="24.95" customHeight="1" x14ac:dyDescent="0.25">
      <c r="A27" s="3">
        <v>43563</v>
      </c>
      <c r="B27" s="3">
        <v>43563</v>
      </c>
      <c r="C27" s="2" t="s">
        <v>28</v>
      </c>
      <c r="D27" s="2">
        <f>2146.6+1367.8+3421.8</f>
        <v>6936.2</v>
      </c>
    </row>
    <row r="28" spans="1:4" ht="24.95" customHeight="1" x14ac:dyDescent="0.25">
      <c r="A28" s="3">
        <v>43563</v>
      </c>
      <c r="B28" s="3">
        <v>43563</v>
      </c>
      <c r="C28" s="2" t="s">
        <v>29</v>
      </c>
      <c r="D28" s="2">
        <f>2486.6+2518.9+1254.9</f>
        <v>6260.4</v>
      </c>
    </row>
  </sheetData>
  <pageMargins left="0.7" right="0.7" top="0.75" bottom="0.75" header="0.3" footer="0.3"/>
  <pageSetup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Nichols, Virginia A</dc:creator>
  <cp:lastModifiedBy>Nichols, Virginia A</cp:lastModifiedBy>
  <cp:lastPrinted>2019-04-05T14:34:14Z</cp:lastPrinted>
  <dcterms:created xsi:type="dcterms:W3CDTF">2019-03-01T17:40:26Z</dcterms:created>
  <dcterms:modified xsi:type="dcterms:W3CDTF">2019-04-09T20:19:37Z</dcterms:modified>
</cp:coreProperties>
</file>